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Pulpit\karty wychowawcow 2019\"/>
    </mc:Choice>
  </mc:AlternateContent>
  <xr:revisionPtr revIDLastSave="0" documentId="13_ncr:1_{E16EAF3C-7245-4033-91C8-9832E150A9A3}" xr6:coauthVersionLast="36" xr6:coauthVersionMax="36" xr10:uidLastSave="{00000000-0000-0000-0000-000000000000}"/>
  <bookViews>
    <workbookView xWindow="0" yWindow="0" windowWidth="20496" windowHeight="7752" tabRatio="922" xr2:uid="{00000000-000D-0000-FFFF-FFFF00000000}"/>
  </bookViews>
  <sheets>
    <sheet name="Zestawienie" sheetId="2" r:id="rId1"/>
    <sheet name="frekwencja I sem" sheetId="3" r:id="rId2"/>
    <sheet name="zachowanie I sem" sheetId="12" r:id="rId3"/>
    <sheet name="zest ocen I półrocze" sheetId="4" r:id="rId4"/>
    <sheet name="karta klasyf I półrocze" sheetId="5" r:id="rId5"/>
    <sheet name="frekwencja II sem" sheetId="6" r:id="rId6"/>
    <sheet name="zachowanie II sem" sheetId="13" r:id="rId7"/>
    <sheet name="zest ocen koncowe" sheetId="7" r:id="rId8"/>
    <sheet name="karta klasyf koniec roku" sheetId="8" r:id="rId9"/>
  </sheets>
  <definedNames>
    <definedName name="godziny" localSheetId="5">'frekwencja II sem'!$E$8:$N$49</definedName>
    <definedName name="Luty">'frekwencja II sem'!$E$5:$N$7</definedName>
    <definedName name="miesiace" localSheetId="5">'frekwencja II sem'!$E$5:$U$7</definedName>
    <definedName name="nazwiska" localSheetId="5">'frekwencja II sem'!$A$5:$C$49</definedName>
    <definedName name="nr._kolejny">'frekwencja II sem'!$A$5:$C$49</definedName>
    <definedName name="_xlnm.Print_Area" localSheetId="5">'frekwencja II sem'!$A$3:$AT$49</definedName>
    <definedName name="_xlnm.Print_Area" localSheetId="4">'karta klasyf I półrocze'!$A$1:$L$78</definedName>
    <definedName name="_xlnm.Print_Area" localSheetId="8">'karta klasyf koniec roku'!$A$1:$L$79</definedName>
    <definedName name="_xlnm.Print_Area" localSheetId="2">'zachowanie I sem'!$A$1:$AX$46</definedName>
    <definedName name="_xlnm.Print_Area" localSheetId="3">'zest ocen I półrocze'!$A$1:$FI$67</definedName>
    <definedName name="_xlnm.Print_Area" localSheetId="7">'zest ocen koncowe'!$A$1:$AX$56</definedName>
    <definedName name="Razem_w_II_półroczu">'frekwencja II sem'!$E$5:$BK$62</definedName>
    <definedName name="RAZEM_W_ROKU_SZKOLNYM" localSheetId="5">'frekwencja II sem'!$E$4:$BO$63</definedName>
    <definedName name="Z_6FC05442_CA40_4BCC_973E_0EE4E90E80CD_.wvu.Cols" localSheetId="3" hidden="1">'zest ocen I półrocze'!$AO:$AR,'zest ocen I półrocze'!$AY:$FE</definedName>
    <definedName name="Z_6FC05442_CA40_4BCC_973E_0EE4E90E80CD_.wvu.Cols" localSheetId="7" hidden="1">'zest ocen koncowe'!$AO:$AR,'zest ocen koncowe'!$AY:$DV</definedName>
    <definedName name="Z_6FC05442_CA40_4BCC_973E_0EE4E90E80CD_.wvu.PrintArea" localSheetId="3" hidden="1">'zest ocen I półrocze'!$A$1:$FI$67</definedName>
    <definedName name="Z_6FC05442_CA40_4BCC_973E_0EE4E90E80CD_.wvu.Rows" localSheetId="3" hidden="1">'zest ocen I półrocze'!$54:$54</definedName>
    <definedName name="Z_6FC05442_CA40_4BCC_973E_0EE4E90E80CD_.wvu.Rows" localSheetId="7" hidden="1">'zest ocen koncowe'!$57:$57</definedName>
  </definedNames>
  <calcPr calcId="191029"/>
  <customWorkbookViews>
    <customWorkbookView name="Administrator - Widok osobisty" guid="{6FC05442-CA40-4BCC-973E-0EE4E90E80CD}" mergeInterval="0" personalView="1" maximized="1" windowWidth="1020" windowHeight="570" tabRatio="891" activeSheetId="7"/>
  </customWorkbookViews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A8" i="7" l="1" a="1"/>
  <c r="CA8" i="7" s="1"/>
  <c r="CA9" i="7" a="1"/>
  <c r="CA9" i="7" s="1"/>
  <c r="CA10" i="7" a="1"/>
  <c r="CA10" i="7" s="1"/>
  <c r="CA11" i="7" a="1"/>
  <c r="CA11" i="7" s="1"/>
  <c r="CA12" i="7" a="1"/>
  <c r="CA12" i="7" s="1"/>
  <c r="CA13" i="7" a="1"/>
  <c r="CA13" i="7" s="1"/>
  <c r="CA14" i="7" a="1"/>
  <c r="CA14" i="7" s="1"/>
  <c r="CA15" i="7" a="1"/>
  <c r="CA15" i="7" s="1"/>
  <c r="CA16" i="7" a="1"/>
  <c r="CA16" i="7" s="1"/>
  <c r="CA17" i="7" a="1"/>
  <c r="CA17" i="7" s="1"/>
  <c r="CA18" i="7" a="1"/>
  <c r="CA18" i="7" s="1"/>
  <c r="CA19" i="7" a="1"/>
  <c r="CA19" i="7" s="1"/>
  <c r="CA20" i="7" a="1"/>
  <c r="CA20" i="7" s="1"/>
  <c r="CA21" i="7" a="1"/>
  <c r="CA21" i="7" s="1"/>
  <c r="CA22" i="7" a="1"/>
  <c r="CA22" i="7" s="1"/>
  <c r="CA23" i="7" a="1"/>
  <c r="CA23" i="7" s="1"/>
  <c r="CA24" i="7" a="1"/>
  <c r="CA24" i="7" s="1"/>
  <c r="CA25" i="7" a="1"/>
  <c r="CA25" i="7" s="1"/>
  <c r="CA26" i="7" a="1"/>
  <c r="CA26" i="7" s="1"/>
  <c r="CA27" i="7" a="1"/>
  <c r="CA27" i="7" s="1"/>
  <c r="CA28" i="7" a="1"/>
  <c r="CA28" i="7" s="1"/>
  <c r="CA29" i="7" a="1"/>
  <c r="CA29" i="7" s="1"/>
  <c r="CA30" i="7" a="1"/>
  <c r="CA30" i="7" s="1"/>
  <c r="CA31" i="7" a="1"/>
  <c r="CA31" i="7" s="1"/>
  <c r="CA32" i="7" a="1"/>
  <c r="CA32" i="7" s="1"/>
  <c r="CA33" i="7" a="1"/>
  <c r="CA33" i="7" s="1"/>
  <c r="CA34" i="7" a="1"/>
  <c r="CA34" i="7" s="1"/>
  <c r="CA35" i="7" a="1"/>
  <c r="CA35" i="7" s="1"/>
  <c r="CA36" i="7" a="1"/>
  <c r="CA36" i="7" s="1"/>
  <c r="CA37" i="7" a="1"/>
  <c r="CA37" i="7" s="1"/>
  <c r="CA38" i="7" a="1"/>
  <c r="CA38" i="7" s="1"/>
  <c r="CA39" i="7" a="1"/>
  <c r="CA39" i="7"/>
  <c r="CA40" i="7" a="1"/>
  <c r="CA40" i="7" s="1"/>
  <c r="CA41" i="7" a="1"/>
  <c r="CA41" i="7" s="1"/>
  <c r="CA42" i="7" a="1"/>
  <c r="CA42" i="7" s="1"/>
  <c r="CA43" i="7" a="1"/>
  <c r="CA43" i="7" s="1"/>
  <c r="CA44" i="7" a="1"/>
  <c r="CA44" i="7" s="1"/>
  <c r="CA45" i="7" a="1"/>
  <c r="CA45" i="7" s="1"/>
  <c r="CA46" i="7" a="1"/>
  <c r="CA46" i="7" s="1"/>
  <c r="CA47" i="7" a="1"/>
  <c r="CA47" i="7" s="1"/>
  <c r="CA48" i="7" a="1"/>
  <c r="CA48" i="7" s="1"/>
  <c r="CA7" i="7" a="1"/>
  <c r="CA7" i="7" s="1"/>
  <c r="BZ8" i="7"/>
  <c r="BZ9" i="7"/>
  <c r="BZ10" i="7"/>
  <c r="BZ11" i="7"/>
  <c r="BZ12" i="7"/>
  <c r="BZ13" i="7"/>
  <c r="BZ14" i="7"/>
  <c r="BZ15" i="7"/>
  <c r="BZ16" i="7"/>
  <c r="BZ17" i="7"/>
  <c r="BZ18" i="7"/>
  <c r="BZ19" i="7"/>
  <c r="BZ20" i="7"/>
  <c r="BZ21" i="7"/>
  <c r="BZ22" i="7"/>
  <c r="BZ23" i="7"/>
  <c r="BZ24" i="7"/>
  <c r="BZ25" i="7"/>
  <c r="BZ26" i="7"/>
  <c r="BZ27" i="7"/>
  <c r="BZ28" i="7"/>
  <c r="BZ29" i="7"/>
  <c r="BZ30" i="7"/>
  <c r="BZ31" i="7"/>
  <c r="BZ32" i="7"/>
  <c r="BZ33" i="7"/>
  <c r="BZ34" i="7"/>
  <c r="BZ35" i="7"/>
  <c r="BZ36" i="7"/>
  <c r="BZ37" i="7"/>
  <c r="BZ38" i="7"/>
  <c r="BZ39" i="7"/>
  <c r="BZ40" i="7"/>
  <c r="BZ41" i="7"/>
  <c r="BZ42" i="7"/>
  <c r="BZ43" i="7"/>
  <c r="BZ44" i="7"/>
  <c r="BZ45" i="7"/>
  <c r="BZ46" i="7"/>
  <c r="BZ47" i="7"/>
  <c r="BZ48" i="7"/>
  <c r="BZ7" i="7"/>
  <c r="BY8" i="7"/>
  <c r="BY9" i="7"/>
  <c r="BY10" i="7"/>
  <c r="BY11" i="7"/>
  <c r="BY12" i="7"/>
  <c r="BY13" i="7"/>
  <c r="BY14" i="7"/>
  <c r="BY15" i="7"/>
  <c r="BY16" i="7"/>
  <c r="BY17" i="7"/>
  <c r="BY18" i="7"/>
  <c r="BY19" i="7"/>
  <c r="BY20" i="7"/>
  <c r="BY21" i="7"/>
  <c r="BY22" i="7"/>
  <c r="BY23" i="7"/>
  <c r="BY24" i="7"/>
  <c r="BY25" i="7"/>
  <c r="BY26" i="7"/>
  <c r="BY27" i="7"/>
  <c r="BY28" i="7"/>
  <c r="BY29" i="7"/>
  <c r="BY30" i="7"/>
  <c r="BY31" i="7"/>
  <c r="BY32" i="7"/>
  <c r="BY33" i="7"/>
  <c r="BY34" i="7"/>
  <c r="BY35" i="7"/>
  <c r="BY36" i="7"/>
  <c r="BY37" i="7"/>
  <c r="BY38" i="7"/>
  <c r="BY39" i="7"/>
  <c r="BY40" i="7"/>
  <c r="BY41" i="7"/>
  <c r="BY42" i="7"/>
  <c r="BY43" i="7"/>
  <c r="BY44" i="7"/>
  <c r="BY45" i="7"/>
  <c r="BY46" i="7"/>
  <c r="BY47" i="7"/>
  <c r="BY48" i="7"/>
  <c r="BY7" i="7"/>
  <c r="BX8" i="7"/>
  <c r="BX9" i="7"/>
  <c r="BX10" i="7"/>
  <c r="BX11" i="7"/>
  <c r="BX12" i="7"/>
  <c r="BX13" i="7"/>
  <c r="BX14" i="7"/>
  <c r="BX15" i="7"/>
  <c r="BX16" i="7"/>
  <c r="BX17" i="7"/>
  <c r="BX18" i="7"/>
  <c r="BX19" i="7"/>
  <c r="BX20" i="7"/>
  <c r="BX21" i="7"/>
  <c r="BX22" i="7"/>
  <c r="BX23" i="7"/>
  <c r="BX24" i="7"/>
  <c r="BX25" i="7"/>
  <c r="BX26" i="7"/>
  <c r="BX27" i="7"/>
  <c r="BX28" i="7"/>
  <c r="BX29" i="7"/>
  <c r="BX30" i="7"/>
  <c r="BX31" i="7"/>
  <c r="BX32" i="7"/>
  <c r="BX33" i="7"/>
  <c r="BX34" i="7"/>
  <c r="BX35" i="7"/>
  <c r="BX36" i="7"/>
  <c r="BX37" i="7"/>
  <c r="BX38" i="7"/>
  <c r="BX39" i="7"/>
  <c r="BX40" i="7"/>
  <c r="BX41" i="7"/>
  <c r="BX42" i="7"/>
  <c r="BX43" i="7"/>
  <c r="BX44" i="7"/>
  <c r="BX45" i="7"/>
  <c r="BX46" i="7"/>
  <c r="BX47" i="7"/>
  <c r="BX48" i="7"/>
  <c r="BX7" i="7"/>
  <c r="BW8" i="7"/>
  <c r="BW9" i="7"/>
  <c r="BW10" i="7"/>
  <c r="BW11" i="7"/>
  <c r="BW12" i="7"/>
  <c r="BW13" i="7"/>
  <c r="BW14" i="7"/>
  <c r="BW15" i="7"/>
  <c r="BW16" i="7"/>
  <c r="BW17" i="7"/>
  <c r="BW18" i="7"/>
  <c r="BW19" i="7"/>
  <c r="BW20" i="7"/>
  <c r="BW21" i="7"/>
  <c r="BW22" i="7"/>
  <c r="BW23" i="7"/>
  <c r="BW24" i="7"/>
  <c r="BW25" i="7"/>
  <c r="BW26" i="7"/>
  <c r="BW27" i="7"/>
  <c r="BW28" i="7"/>
  <c r="BW29" i="7"/>
  <c r="BW30" i="7"/>
  <c r="BW31" i="7"/>
  <c r="BW32" i="7"/>
  <c r="BW33" i="7"/>
  <c r="BW34" i="7"/>
  <c r="BW35" i="7"/>
  <c r="BW36" i="7"/>
  <c r="BW37" i="7"/>
  <c r="BW38" i="7"/>
  <c r="BW39" i="7"/>
  <c r="BW40" i="7"/>
  <c r="BW41" i="7"/>
  <c r="BW42" i="7"/>
  <c r="BW43" i="7"/>
  <c r="BW44" i="7"/>
  <c r="BW45" i="7"/>
  <c r="BW46" i="7"/>
  <c r="BW47" i="7"/>
  <c r="BW48" i="7"/>
  <c r="BW7" i="7"/>
  <c r="BV8" i="7"/>
  <c r="BV9" i="7"/>
  <c r="BV10" i="7"/>
  <c r="BV11" i="7"/>
  <c r="BV12" i="7"/>
  <c r="BV13" i="7"/>
  <c r="BV14" i="7"/>
  <c r="BV15" i="7"/>
  <c r="BV16" i="7"/>
  <c r="BV17" i="7"/>
  <c r="BV18" i="7"/>
  <c r="BV19" i="7"/>
  <c r="BV20" i="7"/>
  <c r="BV21" i="7"/>
  <c r="BV22" i="7"/>
  <c r="BV23" i="7"/>
  <c r="BV24" i="7"/>
  <c r="BV25" i="7"/>
  <c r="BV26" i="7"/>
  <c r="BV27" i="7"/>
  <c r="BV28" i="7"/>
  <c r="BV29" i="7"/>
  <c r="BV30" i="7"/>
  <c r="BV31" i="7"/>
  <c r="BV32" i="7"/>
  <c r="BV33" i="7"/>
  <c r="BV34" i="7"/>
  <c r="BV35" i="7"/>
  <c r="BV36" i="7"/>
  <c r="BV37" i="7"/>
  <c r="BV38" i="7"/>
  <c r="BV39" i="7"/>
  <c r="BV40" i="7"/>
  <c r="BV41" i="7"/>
  <c r="BV42" i="7"/>
  <c r="BV43" i="7"/>
  <c r="BV44" i="7"/>
  <c r="BV45" i="7"/>
  <c r="BV46" i="7"/>
  <c r="BV47" i="7"/>
  <c r="BV48" i="7"/>
  <c r="BV7" i="7"/>
  <c r="BU8" i="7"/>
  <c r="BU9" i="7"/>
  <c r="BU10" i="7"/>
  <c r="BU11" i="7"/>
  <c r="BU12" i="7"/>
  <c r="BU13" i="7"/>
  <c r="BU14" i="7"/>
  <c r="BU15" i="7"/>
  <c r="BU16" i="7"/>
  <c r="BU17" i="7"/>
  <c r="BU18" i="7"/>
  <c r="BU19" i="7"/>
  <c r="BU20" i="7"/>
  <c r="BU21" i="7"/>
  <c r="BU22" i="7"/>
  <c r="BU23" i="7"/>
  <c r="BU24" i="7"/>
  <c r="BU25" i="7"/>
  <c r="BU26" i="7"/>
  <c r="BU27" i="7"/>
  <c r="BU28" i="7"/>
  <c r="BU29" i="7"/>
  <c r="BU30" i="7"/>
  <c r="BU31" i="7"/>
  <c r="BU32" i="7"/>
  <c r="BU33" i="7"/>
  <c r="BU34" i="7"/>
  <c r="BU35" i="7"/>
  <c r="BU36" i="7"/>
  <c r="BU37" i="7"/>
  <c r="BU38" i="7"/>
  <c r="BU39" i="7"/>
  <c r="BU40" i="7"/>
  <c r="BU41" i="7"/>
  <c r="BU42" i="7"/>
  <c r="BU43" i="7"/>
  <c r="BU44" i="7"/>
  <c r="BU45" i="7"/>
  <c r="BU46" i="7"/>
  <c r="BU47" i="7"/>
  <c r="BU48" i="7"/>
  <c r="BU7" i="7"/>
  <c r="BT8" i="7"/>
  <c r="BT9" i="7"/>
  <c r="BT10" i="7"/>
  <c r="BT11" i="7"/>
  <c r="BT12" i="7"/>
  <c r="BT13" i="7"/>
  <c r="BT14" i="7"/>
  <c r="BT15" i="7"/>
  <c r="BT16" i="7"/>
  <c r="BT17" i="7"/>
  <c r="BT18" i="7"/>
  <c r="BT19" i="7"/>
  <c r="BT20" i="7"/>
  <c r="BT21" i="7"/>
  <c r="BT22" i="7"/>
  <c r="BT23" i="7"/>
  <c r="BT24" i="7"/>
  <c r="BT25" i="7"/>
  <c r="BT26" i="7"/>
  <c r="BT27" i="7"/>
  <c r="BT28" i="7"/>
  <c r="BT29" i="7"/>
  <c r="BT30" i="7"/>
  <c r="BT31" i="7"/>
  <c r="BT32" i="7"/>
  <c r="BT33" i="7"/>
  <c r="BT34" i="7"/>
  <c r="BT35" i="7"/>
  <c r="BT36" i="7"/>
  <c r="BT37" i="7"/>
  <c r="BT38" i="7"/>
  <c r="BT39" i="7"/>
  <c r="BT40" i="7"/>
  <c r="BT41" i="7"/>
  <c r="BT42" i="7"/>
  <c r="BT43" i="7"/>
  <c r="BT44" i="7"/>
  <c r="BT45" i="7"/>
  <c r="BT46" i="7"/>
  <c r="BT47" i="7"/>
  <c r="BT48" i="7"/>
  <c r="BT7" i="7"/>
  <c r="BS8" i="7"/>
  <c r="BS9" i="7"/>
  <c r="BS10" i="7"/>
  <c r="BS11" i="7"/>
  <c r="BS12" i="7"/>
  <c r="BS13" i="7"/>
  <c r="BS14" i="7"/>
  <c r="BS15" i="7"/>
  <c r="BS16" i="7"/>
  <c r="BS17" i="7"/>
  <c r="BS18" i="7"/>
  <c r="BS19" i="7"/>
  <c r="BS20" i="7"/>
  <c r="BS21" i="7"/>
  <c r="BS22" i="7"/>
  <c r="BS23" i="7"/>
  <c r="BS24" i="7"/>
  <c r="BS25" i="7"/>
  <c r="BS26" i="7"/>
  <c r="BS27" i="7"/>
  <c r="BS28" i="7"/>
  <c r="BS29" i="7"/>
  <c r="BS30" i="7"/>
  <c r="BS31" i="7"/>
  <c r="BS32" i="7"/>
  <c r="BS33" i="7"/>
  <c r="BS34" i="7"/>
  <c r="BS35" i="7"/>
  <c r="BS36" i="7"/>
  <c r="BS37" i="7"/>
  <c r="BS38" i="7"/>
  <c r="BS39" i="7"/>
  <c r="BS40" i="7"/>
  <c r="BS41" i="7"/>
  <c r="BS42" i="7"/>
  <c r="BS43" i="7"/>
  <c r="BS44" i="7"/>
  <c r="BS45" i="7"/>
  <c r="BS46" i="7"/>
  <c r="BS47" i="7"/>
  <c r="BS48" i="7"/>
  <c r="BS7" i="7"/>
  <c r="BR8" i="7"/>
  <c r="BR9" i="7"/>
  <c r="BR10" i="7"/>
  <c r="BR11" i="7"/>
  <c r="BR12" i="7"/>
  <c r="BR13" i="7"/>
  <c r="BR14" i="7"/>
  <c r="BR15" i="7"/>
  <c r="BR16" i="7"/>
  <c r="BR17" i="7"/>
  <c r="BR18" i="7"/>
  <c r="BR19" i="7"/>
  <c r="BR20" i="7"/>
  <c r="BR21" i="7"/>
  <c r="BR22" i="7"/>
  <c r="BR23" i="7"/>
  <c r="BR24" i="7"/>
  <c r="BR25" i="7"/>
  <c r="BR26" i="7"/>
  <c r="BR27" i="7"/>
  <c r="BR28" i="7"/>
  <c r="BR29" i="7"/>
  <c r="BR30" i="7"/>
  <c r="BR31" i="7"/>
  <c r="BR32" i="7"/>
  <c r="BR33" i="7"/>
  <c r="BR34" i="7"/>
  <c r="BR35" i="7"/>
  <c r="BR36" i="7"/>
  <c r="BR37" i="7"/>
  <c r="BR38" i="7"/>
  <c r="BR39" i="7"/>
  <c r="BR40" i="7"/>
  <c r="BR41" i="7"/>
  <c r="BR42" i="7"/>
  <c r="BR43" i="7"/>
  <c r="BR44" i="7"/>
  <c r="BR45" i="7"/>
  <c r="BR46" i="7"/>
  <c r="BR47" i="7"/>
  <c r="BR48" i="7"/>
  <c r="BR7" i="7"/>
  <c r="BQ8" i="7"/>
  <c r="BQ9" i="7"/>
  <c r="BQ10" i="7"/>
  <c r="BQ11" i="7"/>
  <c r="BQ12" i="7"/>
  <c r="BQ13" i="7"/>
  <c r="BQ14" i="7"/>
  <c r="BQ15" i="7"/>
  <c r="BQ16" i="7"/>
  <c r="BQ17" i="7"/>
  <c r="BQ18" i="7"/>
  <c r="BQ19" i="7"/>
  <c r="BQ20" i="7"/>
  <c r="BQ21" i="7"/>
  <c r="BQ22" i="7"/>
  <c r="BQ23" i="7"/>
  <c r="BQ24" i="7"/>
  <c r="BQ25" i="7"/>
  <c r="BQ26" i="7"/>
  <c r="BQ27" i="7"/>
  <c r="BQ28" i="7"/>
  <c r="BQ29" i="7"/>
  <c r="BQ30" i="7"/>
  <c r="BQ31" i="7"/>
  <c r="BQ32" i="7"/>
  <c r="BQ33" i="7"/>
  <c r="BQ34" i="7"/>
  <c r="BQ35" i="7"/>
  <c r="BQ36" i="7"/>
  <c r="BQ37" i="7"/>
  <c r="BQ38" i="7"/>
  <c r="BQ39" i="7"/>
  <c r="BQ40" i="7"/>
  <c r="BQ41" i="7"/>
  <c r="BQ42" i="7"/>
  <c r="BQ43" i="7"/>
  <c r="BQ44" i="7"/>
  <c r="BQ45" i="7"/>
  <c r="BQ46" i="7"/>
  <c r="BQ47" i="7"/>
  <c r="BQ48" i="7"/>
  <c r="BQ7" i="7"/>
  <c r="BP8" i="7"/>
  <c r="BP9" i="7"/>
  <c r="BP10" i="7"/>
  <c r="BP11" i="7"/>
  <c r="BP12" i="7"/>
  <c r="BP13" i="7"/>
  <c r="BP14" i="7"/>
  <c r="BP15" i="7"/>
  <c r="BP16" i="7"/>
  <c r="BP17" i="7"/>
  <c r="BP18" i="7"/>
  <c r="BP19" i="7"/>
  <c r="BP20" i="7"/>
  <c r="BP21" i="7"/>
  <c r="BP22" i="7"/>
  <c r="BP23" i="7"/>
  <c r="BP24" i="7"/>
  <c r="BP25" i="7"/>
  <c r="BP26" i="7"/>
  <c r="BP27" i="7"/>
  <c r="BP28" i="7"/>
  <c r="BP29" i="7"/>
  <c r="BP30" i="7"/>
  <c r="BP31" i="7"/>
  <c r="BP32" i="7"/>
  <c r="BP33" i="7"/>
  <c r="BP34" i="7"/>
  <c r="BP35" i="7"/>
  <c r="BP36" i="7"/>
  <c r="BP37" i="7"/>
  <c r="BP38" i="7"/>
  <c r="BP39" i="7"/>
  <c r="BP40" i="7"/>
  <c r="BP41" i="7"/>
  <c r="BP42" i="7"/>
  <c r="BP43" i="7"/>
  <c r="BP44" i="7"/>
  <c r="BP45" i="7"/>
  <c r="BP46" i="7"/>
  <c r="BP47" i="7"/>
  <c r="BP48" i="7"/>
  <c r="BP7" i="7"/>
  <c r="BO8" i="7"/>
  <c r="BO9" i="7"/>
  <c r="BO10" i="7"/>
  <c r="BO11" i="7"/>
  <c r="BO12" i="7"/>
  <c r="BO13" i="7"/>
  <c r="BO14" i="7"/>
  <c r="BO15" i="7"/>
  <c r="BO16" i="7"/>
  <c r="BO17" i="7"/>
  <c r="BO18" i="7"/>
  <c r="BO19" i="7"/>
  <c r="BO20" i="7"/>
  <c r="BO21" i="7"/>
  <c r="BO22" i="7"/>
  <c r="BO23" i="7"/>
  <c r="BO24" i="7"/>
  <c r="BO25" i="7"/>
  <c r="BO26" i="7"/>
  <c r="BO27" i="7"/>
  <c r="BO28" i="7"/>
  <c r="BO29" i="7"/>
  <c r="BO30" i="7"/>
  <c r="BO31" i="7"/>
  <c r="BO32" i="7"/>
  <c r="BO33" i="7"/>
  <c r="BO34" i="7"/>
  <c r="BO35" i="7"/>
  <c r="BO36" i="7"/>
  <c r="BO37" i="7"/>
  <c r="BO38" i="7"/>
  <c r="BO39" i="7"/>
  <c r="BO40" i="7"/>
  <c r="BO41" i="7"/>
  <c r="BO42" i="7"/>
  <c r="BO43" i="7"/>
  <c r="BO44" i="7"/>
  <c r="BO45" i="7"/>
  <c r="BO46" i="7"/>
  <c r="BO47" i="7"/>
  <c r="BO48" i="7"/>
  <c r="BO7" i="7"/>
  <c r="BN8" i="7"/>
  <c r="BN9" i="7"/>
  <c r="BN10" i="7"/>
  <c r="BN11" i="7"/>
  <c r="BN12" i="7"/>
  <c r="BN13" i="7"/>
  <c r="BN14" i="7"/>
  <c r="BN15" i="7"/>
  <c r="BN16" i="7"/>
  <c r="BN17" i="7"/>
  <c r="BN18" i="7"/>
  <c r="BN19" i="7"/>
  <c r="BN20" i="7"/>
  <c r="BN21" i="7"/>
  <c r="BN22" i="7"/>
  <c r="BN23" i="7"/>
  <c r="BN24" i="7"/>
  <c r="BN25" i="7"/>
  <c r="BN26" i="7"/>
  <c r="BN27" i="7"/>
  <c r="BN28" i="7"/>
  <c r="BN29" i="7"/>
  <c r="BN30" i="7"/>
  <c r="BN31" i="7"/>
  <c r="BN32" i="7"/>
  <c r="BN33" i="7"/>
  <c r="BN34" i="7"/>
  <c r="BN35" i="7"/>
  <c r="BN36" i="7"/>
  <c r="BN37" i="7"/>
  <c r="BN38" i="7"/>
  <c r="BN39" i="7"/>
  <c r="BN40" i="7"/>
  <c r="BN41" i="7"/>
  <c r="BN42" i="7"/>
  <c r="BN43" i="7"/>
  <c r="BN44" i="7"/>
  <c r="BN45" i="7"/>
  <c r="BN46" i="7"/>
  <c r="BN47" i="7"/>
  <c r="BN48" i="7"/>
  <c r="BN7" i="7"/>
  <c r="BM8" i="7"/>
  <c r="BM9" i="7"/>
  <c r="BM10" i="7"/>
  <c r="BM11" i="7"/>
  <c r="BM12" i="7"/>
  <c r="BM13" i="7"/>
  <c r="BM14" i="7"/>
  <c r="BM15" i="7"/>
  <c r="BM16" i="7"/>
  <c r="BM17" i="7"/>
  <c r="BM18" i="7"/>
  <c r="BM19" i="7"/>
  <c r="BM20" i="7"/>
  <c r="BM21" i="7"/>
  <c r="BM22" i="7"/>
  <c r="BM23" i="7"/>
  <c r="BM24" i="7"/>
  <c r="BM25" i="7"/>
  <c r="BM26" i="7"/>
  <c r="BM27" i="7"/>
  <c r="BM28" i="7"/>
  <c r="BM29" i="7"/>
  <c r="BM30" i="7"/>
  <c r="BM31" i="7"/>
  <c r="BM32" i="7"/>
  <c r="BM33" i="7"/>
  <c r="BM34" i="7"/>
  <c r="BM35" i="7"/>
  <c r="BM36" i="7"/>
  <c r="BM37" i="7"/>
  <c r="BM38" i="7"/>
  <c r="BM39" i="7"/>
  <c r="BM40" i="7"/>
  <c r="BM41" i="7"/>
  <c r="BM42" i="7"/>
  <c r="BM43" i="7"/>
  <c r="BM44" i="7"/>
  <c r="BM45" i="7"/>
  <c r="BM46" i="7"/>
  <c r="BM47" i="7"/>
  <c r="BM48" i="7"/>
  <c r="BM7" i="7"/>
  <c r="BL8" i="7"/>
  <c r="BL9" i="7"/>
  <c r="BL10" i="7"/>
  <c r="BL11" i="7"/>
  <c r="BL12" i="7"/>
  <c r="BL13" i="7"/>
  <c r="BL14" i="7"/>
  <c r="BL15" i="7"/>
  <c r="BL16" i="7"/>
  <c r="BL17" i="7"/>
  <c r="BL18" i="7"/>
  <c r="BL19" i="7"/>
  <c r="BL20" i="7"/>
  <c r="BL21" i="7"/>
  <c r="BL22" i="7"/>
  <c r="BL23" i="7"/>
  <c r="BL24" i="7"/>
  <c r="BL25" i="7"/>
  <c r="BL26" i="7"/>
  <c r="BL27" i="7"/>
  <c r="BL28" i="7"/>
  <c r="BL29" i="7"/>
  <c r="BL30" i="7"/>
  <c r="BL31" i="7"/>
  <c r="BL32" i="7"/>
  <c r="BL33" i="7"/>
  <c r="BL34" i="7"/>
  <c r="BL35" i="7"/>
  <c r="BL36" i="7"/>
  <c r="BL37" i="7"/>
  <c r="BL38" i="7"/>
  <c r="BL39" i="7"/>
  <c r="BL40" i="7"/>
  <c r="BL41" i="7"/>
  <c r="BL42" i="7"/>
  <c r="BL43" i="7"/>
  <c r="BL44" i="7"/>
  <c r="BL45" i="7"/>
  <c r="BL46" i="7"/>
  <c r="BL47" i="7"/>
  <c r="BL48" i="7"/>
  <c r="BL7" i="7"/>
  <c r="BK8" i="7"/>
  <c r="BK9" i="7"/>
  <c r="BK10" i="7"/>
  <c r="BK11" i="7"/>
  <c r="BK12" i="7"/>
  <c r="BK13" i="7"/>
  <c r="BK14" i="7"/>
  <c r="BK15" i="7"/>
  <c r="BK16" i="7"/>
  <c r="BK17" i="7"/>
  <c r="BK18" i="7"/>
  <c r="BK19" i="7"/>
  <c r="BK20" i="7"/>
  <c r="BK21" i="7"/>
  <c r="BK22" i="7"/>
  <c r="BK23" i="7"/>
  <c r="BK24" i="7"/>
  <c r="BK25" i="7"/>
  <c r="BK26" i="7"/>
  <c r="BK27" i="7"/>
  <c r="BK28" i="7"/>
  <c r="BK29" i="7"/>
  <c r="BK30" i="7"/>
  <c r="BK31" i="7"/>
  <c r="BK32" i="7"/>
  <c r="BK33" i="7"/>
  <c r="BK34" i="7"/>
  <c r="BK35" i="7"/>
  <c r="BK36" i="7"/>
  <c r="BK37" i="7"/>
  <c r="BK38" i="7"/>
  <c r="BK39" i="7"/>
  <c r="BK40" i="7"/>
  <c r="BK41" i="7"/>
  <c r="BK42" i="7"/>
  <c r="BK43" i="7"/>
  <c r="BK44" i="7"/>
  <c r="BK45" i="7"/>
  <c r="BK46" i="7"/>
  <c r="BK47" i="7"/>
  <c r="BK48" i="7"/>
  <c r="BK7" i="7"/>
  <c r="BJ8" i="7"/>
  <c r="BJ9" i="7"/>
  <c r="BJ10" i="7"/>
  <c r="BJ11" i="7"/>
  <c r="BJ12" i="7"/>
  <c r="BJ13" i="7"/>
  <c r="BJ14" i="7"/>
  <c r="BJ15" i="7"/>
  <c r="BJ16" i="7"/>
  <c r="BJ17" i="7"/>
  <c r="BJ18" i="7"/>
  <c r="BJ19" i="7"/>
  <c r="BJ20" i="7"/>
  <c r="BJ21" i="7"/>
  <c r="BJ22" i="7"/>
  <c r="BJ23" i="7"/>
  <c r="BJ24" i="7"/>
  <c r="BJ25" i="7"/>
  <c r="BJ26" i="7"/>
  <c r="BJ27" i="7"/>
  <c r="BJ28" i="7"/>
  <c r="BJ29" i="7"/>
  <c r="BJ30" i="7"/>
  <c r="BJ31" i="7"/>
  <c r="BJ32" i="7"/>
  <c r="BJ33" i="7"/>
  <c r="BJ34" i="7"/>
  <c r="BJ35" i="7"/>
  <c r="BJ36" i="7"/>
  <c r="BJ37" i="7"/>
  <c r="BJ38" i="7"/>
  <c r="BJ39" i="7"/>
  <c r="BJ40" i="7"/>
  <c r="BJ41" i="7"/>
  <c r="BJ42" i="7"/>
  <c r="BJ43" i="7"/>
  <c r="BJ44" i="7"/>
  <c r="BJ45" i="7"/>
  <c r="BJ46" i="7"/>
  <c r="BJ47" i="7"/>
  <c r="BJ48" i="7"/>
  <c r="BJ7" i="7"/>
  <c r="BI8" i="7"/>
  <c r="BI9" i="7"/>
  <c r="BI10" i="7"/>
  <c r="BI11" i="7"/>
  <c r="BI12" i="7"/>
  <c r="BI13" i="7"/>
  <c r="BI14" i="7"/>
  <c r="BI15" i="7"/>
  <c r="BI16" i="7"/>
  <c r="BI17" i="7"/>
  <c r="BI18" i="7"/>
  <c r="BI19" i="7"/>
  <c r="BI20" i="7"/>
  <c r="BI21" i="7"/>
  <c r="BI22" i="7"/>
  <c r="BI23" i="7"/>
  <c r="BI24" i="7"/>
  <c r="BI25" i="7"/>
  <c r="BI26" i="7"/>
  <c r="BI27" i="7"/>
  <c r="BI28" i="7"/>
  <c r="BI29" i="7"/>
  <c r="BI30" i="7"/>
  <c r="BI31" i="7"/>
  <c r="BI32" i="7"/>
  <c r="BI33" i="7"/>
  <c r="BI34" i="7"/>
  <c r="BI35" i="7"/>
  <c r="BI36" i="7"/>
  <c r="BI37" i="7"/>
  <c r="BI38" i="7"/>
  <c r="BI39" i="7"/>
  <c r="BI40" i="7"/>
  <c r="BI41" i="7"/>
  <c r="BI42" i="7"/>
  <c r="BI43" i="7"/>
  <c r="BI44" i="7"/>
  <c r="BI45" i="7"/>
  <c r="BI46" i="7"/>
  <c r="BI47" i="7"/>
  <c r="BI48" i="7"/>
  <c r="BI7" i="7"/>
  <c r="BH8" i="7"/>
  <c r="BH9" i="7"/>
  <c r="BH10" i="7"/>
  <c r="BH11" i="7"/>
  <c r="BH12" i="7"/>
  <c r="BH13" i="7"/>
  <c r="BH14" i="7"/>
  <c r="BH15" i="7"/>
  <c r="BH16" i="7"/>
  <c r="BH17" i="7"/>
  <c r="BH18" i="7"/>
  <c r="BH19" i="7"/>
  <c r="BH20" i="7"/>
  <c r="BH21" i="7"/>
  <c r="BH22" i="7"/>
  <c r="BH23" i="7"/>
  <c r="BH24" i="7"/>
  <c r="BH25" i="7"/>
  <c r="BH26" i="7"/>
  <c r="BH27" i="7"/>
  <c r="BH28" i="7"/>
  <c r="BH29" i="7"/>
  <c r="BH30" i="7"/>
  <c r="BH31" i="7"/>
  <c r="BH32" i="7"/>
  <c r="BH33" i="7"/>
  <c r="BH34" i="7"/>
  <c r="BH35" i="7"/>
  <c r="BH36" i="7"/>
  <c r="BH37" i="7"/>
  <c r="BH38" i="7"/>
  <c r="BH39" i="7"/>
  <c r="BH40" i="7"/>
  <c r="BH41" i="7"/>
  <c r="BH42" i="7"/>
  <c r="BH43" i="7"/>
  <c r="BH44" i="7"/>
  <c r="BH45" i="7"/>
  <c r="BH46" i="7"/>
  <c r="BH47" i="7"/>
  <c r="BH48" i="7"/>
  <c r="BH7" i="7"/>
  <c r="BG8" i="7"/>
  <c r="BG9" i="7"/>
  <c r="BG10" i="7"/>
  <c r="BG11" i="7"/>
  <c r="BG12" i="7"/>
  <c r="BG13" i="7"/>
  <c r="BG14" i="7"/>
  <c r="BG15" i="7"/>
  <c r="BG16" i="7"/>
  <c r="BG17" i="7"/>
  <c r="BG18" i="7"/>
  <c r="BG19" i="7"/>
  <c r="BG20" i="7"/>
  <c r="BG21" i="7"/>
  <c r="BG22" i="7"/>
  <c r="BG23" i="7"/>
  <c r="BG24" i="7"/>
  <c r="BG25" i="7"/>
  <c r="BG26" i="7"/>
  <c r="BG27" i="7"/>
  <c r="BG28" i="7"/>
  <c r="BG29" i="7"/>
  <c r="BG30" i="7"/>
  <c r="BG31" i="7"/>
  <c r="BG32" i="7"/>
  <c r="BG33" i="7"/>
  <c r="BG34" i="7"/>
  <c r="BG35" i="7"/>
  <c r="BG36" i="7"/>
  <c r="BG37" i="7"/>
  <c r="BG38" i="7"/>
  <c r="BG39" i="7"/>
  <c r="BG40" i="7"/>
  <c r="BG41" i="7"/>
  <c r="BG42" i="7"/>
  <c r="BG43" i="7"/>
  <c r="BG44" i="7"/>
  <c r="BG45" i="7"/>
  <c r="BG46" i="7"/>
  <c r="BG47" i="7"/>
  <c r="BG48" i="7"/>
  <c r="BG7" i="7"/>
  <c r="BF8" i="7"/>
  <c r="BF9" i="7"/>
  <c r="BF10" i="7"/>
  <c r="BF11" i="7"/>
  <c r="BF12" i="7"/>
  <c r="BF13" i="7"/>
  <c r="BF14" i="7"/>
  <c r="BF15" i="7"/>
  <c r="BF16" i="7"/>
  <c r="BF17" i="7"/>
  <c r="BF18" i="7"/>
  <c r="BF19" i="7"/>
  <c r="BF20" i="7"/>
  <c r="BF21" i="7"/>
  <c r="BF22" i="7"/>
  <c r="BF23" i="7"/>
  <c r="BF24" i="7"/>
  <c r="BF25" i="7"/>
  <c r="BF26" i="7"/>
  <c r="BF27" i="7"/>
  <c r="BF28" i="7"/>
  <c r="BF29" i="7"/>
  <c r="BF30" i="7"/>
  <c r="BF31" i="7"/>
  <c r="BF32" i="7"/>
  <c r="BF33" i="7"/>
  <c r="BF34" i="7"/>
  <c r="BF35" i="7"/>
  <c r="BF36" i="7"/>
  <c r="BF37" i="7"/>
  <c r="BF38" i="7"/>
  <c r="BF39" i="7"/>
  <c r="BF40" i="7"/>
  <c r="BF41" i="7"/>
  <c r="BF42" i="7"/>
  <c r="BF43" i="7"/>
  <c r="BF44" i="7"/>
  <c r="BF45" i="7"/>
  <c r="BF46" i="7"/>
  <c r="BF47" i="7"/>
  <c r="BF48" i="7"/>
  <c r="BF7" i="7"/>
  <c r="BE8" i="7"/>
  <c r="BE9" i="7"/>
  <c r="BE10" i="7"/>
  <c r="BE11" i="7"/>
  <c r="BE12" i="7"/>
  <c r="BE13" i="7"/>
  <c r="BE14" i="7"/>
  <c r="BE15" i="7"/>
  <c r="BE16" i="7"/>
  <c r="BE17" i="7"/>
  <c r="BE18" i="7"/>
  <c r="BE19" i="7"/>
  <c r="BE20" i="7"/>
  <c r="BE21" i="7"/>
  <c r="BE22" i="7"/>
  <c r="BE23" i="7"/>
  <c r="BE24" i="7"/>
  <c r="BE25" i="7"/>
  <c r="BE26" i="7"/>
  <c r="BE27" i="7"/>
  <c r="BE28" i="7"/>
  <c r="BE29" i="7"/>
  <c r="BE30" i="7"/>
  <c r="BE31" i="7"/>
  <c r="BE32" i="7"/>
  <c r="BE33" i="7"/>
  <c r="BE34" i="7"/>
  <c r="BE35" i="7"/>
  <c r="BE36" i="7"/>
  <c r="BE37" i="7"/>
  <c r="BE38" i="7"/>
  <c r="BE39" i="7"/>
  <c r="BE40" i="7"/>
  <c r="BE41" i="7"/>
  <c r="BE42" i="7"/>
  <c r="BE43" i="7"/>
  <c r="BE44" i="7"/>
  <c r="BE45" i="7"/>
  <c r="BE46" i="7"/>
  <c r="BE47" i="7"/>
  <c r="BE48" i="7"/>
  <c r="BE7" i="7"/>
  <c r="BD8" i="7"/>
  <c r="BD9" i="7"/>
  <c r="BD10" i="7"/>
  <c r="BD11" i="7"/>
  <c r="BD12" i="7"/>
  <c r="BD13" i="7"/>
  <c r="BD14" i="7"/>
  <c r="BD15" i="7"/>
  <c r="BD16" i="7"/>
  <c r="BD17" i="7"/>
  <c r="BD18" i="7"/>
  <c r="BD19" i="7"/>
  <c r="BD20" i="7"/>
  <c r="BD21" i="7"/>
  <c r="BD22" i="7"/>
  <c r="BD23" i="7"/>
  <c r="BD24" i="7"/>
  <c r="BD25" i="7"/>
  <c r="BD26" i="7"/>
  <c r="BD27" i="7"/>
  <c r="BD28" i="7"/>
  <c r="BD29" i="7"/>
  <c r="BD30" i="7"/>
  <c r="BD31" i="7"/>
  <c r="BD32" i="7"/>
  <c r="BD33" i="7"/>
  <c r="BD34" i="7"/>
  <c r="BD35" i="7"/>
  <c r="BD36" i="7"/>
  <c r="BD37" i="7"/>
  <c r="BD38" i="7"/>
  <c r="BD39" i="7"/>
  <c r="BD40" i="7"/>
  <c r="BD41" i="7"/>
  <c r="BD42" i="7"/>
  <c r="BD43" i="7"/>
  <c r="BD44" i="7"/>
  <c r="BD45" i="7"/>
  <c r="BD46" i="7"/>
  <c r="BD47" i="7"/>
  <c r="BD48" i="7"/>
  <c r="BD7" i="7"/>
  <c r="BC8" i="7"/>
  <c r="BC9" i="7"/>
  <c r="BC10" i="7"/>
  <c r="BC11" i="7"/>
  <c r="BC12" i="7"/>
  <c r="BC13" i="7"/>
  <c r="BC14" i="7"/>
  <c r="BC15" i="7"/>
  <c r="BC16" i="7"/>
  <c r="BC17" i="7"/>
  <c r="BC18" i="7"/>
  <c r="BC19" i="7"/>
  <c r="BC20" i="7"/>
  <c r="BC21" i="7"/>
  <c r="BC22" i="7"/>
  <c r="BC23" i="7"/>
  <c r="BC24" i="7"/>
  <c r="BC25" i="7"/>
  <c r="BC26" i="7"/>
  <c r="BC27" i="7"/>
  <c r="BC28" i="7"/>
  <c r="BC29" i="7"/>
  <c r="BC30" i="7"/>
  <c r="BC31" i="7"/>
  <c r="BC32" i="7"/>
  <c r="BC33" i="7"/>
  <c r="BC34" i="7"/>
  <c r="BC35" i="7"/>
  <c r="BC36" i="7"/>
  <c r="BC37" i="7"/>
  <c r="BC38" i="7"/>
  <c r="BC39" i="7"/>
  <c r="BC40" i="7"/>
  <c r="BC41" i="7"/>
  <c r="BC42" i="7"/>
  <c r="BC43" i="7"/>
  <c r="BC44" i="7"/>
  <c r="BC45" i="7"/>
  <c r="BC46" i="7"/>
  <c r="BC47" i="7"/>
  <c r="BC48" i="7"/>
  <c r="BC7" i="7"/>
  <c r="BB8" i="7"/>
  <c r="BB9" i="7"/>
  <c r="BB10" i="7"/>
  <c r="BB11" i="7"/>
  <c r="BB12" i="7"/>
  <c r="BB13" i="7"/>
  <c r="BB14" i="7"/>
  <c r="BB15" i="7"/>
  <c r="BB16" i="7"/>
  <c r="BB17" i="7"/>
  <c r="BB18" i="7"/>
  <c r="BB19" i="7"/>
  <c r="BB20" i="7"/>
  <c r="BB21" i="7"/>
  <c r="BB22" i="7"/>
  <c r="BB23" i="7"/>
  <c r="BB24" i="7"/>
  <c r="BB25" i="7"/>
  <c r="BB26" i="7"/>
  <c r="BB27" i="7"/>
  <c r="BB28" i="7"/>
  <c r="BB29" i="7"/>
  <c r="BB30" i="7"/>
  <c r="BB31" i="7"/>
  <c r="BB32" i="7"/>
  <c r="BB33" i="7"/>
  <c r="BB34" i="7"/>
  <c r="BB35" i="7"/>
  <c r="BB36" i="7"/>
  <c r="BB37" i="7"/>
  <c r="BB38" i="7"/>
  <c r="BB39" i="7"/>
  <c r="BB40" i="7"/>
  <c r="BB41" i="7"/>
  <c r="BB42" i="7"/>
  <c r="BB43" i="7"/>
  <c r="BB44" i="7"/>
  <c r="BB45" i="7"/>
  <c r="BB46" i="7"/>
  <c r="BB47" i="7"/>
  <c r="BB48" i="7"/>
  <c r="BB7" i="7"/>
  <c r="AZ5" i="4"/>
  <c r="AZ6" i="4"/>
  <c r="AZ7" i="4"/>
  <c r="AZ8" i="4"/>
  <c r="AZ9" i="4"/>
  <c r="AZ10" i="4"/>
  <c r="AZ11" i="4"/>
  <c r="AZ12" i="4"/>
  <c r="AZ13" i="4"/>
  <c r="AZ14" i="4"/>
  <c r="AZ15" i="4"/>
  <c r="AZ16" i="4"/>
  <c r="AZ17" i="4"/>
  <c r="AZ18" i="4"/>
  <c r="AZ19" i="4"/>
  <c r="AZ20" i="4"/>
  <c r="AZ21" i="4"/>
  <c r="AZ22" i="4"/>
  <c r="AZ23" i="4"/>
  <c r="AZ24" i="4"/>
  <c r="AZ25" i="4"/>
  <c r="AZ26" i="4"/>
  <c r="AZ27" i="4"/>
  <c r="AZ28" i="4"/>
  <c r="AZ29" i="4"/>
  <c r="AZ30" i="4"/>
  <c r="AZ31" i="4"/>
  <c r="AZ32" i="4"/>
  <c r="AZ33" i="4"/>
  <c r="AZ34" i="4"/>
  <c r="AZ35" i="4"/>
  <c r="AZ36" i="4"/>
  <c r="AZ37" i="4"/>
  <c r="AZ38" i="4"/>
  <c r="AZ39" i="4"/>
  <c r="AZ40" i="4"/>
  <c r="AZ41" i="4"/>
  <c r="AZ42" i="4"/>
  <c r="AZ43" i="4"/>
  <c r="AZ44" i="4"/>
  <c r="AZ45" i="4"/>
  <c r="AZ4" i="4"/>
  <c r="AY5" i="4"/>
  <c r="AY6" i="4"/>
  <c r="AY7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Y39" i="4"/>
  <c r="AY40" i="4"/>
  <c r="AY41" i="4"/>
  <c r="AY42" i="4"/>
  <c r="AY43" i="4"/>
  <c r="AY44" i="4"/>
  <c r="AY45" i="4"/>
  <c r="AY4" i="4"/>
  <c r="AZ8" i="7"/>
  <c r="AZ9" i="7"/>
  <c r="AZ10" i="7"/>
  <c r="AZ11" i="7"/>
  <c r="AZ12" i="7"/>
  <c r="AZ13" i="7"/>
  <c r="AZ14" i="7"/>
  <c r="AZ15" i="7"/>
  <c r="AZ16" i="7"/>
  <c r="AZ17" i="7"/>
  <c r="AZ18" i="7"/>
  <c r="AZ19" i="7"/>
  <c r="AZ20" i="7"/>
  <c r="AZ21" i="7"/>
  <c r="AZ22" i="7"/>
  <c r="AZ23" i="7"/>
  <c r="AZ24" i="7"/>
  <c r="AZ25" i="7"/>
  <c r="AZ26" i="7"/>
  <c r="AZ27" i="7"/>
  <c r="AZ28" i="7"/>
  <c r="AZ29" i="7"/>
  <c r="AZ30" i="7"/>
  <c r="AZ31" i="7"/>
  <c r="AZ32" i="7"/>
  <c r="AZ33" i="7"/>
  <c r="AZ34" i="7"/>
  <c r="AZ35" i="7"/>
  <c r="AZ36" i="7"/>
  <c r="AZ37" i="7"/>
  <c r="AZ38" i="7"/>
  <c r="AZ39" i="7"/>
  <c r="AZ40" i="7"/>
  <c r="AZ41" i="7"/>
  <c r="AZ42" i="7"/>
  <c r="AZ43" i="7"/>
  <c r="AZ44" i="7"/>
  <c r="AZ45" i="7"/>
  <c r="AZ46" i="7"/>
  <c r="AZ47" i="7"/>
  <c r="AZ48" i="7"/>
  <c r="AZ7" i="7"/>
  <c r="AY8" i="7"/>
  <c r="AY9" i="7"/>
  <c r="AY10" i="7"/>
  <c r="AY11" i="7"/>
  <c r="AY12" i="7"/>
  <c r="AY13" i="7"/>
  <c r="AY14" i="7"/>
  <c r="AY15" i="7"/>
  <c r="AY16" i="7"/>
  <c r="AY17" i="7"/>
  <c r="AY18" i="7"/>
  <c r="AY19" i="7"/>
  <c r="AY20" i="7"/>
  <c r="AY21" i="7"/>
  <c r="AY22" i="7"/>
  <c r="AY23" i="7"/>
  <c r="AY24" i="7"/>
  <c r="AY25" i="7"/>
  <c r="AY26" i="7"/>
  <c r="AY27" i="7"/>
  <c r="AY28" i="7"/>
  <c r="AY29" i="7"/>
  <c r="AY30" i="7"/>
  <c r="AY31" i="7"/>
  <c r="AY32" i="7"/>
  <c r="AY33" i="7"/>
  <c r="AY34" i="7"/>
  <c r="AY35" i="7"/>
  <c r="AY36" i="7"/>
  <c r="AY37" i="7"/>
  <c r="AY38" i="7"/>
  <c r="AY39" i="7"/>
  <c r="AY40" i="7"/>
  <c r="AY41" i="7"/>
  <c r="AY42" i="7"/>
  <c r="AY43" i="7"/>
  <c r="AY44" i="7"/>
  <c r="AY45" i="7"/>
  <c r="AY46" i="7"/>
  <c r="AY47" i="7"/>
  <c r="AY48" i="7"/>
  <c r="AY7" i="7"/>
  <c r="AL57" i="7"/>
  <c r="AK57" i="7"/>
  <c r="AJ57" i="7"/>
  <c r="AI57" i="7"/>
  <c r="AH57" i="7"/>
  <c r="AG57" i="7"/>
  <c r="AF57" i="7"/>
  <c r="AE57" i="7"/>
  <c r="AD57" i="7"/>
  <c r="AC57" i="7"/>
  <c r="AB57" i="7"/>
  <c r="AA57" i="7"/>
  <c r="Z57" i="7"/>
  <c r="Y57" i="7"/>
  <c r="X57" i="7"/>
  <c r="W57" i="7"/>
  <c r="V57" i="7"/>
  <c r="U57" i="7"/>
  <c r="T57" i="7"/>
  <c r="S57" i="7"/>
  <c r="R57" i="7"/>
  <c r="Q57" i="7"/>
  <c r="P57" i="7"/>
  <c r="O57" i="7"/>
  <c r="N57" i="7"/>
  <c r="M57" i="7"/>
  <c r="L57" i="7"/>
  <c r="K57" i="7"/>
  <c r="J57" i="7"/>
  <c r="I57" i="7"/>
  <c r="H57" i="7"/>
  <c r="G57" i="7"/>
  <c r="F57" i="7"/>
  <c r="E57" i="7"/>
  <c r="D57" i="7"/>
  <c r="C57" i="7"/>
  <c r="AL56" i="7"/>
  <c r="AK56" i="7"/>
  <c r="AJ56" i="7"/>
  <c r="AI56" i="7"/>
  <c r="AH56" i="7"/>
  <c r="AG56" i="7"/>
  <c r="AF56" i="7"/>
  <c r="AE56" i="7"/>
  <c r="AD56" i="7"/>
  <c r="AC56" i="7"/>
  <c r="AB56" i="7"/>
  <c r="AA56" i="7"/>
  <c r="Z56" i="7"/>
  <c r="Y56" i="7"/>
  <c r="X56" i="7"/>
  <c r="W56" i="7"/>
  <c r="V56" i="7"/>
  <c r="U56" i="7"/>
  <c r="T56" i="7"/>
  <c r="S56" i="7"/>
  <c r="R56" i="7"/>
  <c r="Q56" i="7"/>
  <c r="P56" i="7"/>
  <c r="O56" i="7"/>
  <c r="N56" i="7"/>
  <c r="M56" i="7"/>
  <c r="L56" i="7"/>
  <c r="K56" i="7"/>
  <c r="J56" i="7"/>
  <c r="I56" i="7"/>
  <c r="H56" i="7"/>
  <c r="G56" i="7"/>
  <c r="F56" i="7"/>
  <c r="E56" i="7"/>
  <c r="D56" i="7"/>
  <c r="C56" i="7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CL5" i="4" a="1"/>
  <c r="CL5" i="4" s="1"/>
  <c r="CL6" i="4" a="1"/>
  <c r="CL6" i="4" s="1"/>
  <c r="CL7" i="4" a="1"/>
  <c r="CL7" i="4" s="1"/>
  <c r="CL8" i="4" a="1"/>
  <c r="CL8" i="4" s="1"/>
  <c r="CL9" i="4" a="1"/>
  <c r="CL9" i="4" s="1"/>
  <c r="CL10" i="4" a="1"/>
  <c r="CL10" i="4" s="1"/>
  <c r="CL11" i="4" a="1"/>
  <c r="CL11" i="4" s="1"/>
  <c r="CL12" i="4" a="1"/>
  <c r="CL12" i="4" s="1"/>
  <c r="CL13" i="4" a="1"/>
  <c r="CL13" i="4" s="1"/>
  <c r="CL14" i="4" a="1"/>
  <c r="CL14" i="4"/>
  <c r="CL15" i="4" a="1"/>
  <c r="CL15" i="4" s="1"/>
  <c r="CL16" i="4" a="1"/>
  <c r="CL16" i="4" s="1"/>
  <c r="CL17" i="4" a="1"/>
  <c r="CL17" i="4" s="1"/>
  <c r="CL18" i="4" a="1"/>
  <c r="CL18" i="4" s="1"/>
  <c r="CL19" i="4" a="1"/>
  <c r="CL19" i="4" s="1"/>
  <c r="CL20" i="4" a="1"/>
  <c r="CL20" i="4"/>
  <c r="CL21" i="4" a="1"/>
  <c r="CL21" i="4" s="1"/>
  <c r="CL22" i="4" a="1"/>
  <c r="CL22" i="4" s="1"/>
  <c r="CL23" i="4" a="1"/>
  <c r="CL23" i="4" s="1"/>
  <c r="CL24" i="4" a="1"/>
  <c r="CL24" i="4" s="1"/>
  <c r="CL25" i="4" a="1"/>
  <c r="CL25" i="4" s="1"/>
  <c r="CL26" i="4" a="1"/>
  <c r="CL26" i="4" s="1"/>
  <c r="CL27" i="4" a="1"/>
  <c r="CL27" i="4" s="1"/>
  <c r="CL28" i="4" a="1"/>
  <c r="CL28" i="4" s="1"/>
  <c r="CL29" i="4" a="1"/>
  <c r="CL29" i="4" s="1"/>
  <c r="CL30" i="4" a="1"/>
  <c r="CL30" i="4"/>
  <c r="CL31" i="4" a="1"/>
  <c r="CL31" i="4" s="1"/>
  <c r="CL32" i="4" a="1"/>
  <c r="CL32" i="4" s="1"/>
  <c r="CL33" i="4" a="1"/>
  <c r="CL33" i="4" s="1"/>
  <c r="CL34" i="4" a="1"/>
  <c r="CL34" i="4" s="1"/>
  <c r="CL35" i="4" a="1"/>
  <c r="CL35" i="4" s="1"/>
  <c r="CL36" i="4" a="1"/>
  <c r="CL36" i="4"/>
  <c r="CL37" i="4" a="1"/>
  <c r="CL37" i="4" s="1"/>
  <c r="CL38" i="4" a="1"/>
  <c r="CL38" i="4" s="1"/>
  <c r="CL39" i="4" a="1"/>
  <c r="CL39" i="4" s="1"/>
  <c r="CL40" i="4" a="1"/>
  <c r="CL40" i="4" s="1"/>
  <c r="CL41" i="4" a="1"/>
  <c r="CL41" i="4" s="1"/>
  <c r="CL42" i="4" a="1"/>
  <c r="CL42" i="4" s="1"/>
  <c r="CL43" i="4" a="1"/>
  <c r="CL43" i="4" s="1"/>
  <c r="CL44" i="4" a="1"/>
  <c r="CL44" i="4" s="1"/>
  <c r="CL45" i="4" a="1"/>
  <c r="CL45" i="4" s="1"/>
  <c r="CL4" i="4" a="1"/>
  <c r="CL4" i="4" s="1"/>
  <c r="CK5" i="4" l="1"/>
  <c r="CK6" i="4"/>
  <c r="CK7" i="4"/>
  <c r="CK8" i="4"/>
  <c r="CK9" i="4"/>
  <c r="CK10" i="4"/>
  <c r="CK11" i="4"/>
  <c r="CK12" i="4"/>
  <c r="CK13" i="4"/>
  <c r="CK14" i="4"/>
  <c r="CK15" i="4"/>
  <c r="CK16" i="4"/>
  <c r="CK17" i="4"/>
  <c r="CK18" i="4"/>
  <c r="CK19" i="4"/>
  <c r="CK20" i="4"/>
  <c r="CK21" i="4"/>
  <c r="CK22" i="4"/>
  <c r="CK23" i="4"/>
  <c r="CK24" i="4"/>
  <c r="CK25" i="4"/>
  <c r="CK26" i="4"/>
  <c r="CK27" i="4"/>
  <c r="CK28" i="4"/>
  <c r="CK29" i="4"/>
  <c r="CK30" i="4"/>
  <c r="CK31" i="4"/>
  <c r="CK32" i="4"/>
  <c r="CK33" i="4"/>
  <c r="CK34" i="4"/>
  <c r="CK35" i="4"/>
  <c r="CK36" i="4"/>
  <c r="CK37" i="4"/>
  <c r="CK38" i="4"/>
  <c r="CK39" i="4"/>
  <c r="CK40" i="4"/>
  <c r="CK41" i="4"/>
  <c r="CK42" i="4"/>
  <c r="CK43" i="4"/>
  <c r="CK44" i="4"/>
  <c r="CK45" i="4"/>
  <c r="CK4" i="4"/>
  <c r="CJ5" i="4"/>
  <c r="CJ6" i="4"/>
  <c r="CJ7" i="4"/>
  <c r="CJ8" i="4"/>
  <c r="CJ9" i="4"/>
  <c r="CJ10" i="4"/>
  <c r="CJ11" i="4"/>
  <c r="CJ12" i="4"/>
  <c r="CJ13" i="4"/>
  <c r="CJ14" i="4"/>
  <c r="CJ15" i="4"/>
  <c r="CJ16" i="4"/>
  <c r="CJ17" i="4"/>
  <c r="CJ18" i="4"/>
  <c r="CJ19" i="4"/>
  <c r="CJ20" i="4"/>
  <c r="CJ21" i="4"/>
  <c r="CJ22" i="4"/>
  <c r="CJ23" i="4"/>
  <c r="CJ24" i="4"/>
  <c r="CJ25" i="4"/>
  <c r="CJ26" i="4"/>
  <c r="CJ27" i="4"/>
  <c r="CJ28" i="4"/>
  <c r="CJ29" i="4"/>
  <c r="CJ30" i="4"/>
  <c r="CJ31" i="4"/>
  <c r="CJ32" i="4"/>
  <c r="CJ33" i="4"/>
  <c r="CJ34" i="4"/>
  <c r="CJ35" i="4"/>
  <c r="CJ36" i="4"/>
  <c r="CJ37" i="4"/>
  <c r="CJ38" i="4"/>
  <c r="CJ39" i="4"/>
  <c r="CJ40" i="4"/>
  <c r="CJ41" i="4"/>
  <c r="CJ42" i="4"/>
  <c r="CJ43" i="4"/>
  <c r="CJ44" i="4"/>
  <c r="CJ45" i="4"/>
  <c r="CJ4" i="4"/>
  <c r="CI5" i="4"/>
  <c r="CI6" i="4"/>
  <c r="CI7" i="4"/>
  <c r="CI8" i="4"/>
  <c r="CI9" i="4"/>
  <c r="CI10" i="4"/>
  <c r="CI11" i="4"/>
  <c r="CI12" i="4"/>
  <c r="CI13" i="4"/>
  <c r="CI14" i="4"/>
  <c r="CI15" i="4"/>
  <c r="CI16" i="4"/>
  <c r="CI17" i="4"/>
  <c r="CI18" i="4"/>
  <c r="CI19" i="4"/>
  <c r="CI20" i="4"/>
  <c r="CI21" i="4"/>
  <c r="CI22" i="4"/>
  <c r="CI23" i="4"/>
  <c r="CI24" i="4"/>
  <c r="CI25" i="4"/>
  <c r="CI26" i="4"/>
  <c r="CI27" i="4"/>
  <c r="CI28" i="4"/>
  <c r="CI29" i="4"/>
  <c r="CI30" i="4"/>
  <c r="CI31" i="4"/>
  <c r="CI32" i="4"/>
  <c r="CI33" i="4"/>
  <c r="CI34" i="4"/>
  <c r="CI35" i="4"/>
  <c r="CI36" i="4"/>
  <c r="CI37" i="4"/>
  <c r="CI38" i="4"/>
  <c r="CI39" i="4"/>
  <c r="CI40" i="4"/>
  <c r="CI41" i="4"/>
  <c r="CI42" i="4"/>
  <c r="CI43" i="4"/>
  <c r="CI44" i="4"/>
  <c r="CI45" i="4"/>
  <c r="CI4" i="4"/>
  <c r="CH5" i="4"/>
  <c r="CH6" i="4"/>
  <c r="CH7" i="4"/>
  <c r="CH8" i="4"/>
  <c r="CH9" i="4"/>
  <c r="CH10" i="4"/>
  <c r="CH11" i="4"/>
  <c r="CH12" i="4"/>
  <c r="CH13" i="4"/>
  <c r="CH14" i="4"/>
  <c r="CH15" i="4"/>
  <c r="CH16" i="4"/>
  <c r="CH17" i="4"/>
  <c r="CH18" i="4"/>
  <c r="CH19" i="4"/>
  <c r="CH20" i="4"/>
  <c r="CH21" i="4"/>
  <c r="CH22" i="4"/>
  <c r="CH23" i="4"/>
  <c r="CH24" i="4"/>
  <c r="CH25" i="4"/>
  <c r="CH26" i="4"/>
  <c r="CH27" i="4"/>
  <c r="CH28" i="4"/>
  <c r="CH29" i="4"/>
  <c r="CH30" i="4"/>
  <c r="CH31" i="4"/>
  <c r="CH32" i="4"/>
  <c r="CH33" i="4"/>
  <c r="CH34" i="4"/>
  <c r="CH35" i="4"/>
  <c r="CH36" i="4"/>
  <c r="CH37" i="4"/>
  <c r="CH38" i="4"/>
  <c r="CH39" i="4"/>
  <c r="CH40" i="4"/>
  <c r="CH41" i="4"/>
  <c r="CH42" i="4"/>
  <c r="CH43" i="4"/>
  <c r="CH44" i="4"/>
  <c r="CH45" i="4"/>
  <c r="CH4" i="4"/>
  <c r="CG5" i="4"/>
  <c r="CG6" i="4"/>
  <c r="CG7" i="4"/>
  <c r="CG8" i="4"/>
  <c r="CG9" i="4"/>
  <c r="CG10" i="4"/>
  <c r="CG11" i="4"/>
  <c r="CG12" i="4"/>
  <c r="CG13" i="4"/>
  <c r="CG14" i="4"/>
  <c r="CG15" i="4"/>
  <c r="CG16" i="4"/>
  <c r="CG17" i="4"/>
  <c r="CG18" i="4"/>
  <c r="CG19" i="4"/>
  <c r="CG20" i="4"/>
  <c r="CG21" i="4"/>
  <c r="CG22" i="4"/>
  <c r="CG23" i="4"/>
  <c r="CG24" i="4"/>
  <c r="CG25" i="4"/>
  <c r="CG26" i="4"/>
  <c r="CG27" i="4"/>
  <c r="CG28" i="4"/>
  <c r="CG29" i="4"/>
  <c r="CG30" i="4"/>
  <c r="CG31" i="4"/>
  <c r="CG32" i="4"/>
  <c r="CG33" i="4"/>
  <c r="CG34" i="4"/>
  <c r="CG35" i="4"/>
  <c r="CG36" i="4"/>
  <c r="CG37" i="4"/>
  <c r="CG38" i="4"/>
  <c r="CG39" i="4"/>
  <c r="CG40" i="4"/>
  <c r="CG41" i="4"/>
  <c r="CG42" i="4"/>
  <c r="CG43" i="4"/>
  <c r="CG44" i="4"/>
  <c r="CG45" i="4"/>
  <c r="CG4" i="4"/>
  <c r="CF5" i="4"/>
  <c r="CF6" i="4"/>
  <c r="CF7" i="4"/>
  <c r="CF8" i="4"/>
  <c r="CF9" i="4"/>
  <c r="CF10" i="4"/>
  <c r="CF11" i="4"/>
  <c r="CF12" i="4"/>
  <c r="CF13" i="4"/>
  <c r="CF14" i="4"/>
  <c r="CF15" i="4"/>
  <c r="CF16" i="4"/>
  <c r="CF17" i="4"/>
  <c r="CF18" i="4"/>
  <c r="CF19" i="4"/>
  <c r="CF20" i="4"/>
  <c r="CF21" i="4"/>
  <c r="CF22" i="4"/>
  <c r="CF23" i="4"/>
  <c r="CF24" i="4"/>
  <c r="CF25" i="4"/>
  <c r="CF26" i="4"/>
  <c r="CF27" i="4"/>
  <c r="CF28" i="4"/>
  <c r="CF29" i="4"/>
  <c r="CF30" i="4"/>
  <c r="CF31" i="4"/>
  <c r="CF32" i="4"/>
  <c r="CF33" i="4"/>
  <c r="CF34" i="4"/>
  <c r="CF35" i="4"/>
  <c r="CF36" i="4"/>
  <c r="CF37" i="4"/>
  <c r="CF38" i="4"/>
  <c r="CF39" i="4"/>
  <c r="CF40" i="4"/>
  <c r="CF41" i="4"/>
  <c r="CF42" i="4"/>
  <c r="CF43" i="4"/>
  <c r="CF44" i="4"/>
  <c r="CF45" i="4"/>
  <c r="CF4" i="4"/>
  <c r="CE5" i="4"/>
  <c r="CE6" i="4"/>
  <c r="CE7" i="4"/>
  <c r="CE8" i="4"/>
  <c r="CE9" i="4"/>
  <c r="CE10" i="4"/>
  <c r="CE11" i="4"/>
  <c r="CE12" i="4"/>
  <c r="CE13" i="4"/>
  <c r="CE14" i="4"/>
  <c r="CE15" i="4"/>
  <c r="CE16" i="4"/>
  <c r="CE17" i="4"/>
  <c r="CE18" i="4"/>
  <c r="CE19" i="4"/>
  <c r="CE20" i="4"/>
  <c r="CE21" i="4"/>
  <c r="CE22" i="4"/>
  <c r="CE23" i="4"/>
  <c r="CE24" i="4"/>
  <c r="CE25" i="4"/>
  <c r="CE26" i="4"/>
  <c r="CE27" i="4"/>
  <c r="CE28" i="4"/>
  <c r="CE29" i="4"/>
  <c r="CE30" i="4"/>
  <c r="CE31" i="4"/>
  <c r="CE32" i="4"/>
  <c r="CE33" i="4"/>
  <c r="CE34" i="4"/>
  <c r="CE35" i="4"/>
  <c r="CE36" i="4"/>
  <c r="CE37" i="4"/>
  <c r="CE38" i="4"/>
  <c r="CE39" i="4"/>
  <c r="CE40" i="4"/>
  <c r="CE41" i="4"/>
  <c r="CE42" i="4"/>
  <c r="CE43" i="4"/>
  <c r="CE44" i="4"/>
  <c r="CE45" i="4"/>
  <c r="CE4" i="4"/>
  <c r="CD5" i="4"/>
  <c r="CD6" i="4"/>
  <c r="CD7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D31" i="4"/>
  <c r="CD32" i="4"/>
  <c r="CD33" i="4"/>
  <c r="CD34" i="4"/>
  <c r="CD35" i="4"/>
  <c r="CD36" i="4"/>
  <c r="CD37" i="4"/>
  <c r="CD38" i="4"/>
  <c r="CD39" i="4"/>
  <c r="CD40" i="4"/>
  <c r="CD41" i="4"/>
  <c r="CD42" i="4"/>
  <c r="CD43" i="4"/>
  <c r="CD44" i="4"/>
  <c r="CD45" i="4"/>
  <c r="CD4" i="4"/>
  <c r="CC5" i="4"/>
  <c r="CC6" i="4"/>
  <c r="CC7" i="4"/>
  <c r="CC8" i="4"/>
  <c r="CC9" i="4"/>
  <c r="CC10" i="4"/>
  <c r="CC11" i="4"/>
  <c r="CC12" i="4"/>
  <c r="CC13" i="4"/>
  <c r="CC14" i="4"/>
  <c r="CC15" i="4"/>
  <c r="CC16" i="4"/>
  <c r="CC17" i="4"/>
  <c r="CC18" i="4"/>
  <c r="CC19" i="4"/>
  <c r="CC20" i="4"/>
  <c r="CC21" i="4"/>
  <c r="CC22" i="4"/>
  <c r="CC23" i="4"/>
  <c r="CC24" i="4"/>
  <c r="CC25" i="4"/>
  <c r="CC26" i="4"/>
  <c r="CC27" i="4"/>
  <c r="CC28" i="4"/>
  <c r="CC29" i="4"/>
  <c r="CC30" i="4"/>
  <c r="CC31" i="4"/>
  <c r="CC32" i="4"/>
  <c r="CC33" i="4"/>
  <c r="CC34" i="4"/>
  <c r="CC35" i="4"/>
  <c r="CC36" i="4"/>
  <c r="CC37" i="4"/>
  <c r="CC38" i="4"/>
  <c r="CC39" i="4"/>
  <c r="CC40" i="4"/>
  <c r="CC41" i="4"/>
  <c r="CC42" i="4"/>
  <c r="CC43" i="4"/>
  <c r="CC44" i="4"/>
  <c r="CC45" i="4"/>
  <c r="CC4" i="4"/>
  <c r="CB5" i="4"/>
  <c r="CB6" i="4"/>
  <c r="CB7" i="4"/>
  <c r="CB8" i="4"/>
  <c r="CB9" i="4"/>
  <c r="CB10" i="4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CB28" i="4"/>
  <c r="CB29" i="4"/>
  <c r="CB30" i="4"/>
  <c r="CB31" i="4"/>
  <c r="CB32" i="4"/>
  <c r="CB33" i="4"/>
  <c r="CB34" i="4"/>
  <c r="CB35" i="4"/>
  <c r="CB36" i="4"/>
  <c r="CB37" i="4"/>
  <c r="CB38" i="4"/>
  <c r="CB39" i="4"/>
  <c r="CB40" i="4"/>
  <c r="CB41" i="4"/>
  <c r="CB42" i="4"/>
  <c r="CB43" i="4"/>
  <c r="CB44" i="4"/>
  <c r="CB45" i="4"/>
  <c r="CB4" i="4"/>
  <c r="CA5" i="4"/>
  <c r="CA6" i="4"/>
  <c r="CA7" i="4"/>
  <c r="CA8" i="4"/>
  <c r="CA9" i="4"/>
  <c r="CA10" i="4"/>
  <c r="CA11" i="4"/>
  <c r="CA12" i="4"/>
  <c r="CA13" i="4"/>
  <c r="CA14" i="4"/>
  <c r="CA15" i="4"/>
  <c r="CA16" i="4"/>
  <c r="CA17" i="4"/>
  <c r="CA18" i="4"/>
  <c r="CA19" i="4"/>
  <c r="CA20" i="4"/>
  <c r="CA21" i="4"/>
  <c r="CA22" i="4"/>
  <c r="CA23" i="4"/>
  <c r="CA24" i="4"/>
  <c r="CA25" i="4"/>
  <c r="CA26" i="4"/>
  <c r="CA27" i="4"/>
  <c r="CA28" i="4"/>
  <c r="CA29" i="4"/>
  <c r="CA30" i="4"/>
  <c r="CA31" i="4"/>
  <c r="CA32" i="4"/>
  <c r="CA33" i="4"/>
  <c r="CA34" i="4"/>
  <c r="CA35" i="4"/>
  <c r="CA36" i="4"/>
  <c r="CA37" i="4"/>
  <c r="CA38" i="4"/>
  <c r="CA39" i="4"/>
  <c r="CA40" i="4"/>
  <c r="CA41" i="4"/>
  <c r="CA42" i="4"/>
  <c r="CA43" i="4"/>
  <c r="CA44" i="4"/>
  <c r="CA45" i="4"/>
  <c r="CA4" i="4"/>
  <c r="BZ5" i="4"/>
  <c r="BZ6" i="4"/>
  <c r="BZ7" i="4"/>
  <c r="BZ8" i="4"/>
  <c r="BZ9" i="4"/>
  <c r="BZ10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Z32" i="4"/>
  <c r="BZ33" i="4"/>
  <c r="BZ34" i="4"/>
  <c r="BZ35" i="4"/>
  <c r="BZ36" i="4"/>
  <c r="BZ37" i="4"/>
  <c r="BZ38" i="4"/>
  <c r="BZ39" i="4"/>
  <c r="BZ40" i="4"/>
  <c r="BZ41" i="4"/>
  <c r="BZ42" i="4"/>
  <c r="BZ43" i="4"/>
  <c r="BZ44" i="4"/>
  <c r="BZ45" i="4"/>
  <c r="BZ4" i="4"/>
  <c r="BY5" i="4"/>
  <c r="BY6" i="4"/>
  <c r="BY7" i="4"/>
  <c r="BY8" i="4"/>
  <c r="BY9" i="4"/>
  <c r="BY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Y32" i="4"/>
  <c r="BY33" i="4"/>
  <c r="BY34" i="4"/>
  <c r="BY35" i="4"/>
  <c r="BY36" i="4"/>
  <c r="BY37" i="4"/>
  <c r="BY38" i="4"/>
  <c r="BY39" i="4"/>
  <c r="BY40" i="4"/>
  <c r="BY41" i="4"/>
  <c r="BY42" i="4"/>
  <c r="BY43" i="4"/>
  <c r="BY44" i="4"/>
  <c r="BY45" i="4"/>
  <c r="BY4" i="4"/>
  <c r="BX5" i="4"/>
  <c r="BX6" i="4"/>
  <c r="BX7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" i="4"/>
  <c r="BV5" i="4"/>
  <c r="BV6" i="4"/>
  <c r="BV7" i="4"/>
  <c r="BV8" i="4"/>
  <c r="BV9" i="4"/>
  <c r="BV10" i="4"/>
  <c r="BV11" i="4"/>
  <c r="BV12" i="4"/>
  <c r="BV13" i="4"/>
  <c r="BV14" i="4"/>
  <c r="BV15" i="4"/>
  <c r="BV16" i="4"/>
  <c r="BV17" i="4"/>
  <c r="BV18" i="4"/>
  <c r="BV19" i="4"/>
  <c r="BV20" i="4"/>
  <c r="BV21" i="4"/>
  <c r="BV22" i="4"/>
  <c r="BV23" i="4"/>
  <c r="BV24" i="4"/>
  <c r="BV25" i="4"/>
  <c r="BV26" i="4"/>
  <c r="BV27" i="4"/>
  <c r="BV28" i="4"/>
  <c r="BV29" i="4"/>
  <c r="BV30" i="4"/>
  <c r="BV31" i="4"/>
  <c r="BV32" i="4"/>
  <c r="BV33" i="4"/>
  <c r="BV34" i="4"/>
  <c r="BV35" i="4"/>
  <c r="BV36" i="4"/>
  <c r="BV37" i="4"/>
  <c r="BV38" i="4"/>
  <c r="BV39" i="4"/>
  <c r="BV40" i="4"/>
  <c r="BV41" i="4"/>
  <c r="BV42" i="4"/>
  <c r="BV43" i="4"/>
  <c r="BV44" i="4"/>
  <c r="BV45" i="4"/>
  <c r="BW5" i="4"/>
  <c r="BW6" i="4"/>
  <c r="BW7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" i="4"/>
  <c r="BV4" i="4"/>
  <c r="BU5" i="4"/>
  <c r="BU6" i="4"/>
  <c r="BU7" i="4"/>
  <c r="BU8" i="4"/>
  <c r="BU9" i="4"/>
  <c r="BU10" i="4"/>
  <c r="BU11" i="4"/>
  <c r="BU12" i="4"/>
  <c r="BU13" i="4"/>
  <c r="BU14" i="4"/>
  <c r="BU15" i="4"/>
  <c r="BU16" i="4"/>
  <c r="BU17" i="4"/>
  <c r="BU18" i="4"/>
  <c r="BU19" i="4"/>
  <c r="BU20" i="4"/>
  <c r="BU21" i="4"/>
  <c r="BU22" i="4"/>
  <c r="BU23" i="4"/>
  <c r="BU24" i="4"/>
  <c r="BU25" i="4"/>
  <c r="BU26" i="4"/>
  <c r="BU27" i="4"/>
  <c r="BU28" i="4"/>
  <c r="BU29" i="4"/>
  <c r="BU30" i="4"/>
  <c r="BU31" i="4"/>
  <c r="BU32" i="4"/>
  <c r="BU33" i="4"/>
  <c r="BU34" i="4"/>
  <c r="BU35" i="4"/>
  <c r="BU36" i="4"/>
  <c r="BU37" i="4"/>
  <c r="BU38" i="4"/>
  <c r="BU39" i="4"/>
  <c r="BU40" i="4"/>
  <c r="BU41" i="4"/>
  <c r="BU42" i="4"/>
  <c r="BU43" i="4"/>
  <c r="BU44" i="4"/>
  <c r="BU45" i="4"/>
  <c r="BU4" i="4"/>
  <c r="BT5" i="4"/>
  <c r="BT6" i="4"/>
  <c r="BT7" i="4"/>
  <c r="BT8" i="4"/>
  <c r="BT9" i="4"/>
  <c r="BT10" i="4"/>
  <c r="BT11" i="4"/>
  <c r="BT12" i="4"/>
  <c r="BT13" i="4"/>
  <c r="BT14" i="4"/>
  <c r="BT15" i="4"/>
  <c r="BT16" i="4"/>
  <c r="BT17" i="4"/>
  <c r="BT18" i="4"/>
  <c r="BT19" i="4"/>
  <c r="BT20" i="4"/>
  <c r="BT21" i="4"/>
  <c r="BT22" i="4"/>
  <c r="BT23" i="4"/>
  <c r="BT24" i="4"/>
  <c r="BT25" i="4"/>
  <c r="BT26" i="4"/>
  <c r="BT27" i="4"/>
  <c r="BT28" i="4"/>
  <c r="BT29" i="4"/>
  <c r="BT30" i="4"/>
  <c r="BT31" i="4"/>
  <c r="BT32" i="4"/>
  <c r="BT33" i="4"/>
  <c r="BT34" i="4"/>
  <c r="BT35" i="4"/>
  <c r="BT36" i="4"/>
  <c r="BT37" i="4"/>
  <c r="BT38" i="4"/>
  <c r="BT39" i="4"/>
  <c r="BT40" i="4"/>
  <c r="BT41" i="4"/>
  <c r="BT42" i="4"/>
  <c r="BT43" i="4"/>
  <c r="BT44" i="4"/>
  <c r="BT45" i="4"/>
  <c r="BT4" i="4"/>
  <c r="BS5" i="4"/>
  <c r="BS6" i="4"/>
  <c r="BS7" i="4"/>
  <c r="BS8" i="4"/>
  <c r="BS9" i="4"/>
  <c r="BS10" i="4"/>
  <c r="BS11" i="4"/>
  <c r="BS12" i="4"/>
  <c r="BS13" i="4"/>
  <c r="BS14" i="4"/>
  <c r="BS15" i="4"/>
  <c r="BS16" i="4"/>
  <c r="BS17" i="4"/>
  <c r="BS18" i="4"/>
  <c r="BS19" i="4"/>
  <c r="BS20" i="4"/>
  <c r="BS21" i="4"/>
  <c r="BS22" i="4"/>
  <c r="BS23" i="4"/>
  <c r="BS24" i="4"/>
  <c r="BS25" i="4"/>
  <c r="BS26" i="4"/>
  <c r="BS27" i="4"/>
  <c r="BS28" i="4"/>
  <c r="BS29" i="4"/>
  <c r="BS30" i="4"/>
  <c r="BS31" i="4"/>
  <c r="BS32" i="4"/>
  <c r="BS33" i="4"/>
  <c r="BS34" i="4"/>
  <c r="BS35" i="4"/>
  <c r="BS36" i="4"/>
  <c r="BS37" i="4"/>
  <c r="BS38" i="4"/>
  <c r="BS39" i="4"/>
  <c r="BS40" i="4"/>
  <c r="BS41" i="4"/>
  <c r="BS42" i="4"/>
  <c r="BS43" i="4"/>
  <c r="BS44" i="4"/>
  <c r="BS45" i="4"/>
  <c r="BS4" i="4"/>
  <c r="BR5" i="4"/>
  <c r="BR6" i="4"/>
  <c r="BR7" i="4"/>
  <c r="BR8" i="4"/>
  <c r="BR9" i="4"/>
  <c r="BR10" i="4"/>
  <c r="BR11" i="4"/>
  <c r="BR12" i="4"/>
  <c r="BR13" i="4"/>
  <c r="BR14" i="4"/>
  <c r="BR15" i="4"/>
  <c r="BR16" i="4"/>
  <c r="BR17" i="4"/>
  <c r="BR18" i="4"/>
  <c r="BR19" i="4"/>
  <c r="BR20" i="4"/>
  <c r="BR21" i="4"/>
  <c r="BR22" i="4"/>
  <c r="BR23" i="4"/>
  <c r="BR24" i="4"/>
  <c r="BR25" i="4"/>
  <c r="BR26" i="4"/>
  <c r="BR27" i="4"/>
  <c r="BR28" i="4"/>
  <c r="BR29" i="4"/>
  <c r="BR30" i="4"/>
  <c r="BR31" i="4"/>
  <c r="BR32" i="4"/>
  <c r="BR33" i="4"/>
  <c r="BR34" i="4"/>
  <c r="BR35" i="4"/>
  <c r="BR36" i="4"/>
  <c r="BR37" i="4"/>
  <c r="BR38" i="4"/>
  <c r="BR39" i="4"/>
  <c r="BR40" i="4"/>
  <c r="BR41" i="4"/>
  <c r="BR42" i="4"/>
  <c r="BR43" i="4"/>
  <c r="BR44" i="4"/>
  <c r="BR45" i="4"/>
  <c r="BR4" i="4"/>
  <c r="BQ5" i="4"/>
  <c r="BQ6" i="4"/>
  <c r="BQ7" i="4"/>
  <c r="BQ8" i="4"/>
  <c r="BQ9" i="4"/>
  <c r="BQ10" i="4"/>
  <c r="BQ11" i="4"/>
  <c r="BQ12" i="4"/>
  <c r="BQ13" i="4"/>
  <c r="BQ14" i="4"/>
  <c r="BQ15" i="4"/>
  <c r="BQ16" i="4"/>
  <c r="BQ17" i="4"/>
  <c r="BQ18" i="4"/>
  <c r="BQ19" i="4"/>
  <c r="BQ20" i="4"/>
  <c r="BQ21" i="4"/>
  <c r="BQ22" i="4"/>
  <c r="BQ23" i="4"/>
  <c r="BQ24" i="4"/>
  <c r="BQ25" i="4"/>
  <c r="BQ26" i="4"/>
  <c r="BQ27" i="4"/>
  <c r="BQ28" i="4"/>
  <c r="BQ29" i="4"/>
  <c r="BQ30" i="4"/>
  <c r="BQ31" i="4"/>
  <c r="BQ32" i="4"/>
  <c r="BQ33" i="4"/>
  <c r="BQ34" i="4"/>
  <c r="BQ35" i="4"/>
  <c r="BQ36" i="4"/>
  <c r="BQ37" i="4"/>
  <c r="BQ38" i="4"/>
  <c r="BQ39" i="4"/>
  <c r="BQ40" i="4"/>
  <c r="BQ41" i="4"/>
  <c r="BQ42" i="4"/>
  <c r="BQ43" i="4"/>
  <c r="BQ44" i="4"/>
  <c r="BQ45" i="4"/>
  <c r="BQ4" i="4"/>
  <c r="BP5" i="4"/>
  <c r="BP6" i="4"/>
  <c r="BP7" i="4"/>
  <c r="BP8" i="4"/>
  <c r="BP9" i="4"/>
  <c r="BP10" i="4"/>
  <c r="BP11" i="4"/>
  <c r="BP12" i="4"/>
  <c r="BP13" i="4"/>
  <c r="BP14" i="4"/>
  <c r="BP15" i="4"/>
  <c r="BP16" i="4"/>
  <c r="BP17" i="4"/>
  <c r="BP18" i="4"/>
  <c r="BP19" i="4"/>
  <c r="BP20" i="4"/>
  <c r="BP21" i="4"/>
  <c r="BP22" i="4"/>
  <c r="BP23" i="4"/>
  <c r="BP24" i="4"/>
  <c r="BP25" i="4"/>
  <c r="BP26" i="4"/>
  <c r="BP27" i="4"/>
  <c r="BP28" i="4"/>
  <c r="BP29" i="4"/>
  <c r="BP30" i="4"/>
  <c r="BP31" i="4"/>
  <c r="BP32" i="4"/>
  <c r="BP33" i="4"/>
  <c r="BP34" i="4"/>
  <c r="BP35" i="4"/>
  <c r="BP36" i="4"/>
  <c r="BP37" i="4"/>
  <c r="BP38" i="4"/>
  <c r="BP39" i="4"/>
  <c r="BP40" i="4"/>
  <c r="BP41" i="4"/>
  <c r="BP42" i="4"/>
  <c r="BP43" i="4"/>
  <c r="BP44" i="4"/>
  <c r="BP45" i="4"/>
  <c r="BP4" i="4"/>
  <c r="BO5" i="4"/>
  <c r="BO6" i="4"/>
  <c r="BO7" i="4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O43" i="4"/>
  <c r="BO44" i="4"/>
  <c r="BO45" i="4"/>
  <c r="BO4" i="4"/>
  <c r="BN5" i="4"/>
  <c r="BN6" i="4"/>
  <c r="BN7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N38" i="4"/>
  <c r="BN39" i="4"/>
  <c r="BN40" i="4"/>
  <c r="BN41" i="4"/>
  <c r="BN42" i="4"/>
  <c r="BN43" i="4"/>
  <c r="BN44" i="4"/>
  <c r="BN45" i="4"/>
  <c r="BN4" i="4"/>
  <c r="BM5" i="4"/>
  <c r="BM6" i="4"/>
  <c r="BM7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M35" i="4"/>
  <c r="BM36" i="4"/>
  <c r="BM37" i="4"/>
  <c r="BM38" i="4"/>
  <c r="BM39" i="4"/>
  <c r="BM40" i="4"/>
  <c r="BM41" i="4"/>
  <c r="BM42" i="4"/>
  <c r="BM43" i="4"/>
  <c r="BM44" i="4"/>
  <c r="BM45" i="4"/>
  <c r="BM4" i="4"/>
  <c r="BL5" i="4"/>
  <c r="BL6" i="4"/>
  <c r="BL7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L38" i="4"/>
  <c r="BL39" i="4"/>
  <c r="BL40" i="4"/>
  <c r="BL41" i="4"/>
  <c r="BL42" i="4"/>
  <c r="BL43" i="4"/>
  <c r="BL44" i="4"/>
  <c r="BL45" i="4"/>
  <c r="BL4" i="4"/>
  <c r="BK5" i="4"/>
  <c r="BK6" i="4"/>
  <c r="BK7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K37" i="4"/>
  <c r="BK38" i="4"/>
  <c r="BK39" i="4"/>
  <c r="BK40" i="4"/>
  <c r="BK41" i="4"/>
  <c r="BK42" i="4"/>
  <c r="BK43" i="4"/>
  <c r="BK44" i="4"/>
  <c r="BK45" i="4"/>
  <c r="BK4" i="4"/>
  <c r="BJ5" i="4"/>
  <c r="BJ6" i="4"/>
  <c r="BJ7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J35" i="4"/>
  <c r="BJ36" i="4"/>
  <c r="BJ37" i="4"/>
  <c r="BJ38" i="4"/>
  <c r="BJ39" i="4"/>
  <c r="BJ40" i="4"/>
  <c r="BJ41" i="4"/>
  <c r="BJ42" i="4"/>
  <c r="BJ43" i="4"/>
  <c r="BJ44" i="4"/>
  <c r="BJ45" i="4"/>
  <c r="BJ4" i="4"/>
  <c r="BI5" i="4"/>
  <c r="BI6" i="4"/>
  <c r="BI7" i="4"/>
  <c r="BI8" i="4"/>
  <c r="BI9" i="4"/>
  <c r="BI10" i="4"/>
  <c r="BI11" i="4"/>
  <c r="BI12" i="4"/>
  <c r="BI13" i="4"/>
  <c r="BI14" i="4"/>
  <c r="BI15" i="4"/>
  <c r="BI16" i="4"/>
  <c r="BI17" i="4"/>
  <c r="BI18" i="4"/>
  <c r="BI19" i="4"/>
  <c r="BI20" i="4"/>
  <c r="BI21" i="4"/>
  <c r="BI22" i="4"/>
  <c r="BI23" i="4"/>
  <c r="BI24" i="4"/>
  <c r="BI25" i="4"/>
  <c r="BI26" i="4"/>
  <c r="BI27" i="4"/>
  <c r="BI28" i="4"/>
  <c r="BI29" i="4"/>
  <c r="BI30" i="4"/>
  <c r="BI31" i="4"/>
  <c r="BI32" i="4"/>
  <c r="BI33" i="4"/>
  <c r="BI34" i="4"/>
  <c r="BI35" i="4"/>
  <c r="BI36" i="4"/>
  <c r="BI37" i="4"/>
  <c r="BI38" i="4"/>
  <c r="BI39" i="4"/>
  <c r="BI40" i="4"/>
  <c r="BI41" i="4"/>
  <c r="BI42" i="4"/>
  <c r="BI43" i="4"/>
  <c r="BI44" i="4"/>
  <c r="BI45" i="4"/>
  <c r="BI4" i="4"/>
  <c r="BH5" i="4"/>
  <c r="BH6" i="4"/>
  <c r="BH7" i="4"/>
  <c r="BH8" i="4"/>
  <c r="BH9" i="4"/>
  <c r="BH10" i="4"/>
  <c r="BH11" i="4"/>
  <c r="BH12" i="4"/>
  <c r="BH13" i="4"/>
  <c r="BH14" i="4"/>
  <c r="BH15" i="4"/>
  <c r="BH16" i="4"/>
  <c r="BH17" i="4"/>
  <c r="BH18" i="4"/>
  <c r="BH19" i="4"/>
  <c r="BH20" i="4"/>
  <c r="BH21" i="4"/>
  <c r="BH22" i="4"/>
  <c r="BH23" i="4"/>
  <c r="BH24" i="4"/>
  <c r="BH25" i="4"/>
  <c r="BH26" i="4"/>
  <c r="BH27" i="4"/>
  <c r="BH28" i="4"/>
  <c r="BH29" i="4"/>
  <c r="BH30" i="4"/>
  <c r="BH31" i="4"/>
  <c r="BH32" i="4"/>
  <c r="BH33" i="4"/>
  <c r="BH34" i="4"/>
  <c r="BH35" i="4"/>
  <c r="BH36" i="4"/>
  <c r="BH37" i="4"/>
  <c r="BH38" i="4"/>
  <c r="BH39" i="4"/>
  <c r="BH40" i="4"/>
  <c r="BH41" i="4"/>
  <c r="BH42" i="4"/>
  <c r="BH43" i="4"/>
  <c r="BH44" i="4"/>
  <c r="BH45" i="4"/>
  <c r="BH4" i="4"/>
  <c r="BG5" i="4"/>
  <c r="BG6" i="4"/>
  <c r="BG7" i="4"/>
  <c r="BG8" i="4"/>
  <c r="BG9" i="4"/>
  <c r="BG10" i="4"/>
  <c r="BG11" i="4"/>
  <c r="BG12" i="4"/>
  <c r="BG13" i="4"/>
  <c r="BG14" i="4"/>
  <c r="BG15" i="4"/>
  <c r="BG16" i="4"/>
  <c r="BG17" i="4"/>
  <c r="BG18" i="4"/>
  <c r="BG19" i="4"/>
  <c r="BG20" i="4"/>
  <c r="BG21" i="4"/>
  <c r="BG22" i="4"/>
  <c r="BG23" i="4"/>
  <c r="BG24" i="4"/>
  <c r="BG25" i="4"/>
  <c r="BG26" i="4"/>
  <c r="BG27" i="4"/>
  <c r="BG28" i="4"/>
  <c r="BG29" i="4"/>
  <c r="BG30" i="4"/>
  <c r="BG31" i="4"/>
  <c r="BG32" i="4"/>
  <c r="BG33" i="4"/>
  <c r="BG34" i="4"/>
  <c r="BG35" i="4"/>
  <c r="BG36" i="4"/>
  <c r="BG37" i="4"/>
  <c r="BG38" i="4"/>
  <c r="BG39" i="4"/>
  <c r="BG40" i="4"/>
  <c r="BG41" i="4"/>
  <c r="BG42" i="4"/>
  <c r="BG43" i="4"/>
  <c r="BG44" i="4"/>
  <c r="BG45" i="4"/>
  <c r="BG4" i="4"/>
  <c r="BF5" i="4"/>
  <c r="BF6" i="4"/>
  <c r="BF7" i="4"/>
  <c r="BF8" i="4"/>
  <c r="BF9" i="4"/>
  <c r="BF10" i="4"/>
  <c r="BF11" i="4"/>
  <c r="BF12" i="4"/>
  <c r="BF13" i="4"/>
  <c r="BF14" i="4"/>
  <c r="BF15" i="4"/>
  <c r="BF16" i="4"/>
  <c r="BF17" i="4"/>
  <c r="BF18" i="4"/>
  <c r="BF19" i="4"/>
  <c r="BF20" i="4"/>
  <c r="BF21" i="4"/>
  <c r="BF22" i="4"/>
  <c r="BF23" i="4"/>
  <c r="BF24" i="4"/>
  <c r="BF25" i="4"/>
  <c r="BF26" i="4"/>
  <c r="BF27" i="4"/>
  <c r="BF28" i="4"/>
  <c r="BF29" i="4"/>
  <c r="BF30" i="4"/>
  <c r="BF31" i="4"/>
  <c r="BF32" i="4"/>
  <c r="BF33" i="4"/>
  <c r="BF34" i="4"/>
  <c r="BF35" i="4"/>
  <c r="BF36" i="4"/>
  <c r="BF37" i="4"/>
  <c r="BF38" i="4"/>
  <c r="BF39" i="4"/>
  <c r="BF40" i="4"/>
  <c r="BF41" i="4"/>
  <c r="BF42" i="4"/>
  <c r="BF43" i="4"/>
  <c r="BF44" i="4"/>
  <c r="BF45" i="4"/>
  <c r="BF4" i="4"/>
  <c r="BE5" i="4"/>
  <c r="BE6" i="4"/>
  <c r="BE7" i="4"/>
  <c r="BE8" i="4"/>
  <c r="BE9" i="4"/>
  <c r="BE10" i="4"/>
  <c r="BE11" i="4"/>
  <c r="BE12" i="4"/>
  <c r="BE13" i="4"/>
  <c r="BE14" i="4"/>
  <c r="BE15" i="4"/>
  <c r="BE16" i="4"/>
  <c r="BE17" i="4"/>
  <c r="BE18" i="4"/>
  <c r="BE19" i="4"/>
  <c r="BE20" i="4"/>
  <c r="BE21" i="4"/>
  <c r="BE22" i="4"/>
  <c r="BE23" i="4"/>
  <c r="BE24" i="4"/>
  <c r="BE25" i="4"/>
  <c r="BE26" i="4"/>
  <c r="BE27" i="4"/>
  <c r="BE28" i="4"/>
  <c r="BE29" i="4"/>
  <c r="BE30" i="4"/>
  <c r="BE31" i="4"/>
  <c r="BE32" i="4"/>
  <c r="BE33" i="4"/>
  <c r="BE34" i="4"/>
  <c r="BE35" i="4"/>
  <c r="BE36" i="4"/>
  <c r="BE37" i="4"/>
  <c r="BE38" i="4"/>
  <c r="BE39" i="4"/>
  <c r="BE40" i="4"/>
  <c r="BE41" i="4"/>
  <c r="BE42" i="4"/>
  <c r="BE43" i="4"/>
  <c r="BE44" i="4"/>
  <c r="BE45" i="4"/>
  <c r="BE4" i="4"/>
  <c r="BD5" i="4"/>
  <c r="BD6" i="4"/>
  <c r="BD7" i="4"/>
  <c r="BD8" i="4"/>
  <c r="BD9" i="4"/>
  <c r="BD10" i="4"/>
  <c r="BD11" i="4"/>
  <c r="BD12" i="4"/>
  <c r="BD13" i="4"/>
  <c r="BD14" i="4"/>
  <c r="BD15" i="4"/>
  <c r="BD16" i="4"/>
  <c r="BD17" i="4"/>
  <c r="BD18" i="4"/>
  <c r="BD19" i="4"/>
  <c r="BD20" i="4"/>
  <c r="BD21" i="4"/>
  <c r="BD22" i="4"/>
  <c r="BD23" i="4"/>
  <c r="BD24" i="4"/>
  <c r="BD25" i="4"/>
  <c r="BD26" i="4"/>
  <c r="BD27" i="4"/>
  <c r="BD28" i="4"/>
  <c r="BD29" i="4"/>
  <c r="BD30" i="4"/>
  <c r="BD31" i="4"/>
  <c r="BD32" i="4"/>
  <c r="BD33" i="4"/>
  <c r="BD34" i="4"/>
  <c r="BD35" i="4"/>
  <c r="BD36" i="4"/>
  <c r="BD37" i="4"/>
  <c r="BD38" i="4"/>
  <c r="BD39" i="4"/>
  <c r="BD40" i="4"/>
  <c r="BD41" i="4"/>
  <c r="BD42" i="4"/>
  <c r="BD43" i="4"/>
  <c r="BD44" i="4"/>
  <c r="BD45" i="4"/>
  <c r="BD4" i="4"/>
  <c r="BC5" i="4"/>
  <c r="BC6" i="4"/>
  <c r="BC7" i="4"/>
  <c r="BC8" i="4"/>
  <c r="BC9" i="4"/>
  <c r="BC10" i="4"/>
  <c r="BC11" i="4"/>
  <c r="BC12" i="4"/>
  <c r="BC13" i="4"/>
  <c r="BC14" i="4"/>
  <c r="BC15" i="4"/>
  <c r="BC16" i="4"/>
  <c r="BC17" i="4"/>
  <c r="BC18" i="4"/>
  <c r="BC19" i="4"/>
  <c r="BC20" i="4"/>
  <c r="BC21" i="4"/>
  <c r="BC22" i="4"/>
  <c r="BC23" i="4"/>
  <c r="BC24" i="4"/>
  <c r="BC25" i="4"/>
  <c r="BC26" i="4"/>
  <c r="BC27" i="4"/>
  <c r="BC28" i="4"/>
  <c r="BC29" i="4"/>
  <c r="BC30" i="4"/>
  <c r="BC31" i="4"/>
  <c r="BC32" i="4"/>
  <c r="BC33" i="4"/>
  <c r="BC34" i="4"/>
  <c r="BC35" i="4"/>
  <c r="BC36" i="4"/>
  <c r="BC37" i="4"/>
  <c r="BC38" i="4"/>
  <c r="BC39" i="4"/>
  <c r="BC40" i="4"/>
  <c r="BC41" i="4"/>
  <c r="BC42" i="4"/>
  <c r="BC43" i="4"/>
  <c r="BC44" i="4"/>
  <c r="BC45" i="4"/>
  <c r="BC4" i="4"/>
  <c r="BB5" i="4"/>
  <c r="BB6" i="4"/>
  <c r="BB7" i="4"/>
  <c r="BB8" i="4"/>
  <c r="BB9" i="4"/>
  <c r="BB10" i="4"/>
  <c r="BB11" i="4"/>
  <c r="BB12" i="4"/>
  <c r="BB13" i="4"/>
  <c r="BB14" i="4"/>
  <c r="BB15" i="4"/>
  <c r="BB16" i="4"/>
  <c r="BB17" i="4"/>
  <c r="BB18" i="4"/>
  <c r="BB19" i="4"/>
  <c r="BB20" i="4"/>
  <c r="BB21" i="4"/>
  <c r="BB22" i="4"/>
  <c r="BB23" i="4"/>
  <c r="BB24" i="4"/>
  <c r="BB25" i="4"/>
  <c r="BB26" i="4"/>
  <c r="BB27" i="4"/>
  <c r="BB28" i="4"/>
  <c r="BB29" i="4"/>
  <c r="BB30" i="4"/>
  <c r="BB31" i="4"/>
  <c r="BB32" i="4"/>
  <c r="BB33" i="4"/>
  <c r="BB34" i="4"/>
  <c r="BB35" i="4"/>
  <c r="BB36" i="4"/>
  <c r="BB37" i="4"/>
  <c r="BB38" i="4"/>
  <c r="BB39" i="4"/>
  <c r="BB40" i="4"/>
  <c r="BB41" i="4"/>
  <c r="BB42" i="4"/>
  <c r="BB43" i="4"/>
  <c r="BB44" i="4"/>
  <c r="BB45" i="4"/>
  <c r="BB4" i="4"/>
  <c r="AL54" i="4"/>
  <c r="AK54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E40" i="2" l="1"/>
  <c r="E24" i="2"/>
  <c r="H60" i="2"/>
  <c r="H64" i="2"/>
  <c r="E23" i="2"/>
  <c r="E41" i="2"/>
  <c r="K6" i="8" s="1"/>
  <c r="K5" i="5" l="1"/>
  <c r="P40" i="12" l="1"/>
  <c r="P41" i="12"/>
  <c r="P42" i="12"/>
  <c r="P43" i="12"/>
  <c r="P44" i="12"/>
  <c r="P45" i="12"/>
  <c r="P46" i="12"/>
  <c r="B38" i="5" l="1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57" i="8"/>
  <c r="B56" i="8"/>
  <c r="B55" i="8"/>
  <c r="B54" i="8"/>
  <c r="B53" i="8"/>
  <c r="B52" i="8"/>
  <c r="B51" i="8"/>
  <c r="B50" i="8"/>
  <c r="B49" i="8"/>
  <c r="B48" i="8"/>
  <c r="B47" i="8"/>
  <c r="B45" i="8"/>
  <c r="B46" i="8"/>
  <c r="B73" i="8"/>
  <c r="B72" i="8"/>
  <c r="B71" i="8"/>
  <c r="B70" i="8"/>
  <c r="B69" i="8"/>
  <c r="B68" i="8"/>
  <c r="B67" i="8"/>
  <c r="B66" i="8"/>
  <c r="B65" i="8"/>
  <c r="B64" i="8"/>
  <c r="B63" i="8"/>
  <c r="B62" i="8"/>
  <c r="B61" i="8"/>
  <c r="B60" i="8"/>
  <c r="B59" i="8"/>
  <c r="B58" i="8"/>
  <c r="B44" i="8"/>
  <c r="B43" i="8"/>
  <c r="B42" i="8"/>
  <c r="B41" i="8"/>
  <c r="B40" i="8"/>
  <c r="B75" i="8"/>
  <c r="B39" i="8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U55" i="7"/>
  <c r="V55" i="7"/>
  <c r="W55" i="7"/>
  <c r="X55" i="7"/>
  <c r="Y55" i="7"/>
  <c r="Z55" i="7"/>
  <c r="AA55" i="7"/>
  <c r="AB55" i="7"/>
  <c r="AC55" i="7"/>
  <c r="AD55" i="7"/>
  <c r="AE55" i="7"/>
  <c r="AF55" i="7"/>
  <c r="AG55" i="7"/>
  <c r="AH55" i="7"/>
  <c r="AI55" i="7"/>
  <c r="AJ55" i="7"/>
  <c r="AK55" i="7"/>
  <c r="AL55" i="7"/>
  <c r="C55" i="7"/>
  <c r="D54" i="7"/>
  <c r="E54" i="7"/>
  <c r="F54" i="7"/>
  <c r="G54" i="7"/>
  <c r="H54" i="7"/>
  <c r="I54" i="7"/>
  <c r="J54" i="7"/>
  <c r="K54" i="7"/>
  <c r="L54" i="7"/>
  <c r="M54" i="7"/>
  <c r="N54" i="7"/>
  <c r="O54" i="7"/>
  <c r="P54" i="7"/>
  <c r="Q54" i="7"/>
  <c r="R54" i="7"/>
  <c r="S54" i="7"/>
  <c r="T54" i="7"/>
  <c r="U54" i="7"/>
  <c r="V54" i="7"/>
  <c r="W54" i="7"/>
  <c r="X54" i="7"/>
  <c r="Y54" i="7"/>
  <c r="Z54" i="7"/>
  <c r="AA54" i="7"/>
  <c r="AB54" i="7"/>
  <c r="AC54" i="7"/>
  <c r="AD54" i="7"/>
  <c r="AE54" i="7"/>
  <c r="AF54" i="7"/>
  <c r="AG54" i="7"/>
  <c r="AH54" i="7"/>
  <c r="AI54" i="7"/>
  <c r="AJ54" i="7"/>
  <c r="AK54" i="7"/>
  <c r="AL54" i="7"/>
  <c r="C54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AE53" i="7"/>
  <c r="AF53" i="7"/>
  <c r="AG53" i="7"/>
  <c r="AH53" i="7"/>
  <c r="AI53" i="7"/>
  <c r="AJ53" i="7"/>
  <c r="AK53" i="7"/>
  <c r="AL53" i="7"/>
  <c r="C53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Z52" i="7"/>
  <c r="AA52" i="7"/>
  <c r="AB52" i="7"/>
  <c r="AC52" i="7"/>
  <c r="AD52" i="7"/>
  <c r="AE52" i="7"/>
  <c r="AF52" i="7"/>
  <c r="AG52" i="7"/>
  <c r="AH52" i="7"/>
  <c r="AI52" i="7"/>
  <c r="AJ52" i="7"/>
  <c r="AK52" i="7"/>
  <c r="AL52" i="7"/>
  <c r="C52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AA51" i="7"/>
  <c r="AB51" i="7"/>
  <c r="AC51" i="7"/>
  <c r="AD51" i="7"/>
  <c r="AE51" i="7"/>
  <c r="AF51" i="7"/>
  <c r="AG51" i="7"/>
  <c r="AH51" i="7"/>
  <c r="AI51" i="7"/>
  <c r="AJ51" i="7"/>
  <c r="AK51" i="7"/>
  <c r="AL51" i="7"/>
  <c r="C51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AG50" i="7"/>
  <c r="AH50" i="7"/>
  <c r="AI50" i="7"/>
  <c r="AJ50" i="7"/>
  <c r="AK50" i="7"/>
  <c r="AL50" i="7"/>
  <c r="C50" i="7"/>
  <c r="N20" i="6"/>
  <c r="AM56" i="7" l="1"/>
  <c r="AM55" i="7"/>
  <c r="AM54" i="7"/>
  <c r="AM53" i="7"/>
  <c r="AM52" i="7"/>
  <c r="AM51" i="7"/>
  <c r="AM50" i="7"/>
  <c r="AM57" i="7"/>
  <c r="AM40" i="13"/>
  <c r="AM41" i="13"/>
  <c r="AM42" i="13"/>
  <c r="AM43" i="13"/>
  <c r="AM44" i="13"/>
  <c r="AM45" i="13"/>
  <c r="AM46" i="13"/>
  <c r="AI40" i="12"/>
  <c r="AI41" i="12"/>
  <c r="AI42" i="12"/>
  <c r="AI43" i="12"/>
  <c r="AI44" i="12"/>
  <c r="AI45" i="12"/>
  <c r="AI46" i="12"/>
  <c r="N9" i="6"/>
  <c r="N10" i="6"/>
  <c r="N11" i="6"/>
  <c r="N12" i="6"/>
  <c r="N13" i="6"/>
  <c r="N14" i="6"/>
  <c r="N15" i="6"/>
  <c r="N16" i="6"/>
  <c r="N17" i="6"/>
  <c r="N18" i="6"/>
  <c r="N19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8" i="6"/>
  <c r="V43" i="6" l="1"/>
  <c r="V44" i="6"/>
  <c r="V45" i="6"/>
  <c r="V46" i="6"/>
  <c r="V47" i="6"/>
  <c r="V48" i="6"/>
  <c r="V49" i="6"/>
  <c r="J6" i="8" l="1"/>
  <c r="I6" i="8"/>
  <c r="I5" i="5"/>
  <c r="J5" i="5"/>
  <c r="AU32" i="6" l="1"/>
  <c r="AU36" i="6"/>
  <c r="AU40" i="6"/>
  <c r="AU43" i="6"/>
  <c r="AU44" i="6"/>
  <c r="AU45" i="6"/>
  <c r="AU46" i="6"/>
  <c r="AU47" i="6"/>
  <c r="AU48" i="6"/>
  <c r="AU49" i="6"/>
  <c r="AT9" i="6"/>
  <c r="AU9" i="6" s="1"/>
  <c r="AT10" i="6"/>
  <c r="AU10" i="6" s="1"/>
  <c r="AT11" i="6"/>
  <c r="AU11" i="6" s="1"/>
  <c r="AT12" i="6"/>
  <c r="AU12" i="6" s="1"/>
  <c r="AT13" i="6"/>
  <c r="AU13" i="6" s="1"/>
  <c r="AT14" i="6"/>
  <c r="AU14" i="6" s="1"/>
  <c r="AT15" i="6"/>
  <c r="AU15" i="6" s="1"/>
  <c r="AT16" i="6"/>
  <c r="AU16" i="6" s="1"/>
  <c r="AT17" i="6"/>
  <c r="AU17" i="6" s="1"/>
  <c r="AT18" i="6"/>
  <c r="AU18" i="6" s="1"/>
  <c r="AT19" i="6"/>
  <c r="AU19" i="6" s="1"/>
  <c r="AT20" i="6"/>
  <c r="AU20" i="6" s="1"/>
  <c r="AT21" i="6"/>
  <c r="AU21" i="6" s="1"/>
  <c r="AT22" i="6"/>
  <c r="AU22" i="6" s="1"/>
  <c r="AT23" i="6"/>
  <c r="AU23" i="6" s="1"/>
  <c r="AT24" i="6"/>
  <c r="AU24" i="6" s="1"/>
  <c r="AT25" i="6"/>
  <c r="AU25" i="6" s="1"/>
  <c r="AT26" i="6"/>
  <c r="AU26" i="6" s="1"/>
  <c r="AT27" i="6"/>
  <c r="AU27" i="6" s="1"/>
  <c r="AT28" i="6"/>
  <c r="AU28" i="6" s="1"/>
  <c r="AT29" i="6"/>
  <c r="AU29" i="6" s="1"/>
  <c r="AT30" i="6"/>
  <c r="AU30" i="6" s="1"/>
  <c r="AT31" i="6"/>
  <c r="AU31" i="6" s="1"/>
  <c r="AT32" i="6"/>
  <c r="AT33" i="6"/>
  <c r="AU33" i="6" s="1"/>
  <c r="AT34" i="6"/>
  <c r="AU34" i="6" s="1"/>
  <c r="AT35" i="6"/>
  <c r="AU35" i="6" s="1"/>
  <c r="AT36" i="6"/>
  <c r="AT37" i="6"/>
  <c r="AU37" i="6" s="1"/>
  <c r="AT38" i="6"/>
  <c r="AU38" i="6" s="1"/>
  <c r="AT39" i="6"/>
  <c r="AU39" i="6" s="1"/>
  <c r="AT40" i="6"/>
  <c r="AT41" i="6"/>
  <c r="AU41" i="6" s="1"/>
  <c r="AT42" i="6"/>
  <c r="AU42" i="6" s="1"/>
  <c r="AT43" i="6"/>
  <c r="AT44" i="6"/>
  <c r="AT45" i="6"/>
  <c r="AT46" i="6"/>
  <c r="AT47" i="6"/>
  <c r="AT48" i="6"/>
  <c r="AT49" i="6"/>
  <c r="AT8" i="6"/>
  <c r="AU8" i="6" s="1"/>
  <c r="L9" i="6"/>
  <c r="L10" i="6"/>
  <c r="L11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L26" i="6"/>
  <c r="L27" i="6"/>
  <c r="L28" i="6"/>
  <c r="L29" i="6"/>
  <c r="L30" i="6"/>
  <c r="L31" i="6"/>
  <c r="L32" i="6"/>
  <c r="L33" i="6"/>
  <c r="L34" i="6"/>
  <c r="L35" i="6"/>
  <c r="L36" i="6"/>
  <c r="L37" i="6"/>
  <c r="L38" i="6"/>
  <c r="L39" i="6"/>
  <c r="L40" i="6"/>
  <c r="L41" i="6"/>
  <c r="L42" i="6"/>
  <c r="L43" i="6"/>
  <c r="L44" i="6"/>
  <c r="L45" i="6"/>
  <c r="L46" i="6"/>
  <c r="L47" i="6"/>
  <c r="L48" i="6"/>
  <c r="L49" i="6"/>
  <c r="L8" i="6"/>
  <c r="L6" i="8"/>
  <c r="L5" i="5"/>
  <c r="G6" i="8" l="1"/>
  <c r="AP8" i="7" l="1"/>
  <c r="AP9" i="7"/>
  <c r="AP10" i="7"/>
  <c r="AP11" i="7"/>
  <c r="AP12" i="7"/>
  <c r="AP13" i="7"/>
  <c r="AP14" i="7"/>
  <c r="AP15" i="7"/>
  <c r="AP16" i="7"/>
  <c r="AP17" i="7"/>
  <c r="AP18" i="7"/>
  <c r="AP19" i="7"/>
  <c r="AP20" i="7"/>
  <c r="AP21" i="7"/>
  <c r="AP22" i="7"/>
  <c r="AP23" i="7"/>
  <c r="AP24" i="7"/>
  <c r="AP25" i="7"/>
  <c r="AP26" i="7"/>
  <c r="AP27" i="7"/>
  <c r="AP28" i="7"/>
  <c r="AP29" i="7"/>
  <c r="AP30" i="7"/>
  <c r="AP31" i="7"/>
  <c r="AP32" i="7"/>
  <c r="AP33" i="7"/>
  <c r="AP34" i="7"/>
  <c r="AP35" i="7"/>
  <c r="AP36" i="7"/>
  <c r="AP37" i="7"/>
  <c r="AP38" i="7"/>
  <c r="AP39" i="7"/>
  <c r="AP40" i="7"/>
  <c r="AP41" i="7"/>
  <c r="AP42" i="7"/>
  <c r="AP43" i="7"/>
  <c r="AP44" i="7"/>
  <c r="AP45" i="7"/>
  <c r="AP46" i="7"/>
  <c r="AP47" i="7"/>
  <c r="AP48" i="7"/>
  <c r="AP7" i="7"/>
  <c r="AO9" i="6" l="1"/>
  <c r="AO10" i="6"/>
  <c r="AO11" i="6"/>
  <c r="AO12" i="6"/>
  <c r="AO13" i="6"/>
  <c r="AO14" i="6"/>
  <c r="AO15" i="6"/>
  <c r="AO16" i="6"/>
  <c r="AO17" i="6"/>
  <c r="AO18" i="6"/>
  <c r="AO19" i="6"/>
  <c r="AO20" i="6"/>
  <c r="AO21" i="6"/>
  <c r="AO22" i="6"/>
  <c r="AO23" i="6"/>
  <c r="AO24" i="6"/>
  <c r="AO25" i="6"/>
  <c r="AO26" i="6"/>
  <c r="AO27" i="6"/>
  <c r="AO28" i="6"/>
  <c r="AO29" i="6"/>
  <c r="AO30" i="6"/>
  <c r="AO31" i="6"/>
  <c r="AO32" i="6"/>
  <c r="AO33" i="6"/>
  <c r="AO34" i="6"/>
  <c r="AO35" i="6"/>
  <c r="AO36" i="6"/>
  <c r="AO37" i="6"/>
  <c r="AO38" i="6"/>
  <c r="AO39" i="6"/>
  <c r="AO40" i="6"/>
  <c r="AO41" i="6"/>
  <c r="AO42" i="6"/>
  <c r="AO43" i="6"/>
  <c r="AO44" i="6"/>
  <c r="AO45" i="6"/>
  <c r="AO46" i="6"/>
  <c r="AO47" i="6"/>
  <c r="AO48" i="6"/>
  <c r="AO49" i="6"/>
  <c r="AO8" i="6"/>
  <c r="AN9" i="6"/>
  <c r="AN10" i="6"/>
  <c r="AN11" i="6"/>
  <c r="AN12" i="6"/>
  <c r="AN13" i="6"/>
  <c r="AN14" i="6"/>
  <c r="AN15" i="6"/>
  <c r="AN16" i="6"/>
  <c r="AN17" i="6"/>
  <c r="AN18" i="6"/>
  <c r="AN19" i="6"/>
  <c r="AN20" i="6"/>
  <c r="AN21" i="6"/>
  <c r="AN22" i="6"/>
  <c r="AN23" i="6"/>
  <c r="AN24" i="6"/>
  <c r="AN25" i="6"/>
  <c r="AN26" i="6"/>
  <c r="AN27" i="6"/>
  <c r="AN28" i="6"/>
  <c r="AN29" i="6"/>
  <c r="AN30" i="6"/>
  <c r="AN31" i="6"/>
  <c r="AN32" i="6"/>
  <c r="AN33" i="6"/>
  <c r="AN34" i="6"/>
  <c r="AN35" i="6"/>
  <c r="AN36" i="6"/>
  <c r="AN37" i="6"/>
  <c r="AN38" i="6"/>
  <c r="AN39" i="6"/>
  <c r="AN40" i="6"/>
  <c r="AN41" i="6"/>
  <c r="AN42" i="6"/>
  <c r="AN43" i="6"/>
  <c r="AN44" i="6"/>
  <c r="AN45" i="6"/>
  <c r="AN46" i="6"/>
  <c r="AN47" i="6"/>
  <c r="AN48" i="6"/>
  <c r="AN49" i="6"/>
  <c r="AN8" i="6"/>
  <c r="AM9" i="6"/>
  <c r="AM10" i="6"/>
  <c r="AM11" i="6"/>
  <c r="AM12" i="6"/>
  <c r="AM13" i="6"/>
  <c r="AM14" i="6"/>
  <c r="AM15" i="6"/>
  <c r="AM16" i="6"/>
  <c r="AM17" i="6"/>
  <c r="AM18" i="6"/>
  <c r="AM19" i="6"/>
  <c r="AM20" i="6"/>
  <c r="AM21" i="6"/>
  <c r="AM22" i="6"/>
  <c r="AM23" i="6"/>
  <c r="AM24" i="6"/>
  <c r="AM25" i="6"/>
  <c r="AM26" i="6"/>
  <c r="AM27" i="6"/>
  <c r="AM28" i="6"/>
  <c r="AM29" i="6"/>
  <c r="AM30" i="6"/>
  <c r="AM31" i="6"/>
  <c r="AM32" i="6"/>
  <c r="AM33" i="6"/>
  <c r="AM34" i="6"/>
  <c r="AM35" i="6"/>
  <c r="AM36" i="6"/>
  <c r="AM37" i="6"/>
  <c r="AM38" i="6"/>
  <c r="AM39" i="6"/>
  <c r="AM40" i="6"/>
  <c r="AM41" i="6"/>
  <c r="AM42" i="6"/>
  <c r="AM43" i="6"/>
  <c r="AM44" i="6"/>
  <c r="AM45" i="6"/>
  <c r="AM46" i="6"/>
  <c r="AM47" i="6"/>
  <c r="AM48" i="6"/>
  <c r="AM49" i="6"/>
  <c r="AM8" i="6"/>
  <c r="AL9" i="6"/>
  <c r="AL10" i="6"/>
  <c r="AL11" i="6"/>
  <c r="AL12" i="6"/>
  <c r="AL13" i="6"/>
  <c r="AL14" i="6"/>
  <c r="AL15" i="6"/>
  <c r="AL16" i="6"/>
  <c r="AL17" i="6"/>
  <c r="AL18" i="6"/>
  <c r="AL19" i="6"/>
  <c r="AL20" i="6"/>
  <c r="AL21" i="6"/>
  <c r="AL22" i="6"/>
  <c r="AL23" i="6"/>
  <c r="AL24" i="6"/>
  <c r="AL25" i="6"/>
  <c r="AL26" i="6"/>
  <c r="AL27" i="6"/>
  <c r="AL28" i="6"/>
  <c r="AL29" i="6"/>
  <c r="AL30" i="6"/>
  <c r="AL31" i="6"/>
  <c r="AL32" i="6"/>
  <c r="AL33" i="6"/>
  <c r="AL34" i="6"/>
  <c r="AL35" i="6"/>
  <c r="AL36" i="6"/>
  <c r="AL37" i="6"/>
  <c r="AL38" i="6"/>
  <c r="AL39" i="6"/>
  <c r="AL40" i="6"/>
  <c r="AL41" i="6"/>
  <c r="AL42" i="6"/>
  <c r="AL43" i="6"/>
  <c r="AL44" i="6"/>
  <c r="AL45" i="6"/>
  <c r="AL46" i="6"/>
  <c r="AL47" i="6"/>
  <c r="AL48" i="6"/>
  <c r="AL49" i="6"/>
  <c r="AL8" i="6"/>
  <c r="AK9" i="6"/>
  <c r="AK10" i="6"/>
  <c r="AK11" i="6"/>
  <c r="AK12" i="6"/>
  <c r="AK13" i="6"/>
  <c r="AK14" i="6"/>
  <c r="AK15" i="6"/>
  <c r="AK16" i="6"/>
  <c r="AK17" i="6"/>
  <c r="AK18" i="6"/>
  <c r="AK19" i="6"/>
  <c r="AK20" i="6"/>
  <c r="AK21" i="6"/>
  <c r="AK22" i="6"/>
  <c r="AK23" i="6"/>
  <c r="AK24" i="6"/>
  <c r="AK25" i="6"/>
  <c r="AK26" i="6"/>
  <c r="AK27" i="6"/>
  <c r="AK28" i="6"/>
  <c r="AK29" i="6"/>
  <c r="AK30" i="6"/>
  <c r="AK31" i="6"/>
  <c r="AK32" i="6"/>
  <c r="AK33" i="6"/>
  <c r="AK34" i="6"/>
  <c r="AK35" i="6"/>
  <c r="AK36" i="6"/>
  <c r="AK37" i="6"/>
  <c r="AK38" i="6"/>
  <c r="AK39" i="6"/>
  <c r="AK40" i="6"/>
  <c r="AK41" i="6"/>
  <c r="AK42" i="6"/>
  <c r="AK43" i="6"/>
  <c r="AK44" i="6"/>
  <c r="AK45" i="6"/>
  <c r="AK46" i="6"/>
  <c r="AK47" i="6"/>
  <c r="AK48" i="6"/>
  <c r="AK49" i="6"/>
  <c r="AK8" i="6"/>
  <c r="AI9" i="6"/>
  <c r="AI10" i="6"/>
  <c r="AI11" i="6"/>
  <c r="AI12" i="6"/>
  <c r="AI13" i="6"/>
  <c r="AI14" i="6"/>
  <c r="AI15" i="6"/>
  <c r="AI16" i="6"/>
  <c r="AI17" i="6"/>
  <c r="AI18" i="6"/>
  <c r="AI19" i="6"/>
  <c r="AI20" i="6"/>
  <c r="AI21" i="6"/>
  <c r="AI22" i="6"/>
  <c r="AI23" i="6"/>
  <c r="AI24" i="6"/>
  <c r="AI25" i="6"/>
  <c r="AI26" i="6"/>
  <c r="AI27" i="6"/>
  <c r="AI28" i="6"/>
  <c r="AI29" i="6"/>
  <c r="AI30" i="6"/>
  <c r="AI31" i="6"/>
  <c r="AI32" i="6"/>
  <c r="AI33" i="6"/>
  <c r="AI34" i="6"/>
  <c r="AI35" i="6"/>
  <c r="AI36" i="6"/>
  <c r="AI37" i="6"/>
  <c r="AI38" i="6"/>
  <c r="AI39" i="6"/>
  <c r="AI40" i="6"/>
  <c r="AI41" i="6"/>
  <c r="AI42" i="6"/>
  <c r="AI43" i="6"/>
  <c r="AI44" i="6"/>
  <c r="AI45" i="6"/>
  <c r="AI46" i="6"/>
  <c r="AI47" i="6"/>
  <c r="AI48" i="6"/>
  <c r="AI49" i="6"/>
  <c r="AI8" i="6"/>
  <c r="AH9" i="6"/>
  <c r="AH10" i="6"/>
  <c r="AH11" i="6"/>
  <c r="AH12" i="6"/>
  <c r="AH13" i="6"/>
  <c r="AH14" i="6"/>
  <c r="AH15" i="6"/>
  <c r="AH16" i="6"/>
  <c r="AH17" i="6"/>
  <c r="AH18" i="6"/>
  <c r="AH19" i="6"/>
  <c r="AH20" i="6"/>
  <c r="AH21" i="6"/>
  <c r="AH22" i="6"/>
  <c r="AH23" i="6"/>
  <c r="AH24" i="6"/>
  <c r="AH25" i="6"/>
  <c r="AH26" i="6"/>
  <c r="AH27" i="6"/>
  <c r="AH28" i="6"/>
  <c r="AH29" i="6"/>
  <c r="AH30" i="6"/>
  <c r="AH31" i="6"/>
  <c r="AH32" i="6"/>
  <c r="AH33" i="6"/>
  <c r="AH34" i="6"/>
  <c r="AH35" i="6"/>
  <c r="AH36" i="6"/>
  <c r="AH37" i="6"/>
  <c r="AH38" i="6"/>
  <c r="AH39" i="6"/>
  <c r="AH40" i="6"/>
  <c r="AH41" i="6"/>
  <c r="AH42" i="6"/>
  <c r="AH43" i="6"/>
  <c r="AH44" i="6"/>
  <c r="AH45" i="6"/>
  <c r="AH46" i="6"/>
  <c r="AH47" i="6"/>
  <c r="AH48" i="6"/>
  <c r="AH49" i="6"/>
  <c r="AH8" i="6"/>
  <c r="AC43" i="6"/>
  <c r="AC44" i="6"/>
  <c r="AC45" i="6"/>
  <c r="AC46" i="6"/>
  <c r="AC47" i="6"/>
  <c r="AC48" i="6"/>
  <c r="AC49" i="6"/>
  <c r="U43" i="6"/>
  <c r="U44" i="6"/>
  <c r="U45" i="6"/>
  <c r="U46" i="6"/>
  <c r="U47" i="6"/>
  <c r="U48" i="6"/>
  <c r="U49" i="6"/>
  <c r="T43" i="6"/>
  <c r="T44" i="6"/>
  <c r="T45" i="6"/>
  <c r="T46" i="6"/>
  <c r="T47" i="6"/>
  <c r="T48" i="6"/>
  <c r="T49" i="6"/>
  <c r="S31" i="6"/>
  <c r="AC31" i="6" s="1"/>
  <c r="S43" i="6"/>
  <c r="S44" i="6"/>
  <c r="S45" i="6"/>
  <c r="S46" i="6"/>
  <c r="S47" i="6"/>
  <c r="S48" i="6"/>
  <c r="S49" i="6"/>
  <c r="R9" i="6"/>
  <c r="R16" i="6"/>
  <c r="R17" i="6"/>
  <c r="R24" i="6"/>
  <c r="R25" i="6"/>
  <c r="R29" i="6"/>
  <c r="AM26" i="13" s="1"/>
  <c r="R30" i="6"/>
  <c r="AM27" i="13" s="1"/>
  <c r="R31" i="6"/>
  <c r="AM28" i="13" s="1"/>
  <c r="R32" i="6"/>
  <c r="AM29" i="13" s="1"/>
  <c r="R33" i="6"/>
  <c r="AM30" i="13" s="1"/>
  <c r="R34" i="6"/>
  <c r="AM31" i="13" s="1"/>
  <c r="R35" i="6"/>
  <c r="AM32" i="13" s="1"/>
  <c r="R36" i="6"/>
  <c r="AM33" i="13" s="1"/>
  <c r="R37" i="6"/>
  <c r="AM34" i="13" s="1"/>
  <c r="R38" i="6"/>
  <c r="AM35" i="13" s="1"/>
  <c r="R39" i="6"/>
  <c r="AM36" i="13" s="1"/>
  <c r="R40" i="6"/>
  <c r="AM37" i="13" s="1"/>
  <c r="R41" i="6"/>
  <c r="AM38" i="13" s="1"/>
  <c r="R42" i="6"/>
  <c r="AM39" i="13" s="1"/>
  <c r="R43" i="6"/>
  <c r="R44" i="6"/>
  <c r="R45" i="6"/>
  <c r="R46" i="6"/>
  <c r="R47" i="6"/>
  <c r="R48" i="6"/>
  <c r="R49" i="6"/>
  <c r="Q43" i="6"/>
  <c r="Q44" i="6"/>
  <c r="Q45" i="6"/>
  <c r="Q46" i="6"/>
  <c r="Q47" i="6"/>
  <c r="Q48" i="6"/>
  <c r="Q49" i="6"/>
  <c r="P10" i="6"/>
  <c r="S10" i="6" s="1"/>
  <c r="AC10" i="6" s="1"/>
  <c r="P11" i="6"/>
  <c r="S11" i="6" s="1"/>
  <c r="AC11" i="6" s="1"/>
  <c r="P18" i="6"/>
  <c r="S18" i="6" s="1"/>
  <c r="AC18" i="6" s="1"/>
  <c r="P19" i="6"/>
  <c r="S19" i="6" s="1"/>
  <c r="AC19" i="6" s="1"/>
  <c r="P26" i="6"/>
  <c r="S26" i="6" s="1"/>
  <c r="AC26" i="6" s="1"/>
  <c r="P27" i="6"/>
  <c r="S27" i="6" s="1"/>
  <c r="AC27" i="6" s="1"/>
  <c r="P29" i="6"/>
  <c r="S29" i="6" s="1"/>
  <c r="AC29" i="6" s="1"/>
  <c r="P30" i="6"/>
  <c r="S30" i="6" s="1"/>
  <c r="AC30" i="6" s="1"/>
  <c r="P31" i="6"/>
  <c r="P32" i="6"/>
  <c r="S32" i="6" s="1"/>
  <c r="AC32" i="6" s="1"/>
  <c r="P33" i="6"/>
  <c r="S33" i="6" s="1"/>
  <c r="AC33" i="6" s="1"/>
  <c r="P34" i="6"/>
  <c r="S34" i="6" s="1"/>
  <c r="AC34" i="6" s="1"/>
  <c r="P35" i="6"/>
  <c r="S35" i="6" s="1"/>
  <c r="AC35" i="6" s="1"/>
  <c r="P36" i="6"/>
  <c r="S36" i="6" s="1"/>
  <c r="AC36" i="6" s="1"/>
  <c r="P37" i="6"/>
  <c r="S37" i="6" s="1"/>
  <c r="AC37" i="6" s="1"/>
  <c r="P38" i="6"/>
  <c r="S38" i="6" s="1"/>
  <c r="AC38" i="6" s="1"/>
  <c r="P39" i="6"/>
  <c r="S39" i="6" s="1"/>
  <c r="AC39" i="6" s="1"/>
  <c r="P40" i="6"/>
  <c r="S40" i="6" s="1"/>
  <c r="AC40" i="6" s="1"/>
  <c r="P41" i="6"/>
  <c r="S41" i="6" s="1"/>
  <c r="AC41" i="6" s="1"/>
  <c r="P42" i="6"/>
  <c r="S42" i="6" s="1"/>
  <c r="AC42" i="6" s="1"/>
  <c r="P43" i="6"/>
  <c r="P44" i="6"/>
  <c r="P45" i="6"/>
  <c r="P46" i="6"/>
  <c r="P47" i="6"/>
  <c r="P48" i="6"/>
  <c r="P49" i="6"/>
  <c r="P8" i="6"/>
  <c r="S8" i="6" s="1"/>
  <c r="AC8" i="6" s="1"/>
  <c r="O9" i="6"/>
  <c r="V9" i="6" s="1"/>
  <c r="O10" i="6"/>
  <c r="V10" i="6" s="1"/>
  <c r="O11" i="6"/>
  <c r="V11" i="6" s="1"/>
  <c r="O12" i="6"/>
  <c r="V12" i="6" s="1"/>
  <c r="O13" i="6"/>
  <c r="V13" i="6" s="1"/>
  <c r="O14" i="6"/>
  <c r="V14" i="6" s="1"/>
  <c r="O15" i="6"/>
  <c r="V15" i="6" s="1"/>
  <c r="O16" i="6"/>
  <c r="V16" i="6" s="1"/>
  <c r="O17" i="6"/>
  <c r="V17" i="6" s="1"/>
  <c r="O18" i="6"/>
  <c r="V18" i="6" s="1"/>
  <c r="O19" i="6"/>
  <c r="V19" i="6" s="1"/>
  <c r="O20" i="6"/>
  <c r="V20" i="6" s="1"/>
  <c r="O21" i="6"/>
  <c r="V21" i="6" s="1"/>
  <c r="O22" i="6"/>
  <c r="V22" i="6" s="1"/>
  <c r="O23" i="6"/>
  <c r="V23" i="6" s="1"/>
  <c r="O24" i="6"/>
  <c r="V24" i="6" s="1"/>
  <c r="O25" i="6"/>
  <c r="V25" i="6" s="1"/>
  <c r="O26" i="6"/>
  <c r="V26" i="6" s="1"/>
  <c r="O27" i="6"/>
  <c r="V27" i="6" s="1"/>
  <c r="O28" i="6"/>
  <c r="V28" i="6" s="1"/>
  <c r="O29" i="6"/>
  <c r="V29" i="6" s="1"/>
  <c r="O30" i="6"/>
  <c r="V30" i="6" s="1"/>
  <c r="O31" i="6"/>
  <c r="V31" i="6" s="1"/>
  <c r="O32" i="6"/>
  <c r="V32" i="6" s="1"/>
  <c r="O33" i="6"/>
  <c r="V33" i="6" s="1"/>
  <c r="O34" i="6"/>
  <c r="V34" i="6" s="1"/>
  <c r="O35" i="6"/>
  <c r="V35" i="6" s="1"/>
  <c r="O36" i="6"/>
  <c r="V36" i="6" s="1"/>
  <c r="O37" i="6"/>
  <c r="V37" i="6" s="1"/>
  <c r="O38" i="6"/>
  <c r="V38" i="6" s="1"/>
  <c r="O39" i="6"/>
  <c r="V39" i="6" s="1"/>
  <c r="O40" i="6"/>
  <c r="V40" i="6" s="1"/>
  <c r="O41" i="6"/>
  <c r="V41" i="6" s="1"/>
  <c r="O42" i="6"/>
  <c r="V42" i="6" s="1"/>
  <c r="O43" i="6"/>
  <c r="O44" i="6"/>
  <c r="O45" i="6"/>
  <c r="O46" i="6"/>
  <c r="O47" i="6"/>
  <c r="O48" i="6"/>
  <c r="O49" i="6"/>
  <c r="O8" i="6"/>
  <c r="V8" i="6" s="1"/>
  <c r="R10" i="6"/>
  <c r="R11" i="6"/>
  <c r="R12" i="6"/>
  <c r="R13" i="6"/>
  <c r="R14" i="6"/>
  <c r="R15" i="6"/>
  <c r="R18" i="6"/>
  <c r="R19" i="6"/>
  <c r="R20" i="6"/>
  <c r="R21" i="6"/>
  <c r="R22" i="6"/>
  <c r="R23" i="6"/>
  <c r="R26" i="6"/>
  <c r="R27" i="6"/>
  <c r="R28" i="6"/>
  <c r="R8" i="6"/>
  <c r="P9" i="6"/>
  <c r="S9" i="6" s="1"/>
  <c r="AC9" i="6" s="1"/>
  <c r="P12" i="6"/>
  <c r="S12" i="6" s="1"/>
  <c r="AC12" i="6" s="1"/>
  <c r="P13" i="6"/>
  <c r="S13" i="6" s="1"/>
  <c r="AC13" i="6" s="1"/>
  <c r="P14" i="6"/>
  <c r="S14" i="6" s="1"/>
  <c r="AC14" i="6" s="1"/>
  <c r="P15" i="6"/>
  <c r="S15" i="6" s="1"/>
  <c r="AC15" i="6" s="1"/>
  <c r="P16" i="6"/>
  <c r="S16" i="6" s="1"/>
  <c r="AC16" i="6" s="1"/>
  <c r="P17" i="6"/>
  <c r="S17" i="6" s="1"/>
  <c r="AC17" i="6" s="1"/>
  <c r="P20" i="6"/>
  <c r="S20" i="6" s="1"/>
  <c r="AC20" i="6" s="1"/>
  <c r="P21" i="6"/>
  <c r="S21" i="6" s="1"/>
  <c r="AC21" i="6" s="1"/>
  <c r="P22" i="6"/>
  <c r="S22" i="6" s="1"/>
  <c r="AC22" i="6" s="1"/>
  <c r="P23" i="6"/>
  <c r="S23" i="6" s="1"/>
  <c r="AC23" i="6" s="1"/>
  <c r="P24" i="6"/>
  <c r="S24" i="6" s="1"/>
  <c r="AC24" i="6" s="1"/>
  <c r="P25" i="6"/>
  <c r="S25" i="6" s="1"/>
  <c r="AC25" i="6" s="1"/>
  <c r="P28" i="6"/>
  <c r="S28" i="6" s="1"/>
  <c r="AC28" i="6" s="1"/>
  <c r="Q32" i="6" l="1"/>
  <c r="T32" i="6" s="1"/>
  <c r="Q40" i="6"/>
  <c r="T40" i="6" s="1"/>
  <c r="Q36" i="6"/>
  <c r="T36" i="6" s="1"/>
  <c r="U41" i="6"/>
  <c r="U29" i="6"/>
  <c r="Q39" i="6"/>
  <c r="T39" i="6" s="1"/>
  <c r="Q35" i="6"/>
  <c r="T35" i="6" s="1"/>
  <c r="Q31" i="6"/>
  <c r="T31" i="6" s="1"/>
  <c r="U40" i="6"/>
  <c r="U36" i="6"/>
  <c r="U32" i="6"/>
  <c r="U33" i="6"/>
  <c r="Q42" i="6"/>
  <c r="T42" i="6" s="1"/>
  <c r="Q38" i="6"/>
  <c r="T38" i="6" s="1"/>
  <c r="Q34" i="6"/>
  <c r="T34" i="6" s="1"/>
  <c r="Q30" i="6"/>
  <c r="T30" i="6" s="1"/>
  <c r="U39" i="6"/>
  <c r="U35" i="6"/>
  <c r="U31" i="6"/>
  <c r="U37" i="6"/>
  <c r="Q41" i="6"/>
  <c r="T41" i="6" s="1"/>
  <c r="Q37" i="6"/>
  <c r="T37" i="6" s="1"/>
  <c r="Q33" i="6"/>
  <c r="T33" i="6" s="1"/>
  <c r="Q29" i="6"/>
  <c r="T29" i="6" s="1"/>
  <c r="U42" i="6"/>
  <c r="U38" i="6"/>
  <c r="U34" i="6"/>
  <c r="U30" i="6"/>
  <c r="U20" i="6"/>
  <c r="AM17" i="13"/>
  <c r="U8" i="6"/>
  <c r="AM5" i="13"/>
  <c r="U19" i="6"/>
  <c r="AM16" i="13"/>
  <c r="U25" i="6"/>
  <c r="AM22" i="13"/>
  <c r="U28" i="6"/>
  <c r="AM25" i="13"/>
  <c r="U18" i="6"/>
  <c r="AM15" i="13"/>
  <c r="U24" i="6"/>
  <c r="AM21" i="13"/>
  <c r="U27" i="6"/>
  <c r="AM24" i="13"/>
  <c r="U15" i="6"/>
  <c r="AM12" i="13"/>
  <c r="U17" i="6"/>
  <c r="AM14" i="13"/>
  <c r="U26" i="6"/>
  <c r="AM23" i="13"/>
  <c r="U14" i="6"/>
  <c r="AM11" i="13"/>
  <c r="U16" i="6"/>
  <c r="AM13" i="13"/>
  <c r="U23" i="6"/>
  <c r="AM20" i="13"/>
  <c r="U13" i="6"/>
  <c r="AM10" i="13"/>
  <c r="U9" i="6"/>
  <c r="AM6" i="13"/>
  <c r="U10" i="6"/>
  <c r="AM7" i="13"/>
  <c r="U22" i="6"/>
  <c r="AM19" i="13"/>
  <c r="U12" i="6"/>
  <c r="AM9" i="13"/>
  <c r="U21" i="6"/>
  <c r="AM18" i="13"/>
  <c r="U11" i="6"/>
  <c r="AM8" i="13"/>
  <c r="Q23" i="6"/>
  <c r="T23" i="6" s="1"/>
  <c r="Q17" i="6"/>
  <c r="T17" i="6" s="1"/>
  <c r="Q16" i="6"/>
  <c r="T16" i="6" s="1"/>
  <c r="Q24" i="6"/>
  <c r="T24" i="6" s="1"/>
  <c r="Q28" i="6"/>
  <c r="T28" i="6" s="1"/>
  <c r="Q20" i="6"/>
  <c r="T20" i="6" s="1"/>
  <c r="Q12" i="6"/>
  <c r="T12" i="6" s="1"/>
  <c r="Q15" i="6"/>
  <c r="T15" i="6" s="1"/>
  <c r="Q27" i="6"/>
  <c r="T27" i="6" s="1"/>
  <c r="Q19" i="6"/>
  <c r="T19" i="6" s="1"/>
  <c r="Q11" i="6"/>
  <c r="T11" i="6" s="1"/>
  <c r="Q9" i="6"/>
  <c r="T9" i="6" s="1"/>
  <c r="Q25" i="6"/>
  <c r="T25" i="6" s="1"/>
  <c r="Q26" i="6"/>
  <c r="T26" i="6" s="1"/>
  <c r="Q18" i="6"/>
  <c r="T18" i="6" s="1"/>
  <c r="Q10" i="6"/>
  <c r="T10" i="6" s="1"/>
  <c r="Q22" i="6"/>
  <c r="T22" i="6" s="1"/>
  <c r="Q14" i="6"/>
  <c r="T14" i="6" s="1"/>
  <c r="Q21" i="6"/>
  <c r="T21" i="6" s="1"/>
  <c r="Q13" i="6"/>
  <c r="T13" i="6" s="1"/>
  <c r="Q8" i="6"/>
  <c r="T8" i="6" s="1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8" i="3"/>
  <c r="L9" i="3"/>
  <c r="AI6" i="12" s="1"/>
  <c r="L10" i="3"/>
  <c r="AI7" i="12" s="1"/>
  <c r="L11" i="3"/>
  <c r="AI8" i="12" s="1"/>
  <c r="L12" i="3"/>
  <c r="AI9" i="12" s="1"/>
  <c r="L13" i="3"/>
  <c r="AI10" i="12" s="1"/>
  <c r="L14" i="3"/>
  <c r="AI11" i="12" s="1"/>
  <c r="L15" i="3"/>
  <c r="AI12" i="12" s="1"/>
  <c r="L16" i="3"/>
  <c r="AI13" i="12" s="1"/>
  <c r="L17" i="3"/>
  <c r="AI14" i="12" s="1"/>
  <c r="L18" i="3"/>
  <c r="AI15" i="12" s="1"/>
  <c r="L19" i="3"/>
  <c r="AI16" i="12" s="1"/>
  <c r="L20" i="3"/>
  <c r="AI17" i="12" s="1"/>
  <c r="L21" i="3"/>
  <c r="AI18" i="12" s="1"/>
  <c r="L22" i="3"/>
  <c r="AI19" i="12" s="1"/>
  <c r="L23" i="3"/>
  <c r="AI20" i="12" s="1"/>
  <c r="L24" i="3"/>
  <c r="AI21" i="12" s="1"/>
  <c r="L25" i="3"/>
  <c r="AI22" i="12" s="1"/>
  <c r="L26" i="3"/>
  <c r="AI23" i="12" s="1"/>
  <c r="L27" i="3"/>
  <c r="AI24" i="12" s="1"/>
  <c r="L28" i="3"/>
  <c r="AI25" i="12" s="1"/>
  <c r="L29" i="3"/>
  <c r="AI26" i="12" s="1"/>
  <c r="L30" i="3"/>
  <c r="AI27" i="12" s="1"/>
  <c r="L31" i="3"/>
  <c r="AI28" i="12" s="1"/>
  <c r="L32" i="3"/>
  <c r="AI29" i="12" s="1"/>
  <c r="L33" i="3"/>
  <c r="AI30" i="12" s="1"/>
  <c r="L34" i="3"/>
  <c r="AI31" i="12" s="1"/>
  <c r="L35" i="3"/>
  <c r="AI32" i="12" s="1"/>
  <c r="L36" i="3"/>
  <c r="AI33" i="12" s="1"/>
  <c r="L37" i="3"/>
  <c r="AI34" i="12" s="1"/>
  <c r="L38" i="3"/>
  <c r="AI35" i="12" s="1"/>
  <c r="L39" i="3"/>
  <c r="AI36" i="12" s="1"/>
  <c r="L40" i="3"/>
  <c r="AI37" i="12" s="1"/>
  <c r="L41" i="3"/>
  <c r="AI38" i="12" s="1"/>
  <c r="L42" i="3"/>
  <c r="AI39" i="12" s="1"/>
  <c r="L43" i="3"/>
  <c r="L44" i="3"/>
  <c r="L45" i="3"/>
  <c r="L46" i="3"/>
  <c r="L47" i="3"/>
  <c r="L48" i="3"/>
  <c r="L49" i="3"/>
  <c r="L8" i="3"/>
  <c r="AI5" i="12" s="1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8" i="3"/>
  <c r="J9" i="3"/>
  <c r="P6" i="12" s="1"/>
  <c r="J10" i="3"/>
  <c r="P7" i="12" s="1"/>
  <c r="J11" i="3"/>
  <c r="P8" i="12" s="1"/>
  <c r="J12" i="3"/>
  <c r="P9" i="12" s="1"/>
  <c r="J13" i="3"/>
  <c r="P10" i="12" s="1"/>
  <c r="J14" i="3"/>
  <c r="P11" i="12" s="1"/>
  <c r="J15" i="3"/>
  <c r="P12" i="12" s="1"/>
  <c r="J16" i="3"/>
  <c r="P13" i="12" s="1"/>
  <c r="J17" i="3"/>
  <c r="P14" i="12" s="1"/>
  <c r="J18" i="3"/>
  <c r="P15" i="12" s="1"/>
  <c r="J19" i="3"/>
  <c r="P16" i="12" s="1"/>
  <c r="J20" i="3"/>
  <c r="P17" i="12" s="1"/>
  <c r="J21" i="3"/>
  <c r="P18" i="12" s="1"/>
  <c r="J22" i="3"/>
  <c r="P19" i="12" s="1"/>
  <c r="J23" i="3"/>
  <c r="P20" i="12" s="1"/>
  <c r="J24" i="3"/>
  <c r="P21" i="12" s="1"/>
  <c r="J25" i="3"/>
  <c r="P22" i="12" s="1"/>
  <c r="J26" i="3"/>
  <c r="P23" i="12" s="1"/>
  <c r="J27" i="3"/>
  <c r="P24" i="12" s="1"/>
  <c r="J28" i="3"/>
  <c r="P25" i="12" s="1"/>
  <c r="J29" i="3"/>
  <c r="P26" i="12" s="1"/>
  <c r="J30" i="3"/>
  <c r="P27" i="12" s="1"/>
  <c r="J31" i="3"/>
  <c r="P28" i="12" s="1"/>
  <c r="J32" i="3"/>
  <c r="P29" i="12" s="1"/>
  <c r="J33" i="3"/>
  <c r="P30" i="12" s="1"/>
  <c r="J34" i="3"/>
  <c r="P31" i="12" s="1"/>
  <c r="J35" i="3"/>
  <c r="P32" i="12" s="1"/>
  <c r="J36" i="3"/>
  <c r="P33" i="12" s="1"/>
  <c r="J37" i="3"/>
  <c r="P34" i="12" s="1"/>
  <c r="J38" i="3"/>
  <c r="P35" i="12" s="1"/>
  <c r="J39" i="3"/>
  <c r="P36" i="12" s="1"/>
  <c r="J40" i="3"/>
  <c r="P37" i="12" s="1"/>
  <c r="J41" i="3"/>
  <c r="P38" i="12" s="1"/>
  <c r="J42" i="3"/>
  <c r="P39" i="12" s="1"/>
  <c r="J43" i="3"/>
  <c r="J44" i="3"/>
  <c r="J45" i="3"/>
  <c r="J46" i="3"/>
  <c r="J47" i="3"/>
  <c r="J48" i="3"/>
  <c r="J49" i="3"/>
  <c r="J8" i="3"/>
  <c r="P5" i="12" s="1"/>
  <c r="AF46" i="6" l="1"/>
  <c r="AF48" i="6"/>
  <c r="AF10" i="6"/>
  <c r="AF11" i="6"/>
  <c r="AF12" i="6"/>
  <c r="AF13" i="6"/>
  <c r="AF14" i="6"/>
  <c r="AF15" i="6"/>
  <c r="AF16" i="6"/>
  <c r="AF17" i="6"/>
  <c r="AF18" i="6"/>
  <c r="AF19" i="6"/>
  <c r="AF20" i="6"/>
  <c r="AF21" i="6"/>
  <c r="AF22" i="6"/>
  <c r="AF23" i="6"/>
  <c r="AF24" i="6"/>
  <c r="AF25" i="6"/>
  <c r="AF26" i="6"/>
  <c r="AF27" i="6"/>
  <c r="AF28" i="6"/>
  <c r="AF29" i="6"/>
  <c r="AF30" i="6"/>
  <c r="AF31" i="6"/>
  <c r="AF32" i="6"/>
  <c r="AF33" i="6"/>
  <c r="AF34" i="6"/>
  <c r="AF35" i="6"/>
  <c r="AF36" i="6"/>
  <c r="AF37" i="6"/>
  <c r="AF38" i="6"/>
  <c r="AF39" i="6"/>
  <c r="AF40" i="6"/>
  <c r="AF41" i="6"/>
  <c r="AF42" i="6"/>
  <c r="AF49" i="6"/>
  <c r="AF8" i="6"/>
  <c r="AQ41" i="7"/>
  <c r="AQ47" i="7"/>
  <c r="AR12" i="4" l="1"/>
  <c r="AR22" i="4"/>
  <c r="AR5" i="4"/>
  <c r="AA39" i="6"/>
  <c r="AA31" i="6"/>
  <c r="AA23" i="6"/>
  <c r="AA15" i="6"/>
  <c r="AA28" i="6"/>
  <c r="AA20" i="6"/>
  <c r="AR42" i="4"/>
  <c r="AR34" i="4"/>
  <c r="AA22" i="6"/>
  <c r="AA37" i="6"/>
  <c r="AR25" i="4"/>
  <c r="AR17" i="4"/>
  <c r="AR39" i="4"/>
  <c r="AA43" i="6"/>
  <c r="AA49" i="6"/>
  <c r="AR45" i="4"/>
  <c r="AQ46" i="7"/>
  <c r="AQ43" i="7"/>
  <c r="AQ42" i="7"/>
  <c r="AQ44" i="7"/>
  <c r="AQ45" i="7"/>
  <c r="AR44" i="4"/>
  <c r="AA48" i="6"/>
  <c r="AA8" i="6"/>
  <c r="AF47" i="6"/>
  <c r="AQ48" i="7"/>
  <c r="AR40" i="4"/>
  <c r="AA46" i="6"/>
  <c r="AF45" i="6"/>
  <c r="AF44" i="6"/>
  <c r="AA44" i="6"/>
  <c r="AF43" i="6"/>
  <c r="AQ8" i="7"/>
  <c r="AF9" i="6"/>
  <c r="AQ36" i="7"/>
  <c r="AQ27" i="7"/>
  <c r="AQ19" i="7"/>
  <c r="AA36" i="6"/>
  <c r="AR32" i="4"/>
  <c r="AA34" i="6"/>
  <c r="AR30" i="4"/>
  <c r="AA35" i="6"/>
  <c r="AR31" i="4"/>
  <c r="AR23" i="4"/>
  <c r="AA27" i="6"/>
  <c r="AR15" i="4"/>
  <c r="AA19" i="6"/>
  <c r="AA26" i="6"/>
  <c r="AR7" i="4"/>
  <c r="AA11" i="6"/>
  <c r="AA40" i="6"/>
  <c r="AA32" i="6"/>
  <c r="AA24" i="6"/>
  <c r="AA16" i="6"/>
  <c r="AR14" i="4"/>
  <c r="AA18" i="6"/>
  <c r="AR27" i="4"/>
  <c r="AR6" i="4"/>
  <c r="AA10" i="6"/>
  <c r="AA30" i="6"/>
  <c r="AA42" i="6"/>
  <c r="AR38" i="4"/>
  <c r="AQ23" i="7"/>
  <c r="AR20" i="4"/>
  <c r="AR28" i="4"/>
  <c r="AR36" i="4"/>
  <c r="AQ15" i="7"/>
  <c r="AQ39" i="7"/>
  <c r="AQ31" i="7"/>
  <c r="AQ38" i="7"/>
  <c r="AQ30" i="7"/>
  <c r="AQ22" i="7"/>
  <c r="AQ14" i="7"/>
  <c r="AQ37" i="7"/>
  <c r="AQ29" i="7"/>
  <c r="AQ21" i="7"/>
  <c r="AQ13" i="7"/>
  <c r="AQ28" i="7"/>
  <c r="AQ20" i="7"/>
  <c r="AQ12" i="7"/>
  <c r="AQ35" i="7"/>
  <c r="AQ11" i="7"/>
  <c r="AQ34" i="7"/>
  <c r="AQ26" i="7"/>
  <c r="AQ18" i="7"/>
  <c r="AQ10" i="7"/>
  <c r="AQ7" i="7"/>
  <c r="AQ33" i="7"/>
  <c r="AQ25" i="7"/>
  <c r="AQ17" i="7"/>
  <c r="AQ9" i="7"/>
  <c r="AQ40" i="7"/>
  <c r="AQ32" i="7"/>
  <c r="AQ24" i="7"/>
  <c r="AQ16" i="7"/>
  <c r="AA9" i="6" l="1"/>
  <c r="AR11" i="4"/>
  <c r="AR19" i="4"/>
  <c r="AR16" i="4"/>
  <c r="AR8" i="4"/>
  <c r="AA45" i="6"/>
  <c r="AA29" i="6"/>
  <c r="AR41" i="4"/>
  <c r="AR35" i="4"/>
  <c r="AR33" i="4"/>
  <c r="AR18" i="4"/>
  <c r="AA12" i="6"/>
  <c r="AA47" i="6"/>
  <c r="AR43" i="4"/>
  <c r="AR26" i="4"/>
  <c r="AA38" i="6"/>
  <c r="AA13" i="6"/>
  <c r="AR9" i="4"/>
  <c r="AR24" i="4"/>
  <c r="AA21" i="6"/>
  <c r="AR10" i="4"/>
  <c r="AA14" i="6"/>
  <c r="AR4" i="4"/>
  <c r="AR13" i="4"/>
  <c r="AA17" i="6"/>
  <c r="AA25" i="6"/>
  <c r="AR21" i="4"/>
  <c r="AA33" i="6"/>
  <c r="AR29" i="4"/>
  <c r="AA41" i="6"/>
  <c r="AR37" i="4"/>
  <c r="R8" i="3"/>
  <c r="N18" i="3" l="1"/>
  <c r="N44" i="3"/>
  <c r="N36" i="3"/>
  <c r="N28" i="3"/>
  <c r="N20" i="3"/>
  <c r="N12" i="3"/>
  <c r="N42" i="3"/>
  <c r="O8" i="3"/>
  <c r="N43" i="3"/>
  <c r="N35" i="3"/>
  <c r="N27" i="3"/>
  <c r="N19" i="3"/>
  <c r="N11" i="3"/>
  <c r="N49" i="3"/>
  <c r="N41" i="3"/>
  <c r="N33" i="3"/>
  <c r="N25" i="3"/>
  <c r="N17" i="3"/>
  <c r="N9" i="3"/>
  <c r="N10" i="3"/>
  <c r="N48" i="3"/>
  <c r="N40" i="3"/>
  <c r="N32" i="3"/>
  <c r="N24" i="3"/>
  <c r="N16" i="3"/>
  <c r="N47" i="3"/>
  <c r="N39" i="3"/>
  <c r="N31" i="3"/>
  <c r="N23" i="3"/>
  <c r="N15" i="3"/>
  <c r="N34" i="3"/>
  <c r="N46" i="3"/>
  <c r="N38" i="3"/>
  <c r="N30" i="3"/>
  <c r="N22" i="3"/>
  <c r="N14" i="3"/>
  <c r="N26" i="3"/>
  <c r="N45" i="3"/>
  <c r="N37" i="3"/>
  <c r="N29" i="3"/>
  <c r="N21" i="3"/>
  <c r="N13" i="3"/>
  <c r="N8" i="3"/>
  <c r="S8" i="3"/>
  <c r="V8" i="3"/>
  <c r="P8" i="3" l="1"/>
  <c r="J73" i="8" l="1"/>
  <c r="J72" i="8"/>
  <c r="J71" i="8"/>
  <c r="J70" i="8"/>
  <c r="J69" i="8"/>
  <c r="J68" i="8"/>
  <c r="J67" i="8"/>
  <c r="J66" i="8"/>
  <c r="J65" i="8"/>
  <c r="J64" i="8"/>
  <c r="J63" i="8"/>
  <c r="K63" i="8"/>
  <c r="K64" i="8"/>
  <c r="K65" i="8"/>
  <c r="K66" i="8"/>
  <c r="K67" i="8"/>
  <c r="K68" i="8"/>
  <c r="K69" i="8"/>
  <c r="K70" i="8"/>
  <c r="K71" i="8"/>
  <c r="K72" i="8"/>
  <c r="K73" i="8"/>
  <c r="I63" i="8"/>
  <c r="I64" i="8"/>
  <c r="I65" i="8"/>
  <c r="I66" i="8"/>
  <c r="I67" i="8"/>
  <c r="I68" i="8"/>
  <c r="I69" i="8"/>
  <c r="I70" i="8"/>
  <c r="I71" i="8"/>
  <c r="I72" i="8"/>
  <c r="I73" i="8"/>
  <c r="H63" i="8"/>
  <c r="H64" i="8"/>
  <c r="H65" i="8"/>
  <c r="H66" i="8"/>
  <c r="H67" i="8"/>
  <c r="H68" i="8"/>
  <c r="H69" i="8"/>
  <c r="H70" i="8"/>
  <c r="H71" i="8"/>
  <c r="H72" i="8"/>
  <c r="H73" i="8"/>
  <c r="G63" i="8"/>
  <c r="G64" i="8"/>
  <c r="G65" i="8"/>
  <c r="G66" i="8"/>
  <c r="G67" i="8"/>
  <c r="G68" i="8"/>
  <c r="G69" i="8"/>
  <c r="G70" i="8"/>
  <c r="G71" i="8"/>
  <c r="G72" i="8"/>
  <c r="G73" i="8"/>
  <c r="F63" i="8"/>
  <c r="F64" i="8"/>
  <c r="F65" i="8"/>
  <c r="F66" i="8"/>
  <c r="F67" i="8"/>
  <c r="F68" i="8"/>
  <c r="F69" i="8"/>
  <c r="F70" i="8"/>
  <c r="F71" i="8"/>
  <c r="F72" i="8"/>
  <c r="F73" i="8"/>
  <c r="E63" i="8"/>
  <c r="E64" i="8"/>
  <c r="E65" i="8"/>
  <c r="E66" i="8"/>
  <c r="E67" i="8"/>
  <c r="E68" i="8"/>
  <c r="E69" i="8"/>
  <c r="E70" i="8"/>
  <c r="E71" i="8"/>
  <c r="E72" i="8"/>
  <c r="E73" i="8"/>
  <c r="D63" i="8"/>
  <c r="D64" i="8"/>
  <c r="D65" i="8"/>
  <c r="D66" i="8"/>
  <c r="D67" i="8"/>
  <c r="D68" i="8"/>
  <c r="D69" i="8"/>
  <c r="D70" i="8"/>
  <c r="D71" i="8"/>
  <c r="D72" i="8"/>
  <c r="D73" i="8"/>
  <c r="R9" i="3"/>
  <c r="S9" i="3" s="1"/>
  <c r="R20" i="3"/>
  <c r="S20" i="3" s="1"/>
  <c r="R28" i="3"/>
  <c r="S28" i="3" s="1"/>
  <c r="R37" i="3"/>
  <c r="S37" i="3" s="1"/>
  <c r="R42" i="3"/>
  <c r="S42" i="3" s="1"/>
  <c r="R43" i="3"/>
  <c r="S43" i="3" s="1"/>
  <c r="R44" i="3"/>
  <c r="S44" i="3" s="1"/>
  <c r="R45" i="3"/>
  <c r="S45" i="3" s="1"/>
  <c r="R46" i="3"/>
  <c r="S46" i="3" s="1"/>
  <c r="R47" i="3"/>
  <c r="S47" i="3" s="1"/>
  <c r="R48" i="3"/>
  <c r="S48" i="3" s="1"/>
  <c r="R49" i="3"/>
  <c r="S49" i="3" s="1"/>
  <c r="L67" i="8" l="1"/>
  <c r="L69" i="8"/>
  <c r="L65" i="8"/>
  <c r="L66" i="8"/>
  <c r="L72" i="8"/>
  <c r="L64" i="8"/>
  <c r="L71" i="8"/>
  <c r="L63" i="8"/>
  <c r="L70" i="8"/>
  <c r="L68" i="8"/>
  <c r="L73" i="8"/>
  <c r="W8" i="3" l="1"/>
  <c r="X8" i="3"/>
  <c r="O9" i="3"/>
  <c r="W9" i="3"/>
  <c r="X9" i="3"/>
  <c r="P9" i="3" l="1"/>
  <c r="V9" i="3"/>
  <c r="AA52" i="4"/>
  <c r="AB52" i="4"/>
  <c r="AC52" i="4"/>
  <c r="AD52" i="4"/>
  <c r="AE52" i="4"/>
  <c r="AF52" i="4"/>
  <c r="AG52" i="4"/>
  <c r="AH52" i="4"/>
  <c r="AI52" i="4"/>
  <c r="AJ52" i="4"/>
  <c r="AK52" i="4"/>
  <c r="AA51" i="4"/>
  <c r="AB51" i="4"/>
  <c r="AC51" i="4"/>
  <c r="AD51" i="4"/>
  <c r="AE51" i="4"/>
  <c r="AF51" i="4"/>
  <c r="AG51" i="4"/>
  <c r="AH51" i="4"/>
  <c r="AI51" i="4"/>
  <c r="AJ51" i="4"/>
  <c r="AK51" i="4"/>
  <c r="AA50" i="4"/>
  <c r="AB50" i="4"/>
  <c r="AC50" i="4"/>
  <c r="AD50" i="4"/>
  <c r="AE50" i="4"/>
  <c r="AF50" i="4"/>
  <c r="AG50" i="4"/>
  <c r="AH50" i="4"/>
  <c r="AI50" i="4"/>
  <c r="AJ50" i="4"/>
  <c r="AK50" i="4"/>
  <c r="AA49" i="4"/>
  <c r="AB49" i="4"/>
  <c r="AC49" i="4"/>
  <c r="AD49" i="4"/>
  <c r="AE49" i="4"/>
  <c r="AF49" i="4"/>
  <c r="AG49" i="4"/>
  <c r="AH49" i="4"/>
  <c r="AI49" i="4"/>
  <c r="AJ49" i="4"/>
  <c r="AK49" i="4"/>
  <c r="AA48" i="4"/>
  <c r="AB48" i="4"/>
  <c r="AC48" i="4"/>
  <c r="AD48" i="4"/>
  <c r="AE48" i="4"/>
  <c r="AF48" i="4"/>
  <c r="AG48" i="4"/>
  <c r="AH48" i="4"/>
  <c r="AI48" i="4"/>
  <c r="AJ48" i="4"/>
  <c r="AK48" i="4"/>
  <c r="AA47" i="4"/>
  <c r="AB47" i="4"/>
  <c r="AC47" i="4"/>
  <c r="AD47" i="4"/>
  <c r="AE47" i="4"/>
  <c r="AF47" i="4"/>
  <c r="AG47" i="4"/>
  <c r="AH47" i="4"/>
  <c r="AI47" i="4"/>
  <c r="AJ47" i="4"/>
  <c r="AK47" i="4"/>
  <c r="K72" i="5" l="1"/>
  <c r="K71" i="5"/>
  <c r="K70" i="5"/>
  <c r="K69" i="5"/>
  <c r="K68" i="5"/>
  <c r="K67" i="5"/>
  <c r="K66" i="5"/>
  <c r="K65" i="5"/>
  <c r="K64" i="5"/>
  <c r="K63" i="5"/>
  <c r="K62" i="5"/>
  <c r="D63" i="5" l="1"/>
  <c r="D66" i="5"/>
  <c r="D62" i="5"/>
  <c r="D70" i="5"/>
  <c r="G62" i="5"/>
  <c r="H63" i="5"/>
  <c r="H66" i="5"/>
  <c r="H70" i="5"/>
  <c r="H62" i="5"/>
  <c r="D64" i="5"/>
  <c r="D67" i="5"/>
  <c r="D71" i="5"/>
  <c r="H64" i="5"/>
  <c r="H67" i="5"/>
  <c r="H71" i="5"/>
  <c r="H65" i="5"/>
  <c r="D68" i="5"/>
  <c r="D69" i="5"/>
  <c r="H72" i="5"/>
  <c r="E62" i="5"/>
  <c r="I62" i="5"/>
  <c r="E63" i="5"/>
  <c r="I63" i="5"/>
  <c r="E64" i="5"/>
  <c r="I64" i="5"/>
  <c r="E65" i="5"/>
  <c r="I65" i="5"/>
  <c r="E66" i="5"/>
  <c r="I66" i="5"/>
  <c r="E67" i="5"/>
  <c r="I67" i="5"/>
  <c r="E68" i="5"/>
  <c r="I68" i="5"/>
  <c r="E69" i="5"/>
  <c r="I69" i="5"/>
  <c r="E70" i="5"/>
  <c r="I70" i="5"/>
  <c r="E71" i="5"/>
  <c r="I71" i="5"/>
  <c r="E72" i="5"/>
  <c r="I72" i="5"/>
  <c r="D65" i="5"/>
  <c r="H68" i="5"/>
  <c r="H69" i="5"/>
  <c r="D72" i="5"/>
  <c r="F62" i="5"/>
  <c r="J62" i="5"/>
  <c r="F63" i="5"/>
  <c r="J63" i="5"/>
  <c r="F64" i="5"/>
  <c r="J64" i="5"/>
  <c r="F65" i="5"/>
  <c r="J65" i="5"/>
  <c r="F66" i="5"/>
  <c r="J66" i="5"/>
  <c r="F67" i="5"/>
  <c r="J67" i="5"/>
  <c r="F68" i="5"/>
  <c r="J68" i="5"/>
  <c r="F69" i="5"/>
  <c r="J69" i="5"/>
  <c r="F70" i="5"/>
  <c r="J70" i="5"/>
  <c r="F71" i="5"/>
  <c r="J71" i="5"/>
  <c r="F72" i="5"/>
  <c r="J72" i="5"/>
  <c r="G63" i="5"/>
  <c r="G64" i="5"/>
  <c r="G65" i="5"/>
  <c r="G66" i="5"/>
  <c r="G67" i="5"/>
  <c r="G68" i="5"/>
  <c r="G69" i="5"/>
  <c r="G70" i="5"/>
  <c r="G71" i="5"/>
  <c r="G72" i="5"/>
  <c r="N6" i="13"/>
  <c r="N7" i="13"/>
  <c r="N8" i="13"/>
  <c r="N9" i="13"/>
  <c r="N10" i="13"/>
  <c r="N11" i="13"/>
  <c r="N12" i="13"/>
  <c r="N13" i="13"/>
  <c r="N14" i="13"/>
  <c r="N15" i="13"/>
  <c r="N16" i="13"/>
  <c r="N17" i="13"/>
  <c r="N18" i="13"/>
  <c r="N19" i="13"/>
  <c r="N20" i="13"/>
  <c r="N21" i="13"/>
  <c r="N22" i="13"/>
  <c r="N23" i="13"/>
  <c r="N24" i="13"/>
  <c r="N25" i="13"/>
  <c r="N26" i="13"/>
  <c r="N27" i="13"/>
  <c r="N28" i="13"/>
  <c r="N29" i="13"/>
  <c r="N30" i="13"/>
  <c r="N31" i="13"/>
  <c r="N32" i="13"/>
  <c r="N33" i="13"/>
  <c r="N34" i="13"/>
  <c r="N35" i="13"/>
  <c r="N36" i="13"/>
  <c r="N37" i="13"/>
  <c r="N38" i="13"/>
  <c r="N39" i="13"/>
  <c r="N40" i="13"/>
  <c r="N41" i="13"/>
  <c r="N42" i="13"/>
  <c r="N43" i="13"/>
  <c r="N44" i="13"/>
  <c r="N45" i="13"/>
  <c r="N46" i="13"/>
  <c r="N5" i="13"/>
  <c r="L72" i="5" l="1"/>
  <c r="L65" i="5"/>
  <c r="L62" i="5"/>
  <c r="L63" i="5"/>
  <c r="L70" i="5"/>
  <c r="L68" i="5"/>
  <c r="L66" i="5"/>
  <c r="L64" i="5"/>
  <c r="L71" i="5"/>
  <c r="L67" i="5"/>
  <c r="L69" i="5"/>
  <c r="P6" i="13"/>
  <c r="P17" i="13"/>
  <c r="P25" i="13"/>
  <c r="P34" i="13"/>
  <c r="P39" i="13"/>
  <c r="P40" i="13"/>
  <c r="P41" i="13"/>
  <c r="P42" i="13"/>
  <c r="P43" i="13"/>
  <c r="P44" i="13"/>
  <c r="P45" i="13"/>
  <c r="P46" i="13"/>
  <c r="P7" i="13" l="1"/>
  <c r="P8" i="13"/>
  <c r="P9" i="13"/>
  <c r="P10" i="13"/>
  <c r="P11" i="13"/>
  <c r="P12" i="13"/>
  <c r="P13" i="13"/>
  <c r="P14" i="13"/>
  <c r="P15" i="13"/>
  <c r="P16" i="13"/>
  <c r="P18" i="13"/>
  <c r="P19" i="13"/>
  <c r="P20" i="13"/>
  <c r="P21" i="13"/>
  <c r="P22" i="13"/>
  <c r="P23" i="13"/>
  <c r="P24" i="13"/>
  <c r="P26" i="13"/>
  <c r="P27" i="13"/>
  <c r="P28" i="13"/>
  <c r="P29" i="13"/>
  <c r="P30" i="13"/>
  <c r="P31" i="13"/>
  <c r="P32" i="13"/>
  <c r="P33" i="13"/>
  <c r="P35" i="13"/>
  <c r="P36" i="13"/>
  <c r="P37" i="13"/>
  <c r="P38" i="13"/>
  <c r="P5" i="13"/>
  <c r="K61" i="5" l="1"/>
  <c r="B9" i="6"/>
  <c r="AD9" i="6" s="1"/>
  <c r="B10" i="6"/>
  <c r="AD10" i="6" s="1"/>
  <c r="B11" i="6"/>
  <c r="AD11" i="6" s="1"/>
  <c r="B12" i="6"/>
  <c r="AD12" i="6" s="1"/>
  <c r="B13" i="6"/>
  <c r="AD13" i="6" s="1"/>
  <c r="B14" i="6"/>
  <c r="AD14" i="6" s="1"/>
  <c r="B15" i="6"/>
  <c r="AD15" i="6" s="1"/>
  <c r="B16" i="6"/>
  <c r="AD16" i="6" s="1"/>
  <c r="B17" i="6"/>
  <c r="AD17" i="6" s="1"/>
  <c r="B18" i="6"/>
  <c r="AD18" i="6" s="1"/>
  <c r="B19" i="6"/>
  <c r="AD19" i="6" s="1"/>
  <c r="B20" i="6"/>
  <c r="AD20" i="6" s="1"/>
  <c r="B21" i="6"/>
  <c r="AD21" i="6" s="1"/>
  <c r="B22" i="6"/>
  <c r="AD22" i="6" s="1"/>
  <c r="B23" i="6"/>
  <c r="AD23" i="6" s="1"/>
  <c r="B24" i="6"/>
  <c r="AD24" i="6" s="1"/>
  <c r="B25" i="6"/>
  <c r="AD25" i="6" s="1"/>
  <c r="B26" i="6"/>
  <c r="AD26" i="6" s="1"/>
  <c r="B27" i="6"/>
  <c r="AD27" i="6" s="1"/>
  <c r="B28" i="6"/>
  <c r="AD28" i="6" s="1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8" i="6"/>
  <c r="AD8" i="6" s="1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X48" i="3"/>
  <c r="X49" i="3"/>
  <c r="X50" i="3"/>
  <c r="W10" i="3"/>
  <c r="W11" i="3"/>
  <c r="W12" i="3"/>
  <c r="W13" i="3"/>
  <c r="W14" i="3"/>
  <c r="W15" i="3"/>
  <c r="W16" i="3"/>
  <c r="W17" i="3"/>
  <c r="W18" i="3"/>
  <c r="W19" i="3"/>
  <c r="W20" i="3"/>
  <c r="W21" i="3"/>
  <c r="W22" i="3"/>
  <c r="W23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37" i="3"/>
  <c r="W38" i="3"/>
  <c r="W39" i="3"/>
  <c r="W40" i="3"/>
  <c r="W41" i="3"/>
  <c r="W42" i="3"/>
  <c r="W43" i="3"/>
  <c r="W44" i="3"/>
  <c r="W45" i="3"/>
  <c r="W46" i="3"/>
  <c r="W47" i="3"/>
  <c r="W48" i="3"/>
  <c r="W49" i="3"/>
  <c r="O20" i="3"/>
  <c r="O28" i="3"/>
  <c r="O37" i="3"/>
  <c r="O42" i="3"/>
  <c r="O43" i="3"/>
  <c r="O44" i="3"/>
  <c r="O45" i="3"/>
  <c r="O46" i="3"/>
  <c r="O47" i="3"/>
  <c r="O48" i="3"/>
  <c r="O49" i="3"/>
  <c r="AY6" i="13"/>
  <c r="AY7" i="13"/>
  <c r="AY8" i="13"/>
  <c r="AY9" i="13"/>
  <c r="AY10" i="13"/>
  <c r="AY11" i="13"/>
  <c r="AY12" i="13"/>
  <c r="AY13" i="13"/>
  <c r="AY14" i="13"/>
  <c r="AY15" i="13"/>
  <c r="AY16" i="13"/>
  <c r="AY17" i="13"/>
  <c r="AY18" i="13"/>
  <c r="AY19" i="13"/>
  <c r="AY20" i="13"/>
  <c r="AY21" i="13"/>
  <c r="AY22" i="13"/>
  <c r="AY23" i="13"/>
  <c r="AY24" i="13"/>
  <c r="AY25" i="13"/>
  <c r="AY26" i="13"/>
  <c r="AY27" i="13"/>
  <c r="AY28" i="13"/>
  <c r="AY29" i="13"/>
  <c r="AY30" i="13"/>
  <c r="AY31" i="13"/>
  <c r="AY32" i="13"/>
  <c r="AY33" i="13"/>
  <c r="AY34" i="13"/>
  <c r="AY35" i="13"/>
  <c r="AY36" i="13"/>
  <c r="AY37" i="13"/>
  <c r="AY38" i="13"/>
  <c r="AY39" i="13"/>
  <c r="AY40" i="13"/>
  <c r="AY41" i="13"/>
  <c r="AY42" i="13"/>
  <c r="AY43" i="13"/>
  <c r="AY44" i="13"/>
  <c r="AY45" i="13"/>
  <c r="AY46" i="13"/>
  <c r="AY5" i="13"/>
  <c r="AV5" i="13"/>
  <c r="AV6" i="13"/>
  <c r="AV7" i="13"/>
  <c r="AV8" i="13"/>
  <c r="AV9" i="13"/>
  <c r="AV10" i="13"/>
  <c r="AV11" i="13"/>
  <c r="AV12" i="13"/>
  <c r="AV13" i="13"/>
  <c r="AV14" i="13"/>
  <c r="AV15" i="13"/>
  <c r="AV16" i="13"/>
  <c r="AV17" i="13"/>
  <c r="AV18" i="13"/>
  <c r="AV19" i="13"/>
  <c r="AV20" i="13"/>
  <c r="AV21" i="13"/>
  <c r="AV22" i="13"/>
  <c r="AV23" i="13"/>
  <c r="AV24" i="13"/>
  <c r="AV25" i="13"/>
  <c r="AV26" i="13"/>
  <c r="AV27" i="13"/>
  <c r="AV28" i="13"/>
  <c r="AV29" i="13"/>
  <c r="AV30" i="13"/>
  <c r="AV31" i="13"/>
  <c r="AV32" i="13"/>
  <c r="AV33" i="13"/>
  <c r="AV34" i="13"/>
  <c r="AV35" i="13"/>
  <c r="AV36" i="13"/>
  <c r="AV37" i="13"/>
  <c r="AN38" i="13"/>
  <c r="AV38" i="13"/>
  <c r="AN39" i="13"/>
  <c r="AV39" i="13"/>
  <c r="AN40" i="13"/>
  <c r="AV40" i="13"/>
  <c r="AN41" i="13"/>
  <c r="AV41" i="13"/>
  <c r="AN42" i="13"/>
  <c r="AV42" i="13"/>
  <c r="AN43" i="13"/>
  <c r="AV43" i="13"/>
  <c r="AN44" i="13"/>
  <c r="AV44" i="13"/>
  <c r="AN45" i="13"/>
  <c r="AV45" i="13"/>
  <c r="AN46" i="13"/>
  <c r="AV46" i="13"/>
  <c r="AN6" i="12"/>
  <c r="AN7" i="12"/>
  <c r="AN8" i="12"/>
  <c r="AN9" i="12"/>
  <c r="AN10" i="12"/>
  <c r="AN11" i="12"/>
  <c r="AN12" i="12"/>
  <c r="AN13" i="12"/>
  <c r="AN14" i="12"/>
  <c r="AN15" i="12"/>
  <c r="AN16" i="12"/>
  <c r="AN17" i="12"/>
  <c r="AN18" i="12"/>
  <c r="AN19" i="12"/>
  <c r="AN20" i="12"/>
  <c r="AN21" i="12"/>
  <c r="AN22" i="12"/>
  <c r="AN23" i="12"/>
  <c r="AN24" i="12"/>
  <c r="AN25" i="12"/>
  <c r="AN26" i="12"/>
  <c r="AN27" i="12"/>
  <c r="AN28" i="12"/>
  <c r="AN29" i="12"/>
  <c r="AN30" i="12"/>
  <c r="AN31" i="12"/>
  <c r="AN32" i="12"/>
  <c r="AN33" i="12"/>
  <c r="AN34" i="12"/>
  <c r="AN35" i="12"/>
  <c r="AN36" i="12"/>
  <c r="AN37" i="12"/>
  <c r="AN38" i="12"/>
  <c r="AN39" i="12"/>
  <c r="AN40" i="12"/>
  <c r="AN41" i="12"/>
  <c r="AN42" i="12"/>
  <c r="AN43" i="12"/>
  <c r="AN44" i="12"/>
  <c r="AN45" i="12"/>
  <c r="AN46" i="12"/>
  <c r="AN5" i="12"/>
  <c r="AM54" i="4" l="1"/>
  <c r="AD45" i="6"/>
  <c r="AD37" i="6"/>
  <c r="AD29" i="6"/>
  <c r="AD44" i="6"/>
  <c r="AD36" i="6"/>
  <c r="AD43" i="6"/>
  <c r="AD35" i="6"/>
  <c r="AD42" i="6"/>
  <c r="AD34" i="6"/>
  <c r="AD46" i="6"/>
  <c r="AD49" i="6"/>
  <c r="AD41" i="6"/>
  <c r="AD33" i="6"/>
  <c r="AD38" i="6"/>
  <c r="AD48" i="6"/>
  <c r="AD40" i="6"/>
  <c r="AD32" i="6"/>
  <c r="AD30" i="6"/>
  <c r="AD47" i="6"/>
  <c r="AD39" i="6"/>
  <c r="AD31" i="6"/>
  <c r="P42" i="3"/>
  <c r="P49" i="3"/>
  <c r="P46" i="3"/>
  <c r="P47" i="3"/>
  <c r="P45" i="3"/>
  <c r="P48" i="3"/>
  <c r="P44" i="3"/>
  <c r="P43" i="3"/>
  <c r="P37" i="3"/>
  <c r="P28" i="3"/>
  <c r="P20" i="3"/>
  <c r="R31" i="3"/>
  <c r="S31" i="3" s="1"/>
  <c r="O31" i="3"/>
  <c r="R19" i="3"/>
  <c r="S19" i="3" s="1"/>
  <c r="O19" i="3"/>
  <c r="R38" i="3"/>
  <c r="S38" i="3" s="1"/>
  <c r="O38" i="3"/>
  <c r="R34" i="3"/>
  <c r="S34" i="3" s="1"/>
  <c r="O34" i="3"/>
  <c r="R30" i="3"/>
  <c r="S30" i="3" s="1"/>
  <c r="O30" i="3"/>
  <c r="R26" i="3"/>
  <c r="S26" i="3" s="1"/>
  <c r="O26" i="3"/>
  <c r="R22" i="3"/>
  <c r="S22" i="3" s="1"/>
  <c r="O22" i="3"/>
  <c r="R18" i="3"/>
  <c r="S18" i="3" s="1"/>
  <c r="O18" i="3"/>
  <c r="R14" i="3"/>
  <c r="S14" i="3" s="1"/>
  <c r="O14" i="3"/>
  <c r="R10" i="3"/>
  <c r="S10" i="3" s="1"/>
  <c r="O10" i="3"/>
  <c r="R35" i="3"/>
  <c r="S35" i="3" s="1"/>
  <c r="O35" i="3"/>
  <c r="R23" i="3"/>
  <c r="S23" i="3" s="1"/>
  <c r="O23" i="3"/>
  <c r="R11" i="3"/>
  <c r="S11" i="3" s="1"/>
  <c r="O11" i="3"/>
  <c r="R41" i="3"/>
  <c r="S41" i="3" s="1"/>
  <c r="O41" i="3"/>
  <c r="R33" i="3"/>
  <c r="S33" i="3" s="1"/>
  <c r="O33" i="3"/>
  <c r="R29" i="3"/>
  <c r="S29" i="3" s="1"/>
  <c r="O29" i="3"/>
  <c r="R25" i="3"/>
  <c r="S25" i="3" s="1"/>
  <c r="O25" i="3"/>
  <c r="R21" i="3"/>
  <c r="S21" i="3" s="1"/>
  <c r="O21" i="3"/>
  <c r="R17" i="3"/>
  <c r="S17" i="3" s="1"/>
  <c r="O17" i="3"/>
  <c r="R13" i="3"/>
  <c r="S13" i="3" s="1"/>
  <c r="O13" i="3"/>
  <c r="R39" i="3"/>
  <c r="S39" i="3" s="1"/>
  <c r="O39" i="3"/>
  <c r="R27" i="3"/>
  <c r="S27" i="3" s="1"/>
  <c r="O27" i="3"/>
  <c r="R15" i="3"/>
  <c r="S15" i="3" s="1"/>
  <c r="O15" i="3"/>
  <c r="R40" i="3"/>
  <c r="S40" i="3" s="1"/>
  <c r="O40" i="3"/>
  <c r="R36" i="3"/>
  <c r="S36" i="3" s="1"/>
  <c r="O36" i="3"/>
  <c r="R32" i="3"/>
  <c r="S32" i="3" s="1"/>
  <c r="O32" i="3"/>
  <c r="R24" i="3"/>
  <c r="S24" i="3" s="1"/>
  <c r="O24" i="3"/>
  <c r="R16" i="3"/>
  <c r="S16" i="3" s="1"/>
  <c r="O16" i="3"/>
  <c r="R12" i="3"/>
  <c r="S12" i="3" s="1"/>
  <c r="O12" i="3"/>
  <c r="V20" i="3"/>
  <c r="V46" i="3"/>
  <c r="Q38" i="13"/>
  <c r="Q39" i="13"/>
  <c r="Q40" i="13"/>
  <c r="Q41" i="13"/>
  <c r="Q42" i="13"/>
  <c r="Q43" i="13"/>
  <c r="Q44" i="13"/>
  <c r="Q45" i="13"/>
  <c r="Q46" i="13"/>
  <c r="Q38" i="12"/>
  <c r="Q39" i="12"/>
  <c r="Q40" i="12"/>
  <c r="Q41" i="12"/>
  <c r="Q42" i="12"/>
  <c r="Q43" i="12"/>
  <c r="Q44" i="12"/>
  <c r="Q45" i="12"/>
  <c r="Q46" i="12"/>
  <c r="V34" i="3" l="1"/>
  <c r="V19" i="3"/>
  <c r="V10" i="3"/>
  <c r="V30" i="3"/>
  <c r="V22" i="3"/>
  <c r="V23" i="3"/>
  <c r="V26" i="3"/>
  <c r="V13" i="3"/>
  <c r="V21" i="3"/>
  <c r="V11" i="3"/>
  <c r="V14" i="3"/>
  <c r="V12" i="3"/>
  <c r="V25" i="3"/>
  <c r="V35" i="3"/>
  <c r="V15" i="3"/>
  <c r="V17" i="3"/>
  <c r="V39" i="3"/>
  <c r="V33" i="3"/>
  <c r="P34" i="3"/>
  <c r="P13" i="3"/>
  <c r="V16" i="3"/>
  <c r="P24" i="3"/>
  <c r="P15" i="3"/>
  <c r="P17" i="3"/>
  <c r="P33" i="3"/>
  <c r="P35" i="3"/>
  <c r="P22" i="3"/>
  <c r="P38" i="3"/>
  <c r="P29" i="3"/>
  <c r="P18" i="3"/>
  <c r="P32" i="3"/>
  <c r="P27" i="3"/>
  <c r="P21" i="3"/>
  <c r="P41" i="3"/>
  <c r="P10" i="3"/>
  <c r="P26" i="3"/>
  <c r="P16" i="3"/>
  <c r="P23" i="3"/>
  <c r="P40" i="3"/>
  <c r="P12" i="3"/>
  <c r="P36" i="3"/>
  <c r="P39" i="3"/>
  <c r="P25" i="3"/>
  <c r="P11" i="3"/>
  <c r="P14" i="3"/>
  <c r="P30" i="3"/>
  <c r="P31" i="3"/>
  <c r="P19" i="3"/>
  <c r="V43" i="3"/>
  <c r="V42" i="3"/>
  <c r="V49" i="3"/>
  <c r="V47" i="3"/>
  <c r="V44" i="3"/>
  <c r="V18" i="3"/>
  <c r="V41" i="3"/>
  <c r="V28" i="3"/>
  <c r="V29" i="3"/>
  <c r="V37" i="3"/>
  <c r="V38" i="3"/>
  <c r="V31" i="3"/>
  <c r="V27" i="3"/>
  <c r="V40" i="3"/>
  <c r="V48" i="3"/>
  <c r="V36" i="3"/>
  <c r="V24" i="3"/>
  <c r="V45" i="3"/>
  <c r="V32" i="3"/>
  <c r="A6" i="8"/>
  <c r="Q10" i="8"/>
  <c r="C35" i="8"/>
  <c r="D35" i="8"/>
  <c r="F35" i="8"/>
  <c r="G35" i="8"/>
  <c r="I35" i="8"/>
  <c r="J35" i="8"/>
  <c r="AO7" i="7"/>
  <c r="AS7" i="7"/>
  <c r="AT7" i="7"/>
  <c r="AU7" i="7"/>
  <c r="AV7" i="7"/>
  <c r="AW7" i="7"/>
  <c r="AX7" i="7"/>
  <c r="AO8" i="7"/>
  <c r="AS8" i="7"/>
  <c r="AT8" i="7"/>
  <c r="AU8" i="7"/>
  <c r="AV8" i="7"/>
  <c r="AW8" i="7"/>
  <c r="AX8" i="7"/>
  <c r="AO9" i="7"/>
  <c r="AS9" i="7"/>
  <c r="AT9" i="7"/>
  <c r="AU9" i="7"/>
  <c r="AV9" i="7"/>
  <c r="AW9" i="7"/>
  <c r="AX9" i="7"/>
  <c r="AO10" i="7"/>
  <c r="AS10" i="7"/>
  <c r="AT10" i="7"/>
  <c r="AU10" i="7"/>
  <c r="AV10" i="7"/>
  <c r="AW10" i="7"/>
  <c r="AX10" i="7"/>
  <c r="AO11" i="7"/>
  <c r="AS11" i="7"/>
  <c r="AT11" i="7"/>
  <c r="AU11" i="7"/>
  <c r="AV11" i="7"/>
  <c r="AW11" i="7"/>
  <c r="AX11" i="7"/>
  <c r="AO12" i="7"/>
  <c r="AS12" i="7"/>
  <c r="AT12" i="7"/>
  <c r="AU12" i="7"/>
  <c r="AV12" i="7"/>
  <c r="AW12" i="7"/>
  <c r="AX12" i="7"/>
  <c r="AO13" i="7"/>
  <c r="AS13" i="7"/>
  <c r="AT13" i="7"/>
  <c r="AU13" i="7"/>
  <c r="AV13" i="7"/>
  <c r="AW13" i="7"/>
  <c r="AX13" i="7"/>
  <c r="AO14" i="7"/>
  <c r="AS14" i="7"/>
  <c r="AT14" i="7"/>
  <c r="AU14" i="7"/>
  <c r="AV14" i="7"/>
  <c r="AW14" i="7"/>
  <c r="AX14" i="7"/>
  <c r="AO15" i="7"/>
  <c r="AS15" i="7"/>
  <c r="AT15" i="7"/>
  <c r="AU15" i="7"/>
  <c r="AV15" i="7"/>
  <c r="AW15" i="7"/>
  <c r="AX15" i="7"/>
  <c r="AO16" i="7"/>
  <c r="AS16" i="7"/>
  <c r="AT16" i="7"/>
  <c r="AU16" i="7"/>
  <c r="AV16" i="7"/>
  <c r="AW16" i="7"/>
  <c r="AX16" i="7"/>
  <c r="AO17" i="7"/>
  <c r="AS17" i="7"/>
  <c r="AT17" i="7"/>
  <c r="AU17" i="7"/>
  <c r="AV17" i="7"/>
  <c r="AW17" i="7"/>
  <c r="AX17" i="7"/>
  <c r="AO18" i="7"/>
  <c r="AS18" i="7"/>
  <c r="AT18" i="7"/>
  <c r="AU18" i="7"/>
  <c r="AV18" i="7"/>
  <c r="AW18" i="7"/>
  <c r="AX18" i="7"/>
  <c r="AO19" i="7"/>
  <c r="AS19" i="7"/>
  <c r="AT19" i="7"/>
  <c r="AU19" i="7"/>
  <c r="AV19" i="7"/>
  <c r="AW19" i="7"/>
  <c r="AX19" i="7"/>
  <c r="AO20" i="7"/>
  <c r="AS20" i="7"/>
  <c r="AT20" i="7"/>
  <c r="AU20" i="7"/>
  <c r="AV20" i="7"/>
  <c r="AW20" i="7"/>
  <c r="AX20" i="7"/>
  <c r="AO21" i="7"/>
  <c r="AS21" i="7"/>
  <c r="AT21" i="7"/>
  <c r="AU21" i="7"/>
  <c r="AV21" i="7"/>
  <c r="AW21" i="7"/>
  <c r="AX21" i="7"/>
  <c r="AO22" i="7"/>
  <c r="AS22" i="7"/>
  <c r="AT22" i="7"/>
  <c r="AU22" i="7"/>
  <c r="AV22" i="7"/>
  <c r="AW22" i="7"/>
  <c r="AX22" i="7"/>
  <c r="AO23" i="7"/>
  <c r="AS23" i="7"/>
  <c r="AT23" i="7"/>
  <c r="AU23" i="7"/>
  <c r="AV23" i="7"/>
  <c r="AW23" i="7"/>
  <c r="AX23" i="7"/>
  <c r="AO24" i="7"/>
  <c r="AS24" i="7"/>
  <c r="AT24" i="7"/>
  <c r="AU24" i="7"/>
  <c r="AV24" i="7"/>
  <c r="AW24" i="7"/>
  <c r="AX24" i="7"/>
  <c r="AO25" i="7"/>
  <c r="AS25" i="7"/>
  <c r="AT25" i="7"/>
  <c r="AU25" i="7"/>
  <c r="AV25" i="7"/>
  <c r="AW25" i="7"/>
  <c r="AX25" i="7"/>
  <c r="AO26" i="7"/>
  <c r="AS26" i="7"/>
  <c r="AT26" i="7"/>
  <c r="AU26" i="7"/>
  <c r="AV26" i="7"/>
  <c r="AW26" i="7"/>
  <c r="AX26" i="7"/>
  <c r="AO27" i="7"/>
  <c r="AS27" i="7"/>
  <c r="AT27" i="7"/>
  <c r="AU27" i="7"/>
  <c r="AV27" i="7"/>
  <c r="AW27" i="7"/>
  <c r="AX27" i="7"/>
  <c r="AO28" i="7"/>
  <c r="AS28" i="7"/>
  <c r="AT28" i="7"/>
  <c r="AU28" i="7"/>
  <c r="AV28" i="7"/>
  <c r="AW28" i="7"/>
  <c r="AX28" i="7"/>
  <c r="AO29" i="7"/>
  <c r="AS29" i="7"/>
  <c r="AT29" i="7"/>
  <c r="AU29" i="7"/>
  <c r="AV29" i="7"/>
  <c r="AW29" i="7"/>
  <c r="AX29" i="7"/>
  <c r="AO30" i="7"/>
  <c r="AS30" i="7"/>
  <c r="AT30" i="7"/>
  <c r="AU30" i="7"/>
  <c r="AV30" i="7"/>
  <c r="AW30" i="7"/>
  <c r="AX30" i="7"/>
  <c r="AO31" i="7"/>
  <c r="AS31" i="7"/>
  <c r="AT31" i="7"/>
  <c r="AU31" i="7"/>
  <c r="AV31" i="7"/>
  <c r="AW31" i="7"/>
  <c r="AX31" i="7"/>
  <c r="AO32" i="7"/>
  <c r="AS32" i="7"/>
  <c r="AT32" i="7"/>
  <c r="AU32" i="7"/>
  <c r="AV32" i="7"/>
  <c r="AW32" i="7"/>
  <c r="AX32" i="7"/>
  <c r="AO33" i="7"/>
  <c r="AS33" i="7"/>
  <c r="AT33" i="7"/>
  <c r="AU33" i="7"/>
  <c r="AV33" i="7"/>
  <c r="AW33" i="7"/>
  <c r="AX33" i="7"/>
  <c r="AO34" i="7"/>
  <c r="AS34" i="7"/>
  <c r="AT34" i="7"/>
  <c r="AU34" i="7"/>
  <c r="AV34" i="7"/>
  <c r="AW34" i="7"/>
  <c r="AX34" i="7"/>
  <c r="AO35" i="7"/>
  <c r="AS35" i="7"/>
  <c r="AT35" i="7"/>
  <c r="AU35" i="7"/>
  <c r="AV35" i="7"/>
  <c r="AW35" i="7"/>
  <c r="AX35" i="7"/>
  <c r="AO36" i="7"/>
  <c r="AS36" i="7"/>
  <c r="AT36" i="7"/>
  <c r="AU36" i="7"/>
  <c r="AV36" i="7"/>
  <c r="AW36" i="7"/>
  <c r="AX36" i="7"/>
  <c r="CE36" i="7"/>
  <c r="CC36" i="7"/>
  <c r="AO37" i="7"/>
  <c r="AS37" i="7"/>
  <c r="AT37" i="7"/>
  <c r="AU37" i="7"/>
  <c r="AV37" i="7"/>
  <c r="AW37" i="7"/>
  <c r="AX37" i="7"/>
  <c r="AO38" i="7"/>
  <c r="AS38" i="7"/>
  <c r="AT38" i="7"/>
  <c r="AU38" i="7"/>
  <c r="AV38" i="7"/>
  <c r="AW38" i="7"/>
  <c r="AX38" i="7"/>
  <c r="AO39" i="7"/>
  <c r="AS39" i="7"/>
  <c r="AT39" i="7"/>
  <c r="AU39" i="7"/>
  <c r="AV39" i="7"/>
  <c r="AW39" i="7"/>
  <c r="AX39" i="7"/>
  <c r="AO40" i="7"/>
  <c r="AS40" i="7"/>
  <c r="AT40" i="7"/>
  <c r="AU40" i="7"/>
  <c r="AV40" i="7"/>
  <c r="AW40" i="7"/>
  <c r="AX40" i="7"/>
  <c r="AO41" i="7"/>
  <c r="AS41" i="7"/>
  <c r="AT41" i="7"/>
  <c r="AU41" i="7"/>
  <c r="AV41" i="7"/>
  <c r="AW41" i="7"/>
  <c r="AX41" i="7"/>
  <c r="CF41" i="7"/>
  <c r="AO42" i="7"/>
  <c r="AS42" i="7"/>
  <c r="AT42" i="7"/>
  <c r="AU42" i="7"/>
  <c r="AV42" i="7"/>
  <c r="AW42" i="7"/>
  <c r="AX42" i="7"/>
  <c r="CB42" i="7"/>
  <c r="AM42" i="7"/>
  <c r="CC42" i="7"/>
  <c r="CE42" i="7"/>
  <c r="AO43" i="7"/>
  <c r="AS43" i="7"/>
  <c r="AT43" i="7"/>
  <c r="AU43" i="7"/>
  <c r="AV43" i="7"/>
  <c r="AW43" i="7"/>
  <c r="AX43" i="7"/>
  <c r="CB43" i="7"/>
  <c r="CD43" i="7"/>
  <c r="CF43" i="7"/>
  <c r="AO44" i="7"/>
  <c r="AS44" i="7"/>
  <c r="AT44" i="7"/>
  <c r="AU44" i="7"/>
  <c r="AV44" i="7"/>
  <c r="AW44" i="7"/>
  <c r="AX44" i="7"/>
  <c r="CB44" i="7"/>
  <c r="AM44" i="7"/>
  <c r="CC44" i="7"/>
  <c r="CE44" i="7"/>
  <c r="AO45" i="7"/>
  <c r="AS45" i="7"/>
  <c r="AT45" i="7"/>
  <c r="AU45" i="7"/>
  <c r="AV45" i="7"/>
  <c r="AW45" i="7"/>
  <c r="AX45" i="7"/>
  <c r="CB45" i="7"/>
  <c r="CD45" i="7"/>
  <c r="CF45" i="7"/>
  <c r="AO46" i="7"/>
  <c r="AS46" i="7"/>
  <c r="AT46" i="7"/>
  <c r="AU46" i="7"/>
  <c r="AV46" i="7"/>
  <c r="AW46" i="7"/>
  <c r="AX46" i="7"/>
  <c r="CB46" i="7"/>
  <c r="AM46" i="7"/>
  <c r="CC46" i="7"/>
  <c r="CE46" i="7"/>
  <c r="AO47" i="7"/>
  <c r="AS47" i="7"/>
  <c r="AT47" i="7"/>
  <c r="AU47" i="7"/>
  <c r="AV47" i="7"/>
  <c r="AW47" i="7"/>
  <c r="AX47" i="7"/>
  <c r="CB47" i="7"/>
  <c r="CD47" i="7"/>
  <c r="CF47" i="7"/>
  <c r="AO48" i="7"/>
  <c r="AS48" i="7"/>
  <c r="AT48" i="7"/>
  <c r="AU48" i="7"/>
  <c r="AV48" i="7"/>
  <c r="AW48" i="7"/>
  <c r="AX48" i="7"/>
  <c r="CB48" i="7"/>
  <c r="AM48" i="7"/>
  <c r="CC48" i="7"/>
  <c r="CE48" i="7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75" i="8"/>
  <c r="CO50" i="7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CO51" i="7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75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75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75" i="8"/>
  <c r="I40" i="8"/>
  <c r="I41" i="8"/>
  <c r="I42" i="8"/>
  <c r="I43" i="8"/>
  <c r="I44" i="8"/>
  <c r="I45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59" i="8"/>
  <c r="I60" i="8"/>
  <c r="I61" i="8"/>
  <c r="I62" i="8"/>
  <c r="K40" i="8"/>
  <c r="K41" i="8"/>
  <c r="K42" i="8"/>
  <c r="K43" i="8"/>
  <c r="K44" i="8"/>
  <c r="K45" i="8"/>
  <c r="K46" i="8"/>
  <c r="K47" i="8"/>
  <c r="K48" i="8"/>
  <c r="K49" i="8"/>
  <c r="K50" i="8"/>
  <c r="K51" i="8"/>
  <c r="K52" i="8"/>
  <c r="K53" i="8"/>
  <c r="K54" i="8"/>
  <c r="K55" i="8"/>
  <c r="K56" i="8"/>
  <c r="K57" i="8"/>
  <c r="K58" i="8"/>
  <c r="K59" i="8"/>
  <c r="K60" i="8"/>
  <c r="K61" i="8"/>
  <c r="K62" i="8"/>
  <c r="K75" i="8"/>
  <c r="B5" i="13"/>
  <c r="O5" i="13"/>
  <c r="B6" i="13"/>
  <c r="O6" i="13"/>
  <c r="B7" i="13"/>
  <c r="O7" i="13"/>
  <c r="B8" i="13"/>
  <c r="O8" i="13"/>
  <c r="B9" i="13"/>
  <c r="O9" i="13"/>
  <c r="B10" i="13"/>
  <c r="O10" i="13"/>
  <c r="B11" i="13"/>
  <c r="O11" i="13"/>
  <c r="B12" i="13"/>
  <c r="O12" i="13"/>
  <c r="B13" i="13"/>
  <c r="O13" i="13"/>
  <c r="B14" i="13"/>
  <c r="O14" i="13"/>
  <c r="B15" i="13"/>
  <c r="O15" i="13"/>
  <c r="B16" i="13"/>
  <c r="O16" i="13"/>
  <c r="B17" i="13"/>
  <c r="O17" i="13"/>
  <c r="B18" i="13"/>
  <c r="O18" i="13"/>
  <c r="B19" i="13"/>
  <c r="O19" i="13"/>
  <c r="B20" i="13"/>
  <c r="O20" i="13"/>
  <c r="B21" i="13"/>
  <c r="O21" i="13"/>
  <c r="B22" i="13"/>
  <c r="O22" i="13"/>
  <c r="B23" i="13"/>
  <c r="O23" i="13"/>
  <c r="B24" i="13"/>
  <c r="O24" i="13"/>
  <c r="B25" i="13"/>
  <c r="O25" i="13"/>
  <c r="B26" i="13"/>
  <c r="O26" i="13"/>
  <c r="B27" i="13"/>
  <c r="O27" i="13"/>
  <c r="B28" i="13"/>
  <c r="O28" i="13"/>
  <c r="B29" i="13"/>
  <c r="O29" i="13"/>
  <c r="B30" i="13"/>
  <c r="O30" i="13"/>
  <c r="B31" i="13"/>
  <c r="O31" i="13"/>
  <c r="B32" i="13"/>
  <c r="O32" i="13"/>
  <c r="B33" i="13"/>
  <c r="O33" i="13"/>
  <c r="B34" i="13"/>
  <c r="O34" i="13"/>
  <c r="B35" i="13"/>
  <c r="O35" i="13"/>
  <c r="B36" i="13"/>
  <c r="O36" i="13"/>
  <c r="B37" i="13"/>
  <c r="O37" i="13"/>
  <c r="B38" i="13"/>
  <c r="O38" i="13"/>
  <c r="B39" i="13"/>
  <c r="O39" i="13"/>
  <c r="B40" i="13"/>
  <c r="O40" i="13"/>
  <c r="B41" i="13"/>
  <c r="O41" i="13"/>
  <c r="B42" i="13"/>
  <c r="O42" i="13"/>
  <c r="B43" i="13"/>
  <c r="O43" i="13"/>
  <c r="B44" i="13"/>
  <c r="O44" i="13"/>
  <c r="B45" i="13"/>
  <c r="O45" i="13"/>
  <c r="B46" i="13"/>
  <c r="O46" i="13"/>
  <c r="Q5" i="13"/>
  <c r="AX8" i="6"/>
  <c r="AX9" i="6"/>
  <c r="AX10" i="6"/>
  <c r="AX11" i="6"/>
  <c r="AX13" i="6"/>
  <c r="AX14" i="6"/>
  <c r="AX15" i="6"/>
  <c r="AX16" i="6"/>
  <c r="AX17" i="6"/>
  <c r="Q15" i="13"/>
  <c r="AX18" i="6"/>
  <c r="AX19" i="6"/>
  <c r="AX20" i="6"/>
  <c r="AX21" i="6"/>
  <c r="AX22" i="6"/>
  <c r="AX23" i="6"/>
  <c r="AX24" i="6"/>
  <c r="AX25" i="6"/>
  <c r="AX26" i="6"/>
  <c r="AX27" i="6"/>
  <c r="AX28" i="6"/>
  <c r="AX29" i="6"/>
  <c r="AX30" i="6"/>
  <c r="AX31" i="6"/>
  <c r="AX32" i="6"/>
  <c r="AX33" i="6"/>
  <c r="AX34" i="6"/>
  <c r="AX35" i="6"/>
  <c r="AX36" i="6"/>
  <c r="AX37" i="6"/>
  <c r="AX38" i="6"/>
  <c r="AX39" i="6"/>
  <c r="AX40" i="6"/>
  <c r="AX41" i="6"/>
  <c r="R38" i="13"/>
  <c r="AX42" i="6"/>
  <c r="R39" i="13"/>
  <c r="AW42" i="6"/>
  <c r="AX43" i="6"/>
  <c r="R40" i="13"/>
  <c r="AX44" i="6"/>
  <c r="AW44" i="6"/>
  <c r="R41" i="13"/>
  <c r="AX45" i="6"/>
  <c r="R42" i="13"/>
  <c r="AX46" i="6"/>
  <c r="R43" i="13"/>
  <c r="AW46" i="6"/>
  <c r="AX47" i="6"/>
  <c r="R44" i="13"/>
  <c r="AX48" i="6"/>
  <c r="AW48" i="6"/>
  <c r="R45" i="13"/>
  <c r="AX49" i="6"/>
  <c r="R46" i="13"/>
  <c r="BE50" i="6"/>
  <c r="BE51" i="6"/>
  <c r="A5" i="5"/>
  <c r="Q9" i="5"/>
  <c r="C34" i="5"/>
  <c r="D34" i="5"/>
  <c r="F34" i="5"/>
  <c r="H34" i="5"/>
  <c r="J34" i="5"/>
  <c r="L34" i="5"/>
  <c r="J57" i="5"/>
  <c r="J58" i="5"/>
  <c r="J59" i="5"/>
  <c r="B74" i="5"/>
  <c r="AO4" i="4"/>
  <c r="AS4" i="4"/>
  <c r="AT4" i="4"/>
  <c r="AU4" i="4"/>
  <c r="AV4" i="4"/>
  <c r="AW4" i="4"/>
  <c r="AX4" i="4"/>
  <c r="AO5" i="4"/>
  <c r="AS5" i="4"/>
  <c r="AT5" i="4"/>
  <c r="AU5" i="4"/>
  <c r="AV5" i="4"/>
  <c r="AW5" i="4"/>
  <c r="AX5" i="4"/>
  <c r="AO6" i="4"/>
  <c r="AS6" i="4"/>
  <c r="AT6" i="4"/>
  <c r="AU6" i="4"/>
  <c r="AV6" i="4"/>
  <c r="AW6" i="4"/>
  <c r="AX6" i="4"/>
  <c r="AO7" i="4"/>
  <c r="AS7" i="4"/>
  <c r="AT7" i="4"/>
  <c r="AU7" i="4"/>
  <c r="AV7" i="4"/>
  <c r="AW7" i="4"/>
  <c r="AX7" i="4"/>
  <c r="AO8" i="4"/>
  <c r="AS8" i="4"/>
  <c r="AT8" i="4"/>
  <c r="AU8" i="4"/>
  <c r="AV8" i="4"/>
  <c r="AW8" i="4"/>
  <c r="AX8" i="4"/>
  <c r="AO9" i="4"/>
  <c r="AS9" i="4"/>
  <c r="AT9" i="4"/>
  <c r="AU9" i="4"/>
  <c r="AV9" i="4"/>
  <c r="AW9" i="4"/>
  <c r="AX9" i="4"/>
  <c r="AO10" i="4"/>
  <c r="AS10" i="4"/>
  <c r="AT10" i="4"/>
  <c r="AU10" i="4"/>
  <c r="AV10" i="4"/>
  <c r="AW10" i="4"/>
  <c r="AX10" i="4"/>
  <c r="AO11" i="4"/>
  <c r="AS11" i="4"/>
  <c r="AT11" i="4"/>
  <c r="AU11" i="4"/>
  <c r="AV11" i="4"/>
  <c r="AW11" i="4"/>
  <c r="AX11" i="4"/>
  <c r="AO12" i="4"/>
  <c r="AS12" i="4"/>
  <c r="AT12" i="4"/>
  <c r="AU12" i="4"/>
  <c r="AV12" i="4"/>
  <c r="AW12" i="4"/>
  <c r="AX12" i="4"/>
  <c r="AO13" i="4"/>
  <c r="AS13" i="4"/>
  <c r="AT13" i="4"/>
  <c r="AU13" i="4"/>
  <c r="AV13" i="4"/>
  <c r="AW13" i="4"/>
  <c r="AX13" i="4"/>
  <c r="AO14" i="4"/>
  <c r="AS14" i="4"/>
  <c r="AT14" i="4"/>
  <c r="AU14" i="4"/>
  <c r="AV14" i="4"/>
  <c r="AW14" i="4"/>
  <c r="AX14" i="4"/>
  <c r="AO15" i="4"/>
  <c r="AS15" i="4"/>
  <c r="AT15" i="4"/>
  <c r="AU15" i="4"/>
  <c r="AV15" i="4"/>
  <c r="AW15" i="4"/>
  <c r="AX15" i="4"/>
  <c r="AO16" i="4"/>
  <c r="AS16" i="4"/>
  <c r="AT16" i="4"/>
  <c r="AU16" i="4"/>
  <c r="AV16" i="4"/>
  <c r="AW16" i="4"/>
  <c r="AX16" i="4"/>
  <c r="AO17" i="4"/>
  <c r="AS17" i="4"/>
  <c r="AT17" i="4"/>
  <c r="AU17" i="4"/>
  <c r="AV17" i="4"/>
  <c r="AW17" i="4"/>
  <c r="AX17" i="4"/>
  <c r="AO18" i="4"/>
  <c r="AS18" i="4"/>
  <c r="AT18" i="4"/>
  <c r="AU18" i="4"/>
  <c r="AV18" i="4"/>
  <c r="AW18" i="4"/>
  <c r="AX18" i="4"/>
  <c r="AO19" i="4"/>
  <c r="AS19" i="4"/>
  <c r="AT19" i="4"/>
  <c r="AU19" i="4"/>
  <c r="AV19" i="4"/>
  <c r="AW19" i="4"/>
  <c r="AX19" i="4"/>
  <c r="AO20" i="4"/>
  <c r="AS20" i="4"/>
  <c r="AT20" i="4"/>
  <c r="AU20" i="4"/>
  <c r="AV20" i="4"/>
  <c r="AW20" i="4"/>
  <c r="AX20" i="4"/>
  <c r="AO21" i="4"/>
  <c r="AS21" i="4"/>
  <c r="AT21" i="4"/>
  <c r="AU21" i="4"/>
  <c r="AV21" i="4"/>
  <c r="AW21" i="4"/>
  <c r="AX21" i="4"/>
  <c r="AO22" i="4"/>
  <c r="AS22" i="4"/>
  <c r="AT22" i="4"/>
  <c r="AU22" i="4"/>
  <c r="AV22" i="4"/>
  <c r="AW22" i="4"/>
  <c r="AX22" i="4"/>
  <c r="AO23" i="4"/>
  <c r="AS23" i="4"/>
  <c r="AT23" i="4"/>
  <c r="AU23" i="4"/>
  <c r="AV23" i="4"/>
  <c r="AW23" i="4"/>
  <c r="AX23" i="4"/>
  <c r="AO24" i="4"/>
  <c r="AS24" i="4"/>
  <c r="AT24" i="4"/>
  <c r="AU24" i="4"/>
  <c r="AV24" i="4"/>
  <c r="AW24" i="4"/>
  <c r="AX24" i="4"/>
  <c r="AO25" i="4"/>
  <c r="AS25" i="4"/>
  <c r="AT25" i="4"/>
  <c r="AU25" i="4"/>
  <c r="AV25" i="4"/>
  <c r="AW25" i="4"/>
  <c r="AX25" i="4"/>
  <c r="AO26" i="4"/>
  <c r="AS26" i="4"/>
  <c r="AT26" i="4"/>
  <c r="AU26" i="4"/>
  <c r="AV26" i="4"/>
  <c r="AW26" i="4"/>
  <c r="AX26" i="4"/>
  <c r="AO27" i="4"/>
  <c r="AS27" i="4"/>
  <c r="AT27" i="4"/>
  <c r="AU27" i="4"/>
  <c r="AV27" i="4"/>
  <c r="AW27" i="4"/>
  <c r="AX27" i="4"/>
  <c r="AO28" i="4"/>
  <c r="AS28" i="4"/>
  <c r="AT28" i="4"/>
  <c r="AU28" i="4"/>
  <c r="AV28" i="4"/>
  <c r="AW28" i="4"/>
  <c r="AX28" i="4"/>
  <c r="AO29" i="4"/>
  <c r="AS29" i="4"/>
  <c r="AT29" i="4"/>
  <c r="AU29" i="4"/>
  <c r="AV29" i="4"/>
  <c r="AW29" i="4"/>
  <c r="AX29" i="4"/>
  <c r="AO30" i="4"/>
  <c r="AS30" i="4"/>
  <c r="AT30" i="4"/>
  <c r="AU30" i="4"/>
  <c r="AV30" i="4"/>
  <c r="AW30" i="4"/>
  <c r="AX30" i="4"/>
  <c r="AO31" i="4"/>
  <c r="AS31" i="4"/>
  <c r="AT31" i="4"/>
  <c r="AU31" i="4"/>
  <c r="AV31" i="4"/>
  <c r="AW31" i="4"/>
  <c r="AX31" i="4"/>
  <c r="AO32" i="4"/>
  <c r="AS32" i="4"/>
  <c r="AT32" i="4"/>
  <c r="AU32" i="4"/>
  <c r="AV32" i="4"/>
  <c r="AW32" i="4"/>
  <c r="AX32" i="4"/>
  <c r="AO33" i="4"/>
  <c r="AS33" i="4"/>
  <c r="AT33" i="4"/>
  <c r="AU33" i="4"/>
  <c r="AV33" i="4"/>
  <c r="AW33" i="4"/>
  <c r="AX33" i="4"/>
  <c r="AO34" i="4"/>
  <c r="AS34" i="4"/>
  <c r="AT34" i="4"/>
  <c r="AU34" i="4"/>
  <c r="AV34" i="4"/>
  <c r="AW34" i="4"/>
  <c r="AX34" i="4"/>
  <c r="AO35" i="4"/>
  <c r="AS35" i="4"/>
  <c r="AT35" i="4"/>
  <c r="AU35" i="4"/>
  <c r="AV35" i="4"/>
  <c r="AW35" i="4"/>
  <c r="AX35" i="4"/>
  <c r="AO36" i="4"/>
  <c r="AS36" i="4"/>
  <c r="AT36" i="4"/>
  <c r="AU36" i="4"/>
  <c r="AV36" i="4"/>
  <c r="AW36" i="4"/>
  <c r="AX36" i="4"/>
  <c r="AO37" i="4"/>
  <c r="AS37" i="4"/>
  <c r="AT37" i="4"/>
  <c r="AU37" i="4"/>
  <c r="AV37" i="4"/>
  <c r="AW37" i="4"/>
  <c r="AX37" i="4"/>
  <c r="AO38" i="4"/>
  <c r="AS38" i="4"/>
  <c r="AT38" i="4"/>
  <c r="AU38" i="4"/>
  <c r="AV38" i="4"/>
  <c r="AW38" i="4"/>
  <c r="AX38" i="4"/>
  <c r="AO39" i="4"/>
  <c r="AS39" i="4"/>
  <c r="AT39" i="4"/>
  <c r="AU39" i="4"/>
  <c r="AV39" i="4"/>
  <c r="AW39" i="4"/>
  <c r="AX39" i="4"/>
  <c r="AO40" i="4"/>
  <c r="AS40" i="4"/>
  <c r="AT40" i="4"/>
  <c r="AU40" i="4"/>
  <c r="AV40" i="4"/>
  <c r="AW40" i="4"/>
  <c r="AX40" i="4"/>
  <c r="AO41" i="4"/>
  <c r="AS41" i="4"/>
  <c r="AT41" i="4"/>
  <c r="AU41" i="4"/>
  <c r="AV41" i="4"/>
  <c r="AW41" i="4"/>
  <c r="AX41" i="4"/>
  <c r="AO42" i="4"/>
  <c r="AS42" i="4"/>
  <c r="AT42" i="4"/>
  <c r="AU42" i="4"/>
  <c r="AV42" i="4"/>
  <c r="AW42" i="4"/>
  <c r="AX42" i="4"/>
  <c r="AO43" i="4"/>
  <c r="AS43" i="4"/>
  <c r="AT43" i="4"/>
  <c r="AU43" i="4"/>
  <c r="AV43" i="4"/>
  <c r="AW43" i="4"/>
  <c r="AX43" i="4"/>
  <c r="AO44" i="4"/>
  <c r="AS44" i="4"/>
  <c r="AT44" i="4"/>
  <c r="AU44" i="4"/>
  <c r="AV44" i="4"/>
  <c r="AW44" i="4"/>
  <c r="AX44" i="4"/>
  <c r="AO45" i="4"/>
  <c r="AS45" i="4"/>
  <c r="AT45" i="4"/>
  <c r="AU45" i="4"/>
  <c r="AV45" i="4"/>
  <c r="AW45" i="4"/>
  <c r="AX45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Z47" i="4"/>
  <c r="D61" i="5" s="1"/>
  <c r="AL47" i="4"/>
  <c r="D74" i="5" s="1"/>
  <c r="CZ47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E61" i="5" s="1"/>
  <c r="AL48" i="4"/>
  <c r="E74" i="5" s="1"/>
  <c r="CZ48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Z49" i="4"/>
  <c r="F61" i="5" s="1"/>
  <c r="AL49" i="4"/>
  <c r="F74" i="5" s="1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Y50" i="4"/>
  <c r="Z50" i="4"/>
  <c r="G61" i="5" s="1"/>
  <c r="AL50" i="4"/>
  <c r="G74" i="5" s="1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Z51" i="4"/>
  <c r="H61" i="5" s="1"/>
  <c r="AL51" i="4"/>
  <c r="H74" i="5" s="1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Z52" i="4"/>
  <c r="I61" i="5" s="1"/>
  <c r="AL52" i="4"/>
  <c r="I74" i="5" s="1"/>
  <c r="J61" i="5"/>
  <c r="K74" i="5"/>
  <c r="J74" i="5"/>
  <c r="B5" i="12"/>
  <c r="N5" i="12"/>
  <c r="O5" i="12" s="1"/>
  <c r="AL5" i="12"/>
  <c r="B6" i="12"/>
  <c r="N6" i="12"/>
  <c r="O6" i="12" s="1"/>
  <c r="AL6" i="12"/>
  <c r="B7" i="12"/>
  <c r="N7" i="12"/>
  <c r="O7" i="12" s="1"/>
  <c r="AL7" i="12"/>
  <c r="B8" i="12"/>
  <c r="N8" i="12"/>
  <c r="O8" i="12" s="1"/>
  <c r="AL8" i="12"/>
  <c r="B9" i="12"/>
  <c r="N9" i="12"/>
  <c r="O9" i="12" s="1"/>
  <c r="AL9" i="12"/>
  <c r="B10" i="12"/>
  <c r="N10" i="12"/>
  <c r="O10" i="12" s="1"/>
  <c r="AL10" i="12"/>
  <c r="B11" i="12"/>
  <c r="N11" i="12"/>
  <c r="O11" i="12" s="1"/>
  <c r="AL11" i="12"/>
  <c r="B12" i="12"/>
  <c r="N12" i="12"/>
  <c r="O12" i="12" s="1"/>
  <c r="AL12" i="12"/>
  <c r="B13" i="12"/>
  <c r="N13" i="12"/>
  <c r="O13" i="12" s="1"/>
  <c r="AL13" i="12"/>
  <c r="B14" i="12"/>
  <c r="N14" i="12"/>
  <c r="O14" i="12" s="1"/>
  <c r="AL14" i="12"/>
  <c r="B15" i="12"/>
  <c r="N15" i="12"/>
  <c r="O15" i="12" s="1"/>
  <c r="AL15" i="12"/>
  <c r="B16" i="12"/>
  <c r="N16" i="12"/>
  <c r="O16" i="12" s="1"/>
  <c r="AL16" i="12"/>
  <c r="B17" i="12"/>
  <c r="N17" i="12"/>
  <c r="O17" i="12" s="1"/>
  <c r="AL17" i="12"/>
  <c r="B18" i="12"/>
  <c r="N18" i="12"/>
  <c r="O18" i="12" s="1"/>
  <c r="AL18" i="12"/>
  <c r="B19" i="12"/>
  <c r="N19" i="12"/>
  <c r="O19" i="12" s="1"/>
  <c r="AL19" i="12"/>
  <c r="B20" i="12"/>
  <c r="N20" i="12"/>
  <c r="O20" i="12" s="1"/>
  <c r="AL20" i="12"/>
  <c r="B21" i="12"/>
  <c r="N21" i="12"/>
  <c r="O21" i="12" s="1"/>
  <c r="AL21" i="12"/>
  <c r="B22" i="12"/>
  <c r="N22" i="12"/>
  <c r="O22" i="12" s="1"/>
  <c r="AL22" i="12"/>
  <c r="B23" i="12"/>
  <c r="N23" i="12"/>
  <c r="O23" i="12" s="1"/>
  <c r="AL23" i="12"/>
  <c r="B24" i="12"/>
  <c r="N24" i="12"/>
  <c r="O24" i="12" s="1"/>
  <c r="AL24" i="12"/>
  <c r="B25" i="12"/>
  <c r="N25" i="12"/>
  <c r="O25" i="12" s="1"/>
  <c r="AL25" i="12"/>
  <c r="B26" i="12"/>
  <c r="N26" i="12"/>
  <c r="O26" i="12" s="1"/>
  <c r="AL26" i="12"/>
  <c r="B27" i="12"/>
  <c r="N27" i="12"/>
  <c r="O27" i="12" s="1"/>
  <c r="AL27" i="12"/>
  <c r="B28" i="12"/>
  <c r="N28" i="12"/>
  <c r="O28" i="12" s="1"/>
  <c r="AL28" i="12"/>
  <c r="B29" i="12"/>
  <c r="N29" i="12"/>
  <c r="O29" i="12" s="1"/>
  <c r="AL29" i="12"/>
  <c r="B30" i="12"/>
  <c r="N30" i="12"/>
  <c r="O30" i="12" s="1"/>
  <c r="AL30" i="12"/>
  <c r="B31" i="12"/>
  <c r="N31" i="12"/>
  <c r="O31" i="12" s="1"/>
  <c r="AL31" i="12"/>
  <c r="B32" i="12"/>
  <c r="N32" i="12"/>
  <c r="O32" i="12" s="1"/>
  <c r="AL32" i="12"/>
  <c r="B33" i="12"/>
  <c r="N33" i="12"/>
  <c r="O33" i="12" s="1"/>
  <c r="AL33" i="12"/>
  <c r="B34" i="12"/>
  <c r="N34" i="12"/>
  <c r="O34" i="12" s="1"/>
  <c r="AL34" i="12"/>
  <c r="B35" i="12"/>
  <c r="N35" i="12"/>
  <c r="O35" i="12" s="1"/>
  <c r="AL35" i="12"/>
  <c r="B36" i="12"/>
  <c r="N36" i="12"/>
  <c r="O36" i="12" s="1"/>
  <c r="AL36" i="12"/>
  <c r="B37" i="12"/>
  <c r="N37" i="12"/>
  <c r="O37" i="12" s="1"/>
  <c r="AL37" i="12"/>
  <c r="B38" i="12"/>
  <c r="N38" i="12"/>
  <c r="O38" i="12" s="1"/>
  <c r="AL38" i="12"/>
  <c r="B39" i="12"/>
  <c r="N39" i="12"/>
  <c r="O39" i="12" s="1"/>
  <c r="AL39" i="12"/>
  <c r="B40" i="12"/>
  <c r="N40" i="12"/>
  <c r="O40" i="12" s="1"/>
  <c r="AL40" i="12"/>
  <c r="B41" i="12"/>
  <c r="N41" i="12"/>
  <c r="O41" i="12" s="1"/>
  <c r="AL41" i="12"/>
  <c r="B42" i="12"/>
  <c r="N42" i="12"/>
  <c r="O42" i="12" s="1"/>
  <c r="AL42" i="12"/>
  <c r="B43" i="12"/>
  <c r="N43" i="12"/>
  <c r="O43" i="12" s="1"/>
  <c r="AL43" i="12"/>
  <c r="B44" i="12"/>
  <c r="N44" i="12"/>
  <c r="O44" i="12" s="1"/>
  <c r="AL44" i="12"/>
  <c r="B45" i="12"/>
  <c r="N45" i="12"/>
  <c r="O45" i="12" s="1"/>
  <c r="AL45" i="12"/>
  <c r="B46" i="12"/>
  <c r="N46" i="12"/>
  <c r="O46" i="12" s="1"/>
  <c r="AL46" i="12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AJ38" i="12"/>
  <c r="AJ39" i="12"/>
  <c r="AJ40" i="12"/>
  <c r="AJ41" i="12"/>
  <c r="AJ42" i="12"/>
  <c r="AJ43" i="12"/>
  <c r="AJ44" i="12"/>
  <c r="AJ45" i="12"/>
  <c r="AJ46" i="12"/>
  <c r="AD50" i="3"/>
  <c r="AD51" i="3"/>
  <c r="I75" i="8"/>
  <c r="CF37" i="7" l="1"/>
  <c r="CB36" i="7"/>
  <c r="CC32" i="7"/>
  <c r="CD41" i="7"/>
  <c r="CB41" i="7"/>
  <c r="CE38" i="7"/>
  <c r="CD31" i="7"/>
  <c r="AM25" i="4"/>
  <c r="AM32" i="4"/>
  <c r="CS28" i="4"/>
  <c r="AM35" i="4"/>
  <c r="CS31" i="4"/>
  <c r="AM50" i="4"/>
  <c r="D39" i="8"/>
  <c r="AM20" i="4"/>
  <c r="AM4" i="4"/>
  <c r="K39" i="8"/>
  <c r="I39" i="8"/>
  <c r="E39" i="8"/>
  <c r="E74" i="8" s="1"/>
  <c r="H39" i="8"/>
  <c r="H74" i="8" s="1"/>
  <c r="H76" i="8" s="1"/>
  <c r="G39" i="8"/>
  <c r="F39" i="8"/>
  <c r="AM19" i="7"/>
  <c r="CD19" i="7"/>
  <c r="CS11" i="4"/>
  <c r="CS18" i="4"/>
  <c r="AM9" i="4"/>
  <c r="CS24" i="4"/>
  <c r="CS8" i="4"/>
  <c r="AM19" i="4"/>
  <c r="AM23" i="4"/>
  <c r="AM7" i="4"/>
  <c r="CS22" i="4"/>
  <c r="CS14" i="4"/>
  <c r="AM5" i="4"/>
  <c r="CE7" i="7"/>
  <c r="CS38" i="4"/>
  <c r="AM43" i="4"/>
  <c r="AB43" i="6"/>
  <c r="AR42" i="7"/>
  <c r="AR41" i="7"/>
  <c r="AB42" i="6"/>
  <c r="AB47" i="6"/>
  <c r="AR46" i="7"/>
  <c r="AB46" i="6"/>
  <c r="AR45" i="7"/>
  <c r="AR48" i="7"/>
  <c r="AB49" i="6"/>
  <c r="AB45" i="6"/>
  <c r="AR44" i="7"/>
  <c r="AR47" i="7"/>
  <c r="AB48" i="6"/>
  <c r="AB44" i="6"/>
  <c r="AR43" i="7"/>
  <c r="AB9" i="6"/>
  <c r="AR8" i="7"/>
  <c r="AB37" i="6"/>
  <c r="AR36" i="7"/>
  <c r="AB28" i="6"/>
  <c r="AR27" i="7"/>
  <c r="AB20" i="6"/>
  <c r="AR19" i="7"/>
  <c r="U40" i="3"/>
  <c r="AB29" i="6"/>
  <c r="AR28" i="7"/>
  <c r="AR20" i="7"/>
  <c r="AB21" i="6"/>
  <c r="AR12" i="7"/>
  <c r="AB13" i="6"/>
  <c r="CD39" i="7"/>
  <c r="CD33" i="7"/>
  <c r="CC7" i="7"/>
  <c r="U32" i="3"/>
  <c r="U36" i="3"/>
  <c r="AR11" i="7"/>
  <c r="AB12" i="6"/>
  <c r="U24" i="3"/>
  <c r="U35" i="3"/>
  <c r="AR26" i="7"/>
  <c r="AB27" i="6"/>
  <c r="AR18" i="7"/>
  <c r="AB19" i="6"/>
  <c r="AR10" i="7"/>
  <c r="AB11" i="6"/>
  <c r="CF39" i="7"/>
  <c r="U26" i="3"/>
  <c r="U18" i="3"/>
  <c r="CE32" i="7"/>
  <c r="U34" i="3"/>
  <c r="AR9" i="7"/>
  <c r="AB10" i="6"/>
  <c r="U41" i="3"/>
  <c r="U33" i="3"/>
  <c r="AR24" i="7"/>
  <c r="AB25" i="6"/>
  <c r="U17" i="3"/>
  <c r="U16" i="3"/>
  <c r="CE40" i="7"/>
  <c r="CC38" i="7"/>
  <c r="CB35" i="7"/>
  <c r="CE34" i="7"/>
  <c r="AR38" i="7"/>
  <c r="AB39" i="6"/>
  <c r="AR30" i="7"/>
  <c r="AB31" i="6"/>
  <c r="AR22" i="7"/>
  <c r="AB23" i="6"/>
  <c r="AR14" i="7"/>
  <c r="AB15" i="6"/>
  <c r="AB38" i="6"/>
  <c r="AR37" i="7"/>
  <c r="U30" i="3"/>
  <c r="AR21" i="7"/>
  <c r="AB22" i="6"/>
  <c r="AR13" i="7"/>
  <c r="AB14" i="6"/>
  <c r="CC40" i="7"/>
  <c r="CB33" i="7"/>
  <c r="CF31" i="7"/>
  <c r="U47" i="3"/>
  <c r="U39" i="3"/>
  <c r="U23" i="3"/>
  <c r="U45" i="3"/>
  <c r="U37" i="3"/>
  <c r="U14" i="3"/>
  <c r="U21" i="3"/>
  <c r="U29" i="3"/>
  <c r="U46" i="3"/>
  <c r="U44" i="3"/>
  <c r="U20" i="3"/>
  <c r="U13" i="3"/>
  <c r="U43" i="3"/>
  <c r="U19" i="3"/>
  <c r="U11" i="3"/>
  <c r="U12" i="3"/>
  <c r="U27" i="3"/>
  <c r="U38" i="3"/>
  <c r="U42" i="3"/>
  <c r="U49" i="3"/>
  <c r="U9" i="3"/>
  <c r="U31" i="3"/>
  <c r="U25" i="3"/>
  <c r="U10" i="3"/>
  <c r="U22" i="3"/>
  <c r="U15" i="3"/>
  <c r="U48" i="3"/>
  <c r="U28" i="3"/>
  <c r="CB37" i="7"/>
  <c r="CD35" i="7"/>
  <c r="CC34" i="7"/>
  <c r="CF33" i="7"/>
  <c r="CD23" i="7"/>
  <c r="CC21" i="7"/>
  <c r="CB34" i="7"/>
  <c r="CH7" i="7"/>
  <c r="CB40" i="7"/>
  <c r="CB39" i="7"/>
  <c r="CD37" i="7"/>
  <c r="CF35" i="7"/>
  <c r="CB32" i="7"/>
  <c r="CB31" i="7"/>
  <c r="CD20" i="7"/>
  <c r="CB38" i="7"/>
  <c r="CE12" i="7"/>
  <c r="AM20" i="7"/>
  <c r="D74" i="8"/>
  <c r="D76" i="8" s="1"/>
  <c r="AM39" i="7"/>
  <c r="AM23" i="7"/>
  <c r="CO52" i="7"/>
  <c r="CM39" i="4"/>
  <c r="CO44" i="4"/>
  <c r="CO42" i="4"/>
  <c r="CM41" i="4"/>
  <c r="CQ37" i="4"/>
  <c r="CM35" i="4"/>
  <c r="CQ45" i="4"/>
  <c r="CM43" i="4"/>
  <c r="CQ41" i="4"/>
  <c r="AM39" i="4"/>
  <c r="CO36" i="4"/>
  <c r="L74" i="5"/>
  <c r="L61" i="5"/>
  <c r="J60" i="5"/>
  <c r="H60" i="5"/>
  <c r="H59" i="5"/>
  <c r="K57" i="5"/>
  <c r="K49" i="5"/>
  <c r="K41" i="5"/>
  <c r="CQ33" i="4"/>
  <c r="CM31" i="4"/>
  <c r="CO28" i="4"/>
  <c r="CM27" i="4"/>
  <c r="AM38" i="7"/>
  <c r="AM31" i="7"/>
  <c r="CQ31" i="4"/>
  <c r="CQ29" i="4"/>
  <c r="CM33" i="4"/>
  <c r="H53" i="5"/>
  <c r="K53" i="5"/>
  <c r="K45" i="5"/>
  <c r="K59" i="5"/>
  <c r="K51" i="5"/>
  <c r="K43" i="5"/>
  <c r="H57" i="5"/>
  <c r="CG44" i="7"/>
  <c r="CZ49" i="4"/>
  <c r="K56" i="5"/>
  <c r="K54" i="5"/>
  <c r="K48" i="5"/>
  <c r="K46" i="5"/>
  <c r="K44" i="5"/>
  <c r="K40" i="5"/>
  <c r="K38" i="5"/>
  <c r="H58" i="5"/>
  <c r="K58" i="5"/>
  <c r="K50" i="5"/>
  <c r="K42" i="5"/>
  <c r="H56" i="5"/>
  <c r="K55" i="5"/>
  <c r="K47" i="5"/>
  <c r="K39" i="5"/>
  <c r="H54" i="5"/>
  <c r="H55" i="5"/>
  <c r="CG48" i="7"/>
  <c r="C8" i="3"/>
  <c r="J62" i="8"/>
  <c r="L62" i="8" s="1"/>
  <c r="J61" i="8"/>
  <c r="L61" i="8" s="1"/>
  <c r="J60" i="8"/>
  <c r="L60" i="8" s="1"/>
  <c r="J59" i="8"/>
  <c r="L59" i="8" s="1"/>
  <c r="J58" i="8"/>
  <c r="L58" i="8" s="1"/>
  <c r="J57" i="8"/>
  <c r="L57" i="8" s="1"/>
  <c r="J56" i="8"/>
  <c r="L56" i="8" s="1"/>
  <c r="J55" i="8"/>
  <c r="L55" i="8" s="1"/>
  <c r="J54" i="8"/>
  <c r="L54" i="8" s="1"/>
  <c r="J53" i="8"/>
  <c r="L53" i="8" s="1"/>
  <c r="J52" i="8"/>
  <c r="L52" i="8" s="1"/>
  <c r="J51" i="8"/>
  <c r="L51" i="8" s="1"/>
  <c r="J50" i="8"/>
  <c r="L50" i="8" s="1"/>
  <c r="J49" i="8"/>
  <c r="L49" i="8" s="1"/>
  <c r="J48" i="8"/>
  <c r="L48" i="8" s="1"/>
  <c r="J47" i="8"/>
  <c r="L47" i="8" s="1"/>
  <c r="J46" i="8"/>
  <c r="L46" i="8" s="1"/>
  <c r="J45" i="8"/>
  <c r="L45" i="8" s="1"/>
  <c r="J44" i="8"/>
  <c r="L44" i="8" s="1"/>
  <c r="J43" i="8"/>
  <c r="L43" i="8" s="1"/>
  <c r="J42" i="8"/>
  <c r="L42" i="8" s="1"/>
  <c r="J41" i="8"/>
  <c r="L41" i="8" s="1"/>
  <c r="J40" i="8"/>
  <c r="Q37" i="13"/>
  <c r="Q36" i="13"/>
  <c r="Q35" i="13"/>
  <c r="Q33" i="13"/>
  <c r="Q32" i="13"/>
  <c r="Q31" i="13"/>
  <c r="Q27" i="13"/>
  <c r="Q25" i="13"/>
  <c r="Q24" i="13"/>
  <c r="Q23" i="13"/>
  <c r="Q22" i="13"/>
  <c r="Q21" i="13"/>
  <c r="Q20" i="13"/>
  <c r="Q19" i="13"/>
  <c r="Q18" i="13"/>
  <c r="Q14" i="13"/>
  <c r="Q11" i="13"/>
  <c r="Q8" i="13"/>
  <c r="Q6" i="13"/>
  <c r="Q29" i="13"/>
  <c r="Q28" i="13"/>
  <c r="Q26" i="13"/>
  <c r="Q17" i="13"/>
  <c r="Q16" i="13"/>
  <c r="Q13" i="13"/>
  <c r="Q12" i="13"/>
  <c r="Q10" i="13"/>
  <c r="Q9" i="13"/>
  <c r="Q7" i="13"/>
  <c r="Q37" i="12"/>
  <c r="Q36" i="12"/>
  <c r="AJ35" i="12"/>
  <c r="AK35" i="12" s="1"/>
  <c r="AJ34" i="12"/>
  <c r="R34" i="12" s="1"/>
  <c r="Q33" i="12"/>
  <c r="Q32" i="12"/>
  <c r="AJ31" i="12"/>
  <c r="AK31" i="12" s="1"/>
  <c r="Q30" i="12"/>
  <c r="AJ29" i="12"/>
  <c r="R29" i="12" s="1"/>
  <c r="AN35" i="13"/>
  <c r="R35" i="13" s="1"/>
  <c r="AN34" i="13"/>
  <c r="R34" i="13" s="1"/>
  <c r="AN33" i="13"/>
  <c r="R33" i="13" s="1"/>
  <c r="AN31" i="13"/>
  <c r="R31" i="13" s="1"/>
  <c r="AN30" i="13"/>
  <c r="R30" i="13" s="1"/>
  <c r="AN27" i="13"/>
  <c r="R27" i="13" s="1"/>
  <c r="AN25" i="13"/>
  <c r="R25" i="13" s="1"/>
  <c r="AJ37" i="12"/>
  <c r="R37" i="12" s="1"/>
  <c r="AJ36" i="12"/>
  <c r="AK36" i="12" s="1"/>
  <c r="Q35" i="12"/>
  <c r="Q34" i="12"/>
  <c r="AJ33" i="12"/>
  <c r="AK33" i="12" s="1"/>
  <c r="AJ32" i="12"/>
  <c r="AK32" i="12" s="1"/>
  <c r="Q31" i="12"/>
  <c r="AJ30" i="12"/>
  <c r="AK30" i="12" s="1"/>
  <c r="Q29" i="12"/>
  <c r="AN37" i="13"/>
  <c r="R37" i="13" s="1"/>
  <c r="AN36" i="13"/>
  <c r="R36" i="13" s="1"/>
  <c r="Q34" i="13"/>
  <c r="AN32" i="13"/>
  <c r="R32" i="13" s="1"/>
  <c r="Q30" i="13"/>
  <c r="AN29" i="13"/>
  <c r="R29" i="13" s="1"/>
  <c r="AN28" i="13"/>
  <c r="R28" i="13" s="1"/>
  <c r="AN26" i="13"/>
  <c r="R26" i="13" s="1"/>
  <c r="AN21" i="13"/>
  <c r="R21" i="13" s="1"/>
  <c r="AQ28" i="4"/>
  <c r="CG40" i="7"/>
  <c r="CB23" i="7"/>
  <c r="CB20" i="7"/>
  <c r="CB19" i="7"/>
  <c r="CC12" i="7"/>
  <c r="AN17" i="13"/>
  <c r="R17" i="13" s="1"/>
  <c r="AN16" i="13"/>
  <c r="R16" i="13" s="1"/>
  <c r="AN13" i="13"/>
  <c r="R13" i="13" s="1"/>
  <c r="AN12" i="13"/>
  <c r="R12" i="13" s="1"/>
  <c r="AN10" i="13"/>
  <c r="R10" i="13" s="1"/>
  <c r="AN9" i="13"/>
  <c r="R9" i="13" s="1"/>
  <c r="AN7" i="13"/>
  <c r="R7" i="13" s="1"/>
  <c r="AN5" i="13"/>
  <c r="R5" i="13" s="1"/>
  <c r="AE5" i="13" s="1"/>
  <c r="AF5" i="13" s="1"/>
  <c r="AG5" i="13" s="1"/>
  <c r="AN24" i="13"/>
  <c r="R24" i="13" s="1"/>
  <c r="AN23" i="13"/>
  <c r="R23" i="13" s="1"/>
  <c r="AN22" i="13"/>
  <c r="R22" i="13" s="1"/>
  <c r="AN20" i="13"/>
  <c r="R20" i="13" s="1"/>
  <c r="AN19" i="13"/>
  <c r="R19" i="13" s="1"/>
  <c r="AN18" i="13"/>
  <c r="R18" i="13" s="1"/>
  <c r="AN15" i="13"/>
  <c r="R15" i="13" s="1"/>
  <c r="AE15" i="13" s="1"/>
  <c r="AF15" i="13" s="1"/>
  <c r="AG15" i="13" s="1"/>
  <c r="AN14" i="13"/>
  <c r="R14" i="13" s="1"/>
  <c r="AN11" i="13"/>
  <c r="R11" i="13" s="1"/>
  <c r="AN8" i="13"/>
  <c r="R8" i="13" s="1"/>
  <c r="AN6" i="13"/>
  <c r="R6" i="13" s="1"/>
  <c r="J75" i="8"/>
  <c r="CG39" i="7"/>
  <c r="CG21" i="7"/>
  <c r="AD52" i="3"/>
  <c r="CD27" i="7"/>
  <c r="CF29" i="7"/>
  <c r="CE26" i="7"/>
  <c r="K74" i="8"/>
  <c r="K76" i="8" s="1"/>
  <c r="CF24" i="7"/>
  <c r="AY50" i="7"/>
  <c r="CC30" i="7"/>
  <c r="CB29" i="7"/>
  <c r="CC28" i="7"/>
  <c r="CB27" i="7"/>
  <c r="CC26" i="7"/>
  <c r="CC25" i="7"/>
  <c r="CF22" i="7"/>
  <c r="CE18" i="7"/>
  <c r="CE16" i="7"/>
  <c r="CE14" i="7"/>
  <c r="CE10" i="7"/>
  <c r="CE9" i="7"/>
  <c r="CD8" i="7"/>
  <c r="CF8" i="7"/>
  <c r="CD29" i="7"/>
  <c r="CE28" i="7"/>
  <c r="CF27" i="7"/>
  <c r="CE25" i="7"/>
  <c r="CB30" i="7"/>
  <c r="CB28" i="7"/>
  <c r="AM26" i="7"/>
  <c r="CB25" i="7"/>
  <c r="CH24" i="7"/>
  <c r="CH22" i="7"/>
  <c r="AM17" i="7"/>
  <c r="CH16" i="7"/>
  <c r="AM15" i="7"/>
  <c r="AM14" i="7"/>
  <c r="CH13" i="7"/>
  <c r="CH11" i="7"/>
  <c r="CH10" i="7"/>
  <c r="CH9" i="7"/>
  <c r="CC9" i="7"/>
  <c r="CH8" i="7"/>
  <c r="CB8" i="7"/>
  <c r="CE30" i="7"/>
  <c r="CH30" i="7"/>
  <c r="AM29" i="7"/>
  <c r="AM28" i="7"/>
  <c r="CH27" i="7"/>
  <c r="CB26" i="7"/>
  <c r="CH25" i="7"/>
  <c r="CB24" i="7"/>
  <c r="CB22" i="7"/>
  <c r="CC18" i="7"/>
  <c r="CC17" i="7"/>
  <c r="CC16" i="7"/>
  <c r="CC13" i="7"/>
  <c r="CC11" i="7"/>
  <c r="CC10" i="7"/>
  <c r="CC15" i="7"/>
  <c r="CC14" i="7"/>
  <c r="J56" i="5"/>
  <c r="J54" i="5"/>
  <c r="I60" i="5"/>
  <c r="I58" i="5"/>
  <c r="I56" i="5"/>
  <c r="I54" i="5"/>
  <c r="I52" i="5"/>
  <c r="I50" i="5"/>
  <c r="I48" i="5"/>
  <c r="I46" i="5"/>
  <c r="I44" i="5"/>
  <c r="I42" i="5"/>
  <c r="I40" i="5"/>
  <c r="I38" i="5"/>
  <c r="G60" i="5"/>
  <c r="G58" i="5"/>
  <c r="G56" i="5"/>
  <c r="G54" i="5"/>
  <c r="G52" i="5"/>
  <c r="G50" i="5"/>
  <c r="G48" i="5"/>
  <c r="G46" i="5"/>
  <c r="G44" i="5"/>
  <c r="G42" i="5"/>
  <c r="G40" i="5"/>
  <c r="G38" i="5"/>
  <c r="F60" i="5"/>
  <c r="F58" i="5"/>
  <c r="F56" i="5"/>
  <c r="F54" i="5"/>
  <c r="E60" i="5"/>
  <c r="E58" i="5"/>
  <c r="E56" i="5"/>
  <c r="E54" i="5"/>
  <c r="E52" i="5"/>
  <c r="E50" i="5"/>
  <c r="E48" i="5"/>
  <c r="E46" i="5"/>
  <c r="E44" i="5"/>
  <c r="E42" i="5"/>
  <c r="E40" i="5"/>
  <c r="E38" i="5"/>
  <c r="D60" i="5"/>
  <c r="D58" i="5"/>
  <c r="D56" i="5"/>
  <c r="D54" i="5"/>
  <c r="BE52" i="6"/>
  <c r="Q28" i="12"/>
  <c r="AJ28" i="12"/>
  <c r="R28" i="12" s="1"/>
  <c r="CR5" i="4"/>
  <c r="CP8" i="4"/>
  <c r="CM23" i="4"/>
  <c r="CQ20" i="4"/>
  <c r="CM19" i="4"/>
  <c r="CQ12" i="4"/>
  <c r="CQ7" i="4"/>
  <c r="CP6" i="4"/>
  <c r="CN5" i="4"/>
  <c r="CM15" i="4"/>
  <c r="CN8" i="4"/>
  <c r="CP5" i="4"/>
  <c r="CM25" i="4"/>
  <c r="CM20" i="4"/>
  <c r="CM16" i="4"/>
  <c r="CQ16" i="4"/>
  <c r="AM15" i="4"/>
  <c r="CM12" i="4"/>
  <c r="CO26" i="4"/>
  <c r="CP9" i="4"/>
  <c r="CQ8" i="4"/>
  <c r="CM7" i="4"/>
  <c r="CN6" i="4"/>
  <c r="CM5" i="4"/>
  <c r="CP4" i="4"/>
  <c r="CO8" i="4"/>
  <c r="CM8" i="4"/>
  <c r="CO7" i="4"/>
  <c r="CQ5" i="4"/>
  <c r="CO5" i="4"/>
  <c r="CQ25" i="4"/>
  <c r="CO20" i="4"/>
  <c r="CP7" i="4"/>
  <c r="CN7" i="4"/>
  <c r="CO12" i="4"/>
  <c r="CN9" i="4"/>
  <c r="CO16" i="4"/>
  <c r="CP10" i="4"/>
  <c r="CM9" i="4"/>
  <c r="CR9" i="4"/>
  <c r="CQ6" i="4"/>
  <c r="CM6" i="4"/>
  <c r="Q27" i="12"/>
  <c r="Q26" i="12"/>
  <c r="Q25" i="12"/>
  <c r="Q24" i="12"/>
  <c r="Q23" i="12"/>
  <c r="AJ22" i="12"/>
  <c r="AK22" i="12" s="1"/>
  <c r="AJ21" i="12"/>
  <c r="R21" i="12" s="1"/>
  <c r="AJ20" i="12"/>
  <c r="AK20" i="12" s="1"/>
  <c r="AJ19" i="12"/>
  <c r="R19" i="12" s="1"/>
  <c r="AJ18" i="12"/>
  <c r="R18" i="12" s="1"/>
  <c r="Q17" i="12"/>
  <c r="AJ16" i="12"/>
  <c r="R16" i="12" s="1"/>
  <c r="AJ15" i="12"/>
  <c r="AK15" i="12" s="1"/>
  <c r="AJ14" i="12"/>
  <c r="AK14" i="12" s="1"/>
  <c r="AJ13" i="12"/>
  <c r="R13" i="12" s="1"/>
  <c r="AJ12" i="12"/>
  <c r="R12" i="12" s="1"/>
  <c r="AJ11" i="12"/>
  <c r="AK11" i="12" s="1"/>
  <c r="AJ10" i="12"/>
  <c r="AK10" i="12" s="1"/>
  <c r="Q9" i="12"/>
  <c r="Q8" i="12"/>
  <c r="Q7" i="12"/>
  <c r="Q6" i="12"/>
  <c r="Q5" i="12"/>
  <c r="AJ27" i="12"/>
  <c r="AK27" i="12" s="1"/>
  <c r="AJ26" i="12"/>
  <c r="R26" i="12" s="1"/>
  <c r="AJ25" i="12"/>
  <c r="R25" i="12" s="1"/>
  <c r="AJ24" i="12"/>
  <c r="AK24" i="12" s="1"/>
  <c r="AJ23" i="12"/>
  <c r="R23" i="12" s="1"/>
  <c r="Q22" i="12"/>
  <c r="Q21" i="12"/>
  <c r="Q20" i="12"/>
  <c r="Q19" i="12"/>
  <c r="Q18" i="12"/>
  <c r="AJ17" i="12"/>
  <c r="AK17" i="12" s="1"/>
  <c r="Q16" i="12"/>
  <c r="Q15" i="12"/>
  <c r="Q14" i="12"/>
  <c r="Q13" i="12"/>
  <c r="Q12" i="12"/>
  <c r="Q11" i="12"/>
  <c r="Q10" i="12"/>
  <c r="AJ9" i="12"/>
  <c r="R9" i="12" s="1"/>
  <c r="AJ8" i="12"/>
  <c r="R8" i="12" s="1"/>
  <c r="AJ7" i="12"/>
  <c r="R7" i="12" s="1"/>
  <c r="AJ6" i="12"/>
  <c r="R6" i="12" s="1"/>
  <c r="J39" i="8"/>
  <c r="J55" i="5"/>
  <c r="J53" i="5"/>
  <c r="I57" i="5"/>
  <c r="I55" i="5"/>
  <c r="I53" i="5"/>
  <c r="I51" i="5"/>
  <c r="I49" i="5"/>
  <c r="G57" i="5"/>
  <c r="G55" i="5"/>
  <c r="G53" i="5"/>
  <c r="G51" i="5"/>
  <c r="G49" i="5"/>
  <c r="F57" i="5"/>
  <c r="F55" i="5"/>
  <c r="F53" i="5"/>
  <c r="E57" i="5"/>
  <c r="E55" i="5"/>
  <c r="E53" i="5"/>
  <c r="E51" i="5"/>
  <c r="E49" i="5"/>
  <c r="D57" i="5"/>
  <c r="D55" i="5"/>
  <c r="D53" i="5"/>
  <c r="CG46" i="7"/>
  <c r="CG42" i="7"/>
  <c r="AU50" i="7"/>
  <c r="CR7" i="4"/>
  <c r="AJ5" i="12"/>
  <c r="R5" i="12" s="1"/>
  <c r="AX12" i="6"/>
  <c r="AW49" i="6"/>
  <c r="AW45" i="6"/>
  <c r="AW41" i="6"/>
  <c r="AM43" i="7"/>
  <c r="CH43" i="7"/>
  <c r="AM40" i="7"/>
  <c r="CH40" i="7"/>
  <c r="AM36" i="7"/>
  <c r="CH36" i="7"/>
  <c r="AM30" i="7"/>
  <c r="AM21" i="7"/>
  <c r="CH21" i="7"/>
  <c r="AM45" i="7"/>
  <c r="CH45" i="7"/>
  <c r="AM41" i="7"/>
  <c r="CH41" i="7"/>
  <c r="AM37" i="7"/>
  <c r="CH37" i="7"/>
  <c r="AM35" i="7"/>
  <c r="CH35" i="7"/>
  <c r="AM33" i="7"/>
  <c r="CH33" i="7"/>
  <c r="AM47" i="7"/>
  <c r="CH47" i="7"/>
  <c r="AM34" i="7"/>
  <c r="CH34" i="7"/>
  <c r="AM32" i="7"/>
  <c r="CH32" i="7"/>
  <c r="DX65" i="7"/>
  <c r="DY65" i="7" s="1"/>
  <c r="CH48" i="7"/>
  <c r="CF48" i="7"/>
  <c r="CD48" i="7"/>
  <c r="CG47" i="7"/>
  <c r="CE47" i="7"/>
  <c r="CC47" i="7"/>
  <c r="CH46" i="7"/>
  <c r="CF46" i="7"/>
  <c r="CD46" i="7"/>
  <c r="CG45" i="7"/>
  <c r="CE45" i="7"/>
  <c r="CC45" i="7"/>
  <c r="CH44" i="7"/>
  <c r="CF44" i="7"/>
  <c r="CD44" i="7"/>
  <c r="CG43" i="7"/>
  <c r="CE43" i="7"/>
  <c r="CC43" i="7"/>
  <c r="CH42" i="7"/>
  <c r="CF42" i="7"/>
  <c r="CD42" i="7"/>
  <c r="CG41" i="7"/>
  <c r="CE41" i="7"/>
  <c r="CC41" i="7"/>
  <c r="CF40" i="7"/>
  <c r="CD40" i="7"/>
  <c r="CE39" i="7"/>
  <c r="CC39" i="7"/>
  <c r="CF38" i="7"/>
  <c r="CD38" i="7"/>
  <c r="CG38" i="7"/>
  <c r="CE37" i="7"/>
  <c r="CC37" i="7"/>
  <c r="CF36" i="7"/>
  <c r="CD36" i="7"/>
  <c r="CG36" i="7"/>
  <c r="CE35" i="7"/>
  <c r="CC35" i="7"/>
  <c r="CF34" i="7"/>
  <c r="CD34" i="7"/>
  <c r="CG34" i="7"/>
  <c r="CE33" i="7"/>
  <c r="CC33" i="7"/>
  <c r="CF32" i="7"/>
  <c r="CD32" i="7"/>
  <c r="CG32" i="7"/>
  <c r="CE31" i="7"/>
  <c r="CC31" i="7"/>
  <c r="CF30" i="7"/>
  <c r="CD30" i="7"/>
  <c r="CG30" i="7"/>
  <c r="CE29" i="7"/>
  <c r="CC29" i="7"/>
  <c r="CF28" i="7"/>
  <c r="CD28" i="7"/>
  <c r="CG28" i="7"/>
  <c r="CE27" i="7"/>
  <c r="CC27" i="7"/>
  <c r="CF26" i="7"/>
  <c r="CD26" i="7"/>
  <c r="CF25" i="7"/>
  <c r="CD25" i="7"/>
  <c r="CD24" i="7"/>
  <c r="CC24" i="7"/>
  <c r="CF23" i="7"/>
  <c r="CD22" i="7"/>
  <c r="CC22" i="7"/>
  <c r="CE21" i="7"/>
  <c r="CF20" i="7"/>
  <c r="CC20" i="7"/>
  <c r="CF19" i="7"/>
  <c r="CC19" i="7"/>
  <c r="CB18" i="7"/>
  <c r="CE17" i="7"/>
  <c r="CG17" i="7"/>
  <c r="CB16" i="7"/>
  <c r="CE15" i="7"/>
  <c r="CG15" i="7"/>
  <c r="CB14" i="7"/>
  <c r="CE13" i="7"/>
  <c r="CG13" i="7"/>
  <c r="CB12" i="7"/>
  <c r="CE11" i="7"/>
  <c r="CG11" i="7"/>
  <c r="CB10" i="7"/>
  <c r="CG9" i="7"/>
  <c r="CC8" i="7"/>
  <c r="CB7" i="7"/>
  <c r="AW50" i="7"/>
  <c r="AS50" i="7"/>
  <c r="AW51" i="7" s="1"/>
  <c r="CG37" i="7"/>
  <c r="CG35" i="7"/>
  <c r="CG33" i="7"/>
  <c r="CG31" i="7"/>
  <c r="CG29" i="7"/>
  <c r="CG27" i="7"/>
  <c r="CC23" i="7"/>
  <c r="CB21" i="7"/>
  <c r="CG18" i="7"/>
  <c r="CB17" i="7"/>
  <c r="CG16" i="7"/>
  <c r="CB15" i="7"/>
  <c r="CG14" i="7"/>
  <c r="CB13" i="7"/>
  <c r="CG12" i="7"/>
  <c r="CB11" i="7"/>
  <c r="CG10" i="7"/>
  <c r="CB9" i="7"/>
  <c r="CG7" i="7"/>
  <c r="AW47" i="6"/>
  <c r="AW43" i="6"/>
  <c r="CO34" i="4"/>
  <c r="CN45" i="4"/>
  <c r="CN43" i="4"/>
  <c r="CN39" i="4"/>
  <c r="AM36" i="4"/>
  <c r="AM34" i="4"/>
  <c r="CN33" i="4"/>
  <c r="CN29" i="4"/>
  <c r="CN27" i="4"/>
  <c r="CN23" i="4"/>
  <c r="CR21" i="4"/>
  <c r="CR19" i="4"/>
  <c r="CR17" i="4"/>
  <c r="CR15" i="4"/>
  <c r="CR13" i="4"/>
  <c r="CR10" i="4"/>
  <c r="CR6" i="4"/>
  <c r="AM6" i="4"/>
  <c r="CS44" i="4"/>
  <c r="CS42" i="4"/>
  <c r="CN41" i="4"/>
  <c r="CS40" i="4"/>
  <c r="CQ39" i="4"/>
  <c r="CN37" i="4"/>
  <c r="CN35" i="4"/>
  <c r="CN31" i="4"/>
  <c r="CS30" i="4"/>
  <c r="AM26" i="4"/>
  <c r="CN25" i="4"/>
  <c r="CQ23" i="4"/>
  <c r="CQ19" i="4"/>
  <c r="AM16" i="4"/>
  <c r="CQ15" i="4"/>
  <c r="AM12" i="4"/>
  <c r="CQ9" i="4"/>
  <c r="CO9" i="4"/>
  <c r="CR8" i="4"/>
  <c r="CO6" i="4"/>
  <c r="CR4" i="4"/>
  <c r="CN4" i="4"/>
  <c r="AZ47" i="4"/>
  <c r="CM45" i="4"/>
  <c r="CQ43" i="4"/>
  <c r="CO40" i="4"/>
  <c r="CO38" i="4"/>
  <c r="CM37" i="4"/>
  <c r="CQ35" i="4"/>
  <c r="CO32" i="4"/>
  <c r="CO30" i="4"/>
  <c r="CM29" i="4"/>
  <c r="CQ27" i="4"/>
  <c r="AM27" i="4"/>
  <c r="CO24" i="4"/>
  <c r="CO22" i="4"/>
  <c r="CO18" i="4"/>
  <c r="CO14" i="4"/>
  <c r="CQ10" i="4"/>
  <c r="CN10" i="4"/>
  <c r="CQ44" i="4"/>
  <c r="CM44" i="4"/>
  <c r="CO43" i="4"/>
  <c r="CQ40" i="4"/>
  <c r="CM40" i="4"/>
  <c r="CO39" i="4"/>
  <c r="CQ36" i="4"/>
  <c r="CM36" i="4"/>
  <c r="CO35" i="4"/>
  <c r="CQ32" i="4"/>
  <c r="CM32" i="4"/>
  <c r="CO31" i="4"/>
  <c r="CQ28" i="4"/>
  <c r="CM28" i="4"/>
  <c r="CO27" i="4"/>
  <c r="CQ24" i="4"/>
  <c r="CM24" i="4"/>
  <c r="CO23" i="4"/>
  <c r="CO21" i="4"/>
  <c r="CO19" i="4"/>
  <c r="CO17" i="4"/>
  <c r="CO15" i="4"/>
  <c r="CO13" i="4"/>
  <c r="CO11" i="4"/>
  <c r="CO45" i="4"/>
  <c r="AM45" i="4"/>
  <c r="CQ42" i="4"/>
  <c r="CM42" i="4"/>
  <c r="CO41" i="4"/>
  <c r="AM41" i="4"/>
  <c r="CQ38" i="4"/>
  <c r="CM38" i="4"/>
  <c r="CO37" i="4"/>
  <c r="AM37" i="4"/>
  <c r="CQ34" i="4"/>
  <c r="CM34" i="4"/>
  <c r="CO33" i="4"/>
  <c r="AM33" i="4"/>
  <c r="CQ30" i="4"/>
  <c r="CM30" i="4"/>
  <c r="AV47" i="4"/>
  <c r="CO29" i="4"/>
  <c r="AM29" i="4"/>
  <c r="CQ26" i="4"/>
  <c r="CM26" i="4"/>
  <c r="CO25" i="4"/>
  <c r="CQ22" i="4"/>
  <c r="CM22" i="4"/>
  <c r="CR20" i="4"/>
  <c r="CP20" i="4"/>
  <c r="CN20" i="4"/>
  <c r="CQ18" i="4"/>
  <c r="CM18" i="4"/>
  <c r="CR16" i="4"/>
  <c r="CP16" i="4"/>
  <c r="CN16" i="4"/>
  <c r="CQ14" i="4"/>
  <c r="CM14" i="4"/>
  <c r="CR12" i="4"/>
  <c r="CP12" i="4"/>
  <c r="CN12" i="4"/>
  <c r="CO10" i="4"/>
  <c r="CM10" i="4"/>
  <c r="CR45" i="4"/>
  <c r="CP45" i="4"/>
  <c r="CR43" i="4"/>
  <c r="CP43" i="4"/>
  <c r="CR41" i="4"/>
  <c r="CP41" i="4"/>
  <c r="CR39" i="4"/>
  <c r="CP39" i="4"/>
  <c r="CR37" i="4"/>
  <c r="CP37" i="4"/>
  <c r="CR35" i="4"/>
  <c r="CP35" i="4"/>
  <c r="CR33" i="4"/>
  <c r="CP33" i="4"/>
  <c r="AX47" i="4"/>
  <c r="AT47" i="4"/>
  <c r="CR31" i="4"/>
  <c r="CP31" i="4"/>
  <c r="CR29" i="4"/>
  <c r="CP29" i="4"/>
  <c r="CR27" i="4"/>
  <c r="CP27" i="4"/>
  <c r="CR25" i="4"/>
  <c r="CP25" i="4"/>
  <c r="CR23" i="4"/>
  <c r="CP23" i="4"/>
  <c r="CQ21" i="4"/>
  <c r="CM21" i="4"/>
  <c r="CP19" i="4"/>
  <c r="CN19" i="4"/>
  <c r="CQ17" i="4"/>
  <c r="CM17" i="4"/>
  <c r="CP15" i="4"/>
  <c r="CN15" i="4"/>
  <c r="CQ13" i="4"/>
  <c r="CM13" i="4"/>
  <c r="CQ11" i="4"/>
  <c r="CM11" i="4"/>
  <c r="AM42" i="4"/>
  <c r="CR44" i="4"/>
  <c r="CP44" i="4"/>
  <c r="CN44" i="4"/>
  <c r="CR42" i="4"/>
  <c r="CP42" i="4"/>
  <c r="CN42" i="4"/>
  <c r="CR40" i="4"/>
  <c r="CP40" i="4"/>
  <c r="CN40" i="4"/>
  <c r="CS39" i="4"/>
  <c r="CR38" i="4"/>
  <c r="CP38" i="4"/>
  <c r="CN38" i="4"/>
  <c r="CR36" i="4"/>
  <c r="CP36" i="4"/>
  <c r="CN36" i="4"/>
  <c r="CR34" i="4"/>
  <c r="CP34" i="4"/>
  <c r="CN34" i="4"/>
  <c r="CR32" i="4"/>
  <c r="CP32" i="4"/>
  <c r="CN32" i="4"/>
  <c r="CR30" i="4"/>
  <c r="CP30" i="4"/>
  <c r="CN30" i="4"/>
  <c r="CR28" i="4"/>
  <c r="CP28" i="4"/>
  <c r="CN28" i="4"/>
  <c r="CR26" i="4"/>
  <c r="CP26" i="4"/>
  <c r="CN26" i="4"/>
  <c r="CR24" i="4"/>
  <c r="CP24" i="4"/>
  <c r="CN24" i="4"/>
  <c r="CR22" i="4"/>
  <c r="CP22" i="4"/>
  <c r="CN22" i="4"/>
  <c r="CP21" i="4"/>
  <c r="CN21" i="4"/>
  <c r="CR18" i="4"/>
  <c r="CP18" i="4"/>
  <c r="CN18" i="4"/>
  <c r="CP17" i="4"/>
  <c r="CN17" i="4"/>
  <c r="CS16" i="4"/>
  <c r="CR14" i="4"/>
  <c r="CP14" i="4"/>
  <c r="CN14" i="4"/>
  <c r="CP13" i="4"/>
  <c r="CN13" i="4"/>
  <c r="CR11" i="4"/>
  <c r="CP11" i="4"/>
  <c r="CN11" i="4"/>
  <c r="AY47" i="4"/>
  <c r="AW47" i="4"/>
  <c r="AU47" i="4"/>
  <c r="AS47" i="4"/>
  <c r="AW48" i="4" s="1"/>
  <c r="CM4" i="4"/>
  <c r="CQ4" i="4"/>
  <c r="CO4" i="4"/>
  <c r="DX60" i="7"/>
  <c r="DY60" i="7" s="1"/>
  <c r="DX62" i="7"/>
  <c r="DY62" i="7" s="1"/>
  <c r="K52" i="5"/>
  <c r="DX64" i="7"/>
  <c r="DY64" i="7" s="1"/>
  <c r="R46" i="12"/>
  <c r="AK46" i="12"/>
  <c r="AE46" i="13"/>
  <c r="AF46" i="13" s="1"/>
  <c r="AG46" i="13" s="1"/>
  <c r="R45" i="12"/>
  <c r="AE45" i="12" s="1"/>
  <c r="AF45" i="12" s="1"/>
  <c r="AM45" i="12" s="1"/>
  <c r="AO45" i="12" s="1"/>
  <c r="AP45" i="12" s="1"/>
  <c r="AR45" i="12" s="1"/>
  <c r="AK45" i="12"/>
  <c r="AE45" i="13"/>
  <c r="AF45" i="13" s="1"/>
  <c r="AG45" i="13" s="1"/>
  <c r="R44" i="12"/>
  <c r="AK44" i="12"/>
  <c r="AE44" i="13"/>
  <c r="AF44" i="13" s="1"/>
  <c r="AG44" i="13" s="1"/>
  <c r="AK43" i="12"/>
  <c r="R43" i="12"/>
  <c r="AE43" i="12" s="1"/>
  <c r="AF43" i="12" s="1"/>
  <c r="AM43" i="12" s="1"/>
  <c r="AO43" i="12" s="1"/>
  <c r="AP43" i="12" s="1"/>
  <c r="AR43" i="12" s="1"/>
  <c r="AE43" i="13"/>
  <c r="R42" i="12"/>
  <c r="AE42" i="12" s="1"/>
  <c r="AF42" i="12" s="1"/>
  <c r="AM42" i="12" s="1"/>
  <c r="AO42" i="12" s="1"/>
  <c r="AP42" i="12" s="1"/>
  <c r="AR42" i="12" s="1"/>
  <c r="AK42" i="12"/>
  <c r="AE42" i="13"/>
  <c r="AF42" i="13" s="1"/>
  <c r="AG42" i="13" s="1"/>
  <c r="R41" i="12"/>
  <c r="AE41" i="12" s="1"/>
  <c r="AF41" i="12" s="1"/>
  <c r="AM41" i="12" s="1"/>
  <c r="AO41" i="12" s="1"/>
  <c r="AP41" i="12" s="1"/>
  <c r="AR41" i="12" s="1"/>
  <c r="AK41" i="12"/>
  <c r="AE41" i="13"/>
  <c r="AF41" i="13" s="1"/>
  <c r="AG41" i="13" s="1"/>
  <c r="R40" i="12"/>
  <c r="AE40" i="12" s="1"/>
  <c r="AF40" i="12" s="1"/>
  <c r="AM40" i="12" s="1"/>
  <c r="AO40" i="12" s="1"/>
  <c r="AP40" i="12" s="1"/>
  <c r="AR40" i="12" s="1"/>
  <c r="AK40" i="12"/>
  <c r="AE40" i="13"/>
  <c r="AF40" i="13" s="1"/>
  <c r="AG40" i="13" s="1"/>
  <c r="R39" i="12"/>
  <c r="AE39" i="12" s="1"/>
  <c r="AF39" i="12" s="1"/>
  <c r="AM39" i="12" s="1"/>
  <c r="AO39" i="12" s="1"/>
  <c r="AP39" i="12" s="1"/>
  <c r="AR39" i="12" s="1"/>
  <c r="AK39" i="12"/>
  <c r="AE39" i="13"/>
  <c r="AF39" i="13" s="1"/>
  <c r="AG39" i="13" s="1"/>
  <c r="R38" i="12"/>
  <c r="AE38" i="12" s="1"/>
  <c r="AF38" i="12" s="1"/>
  <c r="AM38" i="12" s="1"/>
  <c r="AO38" i="12" s="1"/>
  <c r="AP38" i="12" s="1"/>
  <c r="AR38" i="12" s="1"/>
  <c r="AK38" i="12"/>
  <c r="AE38" i="13"/>
  <c r="AF38" i="13" s="1"/>
  <c r="AG38" i="13" s="1"/>
  <c r="K60" i="5"/>
  <c r="I59" i="5"/>
  <c r="I47" i="5"/>
  <c r="I45" i="5"/>
  <c r="I43" i="5"/>
  <c r="I41" i="5"/>
  <c r="I39" i="5"/>
  <c r="G59" i="5"/>
  <c r="G47" i="5"/>
  <c r="G45" i="5"/>
  <c r="G43" i="5"/>
  <c r="G41" i="5"/>
  <c r="G39" i="5"/>
  <c r="F59" i="5"/>
  <c r="E59" i="5"/>
  <c r="E47" i="5"/>
  <c r="E45" i="5"/>
  <c r="E43" i="5"/>
  <c r="E41" i="5"/>
  <c r="E39" i="5"/>
  <c r="D59" i="5"/>
  <c r="AW8" i="6"/>
  <c r="AQ29" i="4"/>
  <c r="FG61" i="4"/>
  <c r="FH61" i="4" s="1"/>
  <c r="AM49" i="4"/>
  <c r="FG60" i="4" s="1"/>
  <c r="FH60" i="4" s="1"/>
  <c r="AM48" i="4"/>
  <c r="FG59" i="4" s="1"/>
  <c r="FH59" i="4" s="1"/>
  <c r="AM51" i="4"/>
  <c r="FG62" i="4" s="1"/>
  <c r="FH62" i="4" s="1"/>
  <c r="AM47" i="4"/>
  <c r="FG58" i="4" s="1"/>
  <c r="FH58" i="4" s="1"/>
  <c r="AM53" i="4"/>
  <c r="AM52" i="4"/>
  <c r="FG63" i="4" s="1"/>
  <c r="FH63" i="4" s="1"/>
  <c r="AQ43" i="4"/>
  <c r="AQ42" i="4"/>
  <c r="AQ37" i="4"/>
  <c r="DX63" i="7"/>
  <c r="DY63" i="7" s="1"/>
  <c r="CG25" i="7"/>
  <c r="AQ36" i="4"/>
  <c r="CG26" i="7"/>
  <c r="CH18" i="7"/>
  <c r="AM18" i="7"/>
  <c r="CH17" i="7"/>
  <c r="AM13" i="7"/>
  <c r="CH12" i="7"/>
  <c r="AM12" i="7"/>
  <c r="AM10" i="7"/>
  <c r="CG24" i="7"/>
  <c r="CE24" i="7"/>
  <c r="CG23" i="7"/>
  <c r="CE23" i="7"/>
  <c r="CG22" i="7"/>
  <c r="CE22" i="7"/>
  <c r="CF21" i="7"/>
  <c r="CD21" i="7"/>
  <c r="CG20" i="7"/>
  <c r="CE20" i="7"/>
  <c r="CG19" i="7"/>
  <c r="CE19" i="7"/>
  <c r="CF18" i="7"/>
  <c r="CD18" i="7"/>
  <c r="CF17" i="7"/>
  <c r="CD17" i="7"/>
  <c r="CF16" i="7"/>
  <c r="CD16" i="7"/>
  <c r="CF15" i="7"/>
  <c r="CD15" i="7"/>
  <c r="CF14" i="7"/>
  <c r="CD14" i="7"/>
  <c r="CF13" i="7"/>
  <c r="CD13" i="7"/>
  <c r="CF12" i="7"/>
  <c r="CD12" i="7"/>
  <c r="CF11" i="7"/>
  <c r="CD11" i="7"/>
  <c r="CF10" i="7"/>
  <c r="CD10" i="7"/>
  <c r="CF9" i="7"/>
  <c r="CD9" i="7"/>
  <c r="CG8" i="7"/>
  <c r="CE8" i="7"/>
  <c r="CF7" i="7"/>
  <c r="CD7" i="7"/>
  <c r="AS54" i="4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J52" i="5"/>
  <c r="H52" i="5"/>
  <c r="F52" i="5"/>
  <c r="J51" i="5"/>
  <c r="H51" i="5"/>
  <c r="F51" i="5"/>
  <c r="J50" i="5"/>
  <c r="H50" i="5"/>
  <c r="F50" i="5"/>
  <c r="J49" i="5"/>
  <c r="H49" i="5"/>
  <c r="F49" i="5"/>
  <c r="J48" i="5"/>
  <c r="H48" i="5"/>
  <c r="F48" i="5"/>
  <c r="J47" i="5"/>
  <c r="H47" i="5"/>
  <c r="F47" i="5"/>
  <c r="J46" i="5"/>
  <c r="H46" i="5"/>
  <c r="F46" i="5"/>
  <c r="J45" i="5"/>
  <c r="H45" i="5"/>
  <c r="F45" i="5"/>
  <c r="J44" i="5"/>
  <c r="H44" i="5"/>
  <c r="F44" i="5"/>
  <c r="J43" i="5"/>
  <c r="H43" i="5"/>
  <c r="F43" i="5"/>
  <c r="J42" i="5"/>
  <c r="H42" i="5"/>
  <c r="F42" i="5"/>
  <c r="J41" i="5"/>
  <c r="H41" i="5"/>
  <c r="F41" i="5"/>
  <c r="J40" i="5"/>
  <c r="H40" i="5"/>
  <c r="F40" i="5"/>
  <c r="J39" i="5"/>
  <c r="H39" i="5"/>
  <c r="F39" i="5"/>
  <c r="J38" i="5"/>
  <c r="H38" i="5"/>
  <c r="F38" i="5"/>
  <c r="I74" i="8"/>
  <c r="I76" i="8" s="1"/>
  <c r="G74" i="8"/>
  <c r="G76" i="8" s="1"/>
  <c r="F74" i="8"/>
  <c r="F76" i="8" s="1"/>
  <c r="AZ50" i="7"/>
  <c r="AX50" i="7"/>
  <c r="AV50" i="7"/>
  <c r="AT50" i="7"/>
  <c r="CH14" i="7" l="1"/>
  <c r="AM9" i="7"/>
  <c r="CH19" i="7"/>
  <c r="AM24" i="4"/>
  <c r="AM31" i="4"/>
  <c r="L39" i="8"/>
  <c r="E75" i="8"/>
  <c r="AM8" i="7"/>
  <c r="AM24" i="7"/>
  <c r="CH15" i="7"/>
  <c r="CH20" i="7"/>
  <c r="Q40" i="3"/>
  <c r="Q36" i="3"/>
  <c r="Q34" i="3"/>
  <c r="Q33" i="3"/>
  <c r="Q32" i="3"/>
  <c r="Q24" i="3"/>
  <c r="Q18" i="3"/>
  <c r="Q17" i="3"/>
  <c r="Q29" i="3"/>
  <c r="Q30" i="3"/>
  <c r="Q26" i="3"/>
  <c r="AR29" i="7"/>
  <c r="AB30" i="6"/>
  <c r="Q9" i="3"/>
  <c r="Q43" i="3"/>
  <c r="AR16" i="7"/>
  <c r="AB17" i="6"/>
  <c r="AB24" i="6"/>
  <c r="AR23" i="7"/>
  <c r="Q38" i="3"/>
  <c r="AB18" i="6"/>
  <c r="AR17" i="7"/>
  <c r="Q41" i="3"/>
  <c r="AB34" i="6"/>
  <c r="AR33" i="7"/>
  <c r="G5" i="5"/>
  <c r="AR25" i="7"/>
  <c r="AB26" i="6"/>
  <c r="Q10" i="3"/>
  <c r="AR32" i="7"/>
  <c r="AB33" i="6"/>
  <c r="AR35" i="7"/>
  <c r="AB36" i="6"/>
  <c r="AB8" i="6"/>
  <c r="AR7" i="7"/>
  <c r="Q16" i="3"/>
  <c r="AB40" i="6"/>
  <c r="AR39" i="7"/>
  <c r="Q35" i="3"/>
  <c r="AB16" i="6"/>
  <c r="AR15" i="7"/>
  <c r="AR40" i="7"/>
  <c r="AB41" i="6"/>
  <c r="AR34" i="7"/>
  <c r="AB35" i="6"/>
  <c r="AR31" i="7"/>
  <c r="AB32" i="6"/>
  <c r="Q49" i="3"/>
  <c r="Q44" i="3"/>
  <c r="Q46" i="3"/>
  <c r="Q37" i="3"/>
  <c r="Q15" i="3"/>
  <c r="Q23" i="3"/>
  <c r="Q48" i="3"/>
  <c r="Q11" i="3"/>
  <c r="Q12" i="3"/>
  <c r="Q45" i="3"/>
  <c r="Q31" i="3"/>
  <c r="Q25" i="3"/>
  <c r="Q19" i="3"/>
  <c r="Q22" i="3"/>
  <c r="Q39" i="3"/>
  <c r="Q42" i="3"/>
  <c r="Q27" i="3"/>
  <c r="Q20" i="3"/>
  <c r="Q13" i="3"/>
  <c r="Q14" i="3"/>
  <c r="U8" i="3"/>
  <c r="Q8" i="3" s="1"/>
  <c r="Q21" i="3"/>
  <c r="Q47" i="3"/>
  <c r="Q28" i="3"/>
  <c r="AW21" i="6"/>
  <c r="AW17" i="6"/>
  <c r="AW26" i="6"/>
  <c r="AW30" i="6"/>
  <c r="AW10" i="6"/>
  <c r="AW12" i="6"/>
  <c r="AW19" i="6"/>
  <c r="AW14" i="6"/>
  <c r="AW27" i="6"/>
  <c r="AW39" i="6"/>
  <c r="AW15" i="6"/>
  <c r="AM7" i="7"/>
  <c r="AM16" i="7"/>
  <c r="CH29" i="7"/>
  <c r="CH38" i="7"/>
  <c r="AM11" i="7"/>
  <c r="AM25" i="7"/>
  <c r="CH31" i="7"/>
  <c r="CH39" i="7"/>
  <c r="CH23" i="7"/>
  <c r="L54" i="5"/>
  <c r="CS19" i="4"/>
  <c r="AM28" i="4"/>
  <c r="AE21" i="13"/>
  <c r="AF21" i="13" s="1"/>
  <c r="AG21" i="13" s="1"/>
  <c r="R31" i="12"/>
  <c r="AE31" i="12" s="1"/>
  <c r="AF31" i="12" s="1"/>
  <c r="AG31" i="12" s="1"/>
  <c r="AQ31" i="12" s="1"/>
  <c r="AE37" i="12"/>
  <c r="AF37" i="12" s="1"/>
  <c r="AM37" i="12" s="1"/>
  <c r="AO37" i="12" s="1"/>
  <c r="AP37" i="12" s="1"/>
  <c r="AR37" i="12" s="1"/>
  <c r="AE28" i="13"/>
  <c r="AF28" i="13" s="1"/>
  <c r="AG28" i="13" s="1"/>
  <c r="R35" i="12"/>
  <c r="AE35" i="12" s="1"/>
  <c r="AF35" i="12" s="1"/>
  <c r="AM35" i="12" s="1"/>
  <c r="AO35" i="12" s="1"/>
  <c r="AP35" i="12" s="1"/>
  <c r="AR35" i="12" s="1"/>
  <c r="AK37" i="12"/>
  <c r="AE20" i="13"/>
  <c r="AF20" i="13" s="1"/>
  <c r="AG20" i="13" s="1"/>
  <c r="AQ45" i="4"/>
  <c r="AE17" i="13"/>
  <c r="AF17" i="13" s="1"/>
  <c r="AG17" i="13" s="1"/>
  <c r="AM38" i="4"/>
  <c r="CS35" i="4"/>
  <c r="CS32" i="4"/>
  <c r="CS34" i="4"/>
  <c r="AM40" i="4"/>
  <c r="AM22" i="4"/>
  <c r="CS9" i="4"/>
  <c r="AM8" i="4"/>
  <c r="AM44" i="4"/>
  <c r="CS36" i="4"/>
  <c r="CS26" i="4"/>
  <c r="AM18" i="4"/>
  <c r="CS20" i="4"/>
  <c r="CS7" i="4"/>
  <c r="CS6" i="4"/>
  <c r="L57" i="5"/>
  <c r="L60" i="5"/>
  <c r="L40" i="5"/>
  <c r="L48" i="5"/>
  <c r="L41" i="5"/>
  <c r="L49" i="5"/>
  <c r="L59" i="5"/>
  <c r="L44" i="5"/>
  <c r="L45" i="5"/>
  <c r="L38" i="5"/>
  <c r="L42" i="5"/>
  <c r="L46" i="5"/>
  <c r="L50" i="5"/>
  <c r="L53" i="5"/>
  <c r="L56" i="5"/>
  <c r="L52" i="5"/>
  <c r="L39" i="5"/>
  <c r="L43" i="5"/>
  <c r="L47" i="5"/>
  <c r="L51" i="5"/>
  <c r="L55" i="5"/>
  <c r="L58" i="5"/>
  <c r="AK21" i="12"/>
  <c r="AE37" i="13"/>
  <c r="AF37" i="13" s="1"/>
  <c r="AG37" i="13" s="1"/>
  <c r="R36" i="12"/>
  <c r="AE36" i="12" s="1"/>
  <c r="AF36" i="12" s="1"/>
  <c r="AK23" i="12"/>
  <c r="AE10" i="13"/>
  <c r="AF10" i="13" s="1"/>
  <c r="AG10" i="13" s="1"/>
  <c r="AF43" i="13"/>
  <c r="AG43" i="13" s="1"/>
  <c r="AQ13" i="4"/>
  <c r="H6" i="8"/>
  <c r="R27" i="12"/>
  <c r="AE27" i="12" s="1"/>
  <c r="AF27" i="12" s="1"/>
  <c r="AM27" i="12" s="1"/>
  <c r="AO27" i="12" s="1"/>
  <c r="AP27" i="12" s="1"/>
  <c r="AR27" i="12" s="1"/>
  <c r="L75" i="8"/>
  <c r="AK28" i="12"/>
  <c r="AE11" i="13"/>
  <c r="AF11" i="13" s="1"/>
  <c r="AG11" i="13" s="1"/>
  <c r="AE24" i="13"/>
  <c r="AF24" i="13" s="1"/>
  <c r="AG24" i="13" s="1"/>
  <c r="AW40" i="6"/>
  <c r="CS12" i="4"/>
  <c r="CS29" i="4"/>
  <c r="CS23" i="4"/>
  <c r="AM11" i="4"/>
  <c r="AM30" i="4"/>
  <c r="CS27" i="4"/>
  <c r="AE36" i="13"/>
  <c r="AF36" i="13" s="1"/>
  <c r="AG36" i="13" s="1"/>
  <c r="AE25" i="13"/>
  <c r="AF25" i="13" s="1"/>
  <c r="AG25" i="13" s="1"/>
  <c r="AE35" i="13"/>
  <c r="AF35" i="13" s="1"/>
  <c r="AG35" i="13" s="1"/>
  <c r="AE28" i="12"/>
  <c r="AF28" i="12" s="1"/>
  <c r="AM28" i="12" s="1"/>
  <c r="AO28" i="12" s="1"/>
  <c r="AP28" i="12" s="1"/>
  <c r="AR28" i="12" s="1"/>
  <c r="AQ32" i="4"/>
  <c r="R30" i="12"/>
  <c r="AE30" i="12" s="1"/>
  <c r="AF30" i="12" s="1"/>
  <c r="AG30" i="12" s="1"/>
  <c r="AQ30" i="12" s="1"/>
  <c r="AK25" i="12"/>
  <c r="AE32" i="13"/>
  <c r="AF32" i="13" s="1"/>
  <c r="AG32" i="13" s="1"/>
  <c r="AK26" i="12"/>
  <c r="AK34" i="12"/>
  <c r="AE29" i="13"/>
  <c r="AF29" i="13" s="1"/>
  <c r="AG29" i="13" s="1"/>
  <c r="AE33" i="13"/>
  <c r="AF33" i="13" s="1"/>
  <c r="AG33" i="13" s="1"/>
  <c r="AE31" i="13"/>
  <c r="AF31" i="13" s="1"/>
  <c r="AG31" i="13" s="1"/>
  <c r="R32" i="12"/>
  <c r="AE32" i="12" s="1"/>
  <c r="AF32" i="12" s="1"/>
  <c r="AG32" i="12" s="1"/>
  <c r="AQ32" i="12" s="1"/>
  <c r="R33" i="12"/>
  <c r="AE33" i="12" s="1"/>
  <c r="AF33" i="12" s="1"/>
  <c r="AM33" i="12" s="1"/>
  <c r="AO33" i="12" s="1"/>
  <c r="AP33" i="12" s="1"/>
  <c r="AR33" i="12" s="1"/>
  <c r="AE26" i="13"/>
  <c r="AF26" i="13" s="1"/>
  <c r="AG26" i="13" s="1"/>
  <c r="R11" i="12"/>
  <c r="AE11" i="12" s="1"/>
  <c r="AF11" i="12" s="1"/>
  <c r="AM11" i="12" s="1"/>
  <c r="AO11" i="12" s="1"/>
  <c r="AP11" i="12" s="1"/>
  <c r="AR11" i="12" s="1"/>
  <c r="AK29" i="12"/>
  <c r="AE27" i="13"/>
  <c r="AF27" i="13" s="1"/>
  <c r="AG27" i="13" s="1"/>
  <c r="AQ33" i="4"/>
  <c r="AQ35" i="4"/>
  <c r="AQ34" i="4"/>
  <c r="AQ31" i="4"/>
  <c r="AW31" i="6"/>
  <c r="AQ39" i="4"/>
  <c r="AQ44" i="4"/>
  <c r="AQ40" i="4"/>
  <c r="AK13" i="12"/>
  <c r="AE8" i="13"/>
  <c r="AW35" i="6"/>
  <c r="R20" i="12"/>
  <c r="AE20" i="12" s="1"/>
  <c r="AF20" i="12" s="1"/>
  <c r="AM20" i="12" s="1"/>
  <c r="AO20" i="12" s="1"/>
  <c r="AP20" i="12" s="1"/>
  <c r="AR20" i="12" s="1"/>
  <c r="AE7" i="13"/>
  <c r="AK9" i="12"/>
  <c r="AE14" i="13"/>
  <c r="R17" i="12"/>
  <c r="AE17" i="12" s="1"/>
  <c r="AF17" i="12" s="1"/>
  <c r="AM17" i="12" s="1"/>
  <c r="AO17" i="12" s="1"/>
  <c r="AP17" i="12" s="1"/>
  <c r="AR17" i="12" s="1"/>
  <c r="AW33" i="6"/>
  <c r="AE23" i="13"/>
  <c r="AK16" i="12"/>
  <c r="R22" i="12"/>
  <c r="AE22" i="12" s="1"/>
  <c r="AF22" i="12" s="1"/>
  <c r="AM22" i="12" s="1"/>
  <c r="AO22" i="12" s="1"/>
  <c r="AP22" i="12" s="1"/>
  <c r="AR22" i="12" s="1"/>
  <c r="AE6" i="13"/>
  <c r="AE22" i="13"/>
  <c r="AE13" i="13"/>
  <c r="AK7" i="12"/>
  <c r="AW29" i="6"/>
  <c r="AQ30" i="4"/>
  <c r="AW28" i="6"/>
  <c r="AW37" i="6"/>
  <c r="AE12" i="13"/>
  <c r="AQ17" i="4"/>
  <c r="R24" i="12"/>
  <c r="AE24" i="12" s="1"/>
  <c r="AF24" i="12" s="1"/>
  <c r="AM24" i="12" s="1"/>
  <c r="AO24" i="12" s="1"/>
  <c r="AP24" i="12" s="1"/>
  <c r="AR24" i="12" s="1"/>
  <c r="AE19" i="13"/>
  <c r="AQ9" i="4"/>
  <c r="R15" i="12"/>
  <c r="AE15" i="12" s="1"/>
  <c r="AF15" i="12" s="1"/>
  <c r="AM15" i="12" s="1"/>
  <c r="AO15" i="12" s="1"/>
  <c r="AP15" i="12" s="1"/>
  <c r="AR15" i="12" s="1"/>
  <c r="AK18" i="12"/>
  <c r="AE18" i="13"/>
  <c r="AE9" i="13"/>
  <c r="AE16" i="13"/>
  <c r="R10" i="12"/>
  <c r="AE10" i="12" s="1"/>
  <c r="AF10" i="12" s="1"/>
  <c r="AM10" i="12" s="1"/>
  <c r="AO10" i="12" s="1"/>
  <c r="AP10" i="12" s="1"/>
  <c r="AR10" i="12" s="1"/>
  <c r="AK12" i="12"/>
  <c r="AE34" i="12"/>
  <c r="AF34" i="12" s="1"/>
  <c r="AM34" i="12" s="1"/>
  <c r="AO34" i="12" s="1"/>
  <c r="AP34" i="12" s="1"/>
  <c r="AR34" i="12" s="1"/>
  <c r="AW36" i="6"/>
  <c r="AW32" i="6"/>
  <c r="AW34" i="6"/>
  <c r="AW38" i="6"/>
  <c r="AK5" i="12"/>
  <c r="AK6" i="12"/>
  <c r="AK8" i="12"/>
  <c r="R14" i="12"/>
  <c r="AE14" i="12" s="1"/>
  <c r="AF14" i="12" s="1"/>
  <c r="AM14" i="12" s="1"/>
  <c r="AO14" i="12" s="1"/>
  <c r="AP14" i="12" s="1"/>
  <c r="AR14" i="12" s="1"/>
  <c r="AK19" i="12"/>
  <c r="AE34" i="13"/>
  <c r="AE30" i="13"/>
  <c r="AQ16" i="4"/>
  <c r="AE25" i="12"/>
  <c r="AF25" i="12" s="1"/>
  <c r="AM25" i="12" s="1"/>
  <c r="AO25" i="12" s="1"/>
  <c r="AP25" i="12" s="1"/>
  <c r="AR25" i="12" s="1"/>
  <c r="AQ24" i="4"/>
  <c r="AQ11" i="4"/>
  <c r="AQ15" i="4"/>
  <c r="AQ23" i="4"/>
  <c r="AI38" i="13"/>
  <c r="BB38" i="13" s="1"/>
  <c r="AX38" i="13"/>
  <c r="AZ38" i="13" s="1"/>
  <c r="BA38" i="13" s="1"/>
  <c r="BC38" i="13" s="1"/>
  <c r="AI42" i="13"/>
  <c r="BB42" i="13" s="1"/>
  <c r="AX42" i="13"/>
  <c r="AZ42" i="13" s="1"/>
  <c r="BA42" i="13" s="1"/>
  <c r="BC42" i="13" s="1"/>
  <c r="AI44" i="13"/>
  <c r="BB44" i="13" s="1"/>
  <c r="AX44" i="13"/>
  <c r="AZ44" i="13" s="1"/>
  <c r="BA44" i="13" s="1"/>
  <c r="BC44" i="13" s="1"/>
  <c r="AI45" i="13"/>
  <c r="BB45" i="13" s="1"/>
  <c r="AX45" i="13"/>
  <c r="AZ45" i="13" s="1"/>
  <c r="BA45" i="13" s="1"/>
  <c r="BC45" i="13" s="1"/>
  <c r="AI46" i="13"/>
  <c r="BB46" i="13" s="1"/>
  <c r="AX46" i="13"/>
  <c r="AZ46" i="13" s="1"/>
  <c r="BA46" i="13" s="1"/>
  <c r="BC46" i="13" s="1"/>
  <c r="AI39" i="13"/>
  <c r="BB39" i="13" s="1"/>
  <c r="AX39" i="13"/>
  <c r="AZ39" i="13" s="1"/>
  <c r="BA39" i="13" s="1"/>
  <c r="BC39" i="13" s="1"/>
  <c r="AI40" i="13"/>
  <c r="BB40" i="13" s="1"/>
  <c r="AX40" i="13"/>
  <c r="AZ40" i="13" s="1"/>
  <c r="BA40" i="13" s="1"/>
  <c r="BC40" i="13" s="1"/>
  <c r="AI41" i="13"/>
  <c r="BB41" i="13" s="1"/>
  <c r="AX41" i="13"/>
  <c r="AZ41" i="13" s="1"/>
  <c r="BA41" i="13" s="1"/>
  <c r="BC41" i="13" s="1"/>
  <c r="AI15" i="13"/>
  <c r="BB15" i="13" s="1"/>
  <c r="AX15" i="13"/>
  <c r="AZ15" i="13" s="1"/>
  <c r="BA15" i="13" s="1"/>
  <c r="BC15" i="13" s="1"/>
  <c r="AQ4" i="4"/>
  <c r="E5" i="5"/>
  <c r="AQ22" i="4"/>
  <c r="AM22" i="7"/>
  <c r="AM27" i="7"/>
  <c r="DX61" i="7"/>
  <c r="DY61" i="7" s="1"/>
  <c r="DY66" i="7" s="1"/>
  <c r="E76" i="8"/>
  <c r="CH28" i="7"/>
  <c r="J74" i="8"/>
  <c r="J76" i="8" s="1"/>
  <c r="CH26" i="7"/>
  <c r="CS15" i="4"/>
  <c r="AM14" i="4"/>
  <c r="CS25" i="4"/>
  <c r="CS5" i="4"/>
  <c r="AW55" i="7"/>
  <c r="AS57" i="7"/>
  <c r="G73" i="5"/>
  <c r="G75" i="5" s="1"/>
  <c r="AQ14" i="4"/>
  <c r="AQ5" i="4"/>
  <c r="AQ10" i="4"/>
  <c r="AQ27" i="4"/>
  <c r="AQ38" i="4"/>
  <c r="AQ25" i="4"/>
  <c r="AQ41" i="4"/>
  <c r="AE46" i="12"/>
  <c r="AF46" i="12" s="1"/>
  <c r="AG39" i="12"/>
  <c r="AG40" i="12"/>
  <c r="AG42" i="12"/>
  <c r="AG43" i="12"/>
  <c r="AE44" i="12"/>
  <c r="AF44" i="12" s="1"/>
  <c r="AM44" i="12" s="1"/>
  <c r="AO44" i="12" s="1"/>
  <c r="AP44" i="12" s="1"/>
  <c r="AR44" i="12" s="1"/>
  <c r="AG41" i="12"/>
  <c r="AG45" i="12"/>
  <c r="K73" i="5"/>
  <c r="K75" i="5" s="1"/>
  <c r="CS33" i="4"/>
  <c r="CS37" i="4"/>
  <c r="CS41" i="4"/>
  <c r="CS43" i="4"/>
  <c r="CS45" i="4"/>
  <c r="AW52" i="4"/>
  <c r="AM17" i="4"/>
  <c r="CS17" i="4"/>
  <c r="AM13" i="4"/>
  <c r="CS13" i="4"/>
  <c r="AM21" i="4"/>
  <c r="CS21" i="4"/>
  <c r="AM10" i="4"/>
  <c r="CS10" i="4"/>
  <c r="CS4" i="4"/>
  <c r="FH64" i="4"/>
  <c r="E73" i="5"/>
  <c r="E75" i="5" s="1"/>
  <c r="I73" i="5"/>
  <c r="I75" i="5" s="1"/>
  <c r="FG64" i="4"/>
  <c r="F73" i="5"/>
  <c r="F75" i="5" s="1"/>
  <c r="J73" i="5"/>
  <c r="J75" i="5" s="1"/>
  <c r="AG38" i="12"/>
  <c r="AE29" i="12"/>
  <c r="AF29" i="12" s="1"/>
  <c r="AM29" i="12" s="1"/>
  <c r="AO29" i="12" s="1"/>
  <c r="AP29" i="12" s="1"/>
  <c r="AR29" i="12" s="1"/>
  <c r="H73" i="5"/>
  <c r="H75" i="5" s="1"/>
  <c r="D73" i="5"/>
  <c r="AQ6" i="4"/>
  <c r="AQ12" i="4"/>
  <c r="AQ18" i="4"/>
  <c r="AQ21" i="4"/>
  <c r="AQ19" i="4"/>
  <c r="AQ20" i="4"/>
  <c r="AE21" i="12"/>
  <c r="AF21" i="12" s="1"/>
  <c r="AM21" i="12" s="1"/>
  <c r="AO21" i="12" s="1"/>
  <c r="AP21" i="12" s="1"/>
  <c r="AR21" i="12" s="1"/>
  <c r="AQ8" i="4"/>
  <c r="AQ7" i="4"/>
  <c r="AE8" i="12"/>
  <c r="AF8" i="12" s="1"/>
  <c r="AM8" i="12" s="1"/>
  <c r="AO8" i="12" s="1"/>
  <c r="AP8" i="12" s="1"/>
  <c r="AR8" i="12" s="1"/>
  <c r="AE7" i="12"/>
  <c r="AF7" i="12" s="1"/>
  <c r="AM7" i="12" s="1"/>
  <c r="AO7" i="12" s="1"/>
  <c r="AP7" i="12" s="1"/>
  <c r="AR7" i="12" s="1"/>
  <c r="AE19" i="12"/>
  <c r="AF19" i="12" s="1"/>
  <c r="AM19" i="12" s="1"/>
  <c r="AO19" i="12" s="1"/>
  <c r="AP19" i="12" s="1"/>
  <c r="AR19" i="12" s="1"/>
  <c r="AE23" i="12"/>
  <c r="AF23" i="12" s="1"/>
  <c r="AM23" i="12" s="1"/>
  <c r="AO23" i="12" s="1"/>
  <c r="AP23" i="12" s="1"/>
  <c r="AR23" i="12" s="1"/>
  <c r="L40" i="8"/>
  <c r="L74" i="8" s="1"/>
  <c r="AQ26" i="4"/>
  <c r="AE26" i="12"/>
  <c r="AF26" i="12" s="1"/>
  <c r="AM26" i="12" s="1"/>
  <c r="AO26" i="12" s="1"/>
  <c r="AP26" i="12" s="1"/>
  <c r="AR26" i="12" s="1"/>
  <c r="AE18" i="12"/>
  <c r="AF18" i="12" s="1"/>
  <c r="AM18" i="12" s="1"/>
  <c r="AO18" i="12" s="1"/>
  <c r="AP18" i="12" s="1"/>
  <c r="AR18" i="12" s="1"/>
  <c r="AE16" i="12"/>
  <c r="AF16" i="12" s="1"/>
  <c r="AM16" i="12" s="1"/>
  <c r="AO16" i="12" s="1"/>
  <c r="AP16" i="12" s="1"/>
  <c r="AR16" i="12" s="1"/>
  <c r="AE13" i="12"/>
  <c r="AF13" i="12" s="1"/>
  <c r="AM13" i="12" s="1"/>
  <c r="AO13" i="12" s="1"/>
  <c r="AP13" i="12" s="1"/>
  <c r="AR13" i="12" s="1"/>
  <c r="AE12" i="12"/>
  <c r="AF12" i="12" s="1"/>
  <c r="AM12" i="12" s="1"/>
  <c r="AO12" i="12" s="1"/>
  <c r="AP12" i="12" s="1"/>
  <c r="AR12" i="12" s="1"/>
  <c r="AE9" i="12"/>
  <c r="AF9" i="12" s="1"/>
  <c r="AM9" i="12" s="1"/>
  <c r="AO9" i="12" s="1"/>
  <c r="AP9" i="12" s="1"/>
  <c r="AR9" i="12" s="1"/>
  <c r="AE6" i="12"/>
  <c r="AF6" i="12" s="1"/>
  <c r="AM6" i="12" s="1"/>
  <c r="AO6" i="12" s="1"/>
  <c r="AP6" i="12" s="1"/>
  <c r="AR6" i="12" s="1"/>
  <c r="AE5" i="12"/>
  <c r="AF5" i="12" s="1"/>
  <c r="AM5" i="12" s="1"/>
  <c r="AO5" i="12" s="1"/>
  <c r="AP5" i="12" s="1"/>
  <c r="AR5" i="12" s="1"/>
  <c r="AW18" i="6"/>
  <c r="AW9" i="6"/>
  <c r="AW11" i="6"/>
  <c r="AW13" i="6"/>
  <c r="AW16" i="6"/>
  <c r="AW20" i="6"/>
  <c r="AW22" i="6"/>
  <c r="AW23" i="6"/>
  <c r="AW24" i="6"/>
  <c r="AW25" i="6"/>
  <c r="AG37" i="12" l="1"/>
  <c r="AQ37" i="12" s="1"/>
  <c r="AS37" i="12" s="1"/>
  <c r="AT37" i="12" s="1"/>
  <c r="AU37" i="12" s="1"/>
  <c r="AV37" i="12" s="1"/>
  <c r="AH37" i="12" s="1"/>
  <c r="AH37" i="13" s="1"/>
  <c r="AX21" i="13"/>
  <c r="AZ21" i="13" s="1"/>
  <c r="BA21" i="13" s="1"/>
  <c r="BC21" i="13" s="1"/>
  <c r="AI17" i="13"/>
  <c r="BB17" i="13" s="1"/>
  <c r="AI21" i="13"/>
  <c r="BB21" i="13" s="1"/>
  <c r="AX28" i="13"/>
  <c r="AZ28" i="13" s="1"/>
  <c r="BA28" i="13" s="1"/>
  <c r="BC28" i="13" s="1"/>
  <c r="AI28" i="13"/>
  <c r="BB28" i="13" s="1"/>
  <c r="AI11" i="13"/>
  <c r="BB11" i="13" s="1"/>
  <c r="D75" i="5"/>
  <c r="L73" i="5"/>
  <c r="L75" i="5" s="1"/>
  <c r="AX17" i="13"/>
  <c r="AZ17" i="13" s="1"/>
  <c r="BA17" i="13" s="1"/>
  <c r="BC17" i="13" s="1"/>
  <c r="AX37" i="13"/>
  <c r="AZ37" i="13" s="1"/>
  <c r="BA37" i="13" s="1"/>
  <c r="BC37" i="13" s="1"/>
  <c r="AI35" i="13"/>
  <c r="BB35" i="13" s="1"/>
  <c r="AI24" i="13"/>
  <c r="BB24" i="13" s="1"/>
  <c r="AI43" i="13"/>
  <c r="BB43" i="13" s="1"/>
  <c r="AI37" i="13"/>
  <c r="BB37" i="13" s="1"/>
  <c r="AI33" i="13"/>
  <c r="BB33" i="13" s="1"/>
  <c r="AX10" i="13"/>
  <c r="AZ10" i="13" s="1"/>
  <c r="BA10" i="13" s="1"/>
  <c r="BC10" i="13" s="1"/>
  <c r="AX43" i="13"/>
  <c r="AZ43" i="13" s="1"/>
  <c r="BA43" i="13" s="1"/>
  <c r="BC43" i="13" s="1"/>
  <c r="AG33" i="12"/>
  <c r="AQ33" i="12" s="1"/>
  <c r="AS33" i="12" s="1"/>
  <c r="AT33" i="12" s="1"/>
  <c r="AU33" i="12" s="1"/>
  <c r="AV33" i="12" s="1"/>
  <c r="AH33" i="12" s="1"/>
  <c r="AH33" i="13" s="1"/>
  <c r="AG34" i="12"/>
  <c r="AQ34" i="12" s="1"/>
  <c r="AS34" i="12" s="1"/>
  <c r="AT34" i="12" s="1"/>
  <c r="AU34" i="12" s="1"/>
  <c r="AV34" i="12" s="1"/>
  <c r="AH34" i="12" s="1"/>
  <c r="AH34" i="13" s="1"/>
  <c r="AG20" i="12"/>
  <c r="AQ20" i="12" s="1"/>
  <c r="AS20" i="12" s="1"/>
  <c r="AT20" i="12" s="1"/>
  <c r="AU20" i="12" s="1"/>
  <c r="AV20" i="12" s="1"/>
  <c r="AH20" i="12" s="1"/>
  <c r="AH20" i="13" s="1"/>
  <c r="AM36" i="12"/>
  <c r="AO36" i="12" s="1"/>
  <c r="AP36" i="12" s="1"/>
  <c r="AR36" i="12" s="1"/>
  <c r="AG36" i="12"/>
  <c r="AQ36" i="12" s="1"/>
  <c r="AI10" i="13"/>
  <c r="BB10" i="13" s="1"/>
  <c r="AF19" i="13"/>
  <c r="AG19" i="13" s="1"/>
  <c r="AF16" i="13"/>
  <c r="AF23" i="13"/>
  <c r="AG23" i="13" s="1"/>
  <c r="AF18" i="13"/>
  <c r="AX18" i="13" s="1"/>
  <c r="AZ18" i="13" s="1"/>
  <c r="BA18" i="13" s="1"/>
  <c r="BC18" i="13" s="1"/>
  <c r="AF22" i="13"/>
  <c r="AX20" i="13"/>
  <c r="AZ20" i="13" s="1"/>
  <c r="BA20" i="13" s="1"/>
  <c r="BC20" i="13" s="1"/>
  <c r="AI20" i="13"/>
  <c r="BB20" i="13" s="1"/>
  <c r="AX24" i="13"/>
  <c r="AZ24" i="13" s="1"/>
  <c r="BA24" i="13" s="1"/>
  <c r="BC24" i="13" s="1"/>
  <c r="AX33" i="13"/>
  <c r="AZ33" i="13" s="1"/>
  <c r="BA33" i="13" s="1"/>
  <c r="BC33" i="13" s="1"/>
  <c r="AX11" i="13"/>
  <c r="AZ11" i="13" s="1"/>
  <c r="BA11" i="13" s="1"/>
  <c r="BC11" i="13" s="1"/>
  <c r="AX35" i="13"/>
  <c r="AZ35" i="13" s="1"/>
  <c r="BA35" i="13" s="1"/>
  <c r="BC35" i="13" s="1"/>
  <c r="L76" i="8"/>
  <c r="AM32" i="12"/>
  <c r="AO32" i="12" s="1"/>
  <c r="AP32" i="12" s="1"/>
  <c r="AR32" i="12" s="1"/>
  <c r="AS32" i="12" s="1"/>
  <c r="AT32" i="12" s="1"/>
  <c r="AU32" i="12" s="1"/>
  <c r="AV32" i="12" s="1"/>
  <c r="AH32" i="12" s="1"/>
  <c r="AH32" i="13" s="1"/>
  <c r="AX25" i="13"/>
  <c r="AZ25" i="13" s="1"/>
  <c r="BA25" i="13" s="1"/>
  <c r="BC25" i="13" s="1"/>
  <c r="AG25" i="12"/>
  <c r="AQ25" i="12" s="1"/>
  <c r="AS25" i="12" s="1"/>
  <c r="AT25" i="12" s="1"/>
  <c r="AU25" i="12" s="1"/>
  <c r="AV25" i="12" s="1"/>
  <c r="AH25" i="12" s="1"/>
  <c r="AH25" i="13" s="1"/>
  <c r="Q11" i="8"/>
  <c r="B6" i="8" s="1"/>
  <c r="AI26" i="13"/>
  <c r="BB26" i="13" s="1"/>
  <c r="AX27" i="13"/>
  <c r="AZ27" i="13" s="1"/>
  <c r="BA27" i="13" s="1"/>
  <c r="BC27" i="13" s="1"/>
  <c r="AI36" i="13"/>
  <c r="BB36" i="13" s="1"/>
  <c r="AI27" i="13"/>
  <c r="BB27" i="13" s="1"/>
  <c r="AI29" i="13"/>
  <c r="BB29" i="13" s="1"/>
  <c r="AX29" i="13"/>
  <c r="AZ29" i="13" s="1"/>
  <c r="BA29" i="13" s="1"/>
  <c r="BC29" i="13" s="1"/>
  <c r="AI25" i="13"/>
  <c r="BB25" i="13" s="1"/>
  <c r="AX36" i="13"/>
  <c r="AZ36" i="13" s="1"/>
  <c r="BA36" i="13" s="1"/>
  <c r="BC36" i="13" s="1"/>
  <c r="AX31" i="13"/>
  <c r="AZ31" i="13" s="1"/>
  <c r="BA31" i="13" s="1"/>
  <c r="BC31" i="13" s="1"/>
  <c r="AG28" i="12"/>
  <c r="AQ28" i="12" s="1"/>
  <c r="AS28" i="12" s="1"/>
  <c r="AT28" i="12" s="1"/>
  <c r="AU28" i="12" s="1"/>
  <c r="AV28" i="12" s="1"/>
  <c r="AH28" i="12" s="1"/>
  <c r="AH28" i="13" s="1"/>
  <c r="AG27" i="12"/>
  <c r="AQ27" i="12" s="1"/>
  <c r="AS27" i="12" s="1"/>
  <c r="AT27" i="12" s="1"/>
  <c r="AU27" i="12" s="1"/>
  <c r="AV27" i="12" s="1"/>
  <c r="AH27" i="12" s="1"/>
  <c r="AH27" i="13" s="1"/>
  <c r="AM31" i="12"/>
  <c r="AO31" i="12" s="1"/>
  <c r="AP31" i="12" s="1"/>
  <c r="AR31" i="12" s="1"/>
  <c r="AS31" i="12" s="1"/>
  <c r="AT31" i="12" s="1"/>
  <c r="AU31" i="12" s="1"/>
  <c r="AV31" i="12" s="1"/>
  <c r="AH31" i="12" s="1"/>
  <c r="AH31" i="13" s="1"/>
  <c r="AF7" i="13"/>
  <c r="AX7" i="13" s="1"/>
  <c r="AZ7" i="13" s="1"/>
  <c r="BA7" i="13" s="1"/>
  <c r="BC7" i="13" s="1"/>
  <c r="AF34" i="13"/>
  <c r="AX34" i="13" s="1"/>
  <c r="AZ34" i="13" s="1"/>
  <c r="BA34" i="13" s="1"/>
  <c r="BC34" i="13" s="1"/>
  <c r="AF9" i="13"/>
  <c r="AG9" i="13" s="1"/>
  <c r="AF13" i="13"/>
  <c r="AG13" i="13" s="1"/>
  <c r="AF30" i="13"/>
  <c r="AG30" i="13" s="1"/>
  <c r="AF14" i="13"/>
  <c r="AG14" i="13" s="1"/>
  <c r="AI31" i="13"/>
  <c r="BB31" i="13" s="1"/>
  <c r="AX32" i="13"/>
  <c r="AZ32" i="13" s="1"/>
  <c r="BA32" i="13" s="1"/>
  <c r="BC32" i="13" s="1"/>
  <c r="AI32" i="13"/>
  <c r="BB32" i="13" s="1"/>
  <c r="AX26" i="13"/>
  <c r="AZ26" i="13" s="1"/>
  <c r="BA26" i="13" s="1"/>
  <c r="BC26" i="13" s="1"/>
  <c r="AF8" i="13"/>
  <c r="AX8" i="13" s="1"/>
  <c r="AZ8" i="13" s="1"/>
  <c r="BA8" i="13" s="1"/>
  <c r="BC8" i="13" s="1"/>
  <c r="AF12" i="13"/>
  <c r="AF6" i="13"/>
  <c r="AX6" i="13" s="1"/>
  <c r="AZ6" i="13" s="1"/>
  <c r="BA6" i="13" s="1"/>
  <c r="BC6" i="13" s="1"/>
  <c r="AG35" i="12"/>
  <c r="AQ35" i="12" s="1"/>
  <c r="AS35" i="12" s="1"/>
  <c r="AT35" i="12" s="1"/>
  <c r="AU35" i="12" s="1"/>
  <c r="AV35" i="12" s="1"/>
  <c r="AH35" i="12" s="1"/>
  <c r="AH35" i="13" s="1"/>
  <c r="AG11" i="12"/>
  <c r="AQ11" i="12" s="1"/>
  <c r="AS11" i="12" s="1"/>
  <c r="AT11" i="12" s="1"/>
  <c r="AU11" i="12" s="1"/>
  <c r="AV11" i="12" s="1"/>
  <c r="AH11" i="12" s="1"/>
  <c r="AH11" i="13" s="1"/>
  <c r="CU3" i="4"/>
  <c r="CU14" i="4" s="1"/>
  <c r="AW54" i="7"/>
  <c r="AY54" i="7" s="1"/>
  <c r="E6" i="8" s="1"/>
  <c r="CJ6" i="7"/>
  <c r="CJ7" i="7" s="1"/>
  <c r="H5" i="5"/>
  <c r="AG24" i="12"/>
  <c r="AQ24" i="12" s="1"/>
  <c r="AS24" i="12" s="1"/>
  <c r="AT24" i="12" s="1"/>
  <c r="AU24" i="12" s="1"/>
  <c r="AV24" i="12" s="1"/>
  <c r="AH24" i="12" s="1"/>
  <c r="AH24" i="13" s="1"/>
  <c r="CP6" i="7"/>
  <c r="CQ7" i="7" s="1"/>
  <c r="AQ38" i="12"/>
  <c r="AS38" i="12" s="1"/>
  <c r="AT38" i="12" s="1"/>
  <c r="AU38" i="12" s="1"/>
  <c r="AV38" i="12" s="1"/>
  <c r="AH38" i="12" s="1"/>
  <c r="AH38" i="13" s="1"/>
  <c r="AQ41" i="12"/>
  <c r="AS41" i="12" s="1"/>
  <c r="AT41" i="12" s="1"/>
  <c r="AU41" i="12" s="1"/>
  <c r="AV41" i="12" s="1"/>
  <c r="AH41" i="12" s="1"/>
  <c r="AH41" i="13" s="1"/>
  <c r="AQ42" i="12"/>
  <c r="AS42" i="12" s="1"/>
  <c r="AT42" i="12" s="1"/>
  <c r="AU42" i="12" s="1"/>
  <c r="AV42" i="12" s="1"/>
  <c r="AH42" i="12" s="1"/>
  <c r="AH42" i="13" s="1"/>
  <c r="AQ39" i="12"/>
  <c r="AS39" i="12" s="1"/>
  <c r="AT39" i="12" s="1"/>
  <c r="AU39" i="12" s="1"/>
  <c r="AV39" i="12" s="1"/>
  <c r="AH39" i="12" s="1"/>
  <c r="AH39" i="13" s="1"/>
  <c r="AQ45" i="12"/>
  <c r="AS45" i="12" s="1"/>
  <c r="AT45" i="12" s="1"/>
  <c r="AU45" i="12" s="1"/>
  <c r="AV45" i="12" s="1"/>
  <c r="AH45" i="12" s="1"/>
  <c r="AH45" i="13" s="1"/>
  <c r="AQ43" i="12"/>
  <c r="AS43" i="12" s="1"/>
  <c r="AT43" i="12" s="1"/>
  <c r="AU43" i="12" s="1"/>
  <c r="AV43" i="12" s="1"/>
  <c r="AH43" i="12" s="1"/>
  <c r="AH43" i="13" s="1"/>
  <c r="AQ40" i="12"/>
  <c r="AS40" i="12" s="1"/>
  <c r="AT40" i="12" s="1"/>
  <c r="AU40" i="12" s="1"/>
  <c r="AV40" i="12" s="1"/>
  <c r="AH40" i="12" s="1"/>
  <c r="AH40" i="13" s="1"/>
  <c r="AM30" i="12"/>
  <c r="AO30" i="12" s="1"/>
  <c r="AP30" i="12" s="1"/>
  <c r="AR30" i="12" s="1"/>
  <c r="AS30" i="12" s="1"/>
  <c r="AT30" i="12" s="1"/>
  <c r="AU30" i="12" s="1"/>
  <c r="AV30" i="12" s="1"/>
  <c r="AH30" i="12" s="1"/>
  <c r="AH30" i="13" s="1"/>
  <c r="AG46" i="12"/>
  <c r="AM46" i="12"/>
  <c r="AO46" i="12" s="1"/>
  <c r="AP46" i="12" s="1"/>
  <c r="AR46" i="12" s="1"/>
  <c r="BN53" i="7"/>
  <c r="C6" i="8" s="1"/>
  <c r="BN55" i="7"/>
  <c r="D6" i="8" s="1"/>
  <c r="AW52" i="7"/>
  <c r="DX66" i="7"/>
  <c r="DX68" i="7" s="1"/>
  <c r="F6" i="8" s="1"/>
  <c r="Q10" i="5"/>
  <c r="B5" i="5" s="1"/>
  <c r="DA3" i="4"/>
  <c r="DB35" i="4" s="1"/>
  <c r="AG9" i="12"/>
  <c r="AG13" i="12"/>
  <c r="AG15" i="12"/>
  <c r="AG18" i="12"/>
  <c r="AG26" i="12"/>
  <c r="AG19" i="12"/>
  <c r="AG8" i="12"/>
  <c r="AG6" i="12"/>
  <c r="AG10" i="12"/>
  <c r="AG12" i="12"/>
  <c r="AG14" i="12"/>
  <c r="AG16" i="12"/>
  <c r="AG17" i="12"/>
  <c r="AG22" i="12"/>
  <c r="AG23" i="12"/>
  <c r="AG7" i="12"/>
  <c r="AG21" i="12"/>
  <c r="AG29" i="12"/>
  <c r="AG44" i="12"/>
  <c r="AG5" i="12"/>
  <c r="FG66" i="4"/>
  <c r="F5" i="5" s="1"/>
  <c r="BN50" i="4"/>
  <c r="AW51" i="4"/>
  <c r="BN52" i="4"/>
  <c r="D5" i="5" s="1"/>
  <c r="AW49" i="4"/>
  <c r="D22" i="5" l="1"/>
  <c r="AR43" i="13"/>
  <c r="AP43" i="4"/>
  <c r="AP38" i="4"/>
  <c r="CP22" i="7"/>
  <c r="CQ26" i="7"/>
  <c r="CJ10" i="7"/>
  <c r="CP23" i="7"/>
  <c r="F61" i="7"/>
  <c r="CQ18" i="7"/>
  <c r="CJ18" i="7"/>
  <c r="CP40" i="7"/>
  <c r="CK34" i="7"/>
  <c r="CP38" i="7"/>
  <c r="CJ48" i="7"/>
  <c r="CP7" i="7"/>
  <c r="CP36" i="7"/>
  <c r="CJ42" i="7"/>
  <c r="CQ31" i="7"/>
  <c r="CK27" i="7"/>
  <c r="CQ27" i="7"/>
  <c r="CK19" i="7"/>
  <c r="CQ21" i="7"/>
  <c r="CK20" i="7"/>
  <c r="CP10" i="7"/>
  <c r="AI23" i="13"/>
  <c r="BB23" i="13" s="1"/>
  <c r="AX23" i="13"/>
  <c r="AZ23" i="13" s="1"/>
  <c r="BA23" i="13" s="1"/>
  <c r="BC23" i="13" s="1"/>
  <c r="AQ20" i="13"/>
  <c r="AP33" i="4"/>
  <c r="AS36" i="12"/>
  <c r="AT36" i="12" s="1"/>
  <c r="AU36" i="12" s="1"/>
  <c r="AV36" i="12" s="1"/>
  <c r="AH36" i="12" s="1"/>
  <c r="AH36" i="13" s="1"/>
  <c r="AT36" i="13" s="1"/>
  <c r="AG22" i="13"/>
  <c r="AI22" i="13"/>
  <c r="BB22" i="13" s="1"/>
  <c r="AX22" i="13"/>
  <c r="AZ22" i="13" s="1"/>
  <c r="BA22" i="13" s="1"/>
  <c r="BC22" i="13" s="1"/>
  <c r="AG18" i="13"/>
  <c r="AI18" i="13"/>
  <c r="BB18" i="13" s="1"/>
  <c r="AG16" i="13"/>
  <c r="AI16" i="13"/>
  <c r="BB16" i="13" s="1"/>
  <c r="AX19" i="13"/>
  <c r="AZ19" i="13" s="1"/>
  <c r="BA19" i="13" s="1"/>
  <c r="BC19" i="13" s="1"/>
  <c r="AP29" i="4"/>
  <c r="AX16" i="13"/>
  <c r="AZ16" i="13" s="1"/>
  <c r="BA16" i="13" s="1"/>
  <c r="BC16" i="13" s="1"/>
  <c r="AI19" i="13"/>
  <c r="BB19" i="13" s="1"/>
  <c r="CQ25" i="7"/>
  <c r="CQ28" i="7"/>
  <c r="CQ29" i="7"/>
  <c r="D30" i="8"/>
  <c r="CQ32" i="7"/>
  <c r="CQ13" i="7"/>
  <c r="CQ33" i="7"/>
  <c r="CQ19" i="7"/>
  <c r="CQ42" i="7"/>
  <c r="CP12" i="7"/>
  <c r="CP29" i="7"/>
  <c r="CP8" i="7"/>
  <c r="CQ23" i="7"/>
  <c r="CQ46" i="7"/>
  <c r="CP16" i="7"/>
  <c r="CP34" i="7"/>
  <c r="CK21" i="7"/>
  <c r="CJ17" i="7"/>
  <c r="CP31" i="7"/>
  <c r="CP21" i="7"/>
  <c r="CQ30" i="7"/>
  <c r="CK29" i="7"/>
  <c r="CP14" i="7"/>
  <c r="CQ9" i="7"/>
  <c r="CK35" i="7"/>
  <c r="CJ9" i="7"/>
  <c r="AX14" i="13"/>
  <c r="AZ14" i="13" s="1"/>
  <c r="BA14" i="13" s="1"/>
  <c r="BC14" i="13" s="1"/>
  <c r="AO31" i="13"/>
  <c r="AI13" i="13"/>
  <c r="BB13" i="13" s="1"/>
  <c r="AX13" i="13"/>
  <c r="AZ13" i="13" s="1"/>
  <c r="BA13" i="13" s="1"/>
  <c r="BC13" i="13" s="1"/>
  <c r="CK47" i="7"/>
  <c r="CK36" i="7"/>
  <c r="CK22" i="7"/>
  <c r="CK37" i="7"/>
  <c r="CK14" i="7"/>
  <c r="CJ20" i="7"/>
  <c r="CJ19" i="7"/>
  <c r="CJ28" i="7"/>
  <c r="CU39" i="4"/>
  <c r="CV28" i="4"/>
  <c r="CU29" i="4"/>
  <c r="CK24" i="7"/>
  <c r="CK31" i="7"/>
  <c r="CK33" i="7"/>
  <c r="CK26" i="7"/>
  <c r="CK9" i="7"/>
  <c r="CJ12" i="7"/>
  <c r="CJ21" i="7"/>
  <c r="CJ27" i="7"/>
  <c r="CK38" i="7"/>
  <c r="CJ32" i="7"/>
  <c r="CJ29" i="7"/>
  <c r="CJ31" i="7"/>
  <c r="CK40" i="7"/>
  <c r="CJ34" i="7"/>
  <c r="CJ14" i="7"/>
  <c r="CK7" i="7"/>
  <c r="CJ37" i="7"/>
  <c r="CJ47" i="7"/>
  <c r="CK8" i="7"/>
  <c r="CJ36" i="7"/>
  <c r="CJ8" i="7"/>
  <c r="CJ25" i="7"/>
  <c r="CJ35" i="7"/>
  <c r="CK25" i="7"/>
  <c r="CK28" i="7"/>
  <c r="CJ30" i="7"/>
  <c r="CK13" i="7"/>
  <c r="CK18" i="7"/>
  <c r="CJ23" i="7"/>
  <c r="CK44" i="7"/>
  <c r="CJ44" i="7"/>
  <c r="CK16" i="7"/>
  <c r="CK17" i="7"/>
  <c r="CK11" i="7"/>
  <c r="CJ33" i="7"/>
  <c r="CK23" i="7"/>
  <c r="D23" i="8"/>
  <c r="CK42" i="7"/>
  <c r="CJ46" i="7"/>
  <c r="CJ26" i="7"/>
  <c r="CJ13" i="7"/>
  <c r="CV12" i="4"/>
  <c r="CV36" i="4"/>
  <c r="CV22" i="4"/>
  <c r="CU10" i="4"/>
  <c r="CU18" i="4"/>
  <c r="CV41" i="4"/>
  <c r="CV11" i="4"/>
  <c r="CV29" i="4"/>
  <c r="CV26" i="4"/>
  <c r="CV23" i="4"/>
  <c r="CU30" i="4"/>
  <c r="CV20" i="4"/>
  <c r="CU37" i="4"/>
  <c r="CV15" i="4"/>
  <c r="CU41" i="4"/>
  <c r="CU23" i="4"/>
  <c r="AI14" i="13"/>
  <c r="BB14" i="13" s="1"/>
  <c r="AI9" i="13"/>
  <c r="BB9" i="13" s="1"/>
  <c r="AT31" i="13"/>
  <c r="AS31" i="13"/>
  <c r="AQ31" i="13"/>
  <c r="AT32" i="13"/>
  <c r="AR31" i="13"/>
  <c r="AG12" i="13"/>
  <c r="AI12" i="13"/>
  <c r="BB12" i="13" s="1"/>
  <c r="AG7" i="13"/>
  <c r="AI7" i="13"/>
  <c r="BB7" i="13" s="1"/>
  <c r="AQ32" i="13"/>
  <c r="AP31" i="13"/>
  <c r="AP32" i="13"/>
  <c r="AX30" i="13"/>
  <c r="AZ30" i="13" s="1"/>
  <c r="BA30" i="13" s="1"/>
  <c r="BC30" i="13" s="1"/>
  <c r="AG6" i="13"/>
  <c r="AI6" i="13"/>
  <c r="BB6" i="13" s="1"/>
  <c r="AG34" i="13"/>
  <c r="AI34" i="13"/>
  <c r="BB34" i="13" s="1"/>
  <c r="AI30" i="13"/>
  <c r="BB30" i="13" s="1"/>
  <c r="AS32" i="13"/>
  <c r="AG8" i="13"/>
  <c r="AI8" i="13"/>
  <c r="BB8" i="13" s="1"/>
  <c r="AR32" i="13"/>
  <c r="AX9" i="13"/>
  <c r="AZ9" i="13" s="1"/>
  <c r="BA9" i="13" s="1"/>
  <c r="BC9" i="13" s="1"/>
  <c r="AO32" i="13"/>
  <c r="AX12" i="13"/>
  <c r="AZ12" i="13" s="1"/>
  <c r="BA12" i="13" s="1"/>
  <c r="BC12" i="13" s="1"/>
  <c r="CU15" i="4"/>
  <c r="CV39" i="4"/>
  <c r="CV13" i="4"/>
  <c r="F58" i="4"/>
  <c r="CV21" i="4"/>
  <c r="CV42" i="4"/>
  <c r="CU33" i="4"/>
  <c r="CU9" i="4"/>
  <c r="CV8" i="4"/>
  <c r="CV44" i="4"/>
  <c r="CP20" i="7"/>
  <c r="CP19" i="7"/>
  <c r="CP25" i="7"/>
  <c r="CQ44" i="7"/>
  <c r="CQ15" i="7"/>
  <c r="CU13" i="4"/>
  <c r="CV37" i="4"/>
  <c r="CU8" i="4"/>
  <c r="CU42" i="4"/>
  <c r="CV17" i="4"/>
  <c r="CV38" i="4"/>
  <c r="CU44" i="4"/>
  <c r="CV40" i="4"/>
  <c r="CU21" i="4"/>
  <c r="CV16" i="4"/>
  <c r="CU11" i="4"/>
  <c r="CV35" i="4"/>
  <c r="CV4" i="4"/>
  <c r="CU38" i="4"/>
  <c r="CV7" i="4"/>
  <c r="CV34" i="4"/>
  <c r="CU36" i="4"/>
  <c r="CV24" i="4"/>
  <c r="CV19" i="4"/>
  <c r="CP24" i="7"/>
  <c r="CP27" i="7"/>
  <c r="CP33" i="7"/>
  <c r="CQ48" i="7"/>
  <c r="CV33" i="4"/>
  <c r="CU19" i="4"/>
  <c r="CU34" i="4"/>
  <c r="CU43" i="4"/>
  <c r="CV30" i="4"/>
  <c r="CU28" i="4"/>
  <c r="CU6" i="4"/>
  <c r="CU45" i="4"/>
  <c r="CV18" i="4"/>
  <c r="CV27" i="4"/>
  <c r="CV45" i="4"/>
  <c r="CU26" i="4"/>
  <c r="CU35" i="4"/>
  <c r="CU16" i="4"/>
  <c r="CV14" i="4"/>
  <c r="CV10" i="4"/>
  <c r="CU40" i="4"/>
  <c r="CU20" i="4"/>
  <c r="CV25" i="4"/>
  <c r="CV43" i="4"/>
  <c r="CU17" i="4"/>
  <c r="CU31" i="4"/>
  <c r="CU12" i="4"/>
  <c r="CV6" i="4"/>
  <c r="CV9" i="4"/>
  <c r="CU24" i="4"/>
  <c r="CU32" i="4"/>
  <c r="CU5" i="4"/>
  <c r="CQ20" i="7"/>
  <c r="CQ37" i="7"/>
  <c r="CP35" i="7"/>
  <c r="CQ35" i="7"/>
  <c r="CP37" i="7"/>
  <c r="CP42" i="7"/>
  <c r="CP26" i="7"/>
  <c r="CQ34" i="7"/>
  <c r="CQ10" i="7"/>
  <c r="CP18" i="7"/>
  <c r="CQ8" i="7"/>
  <c r="CQ41" i="7"/>
  <c r="CP39" i="7"/>
  <c r="CQ39" i="7"/>
  <c r="CP41" i="7"/>
  <c r="CP44" i="7"/>
  <c r="CP28" i="7"/>
  <c r="CQ36" i="7"/>
  <c r="CQ12" i="7"/>
  <c r="CP9" i="7"/>
  <c r="CQ17" i="7"/>
  <c r="CQ24" i="7"/>
  <c r="CQ45" i="7"/>
  <c r="CP43" i="7"/>
  <c r="CQ43" i="7"/>
  <c r="CP45" i="7"/>
  <c r="CP46" i="7"/>
  <c r="CP30" i="7"/>
  <c r="CQ38" i="7"/>
  <c r="CJ24" i="7"/>
  <c r="CJ41" i="7"/>
  <c r="CK39" i="7"/>
  <c r="CJ39" i="7"/>
  <c r="CK41" i="7"/>
  <c r="CK46" i="7"/>
  <c r="CK30" i="7"/>
  <c r="CJ38" i="7"/>
  <c r="CK12" i="7"/>
  <c r="CP11" i="7"/>
  <c r="CQ16" i="7"/>
  <c r="CP17" i="7"/>
  <c r="CK15" i="7"/>
  <c r="CQ14" i="7"/>
  <c r="CQ22" i="7"/>
  <c r="F67" i="7"/>
  <c r="CP47" i="7"/>
  <c r="CQ47" i="7"/>
  <c r="CP48" i="7"/>
  <c r="CP32" i="7"/>
  <c r="CQ40" i="7"/>
  <c r="CJ22" i="7"/>
  <c r="CJ45" i="7"/>
  <c r="CK43" i="7"/>
  <c r="CJ43" i="7"/>
  <c r="CK45" i="7"/>
  <c r="CK48" i="7"/>
  <c r="CK32" i="7"/>
  <c r="CJ40" i="7"/>
  <c r="CK10" i="7"/>
  <c r="CQ11" i="7"/>
  <c r="CP15" i="7"/>
  <c r="CU4" i="4"/>
  <c r="CV31" i="4"/>
  <c r="CU7" i="4"/>
  <c r="CU22" i="4"/>
  <c r="CU27" i="4"/>
  <c r="CV5" i="4"/>
  <c r="CU25" i="4"/>
  <c r="CV32" i="4"/>
  <c r="CJ16" i="7"/>
  <c r="CP13" i="7"/>
  <c r="CJ15" i="7"/>
  <c r="CJ11" i="7"/>
  <c r="AP20" i="4"/>
  <c r="AP12" i="4"/>
  <c r="AP25" i="4"/>
  <c r="AP44" i="4"/>
  <c r="AP40" i="4"/>
  <c r="AP27" i="4"/>
  <c r="AP39" i="4"/>
  <c r="AP41" i="4"/>
  <c r="AP36" i="4"/>
  <c r="AP32" i="4"/>
  <c r="AQ24" i="13"/>
  <c r="AP24" i="13"/>
  <c r="AT24" i="13"/>
  <c r="AO24" i="13"/>
  <c r="AS24" i="13"/>
  <c r="AR24" i="13"/>
  <c r="AR37" i="13"/>
  <c r="AO37" i="13"/>
  <c r="AS37" i="13"/>
  <c r="AP37" i="13"/>
  <c r="AT37" i="13"/>
  <c r="AQ37" i="13"/>
  <c r="AQ40" i="13"/>
  <c r="AP40" i="13"/>
  <c r="AT40" i="13"/>
  <c r="AO40" i="13"/>
  <c r="AS40" i="13"/>
  <c r="AR40" i="13"/>
  <c r="AR27" i="13"/>
  <c r="AO27" i="13"/>
  <c r="AS27" i="13"/>
  <c r="AP27" i="13"/>
  <c r="AT27" i="13"/>
  <c r="AQ27" i="13"/>
  <c r="AR35" i="13"/>
  <c r="AO35" i="13"/>
  <c r="AS35" i="13"/>
  <c r="AP35" i="13"/>
  <c r="AT35" i="13"/>
  <c r="AQ35" i="13"/>
  <c r="AR45" i="13"/>
  <c r="AO45" i="13"/>
  <c r="AS45" i="13"/>
  <c r="AP45" i="13"/>
  <c r="AT45" i="13"/>
  <c r="AQ45" i="13"/>
  <c r="AR11" i="13"/>
  <c r="AO11" i="13"/>
  <c r="AS11" i="13"/>
  <c r="AP11" i="13"/>
  <c r="AT11" i="13"/>
  <c r="AQ11" i="13"/>
  <c r="AQ28" i="13"/>
  <c r="AP28" i="13"/>
  <c r="AT28" i="13"/>
  <c r="AO28" i="13"/>
  <c r="AS28" i="13"/>
  <c r="AR28" i="13"/>
  <c r="AR39" i="13"/>
  <c r="AO39" i="13"/>
  <c r="AS39" i="13"/>
  <c r="AP39" i="13"/>
  <c r="AT39" i="13"/>
  <c r="AQ39" i="13"/>
  <c r="AQ42" i="13"/>
  <c r="AP42" i="13"/>
  <c r="AT42" i="13"/>
  <c r="AO42" i="13"/>
  <c r="AS42" i="13"/>
  <c r="AR42" i="13"/>
  <c r="AR25" i="13"/>
  <c r="AO25" i="13"/>
  <c r="AS25" i="13"/>
  <c r="AP25" i="13"/>
  <c r="AT25" i="13"/>
  <c r="AQ25" i="13"/>
  <c r="AR33" i="13"/>
  <c r="AO33" i="13"/>
  <c r="AS33" i="13"/>
  <c r="AP33" i="13"/>
  <c r="AT33" i="13"/>
  <c r="AQ33" i="13"/>
  <c r="AR41" i="13"/>
  <c r="AO41" i="13"/>
  <c r="AS41" i="13"/>
  <c r="AP41" i="13"/>
  <c r="AT41" i="13"/>
  <c r="AQ41" i="13"/>
  <c r="AQ38" i="13"/>
  <c r="AP38" i="13"/>
  <c r="AT38" i="13"/>
  <c r="AO38" i="13"/>
  <c r="AS38" i="13"/>
  <c r="AR38" i="13"/>
  <c r="AR20" i="13"/>
  <c r="AS20" i="13"/>
  <c r="AO20" i="13"/>
  <c r="AQ43" i="13"/>
  <c r="AT43" i="13"/>
  <c r="AP43" i="13"/>
  <c r="AT20" i="13"/>
  <c r="AP20" i="13"/>
  <c r="AS43" i="13"/>
  <c r="AO43" i="13"/>
  <c r="AQ5" i="12"/>
  <c r="AS5" i="12" s="1"/>
  <c r="AT5" i="12" s="1"/>
  <c r="AU5" i="12" s="1"/>
  <c r="AV5" i="12" s="1"/>
  <c r="AH5" i="12" s="1"/>
  <c r="AH5" i="13" s="1"/>
  <c r="AQ44" i="12"/>
  <c r="AS44" i="12" s="1"/>
  <c r="AT44" i="12" s="1"/>
  <c r="AU44" i="12" s="1"/>
  <c r="AV44" i="12" s="1"/>
  <c r="AH44" i="12" s="1"/>
  <c r="AH44" i="13" s="1"/>
  <c r="AQ21" i="12"/>
  <c r="AS21" i="12" s="1"/>
  <c r="AT21" i="12" s="1"/>
  <c r="AU21" i="12" s="1"/>
  <c r="AV21" i="12" s="1"/>
  <c r="AH21" i="12" s="1"/>
  <c r="AH21" i="13" s="1"/>
  <c r="AQ23" i="12"/>
  <c r="AS23" i="12" s="1"/>
  <c r="AT23" i="12" s="1"/>
  <c r="AU23" i="12" s="1"/>
  <c r="AV23" i="12" s="1"/>
  <c r="AH23" i="12" s="1"/>
  <c r="AH23" i="13" s="1"/>
  <c r="AQ17" i="12"/>
  <c r="AS17" i="12" s="1"/>
  <c r="AT17" i="12" s="1"/>
  <c r="AU17" i="12" s="1"/>
  <c r="AV17" i="12" s="1"/>
  <c r="AH17" i="12" s="1"/>
  <c r="AH17" i="13" s="1"/>
  <c r="AQ14" i="12"/>
  <c r="AS14" i="12" s="1"/>
  <c r="AT14" i="12" s="1"/>
  <c r="AU14" i="12" s="1"/>
  <c r="AV14" i="12" s="1"/>
  <c r="AH14" i="12" s="1"/>
  <c r="AH14" i="13" s="1"/>
  <c r="AQ10" i="12"/>
  <c r="AS10" i="12" s="1"/>
  <c r="AT10" i="12" s="1"/>
  <c r="AU10" i="12" s="1"/>
  <c r="AV10" i="12" s="1"/>
  <c r="AH10" i="12" s="1"/>
  <c r="AH10" i="13" s="1"/>
  <c r="AQ8" i="12"/>
  <c r="AS8" i="12" s="1"/>
  <c r="AT8" i="12" s="1"/>
  <c r="AU8" i="12" s="1"/>
  <c r="AV8" i="12" s="1"/>
  <c r="AH8" i="12" s="1"/>
  <c r="AH8" i="13" s="1"/>
  <c r="AQ26" i="12"/>
  <c r="AS26" i="12" s="1"/>
  <c r="AT26" i="12" s="1"/>
  <c r="AU26" i="12" s="1"/>
  <c r="AV26" i="12" s="1"/>
  <c r="AH26" i="12" s="1"/>
  <c r="AH26" i="13" s="1"/>
  <c r="AQ15" i="12"/>
  <c r="AS15" i="12" s="1"/>
  <c r="AT15" i="12" s="1"/>
  <c r="AU15" i="12" s="1"/>
  <c r="AV15" i="12" s="1"/>
  <c r="AH15" i="12" s="1"/>
  <c r="AH15" i="13" s="1"/>
  <c r="AQ9" i="12"/>
  <c r="AS9" i="12" s="1"/>
  <c r="AT9" i="12" s="1"/>
  <c r="AU9" i="12" s="1"/>
  <c r="AV9" i="12" s="1"/>
  <c r="AH9" i="12" s="1"/>
  <c r="AH9" i="13" s="1"/>
  <c r="AQ29" i="12"/>
  <c r="AS29" i="12" s="1"/>
  <c r="AT29" i="12" s="1"/>
  <c r="AU29" i="12" s="1"/>
  <c r="AV29" i="12" s="1"/>
  <c r="AH29" i="12" s="1"/>
  <c r="AH29" i="13" s="1"/>
  <c r="AQ7" i="12"/>
  <c r="AS7" i="12" s="1"/>
  <c r="AT7" i="12" s="1"/>
  <c r="AU7" i="12" s="1"/>
  <c r="AV7" i="12" s="1"/>
  <c r="AH7" i="12" s="1"/>
  <c r="AH7" i="13" s="1"/>
  <c r="AQ22" i="12"/>
  <c r="AS22" i="12" s="1"/>
  <c r="AT22" i="12" s="1"/>
  <c r="AU22" i="12" s="1"/>
  <c r="AV22" i="12" s="1"/>
  <c r="AH22" i="12" s="1"/>
  <c r="AH22" i="13" s="1"/>
  <c r="AQ16" i="12"/>
  <c r="AS16" i="12" s="1"/>
  <c r="AT16" i="12" s="1"/>
  <c r="AU16" i="12" s="1"/>
  <c r="AV16" i="12" s="1"/>
  <c r="AH16" i="12" s="1"/>
  <c r="AH16" i="13" s="1"/>
  <c r="AQ12" i="12"/>
  <c r="AS12" i="12" s="1"/>
  <c r="AT12" i="12" s="1"/>
  <c r="AU12" i="12" s="1"/>
  <c r="AV12" i="12" s="1"/>
  <c r="AH12" i="12" s="1"/>
  <c r="AH12" i="13" s="1"/>
  <c r="AQ6" i="12"/>
  <c r="AS6" i="12" s="1"/>
  <c r="AT6" i="12" s="1"/>
  <c r="AU6" i="12" s="1"/>
  <c r="AV6" i="12" s="1"/>
  <c r="AH6" i="12" s="1"/>
  <c r="AH6" i="13" s="1"/>
  <c r="AQ19" i="12"/>
  <c r="AS19" i="12" s="1"/>
  <c r="AT19" i="12" s="1"/>
  <c r="AU19" i="12" s="1"/>
  <c r="AV19" i="12" s="1"/>
  <c r="AH19" i="12" s="1"/>
  <c r="AH19" i="13" s="1"/>
  <c r="AQ18" i="12"/>
  <c r="AS18" i="12" s="1"/>
  <c r="AT18" i="12" s="1"/>
  <c r="AU18" i="12" s="1"/>
  <c r="AV18" i="12" s="1"/>
  <c r="AH18" i="12" s="1"/>
  <c r="AH18" i="13" s="1"/>
  <c r="AQ13" i="12"/>
  <c r="AS13" i="12" s="1"/>
  <c r="AT13" i="12" s="1"/>
  <c r="AU13" i="12" s="1"/>
  <c r="AV13" i="12" s="1"/>
  <c r="AH13" i="12" s="1"/>
  <c r="AH13" i="13" s="1"/>
  <c r="AQ46" i="12"/>
  <c r="AS46" i="12" s="1"/>
  <c r="AT46" i="12" s="1"/>
  <c r="AU46" i="12" s="1"/>
  <c r="AV46" i="12" s="1"/>
  <c r="AH46" i="12" s="1"/>
  <c r="AH46" i="13" s="1"/>
  <c r="AW53" i="7"/>
  <c r="DB24" i="4"/>
  <c r="DB13" i="4"/>
  <c r="DA10" i="4"/>
  <c r="DA28" i="4"/>
  <c r="DB37" i="4"/>
  <c r="DA44" i="4"/>
  <c r="DA13" i="4"/>
  <c r="DB42" i="4"/>
  <c r="DA9" i="4"/>
  <c r="DB14" i="4"/>
  <c r="DA36" i="4"/>
  <c r="DA15" i="4"/>
  <c r="DA35" i="4"/>
  <c r="DB19" i="4"/>
  <c r="DB26" i="4"/>
  <c r="DA33" i="4"/>
  <c r="DB17" i="4"/>
  <c r="DB5" i="4"/>
  <c r="DA20" i="4"/>
  <c r="DA19" i="4"/>
  <c r="DA6" i="4"/>
  <c r="DA24" i="4"/>
  <c r="DA32" i="4"/>
  <c r="DA40" i="4"/>
  <c r="DB7" i="4"/>
  <c r="DB8" i="4"/>
  <c r="DA27" i="4"/>
  <c r="DA43" i="4"/>
  <c r="DA12" i="4"/>
  <c r="DB29" i="4"/>
  <c r="DB45" i="4"/>
  <c r="DB34" i="4"/>
  <c r="DB11" i="4"/>
  <c r="DB10" i="4"/>
  <c r="DA21" i="4"/>
  <c r="DA29" i="4"/>
  <c r="DA45" i="4"/>
  <c r="DA14" i="4"/>
  <c r="DB31" i="4"/>
  <c r="F64" i="4"/>
  <c r="DB36" i="4"/>
  <c r="DB44" i="4"/>
  <c r="DB15" i="4"/>
  <c r="DA37" i="4"/>
  <c r="DB18" i="4"/>
  <c r="DB23" i="4"/>
  <c r="DB39" i="4"/>
  <c r="DB28" i="4"/>
  <c r="DB40" i="4"/>
  <c r="DA8" i="4"/>
  <c r="DA18" i="4"/>
  <c r="DA7" i="4"/>
  <c r="DA17" i="4"/>
  <c r="DB21" i="4"/>
  <c r="D29" i="5"/>
  <c r="DB12" i="4"/>
  <c r="DA16" i="4"/>
  <c r="DA26" i="4"/>
  <c r="DA30" i="4"/>
  <c r="DA34" i="4"/>
  <c r="DA38" i="4"/>
  <c r="DA42" i="4"/>
  <c r="DA5" i="4"/>
  <c r="DA11" i="4"/>
  <c r="DB20" i="4"/>
  <c r="DB4" i="4"/>
  <c r="DA23" i="4"/>
  <c r="DA31" i="4"/>
  <c r="DA39" i="4"/>
  <c r="DB6" i="4"/>
  <c r="DA4" i="4"/>
  <c r="DB16" i="4"/>
  <c r="DB25" i="4"/>
  <c r="DB33" i="4"/>
  <c r="DB41" i="4"/>
  <c r="DB22" i="4"/>
  <c r="DB30" i="4"/>
  <c r="DB38" i="4"/>
  <c r="DA22" i="4"/>
  <c r="DA25" i="4"/>
  <c r="DA41" i="4"/>
  <c r="DB9" i="4"/>
  <c r="DB27" i="4"/>
  <c r="DB43" i="4"/>
  <c r="DB32" i="4"/>
  <c r="C5" i="5"/>
  <c r="AW50" i="4"/>
  <c r="AP6" i="4" l="1"/>
  <c r="AQ36" i="13"/>
  <c r="AP42" i="4"/>
  <c r="AP36" i="13"/>
  <c r="AR36" i="13"/>
  <c r="AS36" i="13"/>
  <c r="AO36" i="13"/>
  <c r="AP31" i="4"/>
  <c r="AP37" i="4"/>
  <c r="AP13" i="4"/>
  <c r="AP28" i="4"/>
  <c r="AP9" i="4"/>
  <c r="AP15" i="4"/>
  <c r="AP34" i="4"/>
  <c r="AP14" i="4"/>
  <c r="AP35" i="4"/>
  <c r="AP8" i="4"/>
  <c r="AP18" i="4"/>
  <c r="AP21" i="4"/>
  <c r="AP10" i="4"/>
  <c r="AP30" i="4"/>
  <c r="AP45" i="4"/>
  <c r="AP7" i="4"/>
  <c r="AP24" i="4"/>
  <c r="AP5" i="4"/>
  <c r="CV3" i="4"/>
  <c r="D23" i="5" s="1"/>
  <c r="AT34" i="13"/>
  <c r="AP30" i="13"/>
  <c r="AR34" i="13"/>
  <c r="AT30" i="13"/>
  <c r="AJ31" i="13"/>
  <c r="AW31" i="13" s="1"/>
  <c r="AJ32" i="13"/>
  <c r="AW32" i="13" s="1"/>
  <c r="AO34" i="13"/>
  <c r="AS34" i="13"/>
  <c r="AQ30" i="13"/>
  <c r="AO30" i="13"/>
  <c r="CU48" i="4"/>
  <c r="AQ34" i="13"/>
  <c r="AS30" i="13"/>
  <c r="AP34" i="13"/>
  <c r="AR30" i="13"/>
  <c r="CK6" i="7"/>
  <c r="CM37" i="7" s="1"/>
  <c r="CQ6" i="7"/>
  <c r="CR21" i="7" s="1"/>
  <c r="CP50" i="7"/>
  <c r="CU47" i="4"/>
  <c r="CP51" i="7"/>
  <c r="CJ51" i="7"/>
  <c r="CJ50" i="7"/>
  <c r="AJ41" i="13"/>
  <c r="BD41" i="13" s="1"/>
  <c r="BE41" i="13" s="1"/>
  <c r="BF41" i="13" s="1"/>
  <c r="BG41" i="13" s="1"/>
  <c r="AK41" i="13" s="1"/>
  <c r="AJ37" i="13"/>
  <c r="AW37" i="13" s="1"/>
  <c r="BD31" i="13"/>
  <c r="BE31" i="13" s="1"/>
  <c r="BF31" i="13" s="1"/>
  <c r="BG31" i="13" s="1"/>
  <c r="AK31" i="13" s="1"/>
  <c r="AJ35" i="13"/>
  <c r="AW35" i="13" s="1"/>
  <c r="AJ28" i="13"/>
  <c r="AW28" i="13" s="1"/>
  <c r="AJ43" i="13"/>
  <c r="AW43" i="13" s="1"/>
  <c r="AJ33" i="13"/>
  <c r="BD33" i="13" s="1"/>
  <c r="BE33" i="13" s="1"/>
  <c r="BF33" i="13" s="1"/>
  <c r="BG33" i="13" s="1"/>
  <c r="AK33" i="13" s="1"/>
  <c r="AJ42" i="13"/>
  <c r="AW42" i="13" s="1"/>
  <c r="AJ45" i="13"/>
  <c r="AW45" i="13" s="1"/>
  <c r="AJ27" i="13"/>
  <c r="AW27" i="13" s="1"/>
  <c r="AJ40" i="13"/>
  <c r="AW40" i="13" s="1"/>
  <c r="AJ38" i="13"/>
  <c r="AW38" i="13" s="1"/>
  <c r="BD32" i="13"/>
  <c r="BE32" i="13" s="1"/>
  <c r="BF32" i="13" s="1"/>
  <c r="BG32" i="13" s="1"/>
  <c r="AK32" i="13" s="1"/>
  <c r="AJ20" i="13"/>
  <c r="AW20" i="13" s="1"/>
  <c r="AJ25" i="13"/>
  <c r="AW25" i="13" s="1"/>
  <c r="AJ11" i="13"/>
  <c r="AJ24" i="13"/>
  <c r="AW24" i="13" s="1"/>
  <c r="AJ39" i="13"/>
  <c r="AQ46" i="13"/>
  <c r="AP46" i="13"/>
  <c r="AT46" i="13"/>
  <c r="AO46" i="13"/>
  <c r="AS46" i="13"/>
  <c r="AR46" i="13"/>
  <c r="AR13" i="13"/>
  <c r="AO13" i="13"/>
  <c r="AS13" i="13"/>
  <c r="AP13" i="13"/>
  <c r="AT13" i="13"/>
  <c r="AQ13" i="13"/>
  <c r="AQ18" i="13"/>
  <c r="AP18" i="13"/>
  <c r="AT18" i="13"/>
  <c r="AO18" i="13"/>
  <c r="AS18" i="13"/>
  <c r="AR18" i="13"/>
  <c r="AR19" i="13"/>
  <c r="AO19" i="13"/>
  <c r="AS19" i="13"/>
  <c r="AP19" i="13"/>
  <c r="AT19" i="13"/>
  <c r="AQ19" i="13"/>
  <c r="AQ6" i="13"/>
  <c r="AP6" i="13"/>
  <c r="AT6" i="13"/>
  <c r="AO6" i="13"/>
  <c r="AS6" i="13"/>
  <c r="AR6" i="13"/>
  <c r="AQ12" i="13"/>
  <c r="AP12" i="13"/>
  <c r="AT12" i="13"/>
  <c r="AO12" i="13"/>
  <c r="AS12" i="13"/>
  <c r="AR12" i="13"/>
  <c r="AQ16" i="13"/>
  <c r="AP16" i="13"/>
  <c r="AT16" i="13"/>
  <c r="AO16" i="13"/>
  <c r="AS16" i="13"/>
  <c r="AR16" i="13"/>
  <c r="AQ22" i="13"/>
  <c r="AP22" i="13"/>
  <c r="AT22" i="13"/>
  <c r="AO22" i="13"/>
  <c r="AS22" i="13"/>
  <c r="AR22" i="13"/>
  <c r="AR7" i="13"/>
  <c r="AO7" i="13"/>
  <c r="AS7" i="13"/>
  <c r="AP7" i="13"/>
  <c r="AT7" i="13"/>
  <c r="AQ7" i="13"/>
  <c r="AR29" i="13"/>
  <c r="AO29" i="13"/>
  <c r="AS29" i="13"/>
  <c r="AP29" i="13"/>
  <c r="AT29" i="13"/>
  <c r="AQ29" i="13"/>
  <c r="AR9" i="13"/>
  <c r="AO9" i="13"/>
  <c r="AS9" i="13"/>
  <c r="AP9" i="13"/>
  <c r="AT9" i="13"/>
  <c r="AQ9" i="13"/>
  <c r="AR15" i="13"/>
  <c r="AO15" i="13"/>
  <c r="AS15" i="13"/>
  <c r="AP15" i="13"/>
  <c r="AT15" i="13"/>
  <c r="AQ15" i="13"/>
  <c r="AQ26" i="13"/>
  <c r="AP26" i="13"/>
  <c r="AT26" i="13"/>
  <c r="AO26" i="13"/>
  <c r="AS26" i="13"/>
  <c r="AR26" i="13"/>
  <c r="AQ8" i="13"/>
  <c r="AP8" i="13"/>
  <c r="AT8" i="13"/>
  <c r="AO8" i="13"/>
  <c r="AS8" i="13"/>
  <c r="AR8" i="13"/>
  <c r="AQ10" i="13"/>
  <c r="AP10" i="13"/>
  <c r="AT10" i="13"/>
  <c r="AO10" i="13"/>
  <c r="AS10" i="13"/>
  <c r="AR10" i="13"/>
  <c r="AQ14" i="13"/>
  <c r="AP14" i="13"/>
  <c r="AT14" i="13"/>
  <c r="AO14" i="13"/>
  <c r="AS14" i="13"/>
  <c r="AR14" i="13"/>
  <c r="AR17" i="13"/>
  <c r="AO17" i="13"/>
  <c r="AS17" i="13"/>
  <c r="AP17" i="13"/>
  <c r="AT17" i="13"/>
  <c r="AQ17" i="13"/>
  <c r="AR23" i="13"/>
  <c r="AO23" i="13"/>
  <c r="AS23" i="13"/>
  <c r="AP23" i="13"/>
  <c r="AT23" i="13"/>
  <c r="AQ23" i="13"/>
  <c r="AR21" i="13"/>
  <c r="AO21" i="13"/>
  <c r="AS21" i="13"/>
  <c r="AP21" i="13"/>
  <c r="AT21" i="13"/>
  <c r="AQ21" i="13"/>
  <c r="AQ44" i="13"/>
  <c r="AP44" i="13"/>
  <c r="AT44" i="13"/>
  <c r="AO44" i="13"/>
  <c r="AS44" i="13"/>
  <c r="AR44" i="13"/>
  <c r="AP4" i="4"/>
  <c r="DA47" i="4"/>
  <c r="DB3" i="4"/>
  <c r="DA48" i="4"/>
  <c r="AP19" i="4"/>
  <c r="CW39" i="4" l="1"/>
  <c r="CX42" i="4"/>
  <c r="CW8" i="4"/>
  <c r="CW31" i="4"/>
  <c r="AJ36" i="13"/>
  <c r="AW36" i="13" s="1"/>
  <c r="AP17" i="4"/>
  <c r="AP22" i="4"/>
  <c r="AP23" i="4"/>
  <c r="AP16" i="4"/>
  <c r="AP26" i="4"/>
  <c r="AP11" i="4"/>
  <c r="BN41" i="13"/>
  <c r="BM41" i="13"/>
  <c r="BJ41" i="13"/>
  <c r="BK41" i="13"/>
  <c r="BI41" i="13"/>
  <c r="BL41" i="13"/>
  <c r="CW7" i="4"/>
  <c r="CX25" i="4"/>
  <c r="CW18" i="4"/>
  <c r="CW11" i="4"/>
  <c r="CW45" i="4"/>
  <c r="CX29" i="4"/>
  <c r="CW32" i="4"/>
  <c r="CW19" i="4"/>
  <c r="CW13" i="4"/>
  <c r="AW41" i="13"/>
  <c r="CX26" i="4"/>
  <c r="CX8" i="4"/>
  <c r="CX16" i="4"/>
  <c r="CX24" i="4"/>
  <c r="CX17" i="4"/>
  <c r="CX41" i="4"/>
  <c r="CW14" i="4"/>
  <c r="CW41" i="4"/>
  <c r="CX11" i="4"/>
  <c r="CW42" i="4"/>
  <c r="CW12" i="4"/>
  <c r="CW33" i="4"/>
  <c r="CX5" i="4"/>
  <c r="CX37" i="4"/>
  <c r="CS13" i="7"/>
  <c r="CS39" i="7"/>
  <c r="CS19" i="7"/>
  <c r="CR46" i="7"/>
  <c r="CS35" i="7"/>
  <c r="CS37" i="7"/>
  <c r="CR35" i="7"/>
  <c r="CM38" i="7"/>
  <c r="CL34" i="7"/>
  <c r="CS42" i="7"/>
  <c r="CS15" i="7"/>
  <c r="CL9" i="7"/>
  <c r="CR31" i="7"/>
  <c r="D31" i="8"/>
  <c r="CS9" i="7"/>
  <c r="CM8" i="7"/>
  <c r="CS28" i="7"/>
  <c r="CR40" i="7"/>
  <c r="D24" i="8"/>
  <c r="CJ52" i="7"/>
  <c r="H61" i="7" s="1"/>
  <c r="CS20" i="7"/>
  <c r="CS45" i="7"/>
  <c r="CM41" i="7"/>
  <c r="CL13" i="7"/>
  <c r="CM35" i="7"/>
  <c r="CR32" i="7"/>
  <c r="CS33" i="7"/>
  <c r="CR7" i="7"/>
  <c r="CM39" i="7"/>
  <c r="CL38" i="7"/>
  <c r="CR24" i="7"/>
  <c r="CS25" i="7"/>
  <c r="CS18" i="7"/>
  <c r="CM28" i="7"/>
  <c r="CL43" i="7"/>
  <c r="CX6" i="4"/>
  <c r="CX40" i="4"/>
  <c r="CW29" i="4"/>
  <c r="CX10" i="4"/>
  <c r="CX43" i="4"/>
  <c r="CX7" i="4"/>
  <c r="CW15" i="4"/>
  <c r="CX36" i="4"/>
  <c r="CW25" i="4"/>
  <c r="CW5" i="4"/>
  <c r="CX39" i="4"/>
  <c r="CX21" i="4"/>
  <c r="CW21" i="4"/>
  <c r="CX34" i="4"/>
  <c r="CX14" i="4"/>
  <c r="CW40" i="4"/>
  <c r="CX35" i="4"/>
  <c r="CW38" i="4"/>
  <c r="CW34" i="4"/>
  <c r="CW26" i="4"/>
  <c r="CU49" i="4"/>
  <c r="H58" i="4" s="1"/>
  <c r="CX32" i="4"/>
  <c r="CX12" i="4"/>
  <c r="CW36" i="4"/>
  <c r="CX23" i="4"/>
  <c r="CW22" i="4"/>
  <c r="CW43" i="4"/>
  <c r="CX45" i="4"/>
  <c r="CX30" i="4"/>
  <c r="F59" i="4"/>
  <c r="CW20" i="4"/>
  <c r="CW28" i="4"/>
  <c r="CX19" i="4"/>
  <c r="CX31" i="4"/>
  <c r="CW23" i="4"/>
  <c r="CX18" i="4"/>
  <c r="CW27" i="4"/>
  <c r="CW35" i="4"/>
  <c r="CX28" i="4"/>
  <c r="CX44" i="4"/>
  <c r="CW17" i="4"/>
  <c r="CW24" i="4"/>
  <c r="CW6" i="4"/>
  <c r="CX27" i="4"/>
  <c r="CX15" i="4"/>
  <c r="CX22" i="4"/>
  <c r="CX13" i="4"/>
  <c r="CW9" i="4"/>
  <c r="CW16" i="4"/>
  <c r="CX38" i="4"/>
  <c r="CW10" i="4"/>
  <c r="CW37" i="4"/>
  <c r="CW44" i="4"/>
  <c r="CW4" i="4"/>
  <c r="CX4" i="4"/>
  <c r="CW30" i="4"/>
  <c r="CX33" i="4"/>
  <c r="CX9" i="4"/>
  <c r="CX20" i="4"/>
  <c r="AJ34" i="13"/>
  <c r="AW34" i="13" s="1"/>
  <c r="AJ30" i="13"/>
  <c r="BD30" i="13" s="1"/>
  <c r="BE30" i="13" s="1"/>
  <c r="BF30" i="13" s="1"/>
  <c r="BG30" i="13" s="1"/>
  <c r="AK30" i="13" s="1"/>
  <c r="BJ30" i="13" s="1"/>
  <c r="CL48" i="7"/>
  <c r="CM33" i="7"/>
  <c r="CM22" i="7"/>
  <c r="CL46" i="7"/>
  <c r="CL27" i="7"/>
  <c r="CL15" i="7"/>
  <c r="CM15" i="7"/>
  <c r="CR44" i="7"/>
  <c r="CR34" i="7"/>
  <c r="CR17" i="7"/>
  <c r="CM25" i="7"/>
  <c r="CR15" i="7"/>
  <c r="CM10" i="7"/>
  <c r="CS27" i="7"/>
  <c r="CR37" i="7"/>
  <c r="CS48" i="7"/>
  <c r="CS14" i="7"/>
  <c r="CR13" i="7"/>
  <c r="CL40" i="7"/>
  <c r="F62" i="7"/>
  <c r="CL47" i="7"/>
  <c r="CR26" i="7"/>
  <c r="CM29" i="7"/>
  <c r="CM17" i="7"/>
  <c r="CL8" i="7"/>
  <c r="CL17" i="7"/>
  <c r="CR29" i="7"/>
  <c r="CS32" i="7"/>
  <c r="CS16" i="7"/>
  <c r="CM44" i="7"/>
  <c r="CM42" i="7"/>
  <c r="CL28" i="7"/>
  <c r="CR47" i="7"/>
  <c r="CS22" i="7"/>
  <c r="CS34" i="7"/>
  <c r="CR22" i="7"/>
  <c r="CR48" i="7"/>
  <c r="CS10" i="7"/>
  <c r="CR14" i="7"/>
  <c r="CR8" i="7"/>
  <c r="CS24" i="7"/>
  <c r="CL32" i="7"/>
  <c r="CM40" i="7"/>
  <c r="CL33" i="7"/>
  <c r="CL31" i="7"/>
  <c r="CM11" i="7"/>
  <c r="CM16" i="7"/>
  <c r="CM34" i="7"/>
  <c r="CL29" i="7"/>
  <c r="CL10" i="7"/>
  <c r="CM21" i="7"/>
  <c r="CL35" i="7"/>
  <c r="CL7" i="7"/>
  <c r="CM31" i="7"/>
  <c r="CL26" i="7"/>
  <c r="CR27" i="7"/>
  <c r="CS31" i="7"/>
  <c r="CS46" i="7"/>
  <c r="CR45" i="7"/>
  <c r="CR16" i="7"/>
  <c r="CL44" i="7"/>
  <c r="CL16" i="7"/>
  <c r="CR38" i="7"/>
  <c r="CR11" i="7"/>
  <c r="CL14" i="7"/>
  <c r="CR20" i="7"/>
  <c r="CR30" i="7"/>
  <c r="CR12" i="7"/>
  <c r="CR9" i="7"/>
  <c r="CS8" i="7"/>
  <c r="CL36" i="7"/>
  <c r="CL41" i="7"/>
  <c r="CL39" i="7"/>
  <c r="CL12" i="7"/>
  <c r="CM18" i="7"/>
  <c r="CL45" i="7"/>
  <c r="CM13" i="7"/>
  <c r="CL19" i="7"/>
  <c r="CL11" i="7"/>
  <c r="CR43" i="7"/>
  <c r="CS47" i="7"/>
  <c r="CR25" i="7"/>
  <c r="F68" i="7"/>
  <c r="CS44" i="7"/>
  <c r="CR28" i="7"/>
  <c r="CR23" i="7"/>
  <c r="CS12" i="7"/>
  <c r="CR42" i="7"/>
  <c r="CS29" i="7"/>
  <c r="CS11" i="7"/>
  <c r="CM36" i="7"/>
  <c r="CL25" i="7"/>
  <c r="CL23" i="7"/>
  <c r="CM9" i="7"/>
  <c r="CM14" i="7"/>
  <c r="CM26" i="7"/>
  <c r="CM43" i="7"/>
  <c r="CL24" i="7"/>
  <c r="CL21" i="7"/>
  <c r="CL37" i="7"/>
  <c r="CL20" i="7"/>
  <c r="CL18" i="7"/>
  <c r="CR33" i="7"/>
  <c r="CR41" i="7"/>
  <c r="CS7" i="7"/>
  <c r="CM23" i="7"/>
  <c r="CM20" i="7"/>
  <c r="CL30" i="7"/>
  <c r="CM45" i="7"/>
  <c r="CM7" i="7"/>
  <c r="CS38" i="7"/>
  <c r="CR36" i="7"/>
  <c r="CR18" i="7"/>
  <c r="CM48" i="7"/>
  <c r="CM19" i="7"/>
  <c r="CS21" i="7"/>
  <c r="CS30" i="7"/>
  <c r="CR39" i="7"/>
  <c r="CS43" i="7"/>
  <c r="CS41" i="7"/>
  <c r="CS36" i="7"/>
  <c r="CS26" i="7"/>
  <c r="CS23" i="7"/>
  <c r="CR10" i="7"/>
  <c r="CS40" i="7"/>
  <c r="CS17" i="7"/>
  <c r="CR19" i="7"/>
  <c r="CM32" i="7"/>
  <c r="CM47" i="7"/>
  <c r="CL22" i="7"/>
  <c r="CM12" i="7"/>
  <c r="CL42" i="7"/>
  <c r="CM27" i="7"/>
  <c r="CM24" i="7"/>
  <c r="CM46" i="7"/>
  <c r="CM30" i="7"/>
  <c r="CP52" i="7"/>
  <c r="H67" i="7" s="1"/>
  <c r="BD27" i="13"/>
  <c r="BE27" i="13" s="1"/>
  <c r="BF27" i="13" s="1"/>
  <c r="BG27" i="13" s="1"/>
  <c r="AK27" i="13" s="1"/>
  <c r="BI27" i="13" s="1"/>
  <c r="AW33" i="13"/>
  <c r="DA49" i="4"/>
  <c r="H64" i="4" s="1"/>
  <c r="BD35" i="13"/>
  <c r="BE35" i="13" s="1"/>
  <c r="BF35" i="13" s="1"/>
  <c r="BG35" i="13" s="1"/>
  <c r="AK35" i="13" s="1"/>
  <c r="BK35" i="13" s="1"/>
  <c r="BD42" i="13"/>
  <c r="BE42" i="13" s="1"/>
  <c r="BF42" i="13" s="1"/>
  <c r="BG42" i="13" s="1"/>
  <c r="AK42" i="13" s="1"/>
  <c r="BD37" i="13"/>
  <c r="BE37" i="13" s="1"/>
  <c r="BF37" i="13" s="1"/>
  <c r="BG37" i="13" s="1"/>
  <c r="AK37" i="13" s="1"/>
  <c r="BN37" i="13" s="1"/>
  <c r="BD36" i="13"/>
  <c r="BE36" i="13" s="1"/>
  <c r="BF36" i="13" s="1"/>
  <c r="BG36" i="13" s="1"/>
  <c r="AK36" i="13" s="1"/>
  <c r="BI36" i="13" s="1"/>
  <c r="BK32" i="13"/>
  <c r="BI32" i="13"/>
  <c r="BJ32" i="13"/>
  <c r="BN32" i="13"/>
  <c r="BL32" i="13"/>
  <c r="BM32" i="13"/>
  <c r="BL33" i="13"/>
  <c r="BN33" i="13"/>
  <c r="BK33" i="13"/>
  <c r="BM33" i="13"/>
  <c r="BI33" i="13"/>
  <c r="BJ33" i="13"/>
  <c r="BJ31" i="13"/>
  <c r="BL31" i="13"/>
  <c r="BK31" i="13"/>
  <c r="BN31" i="13"/>
  <c r="BM31" i="13"/>
  <c r="BI31" i="13"/>
  <c r="BD43" i="13"/>
  <c r="BE43" i="13" s="1"/>
  <c r="BF43" i="13" s="1"/>
  <c r="BG43" i="13" s="1"/>
  <c r="AK43" i="13" s="1"/>
  <c r="BD34" i="13"/>
  <c r="BE34" i="13" s="1"/>
  <c r="BF34" i="13" s="1"/>
  <c r="BG34" i="13" s="1"/>
  <c r="AK34" i="13" s="1"/>
  <c r="AJ16" i="13"/>
  <c r="AW16" i="13" s="1"/>
  <c r="BD40" i="13"/>
  <c r="BE40" i="13" s="1"/>
  <c r="BF40" i="13" s="1"/>
  <c r="BG40" i="13" s="1"/>
  <c r="AK40" i="13" s="1"/>
  <c r="BD45" i="13"/>
  <c r="BE45" i="13" s="1"/>
  <c r="BF45" i="13" s="1"/>
  <c r="BG45" i="13" s="1"/>
  <c r="AK45" i="13" s="1"/>
  <c r="BD28" i="13"/>
  <c r="BE28" i="13" s="1"/>
  <c r="BF28" i="13" s="1"/>
  <c r="BG28" i="13" s="1"/>
  <c r="AK28" i="13" s="1"/>
  <c r="AJ26" i="13"/>
  <c r="AW26" i="13" s="1"/>
  <c r="AJ29" i="13"/>
  <c r="BD29" i="13" s="1"/>
  <c r="BE29" i="13" s="1"/>
  <c r="BF29" i="13" s="1"/>
  <c r="BG29" i="13" s="1"/>
  <c r="AK29" i="13" s="1"/>
  <c r="BD38" i="13"/>
  <c r="BE38" i="13" s="1"/>
  <c r="BF38" i="13" s="1"/>
  <c r="BG38" i="13" s="1"/>
  <c r="AK38" i="13" s="1"/>
  <c r="AJ8" i="13"/>
  <c r="AW8" i="13" s="1"/>
  <c r="AJ18" i="13"/>
  <c r="AJ9" i="13"/>
  <c r="AW9" i="13" s="1"/>
  <c r="AJ44" i="13"/>
  <c r="AW44" i="13" s="1"/>
  <c r="AJ17" i="13"/>
  <c r="AW17" i="13" s="1"/>
  <c r="AJ7" i="13"/>
  <c r="AJ19" i="13"/>
  <c r="BD24" i="13"/>
  <c r="BE24" i="13" s="1"/>
  <c r="BF24" i="13" s="1"/>
  <c r="BG24" i="13" s="1"/>
  <c r="AK24" i="13" s="1"/>
  <c r="BD25" i="13"/>
  <c r="BE25" i="13" s="1"/>
  <c r="BF25" i="13" s="1"/>
  <c r="BG25" i="13" s="1"/>
  <c r="AK25" i="13" s="1"/>
  <c r="AW39" i="13"/>
  <c r="BD39" i="13"/>
  <c r="BE39" i="13" s="1"/>
  <c r="BF39" i="13" s="1"/>
  <c r="BG39" i="13" s="1"/>
  <c r="AK39" i="13" s="1"/>
  <c r="AW11" i="13"/>
  <c r="AJ10" i="13"/>
  <c r="AJ21" i="13"/>
  <c r="BD21" i="13" s="1"/>
  <c r="BE21" i="13" s="1"/>
  <c r="BF21" i="13" s="1"/>
  <c r="BG21" i="13" s="1"/>
  <c r="AK21" i="13" s="1"/>
  <c r="AJ23" i="13"/>
  <c r="AJ14" i="13"/>
  <c r="AJ15" i="13"/>
  <c r="AJ22" i="13"/>
  <c r="AJ12" i="13"/>
  <c r="AJ6" i="13"/>
  <c r="AJ13" i="13"/>
  <c r="BD11" i="13"/>
  <c r="BE11" i="13" s="1"/>
  <c r="BF11" i="13" s="1"/>
  <c r="BG11" i="13" s="1"/>
  <c r="AK11" i="13" s="1"/>
  <c r="BD20" i="13"/>
  <c r="BE20" i="13" s="1"/>
  <c r="BF20" i="13" s="1"/>
  <c r="BG20" i="13" s="1"/>
  <c r="AK20" i="13" s="1"/>
  <c r="AJ46" i="13"/>
  <c r="D30" i="5"/>
  <c r="DC6" i="4"/>
  <c r="DD12" i="4"/>
  <c r="DD14" i="4"/>
  <c r="DC16" i="4"/>
  <c r="DC24" i="4"/>
  <c r="DC26" i="4"/>
  <c r="DC28" i="4"/>
  <c r="DC30" i="4"/>
  <c r="DC32" i="4"/>
  <c r="DC34" i="4"/>
  <c r="DC36" i="4"/>
  <c r="DC38" i="4"/>
  <c r="DC40" i="4"/>
  <c r="DC42" i="4"/>
  <c r="DC44" i="4"/>
  <c r="F65" i="4"/>
  <c r="DD8" i="4"/>
  <c r="DC12" i="4"/>
  <c r="DD16" i="4"/>
  <c r="DC5" i="4"/>
  <c r="DD7" i="4"/>
  <c r="DC11" i="4"/>
  <c r="DC15" i="4"/>
  <c r="DD18" i="4"/>
  <c r="DD22" i="4"/>
  <c r="DD26" i="4"/>
  <c r="DD30" i="4"/>
  <c r="DD34" i="4"/>
  <c r="DD38" i="4"/>
  <c r="DD42" i="4"/>
  <c r="DD21" i="4"/>
  <c r="DD25" i="4"/>
  <c r="DD29" i="4"/>
  <c r="DD33" i="4"/>
  <c r="DD37" i="4"/>
  <c r="DD41" i="4"/>
  <c r="DD45" i="4"/>
  <c r="DC10" i="4"/>
  <c r="DC22" i="4"/>
  <c r="DC20" i="4"/>
  <c r="DC18" i="4"/>
  <c r="DC9" i="4"/>
  <c r="DC7" i="4"/>
  <c r="DD11" i="4"/>
  <c r="DD13" i="4"/>
  <c r="DD15" i="4"/>
  <c r="DC23" i="4"/>
  <c r="DC25" i="4"/>
  <c r="DC27" i="4"/>
  <c r="DC29" i="4"/>
  <c r="DC31" i="4"/>
  <c r="DC33" i="4"/>
  <c r="DC35" i="4"/>
  <c r="DC37" i="4"/>
  <c r="DC39" i="4"/>
  <c r="DC41" i="4"/>
  <c r="DC43" i="4"/>
  <c r="DC45" i="4"/>
  <c r="DD4" i="4"/>
  <c r="DD9" i="4"/>
  <c r="DC14" i="4"/>
  <c r="DD19" i="4"/>
  <c r="DD6" i="4"/>
  <c r="DD10" i="4"/>
  <c r="DC13" i="4"/>
  <c r="DD17" i="4"/>
  <c r="DD20" i="4"/>
  <c r="DD24" i="4"/>
  <c r="DD28" i="4"/>
  <c r="DD32" i="4"/>
  <c r="DD36" i="4"/>
  <c r="DD40" i="4"/>
  <c r="DD44" i="4"/>
  <c r="DD23" i="4"/>
  <c r="DD27" i="4"/>
  <c r="DD31" i="4"/>
  <c r="DD35" i="4"/>
  <c r="DD39" i="4"/>
  <c r="DD43" i="4"/>
  <c r="DC21" i="4"/>
  <c r="DD5" i="4"/>
  <c r="DC4" i="4"/>
  <c r="DC19" i="4"/>
  <c r="DC17" i="4"/>
  <c r="DC8" i="4"/>
  <c r="A29" i="5" l="1"/>
  <c r="A22" i="5"/>
  <c r="Y6" i="3"/>
  <c r="L22" i="5" s="1"/>
  <c r="AE6" i="3"/>
  <c r="L29" i="5" s="1"/>
  <c r="X2" i="3"/>
  <c r="DN3" i="4"/>
  <c r="DN27" i="4" s="1"/>
  <c r="DU3" i="4"/>
  <c r="DU33" i="4" s="1"/>
  <c r="EA3" i="4"/>
  <c r="EB9" i="4" s="1"/>
  <c r="DH3" i="4"/>
  <c r="DH43" i="4" s="1"/>
  <c r="X3" i="3"/>
  <c r="BI45" i="13"/>
  <c r="BJ45" i="13"/>
  <c r="BN45" i="13"/>
  <c r="BK45" i="13"/>
  <c r="BM45" i="13"/>
  <c r="BL45" i="13"/>
  <c r="BN42" i="13"/>
  <c r="BJ42" i="13"/>
  <c r="BK42" i="13"/>
  <c r="BM42" i="13"/>
  <c r="BL42" i="13"/>
  <c r="BI42" i="13"/>
  <c r="BL38" i="13"/>
  <c r="BK38" i="13"/>
  <c r="BM38" i="13"/>
  <c r="BJ38" i="13"/>
  <c r="BI38" i="13"/>
  <c r="BN38" i="13"/>
  <c r="BM43" i="13"/>
  <c r="BJ43" i="13"/>
  <c r="BL43" i="13"/>
  <c r="BN43" i="13"/>
  <c r="BK43" i="13"/>
  <c r="BI43" i="13"/>
  <c r="BN39" i="13"/>
  <c r="BK39" i="13"/>
  <c r="BI39" i="13"/>
  <c r="BJ39" i="13"/>
  <c r="BM39" i="13"/>
  <c r="BL39" i="13"/>
  <c r="BI40" i="13"/>
  <c r="BK40" i="13"/>
  <c r="BM40" i="13"/>
  <c r="BJ40" i="13"/>
  <c r="BL40" i="13"/>
  <c r="BN40" i="13"/>
  <c r="AL41" i="13"/>
  <c r="AW30" i="13"/>
  <c r="BL30" i="13"/>
  <c r="A23" i="8"/>
  <c r="CW47" i="4"/>
  <c r="CM6" i="7"/>
  <c r="CN28" i="7" s="1"/>
  <c r="A30" i="8"/>
  <c r="CR51" i="7"/>
  <c r="CR50" i="7"/>
  <c r="CS6" i="7"/>
  <c r="CT21" i="7" s="1"/>
  <c r="CL51" i="7"/>
  <c r="CX3" i="4"/>
  <c r="D24" i="5" s="1"/>
  <c r="CW48" i="4"/>
  <c r="BM30" i="13"/>
  <c r="BN30" i="13"/>
  <c r="BK30" i="13"/>
  <c r="BI30" i="13"/>
  <c r="BN35" i="13"/>
  <c r="CL50" i="7"/>
  <c r="BL27" i="13"/>
  <c r="BJ36" i="13"/>
  <c r="BK36" i="13"/>
  <c r="BN36" i="13"/>
  <c r="BK27" i="13"/>
  <c r="AW29" i="13"/>
  <c r="BL37" i="13"/>
  <c r="BJ27" i="13"/>
  <c r="BL36" i="13"/>
  <c r="BN27" i="13"/>
  <c r="BM27" i="13"/>
  <c r="BM35" i="13"/>
  <c r="AW6" i="13"/>
  <c r="BM36" i="13"/>
  <c r="BI35" i="13"/>
  <c r="BI37" i="13"/>
  <c r="BL35" i="13"/>
  <c r="BJ35" i="13"/>
  <c r="AW14" i="13"/>
  <c r="BD8" i="13"/>
  <c r="BE8" i="13" s="1"/>
  <c r="BF8" i="13" s="1"/>
  <c r="BG8" i="13" s="1"/>
  <c r="AK8" i="13" s="1"/>
  <c r="BK37" i="13"/>
  <c r="AW10" i="13"/>
  <c r="BJ37" i="13"/>
  <c r="BM37" i="13"/>
  <c r="BD16" i="13"/>
  <c r="BE16" i="13" s="1"/>
  <c r="BF16" i="13" s="1"/>
  <c r="BG16" i="13" s="1"/>
  <c r="AK16" i="13" s="1"/>
  <c r="AW18" i="13"/>
  <c r="BD17" i="13"/>
  <c r="BE17" i="13" s="1"/>
  <c r="BF17" i="13" s="1"/>
  <c r="BG17" i="13" s="1"/>
  <c r="AK17" i="13" s="1"/>
  <c r="BD26" i="13"/>
  <c r="BE26" i="13" s="1"/>
  <c r="BF26" i="13" s="1"/>
  <c r="BG26" i="13" s="1"/>
  <c r="AK26" i="13" s="1"/>
  <c r="BI26" i="13" s="1"/>
  <c r="AW19" i="13"/>
  <c r="AL33" i="13"/>
  <c r="BL25" i="13"/>
  <c r="BN25" i="13"/>
  <c r="BK25" i="13"/>
  <c r="BM25" i="13"/>
  <c r="BI25" i="13"/>
  <c r="BJ25" i="13"/>
  <c r="BM21" i="13"/>
  <c r="BN21" i="13"/>
  <c r="BK21" i="13"/>
  <c r="BJ21" i="13"/>
  <c r="BL21" i="13"/>
  <c r="BI21" i="13"/>
  <c r="BL29" i="13"/>
  <c r="BN29" i="13"/>
  <c r="BK29" i="13"/>
  <c r="BM29" i="13"/>
  <c r="BI29" i="13"/>
  <c r="BJ29" i="13"/>
  <c r="BK28" i="13"/>
  <c r="BM28" i="13"/>
  <c r="BL28" i="13"/>
  <c r="BN28" i="13"/>
  <c r="BI28" i="13"/>
  <c r="BJ28" i="13"/>
  <c r="BI34" i="13"/>
  <c r="BK34" i="13"/>
  <c r="BJ34" i="13"/>
  <c r="BN34" i="13"/>
  <c r="BM34" i="13"/>
  <c r="BL34" i="13"/>
  <c r="AL31" i="13"/>
  <c r="AL32" i="13"/>
  <c r="AW21" i="13"/>
  <c r="AW22" i="13"/>
  <c r="BD9" i="13"/>
  <c r="BE9" i="13" s="1"/>
  <c r="BF9" i="13" s="1"/>
  <c r="BG9" i="13" s="1"/>
  <c r="AK9" i="13" s="1"/>
  <c r="BL20" i="13"/>
  <c r="BM20" i="13"/>
  <c r="BI20" i="13"/>
  <c r="BN20" i="13"/>
  <c r="BJ20" i="13"/>
  <c r="BK20" i="13"/>
  <c r="BK11" i="13"/>
  <c r="BN11" i="13"/>
  <c r="BJ11" i="13"/>
  <c r="BM11" i="13"/>
  <c r="BI11" i="13"/>
  <c r="BL11" i="13"/>
  <c r="BL24" i="13"/>
  <c r="BM24" i="13"/>
  <c r="BI24" i="13"/>
  <c r="BN24" i="13"/>
  <c r="BJ24" i="13"/>
  <c r="BK24" i="13"/>
  <c r="AW13" i="13"/>
  <c r="AW7" i="13"/>
  <c r="BD44" i="13"/>
  <c r="BE44" i="13" s="1"/>
  <c r="BF44" i="13" s="1"/>
  <c r="BG44" i="13" s="1"/>
  <c r="AK44" i="13" s="1"/>
  <c r="AW23" i="13"/>
  <c r="AW15" i="13"/>
  <c r="AW12" i="13"/>
  <c r="AW46" i="13"/>
  <c r="BD46" i="13"/>
  <c r="BE46" i="13" s="1"/>
  <c r="BF46" i="13" s="1"/>
  <c r="BG46" i="13" s="1"/>
  <c r="AK46" i="13" s="1"/>
  <c r="BD13" i="13"/>
  <c r="BE13" i="13" s="1"/>
  <c r="BF13" i="13" s="1"/>
  <c r="BG13" i="13" s="1"/>
  <c r="AK13" i="13" s="1"/>
  <c r="BD22" i="13"/>
  <c r="BE22" i="13" s="1"/>
  <c r="BF22" i="13" s="1"/>
  <c r="BG22" i="13" s="1"/>
  <c r="AK22" i="13" s="1"/>
  <c r="BD14" i="13"/>
  <c r="BE14" i="13" s="1"/>
  <c r="BF14" i="13" s="1"/>
  <c r="BG14" i="13" s="1"/>
  <c r="AK14" i="13" s="1"/>
  <c r="BD7" i="13"/>
  <c r="BE7" i="13" s="1"/>
  <c r="BF7" i="13" s="1"/>
  <c r="BG7" i="13" s="1"/>
  <c r="AK7" i="13" s="1"/>
  <c r="BD10" i="13"/>
  <c r="BE10" i="13" s="1"/>
  <c r="BF10" i="13" s="1"/>
  <c r="BG10" i="13" s="1"/>
  <c r="AK10" i="13" s="1"/>
  <c r="BD18" i="13"/>
  <c r="BE18" i="13" s="1"/>
  <c r="BF18" i="13" s="1"/>
  <c r="BG18" i="13" s="1"/>
  <c r="AK18" i="13" s="1"/>
  <c r="BD19" i="13"/>
  <c r="BE19" i="13" s="1"/>
  <c r="BF19" i="13" s="1"/>
  <c r="BG19" i="13" s="1"/>
  <c r="AK19" i="13" s="1"/>
  <c r="BD6" i="13"/>
  <c r="BE6" i="13" s="1"/>
  <c r="BF6" i="13" s="1"/>
  <c r="BG6" i="13" s="1"/>
  <c r="AK6" i="13" s="1"/>
  <c r="BD15" i="13"/>
  <c r="BE15" i="13" s="1"/>
  <c r="BF15" i="13" s="1"/>
  <c r="BG15" i="13" s="1"/>
  <c r="AK15" i="13" s="1"/>
  <c r="BD23" i="13"/>
  <c r="BE23" i="13" s="1"/>
  <c r="BF23" i="13" s="1"/>
  <c r="BG23" i="13" s="1"/>
  <c r="AK23" i="13" s="1"/>
  <c r="BD12" i="13"/>
  <c r="BE12" i="13" s="1"/>
  <c r="BF12" i="13" s="1"/>
  <c r="BG12" i="13" s="1"/>
  <c r="AK12" i="13" s="1"/>
  <c r="DC47" i="4"/>
  <c r="DC48" i="4"/>
  <c r="DD3" i="4"/>
  <c r="Y14" i="3" l="1"/>
  <c r="CN40" i="7"/>
  <c r="DV11" i="4"/>
  <c r="DN38" i="4"/>
  <c r="DN20" i="4"/>
  <c r="DN43" i="4"/>
  <c r="DO35" i="4"/>
  <c r="DO13" i="4"/>
  <c r="DO21" i="4"/>
  <c r="DO5" i="4"/>
  <c r="DN4" i="4"/>
  <c r="DN23" i="4"/>
  <c r="DO9" i="4"/>
  <c r="DN5" i="4"/>
  <c r="DN19" i="4"/>
  <c r="DN9" i="4"/>
  <c r="DN10" i="4"/>
  <c r="DO33" i="4"/>
  <c r="DN6" i="4"/>
  <c r="DN35" i="4"/>
  <c r="DO6" i="4"/>
  <c r="DN33" i="4"/>
  <c r="DO8" i="4"/>
  <c r="DO37" i="4"/>
  <c r="DN37" i="4"/>
  <c r="DO15" i="4"/>
  <c r="DN40" i="4"/>
  <c r="DN34" i="4"/>
  <c r="DO30" i="4"/>
  <c r="DN28" i="4"/>
  <c r="DO28" i="4"/>
  <c r="DO44" i="4"/>
  <c r="DN12" i="4"/>
  <c r="DO19" i="4"/>
  <c r="DO38" i="4"/>
  <c r="DO29" i="4"/>
  <c r="DN8" i="4"/>
  <c r="DN14" i="4"/>
  <c r="DO12" i="4"/>
  <c r="DO39" i="4"/>
  <c r="DN42" i="4"/>
  <c r="DN26" i="4"/>
  <c r="DO7" i="4"/>
  <c r="DO22" i="4"/>
  <c r="DN44" i="4"/>
  <c r="DU5" i="4"/>
  <c r="DV21" i="4"/>
  <c r="DH32" i="4"/>
  <c r="DV30" i="4"/>
  <c r="DU19" i="4"/>
  <c r="DV32" i="4"/>
  <c r="DU42" i="4"/>
  <c r="DU40" i="4"/>
  <c r="DH45" i="4"/>
  <c r="DI31" i="4"/>
  <c r="AF8" i="3"/>
  <c r="AE8" i="3"/>
  <c r="AF9" i="3"/>
  <c r="AE9" i="3"/>
  <c r="AF37" i="3"/>
  <c r="Z9" i="3"/>
  <c r="Y9" i="3"/>
  <c r="Y8" i="3"/>
  <c r="Z8" i="3"/>
  <c r="DI23" i="4"/>
  <c r="DI19" i="4"/>
  <c r="DI22" i="4"/>
  <c r="DI15" i="4"/>
  <c r="DH5" i="4"/>
  <c r="DI13" i="4"/>
  <c r="DI27" i="4"/>
  <c r="DI9" i="4"/>
  <c r="DH6" i="4"/>
  <c r="DH39" i="4"/>
  <c r="DH35" i="4"/>
  <c r="DI41" i="4"/>
  <c r="DI28" i="4"/>
  <c r="DH12" i="4"/>
  <c r="DI20" i="4"/>
  <c r="DI4" i="4"/>
  <c r="DI17" i="4"/>
  <c r="DU30" i="4"/>
  <c r="DV40" i="4"/>
  <c r="DV33" i="4"/>
  <c r="DV41" i="4"/>
  <c r="DU12" i="4"/>
  <c r="DV15" i="4"/>
  <c r="DV8" i="4"/>
  <c r="CY4" i="4"/>
  <c r="CY16" i="4"/>
  <c r="AE14" i="3"/>
  <c r="AF17" i="3"/>
  <c r="AF13" i="3"/>
  <c r="AE36" i="3"/>
  <c r="AF38" i="3"/>
  <c r="AE46" i="3"/>
  <c r="AF23" i="3"/>
  <c r="DV9" i="4"/>
  <c r="DU20" i="4"/>
  <c r="DV16" i="4"/>
  <c r="DV17" i="4"/>
  <c r="DV37" i="4"/>
  <c r="DV28" i="4"/>
  <c r="DU29" i="4"/>
  <c r="DV27" i="4"/>
  <c r="DU43" i="4"/>
  <c r="DU9" i="4"/>
  <c r="DV4" i="4"/>
  <c r="DV23" i="4"/>
  <c r="DV25" i="4"/>
  <c r="DU34" i="4"/>
  <c r="DU36" i="4"/>
  <c r="DV5" i="4"/>
  <c r="DU8" i="4"/>
  <c r="DU31" i="4"/>
  <c r="DU13" i="4"/>
  <c r="DU16" i="4"/>
  <c r="DU28" i="4"/>
  <c r="DV36" i="4"/>
  <c r="DU15" i="4"/>
  <c r="DV43" i="4"/>
  <c r="DU45" i="4"/>
  <c r="DU25" i="4"/>
  <c r="DV29" i="4"/>
  <c r="DV45" i="4"/>
  <c r="DV42" i="4"/>
  <c r="DU26" i="4"/>
  <c r="DU22" i="4"/>
  <c r="DV39" i="4"/>
  <c r="DU38" i="4"/>
  <c r="DV14" i="4"/>
  <c r="DU41" i="4"/>
  <c r="DU6" i="4"/>
  <c r="DV22" i="4"/>
  <c r="DU10" i="4"/>
  <c r="DU18" i="4"/>
  <c r="DV26" i="4"/>
  <c r="DV7" i="4"/>
  <c r="DU44" i="4"/>
  <c r="DU37" i="4"/>
  <c r="DV34" i="4"/>
  <c r="DU23" i="4"/>
  <c r="DU14" i="4"/>
  <c r="DU39" i="4"/>
  <c r="DV38" i="4"/>
  <c r="DU24" i="4"/>
  <c r="DV18" i="4"/>
  <c r="DU21" i="4"/>
  <c r="DV44" i="4"/>
  <c r="DV35" i="4"/>
  <c r="DU11" i="4"/>
  <c r="DU7" i="4"/>
  <c r="DU4" i="4"/>
  <c r="DV12" i="4"/>
  <c r="DU17" i="4"/>
  <c r="DV19" i="4"/>
  <c r="DU27" i="4"/>
  <c r="DV13" i="4"/>
  <c r="DU35" i="4"/>
  <c r="DV31" i="4"/>
  <c r="DU32" i="4"/>
  <c r="DV10" i="4"/>
  <c r="DV24" i="4"/>
  <c r="DV6" i="4"/>
  <c r="DV20" i="4"/>
  <c r="AF12" i="3"/>
  <c r="DN31" i="4"/>
  <c r="DN45" i="4"/>
  <c r="DN13" i="4"/>
  <c r="DN22" i="4"/>
  <c r="DO41" i="4"/>
  <c r="DO23" i="4"/>
  <c r="DN41" i="4"/>
  <c r="DO36" i="4"/>
  <c r="DN36" i="4"/>
  <c r="DN18" i="4"/>
  <c r="DO43" i="4"/>
  <c r="DN30" i="4"/>
  <c r="DN29" i="4"/>
  <c r="DO32" i="4"/>
  <c r="DO20" i="4"/>
  <c r="DO14" i="4"/>
  <c r="DO34" i="4"/>
  <c r="DO31" i="4"/>
  <c r="DO27" i="4"/>
  <c r="DO4" i="4"/>
  <c r="DN7" i="4"/>
  <c r="DO26" i="4"/>
  <c r="DO16" i="4"/>
  <c r="DO25" i="4"/>
  <c r="DN17" i="4"/>
  <c r="DO45" i="4"/>
  <c r="DO18" i="4"/>
  <c r="DO24" i="4"/>
  <c r="DO17" i="4"/>
  <c r="DO10" i="4"/>
  <c r="DO42" i="4"/>
  <c r="DH27" i="4"/>
  <c r="DI7" i="4"/>
  <c r="DH20" i="4"/>
  <c r="DI6" i="4"/>
  <c r="DH41" i="4"/>
  <c r="DH31" i="4"/>
  <c r="DI43" i="4"/>
  <c r="DN32" i="4"/>
  <c r="DO40" i="4"/>
  <c r="DN11" i="4"/>
  <c r="DN39" i="4"/>
  <c r="DN15" i="4"/>
  <c r="DN25" i="4"/>
  <c r="DN21" i="4"/>
  <c r="DO11" i="4"/>
  <c r="DN16" i="4"/>
  <c r="DN24" i="4"/>
  <c r="EA14" i="4"/>
  <c r="EA26" i="4"/>
  <c r="EB12" i="4"/>
  <c r="EA20" i="4"/>
  <c r="EA27" i="4"/>
  <c r="EA29" i="4"/>
  <c r="EA37" i="4"/>
  <c r="EB43" i="4"/>
  <c r="EA40" i="4"/>
  <c r="EA36" i="4"/>
  <c r="EB7" i="4"/>
  <c r="EB40" i="4"/>
  <c r="EB27" i="4"/>
  <c r="EA12" i="4"/>
  <c r="EB22" i="4"/>
  <c r="EB18" i="4"/>
  <c r="EA8" i="4"/>
  <c r="EA13" i="4"/>
  <c r="EB30" i="4"/>
  <c r="EA34" i="4"/>
  <c r="EB11" i="4"/>
  <c r="EA31" i="4"/>
  <c r="EA42" i="4"/>
  <c r="EB4" i="4"/>
  <c r="EB8" i="4"/>
  <c r="EB25" i="4"/>
  <c r="EB33" i="4"/>
  <c r="EA38" i="4"/>
  <c r="EB19" i="4"/>
  <c r="EA41" i="4"/>
  <c r="EB32" i="4"/>
  <c r="EB45" i="4"/>
  <c r="EA5" i="4"/>
  <c r="Z36" i="3"/>
  <c r="EB6" i="4"/>
  <c r="EA19" i="4"/>
  <c r="EB15" i="4"/>
  <c r="EB39" i="4"/>
  <c r="EA32" i="4"/>
  <c r="EB44" i="4"/>
  <c r="EB20" i="4"/>
  <c r="EB36" i="4"/>
  <c r="EB24" i="4"/>
  <c r="EB13" i="4"/>
  <c r="EB17" i="4"/>
  <c r="EA11" i="4"/>
  <c r="EA7" i="4"/>
  <c r="EA25" i="4"/>
  <c r="EB29" i="4"/>
  <c r="EA17" i="4"/>
  <c r="EA9" i="4"/>
  <c r="Y48" i="3"/>
  <c r="EA43" i="4"/>
  <c r="EA23" i="4"/>
  <c r="EB38" i="4"/>
  <c r="EA35" i="4"/>
  <c r="EA28" i="4"/>
  <c r="EA10" i="4"/>
  <c r="EA45" i="4"/>
  <c r="EB41" i="4"/>
  <c r="EB16" i="4"/>
  <c r="EA6" i="4"/>
  <c r="EB35" i="4"/>
  <c r="EB31" i="4"/>
  <c r="EA4" i="4"/>
  <c r="EA44" i="4"/>
  <c r="EA22" i="4"/>
  <c r="EB26" i="4"/>
  <c r="EB37" i="4"/>
  <c r="EA33" i="4"/>
  <c r="EA39" i="4"/>
  <c r="EB23" i="4"/>
  <c r="EB28" i="4"/>
  <c r="EA16" i="4"/>
  <c r="EB42" i="4"/>
  <c r="EB21" i="4"/>
  <c r="EA18" i="4"/>
  <c r="EB10" i="4"/>
  <c r="EA30" i="4"/>
  <c r="AF16" i="3"/>
  <c r="AE29" i="3"/>
  <c r="AF45" i="3"/>
  <c r="Z29" i="3"/>
  <c r="AF42" i="3"/>
  <c r="AE22" i="3"/>
  <c r="AE37" i="3"/>
  <c r="AE32" i="3"/>
  <c r="AE25" i="3"/>
  <c r="AE24" i="3"/>
  <c r="DI11" i="4"/>
  <c r="DI40" i="4"/>
  <c r="DH21" i="4"/>
  <c r="DI18" i="4"/>
  <c r="DI14" i="4"/>
  <c r="Z20" i="3"/>
  <c r="EA15" i="4"/>
  <c r="EB5" i="4"/>
  <c r="DI30" i="4"/>
  <c r="DI8" i="4"/>
  <c r="DI33" i="4"/>
  <c r="DI21" i="4"/>
  <c r="DI12" i="4"/>
  <c r="DH36" i="4"/>
  <c r="DH19" i="4"/>
  <c r="DH22" i="4"/>
  <c r="DI36" i="4"/>
  <c r="DH28" i="4"/>
  <c r="DH15" i="4"/>
  <c r="DH29" i="4"/>
  <c r="DI25" i="4"/>
  <c r="DI42" i="4"/>
  <c r="Z27" i="3"/>
  <c r="DH11" i="4"/>
  <c r="DI29" i="4"/>
  <c r="DI37" i="4"/>
  <c r="DH30" i="4"/>
  <c r="DH40" i="4"/>
  <c r="DH37" i="4"/>
  <c r="Y37" i="3"/>
  <c r="Y44" i="3"/>
  <c r="AE43" i="3"/>
  <c r="Y35" i="3"/>
  <c r="AF31" i="3"/>
  <c r="AE19" i="3"/>
  <c r="Y10" i="3"/>
  <c r="AF20" i="3"/>
  <c r="Z45" i="3"/>
  <c r="AE44" i="3"/>
  <c r="EB34" i="4"/>
  <c r="EA21" i="4"/>
  <c r="AF30" i="3"/>
  <c r="AF34" i="3"/>
  <c r="Y24" i="3"/>
  <c r="AF28" i="3"/>
  <c r="Z46" i="3"/>
  <c r="AF29" i="3"/>
  <c r="Z10" i="3"/>
  <c r="Y33" i="3"/>
  <c r="AE42" i="3"/>
  <c r="AE39" i="3"/>
  <c r="Z25" i="3"/>
  <c r="AE38" i="3"/>
  <c r="AE3" i="3"/>
  <c r="AF44" i="3"/>
  <c r="AE20" i="3"/>
  <c r="AF49" i="3"/>
  <c r="AE10" i="3"/>
  <c r="AE33" i="3"/>
  <c r="AF33" i="3"/>
  <c r="AE41" i="3"/>
  <c r="Y18" i="3"/>
  <c r="DH7" i="4"/>
  <c r="DI34" i="4"/>
  <c r="DH44" i="4"/>
  <c r="DH42" i="4"/>
  <c r="DH14" i="4"/>
  <c r="DH26" i="4"/>
  <c r="DH10" i="4"/>
  <c r="DH9" i="4"/>
  <c r="DI44" i="4"/>
  <c r="DH8" i="4"/>
  <c r="DH34" i="4"/>
  <c r="DH18" i="4"/>
  <c r="DH25" i="4"/>
  <c r="DH24" i="4"/>
  <c r="DI5" i="4"/>
  <c r="DI38" i="4"/>
  <c r="DI16" i="4"/>
  <c r="DH38" i="4"/>
  <c r="DH33" i="4"/>
  <c r="DI24" i="4"/>
  <c r="DI26" i="4"/>
  <c r="DI32" i="4"/>
  <c r="DI10" i="4"/>
  <c r="DH16" i="4"/>
  <c r="DH17" i="4"/>
  <c r="DH23" i="4"/>
  <c r="DI45" i="4"/>
  <c r="DI35" i="4"/>
  <c r="DH13" i="4"/>
  <c r="DH4" i="4"/>
  <c r="DI39" i="4"/>
  <c r="Y25" i="3"/>
  <c r="AL43" i="13"/>
  <c r="Z18" i="3"/>
  <c r="Y26" i="3"/>
  <c r="Z16" i="3"/>
  <c r="Y34" i="3"/>
  <c r="Z12" i="3"/>
  <c r="Y13" i="3"/>
  <c r="Y45" i="3"/>
  <c r="Z22" i="3"/>
  <c r="AF21" i="3"/>
  <c r="AE18" i="3"/>
  <c r="Y42" i="3"/>
  <c r="AE34" i="3"/>
  <c r="Y32" i="3"/>
  <c r="Y28" i="3"/>
  <c r="AE49" i="3"/>
  <c r="Z23" i="3"/>
  <c r="Y40" i="3"/>
  <c r="Z33" i="3"/>
  <c r="Y31" i="3"/>
  <c r="Z49" i="3"/>
  <c r="Y11" i="3"/>
  <c r="Y22" i="3"/>
  <c r="AE12" i="3"/>
  <c r="AE27" i="3"/>
  <c r="AF25" i="3"/>
  <c r="AF15" i="3"/>
  <c r="AE13" i="3"/>
  <c r="Y12" i="3"/>
  <c r="Y21" i="3"/>
  <c r="Y49" i="3"/>
  <c r="AF32" i="3"/>
  <c r="AF24" i="3"/>
  <c r="AF10" i="3"/>
  <c r="Y19" i="3"/>
  <c r="AF39" i="3"/>
  <c r="Y15" i="3"/>
  <c r="Y46" i="3"/>
  <c r="AE40" i="3"/>
  <c r="EB14" i="4"/>
  <c r="EA24" i="4"/>
  <c r="Z40" i="3"/>
  <c r="Y27" i="3"/>
  <c r="Y17" i="3"/>
  <c r="Y29" i="3"/>
  <c r="Y23" i="3"/>
  <c r="Y20" i="3"/>
  <c r="Z26" i="3"/>
  <c r="Z17" i="3"/>
  <c r="Y30" i="3"/>
  <c r="Y41" i="3"/>
  <c r="AF36" i="3"/>
  <c r="AF11" i="3"/>
  <c r="AF18" i="3"/>
  <c r="AE45" i="3"/>
  <c r="Z30" i="3"/>
  <c r="Z34" i="3"/>
  <c r="AF50" i="3"/>
  <c r="AE47" i="3"/>
  <c r="AE16" i="3"/>
  <c r="Y39" i="3"/>
  <c r="AE31" i="3"/>
  <c r="Z13" i="3"/>
  <c r="AF26" i="3"/>
  <c r="Z15" i="3"/>
  <c r="AF27" i="3"/>
  <c r="Z35" i="3"/>
  <c r="Y47" i="3"/>
  <c r="Z44" i="3"/>
  <c r="Y38" i="3"/>
  <c r="Z41" i="3"/>
  <c r="Z38" i="3"/>
  <c r="Y16" i="3"/>
  <c r="AF14" i="3"/>
  <c r="AF47" i="3"/>
  <c r="AE21" i="3"/>
  <c r="AF43" i="3"/>
  <c r="AF41" i="3"/>
  <c r="AF48" i="3"/>
  <c r="Y43" i="3"/>
  <c r="Z43" i="3"/>
  <c r="AE15" i="3"/>
  <c r="AE26" i="3"/>
  <c r="Z32" i="3"/>
  <c r="Z19" i="3"/>
  <c r="Z14" i="3"/>
  <c r="AE11" i="3"/>
  <c r="AE17" i="3"/>
  <c r="Z47" i="3"/>
  <c r="Z50" i="3"/>
  <c r="Z28" i="3"/>
  <c r="Z39" i="3"/>
  <c r="Z21" i="3"/>
  <c r="Z11" i="3"/>
  <c r="Z24" i="3"/>
  <c r="AF40" i="3"/>
  <c r="AF35" i="3"/>
  <c r="AF46" i="3"/>
  <c r="AE23" i="3"/>
  <c r="AE48" i="3"/>
  <c r="Z37" i="3"/>
  <c r="Z42" i="3"/>
  <c r="Z31" i="3"/>
  <c r="AF22" i="3"/>
  <c r="AF19" i="3"/>
  <c r="AE35" i="3"/>
  <c r="Y36" i="3"/>
  <c r="Z48" i="3"/>
  <c r="AE28" i="3"/>
  <c r="AE30" i="3"/>
  <c r="AL40" i="13"/>
  <c r="BM44" i="13"/>
  <c r="BK44" i="13"/>
  <c r="BJ44" i="13"/>
  <c r="BL44" i="13"/>
  <c r="BI44" i="13"/>
  <c r="BN44" i="13"/>
  <c r="AL42" i="13"/>
  <c r="BI46" i="13"/>
  <c r="BL46" i="13"/>
  <c r="BM46" i="13"/>
  <c r="BJ46" i="13"/>
  <c r="BK46" i="13"/>
  <c r="BN46" i="13"/>
  <c r="AL39" i="13"/>
  <c r="AL38" i="13"/>
  <c r="AL45" i="13"/>
  <c r="CL52" i="7"/>
  <c r="H62" i="7" s="1"/>
  <c r="CT24" i="7"/>
  <c r="CN20" i="7"/>
  <c r="CT17" i="7"/>
  <c r="CT46" i="7"/>
  <c r="CW49" i="4"/>
  <c r="H59" i="4" s="1"/>
  <c r="CT36" i="7"/>
  <c r="CN8" i="7"/>
  <c r="CN9" i="7"/>
  <c r="CN42" i="7"/>
  <c r="CN22" i="7"/>
  <c r="CT8" i="7"/>
  <c r="CY19" i="4"/>
  <c r="CY29" i="4"/>
  <c r="CY22" i="4"/>
  <c r="CY36" i="4"/>
  <c r="CN36" i="7"/>
  <c r="CN26" i="7"/>
  <c r="CN15" i="7"/>
  <c r="CN35" i="7"/>
  <c r="CN47" i="7"/>
  <c r="CN24" i="7"/>
  <c r="CN19" i="7"/>
  <c r="CN16" i="7"/>
  <c r="CN39" i="7"/>
  <c r="F63" i="7"/>
  <c r="CN30" i="7"/>
  <c r="CN10" i="7"/>
  <c r="CN18" i="7"/>
  <c r="CN12" i="7"/>
  <c r="CN31" i="7"/>
  <c r="CN41" i="7"/>
  <c r="CN32" i="7"/>
  <c r="CN14" i="7"/>
  <c r="CN7" i="7"/>
  <c r="CN44" i="7"/>
  <c r="CN23" i="7"/>
  <c r="CN33" i="7"/>
  <c r="CN17" i="7"/>
  <c r="CN45" i="7"/>
  <c r="CN37" i="7"/>
  <c r="CN43" i="7"/>
  <c r="CN48" i="7"/>
  <c r="CN25" i="7"/>
  <c r="CN13" i="7"/>
  <c r="CN29" i="7"/>
  <c r="CN34" i="7"/>
  <c r="CN38" i="7"/>
  <c r="D25" i="8"/>
  <c r="CN11" i="7"/>
  <c r="CN46" i="7"/>
  <c r="CN27" i="7"/>
  <c r="CN21" i="7"/>
  <c r="CT41" i="7"/>
  <c r="CT34" i="7"/>
  <c r="CT33" i="7"/>
  <c r="CT22" i="7"/>
  <c r="CT25" i="7"/>
  <c r="CT43" i="7"/>
  <c r="CT15" i="7"/>
  <c r="CT18" i="7"/>
  <c r="CT44" i="7"/>
  <c r="CT27" i="7"/>
  <c r="CT11" i="7"/>
  <c r="CT12" i="7"/>
  <c r="CT16" i="7"/>
  <c r="CR52" i="7"/>
  <c r="A31" i="8" s="1"/>
  <c r="CT28" i="7"/>
  <c r="CT42" i="7"/>
  <c r="CT37" i="7"/>
  <c r="CT47" i="7"/>
  <c r="CT10" i="7"/>
  <c r="CT35" i="7"/>
  <c r="CT14" i="7"/>
  <c r="CT30" i="7"/>
  <c r="CT13" i="7"/>
  <c r="CT29" i="7"/>
  <c r="CT48" i="7"/>
  <c r="CT7" i="7"/>
  <c r="CT38" i="7"/>
  <c r="CT9" i="7"/>
  <c r="CT23" i="7"/>
  <c r="CT32" i="7"/>
  <c r="F69" i="7"/>
  <c r="CT39" i="7"/>
  <c r="CT26" i="7"/>
  <c r="CT45" i="7"/>
  <c r="CT31" i="7"/>
  <c r="CT20" i="7"/>
  <c r="CT40" i="7"/>
  <c r="D32" i="8"/>
  <c r="CT19" i="7"/>
  <c r="CY18" i="4"/>
  <c r="CY8" i="4"/>
  <c r="CY10" i="4"/>
  <c r="CY21" i="4"/>
  <c r="CY11" i="4"/>
  <c r="CY31" i="4"/>
  <c r="CY6" i="4"/>
  <c r="CY42" i="4"/>
  <c r="CY5" i="4"/>
  <c r="CY23" i="4"/>
  <c r="CY35" i="4"/>
  <c r="CY9" i="4"/>
  <c r="CY38" i="4"/>
  <c r="CY45" i="4"/>
  <c r="CY40" i="4"/>
  <c r="CY44" i="4"/>
  <c r="CY39" i="4"/>
  <c r="F60" i="4"/>
  <c r="CY34" i="4"/>
  <c r="CY41" i="4"/>
  <c r="CY32" i="4"/>
  <c r="CY28" i="4"/>
  <c r="CY27" i="4"/>
  <c r="CY25" i="4"/>
  <c r="CY14" i="4"/>
  <c r="CY30" i="4"/>
  <c r="CY37" i="4"/>
  <c r="CY24" i="4"/>
  <c r="CY7" i="4"/>
  <c r="CY20" i="4"/>
  <c r="CY15" i="4"/>
  <c r="CY12" i="4"/>
  <c r="CY26" i="4"/>
  <c r="CY33" i="4"/>
  <c r="CY17" i="4"/>
  <c r="CY13" i="4"/>
  <c r="CY43" i="4"/>
  <c r="AL30" i="13"/>
  <c r="AL36" i="13"/>
  <c r="AL27" i="13"/>
  <c r="AL35" i="13"/>
  <c r="AL37" i="13"/>
  <c r="BM26" i="13"/>
  <c r="BJ26" i="13"/>
  <c r="BL26" i="13"/>
  <c r="BN26" i="13"/>
  <c r="BK26" i="13"/>
  <c r="AL21" i="13"/>
  <c r="AL25" i="13"/>
  <c r="AL34" i="13"/>
  <c r="AL28" i="13"/>
  <c r="AL29" i="13"/>
  <c r="AL11" i="13"/>
  <c r="AL24" i="13"/>
  <c r="AL20" i="13"/>
  <c r="BN12" i="13"/>
  <c r="BJ12" i="13"/>
  <c r="BK12" i="13"/>
  <c r="BL12" i="13"/>
  <c r="BM12" i="13"/>
  <c r="BI12" i="13"/>
  <c r="BM15" i="13"/>
  <c r="BI15" i="13"/>
  <c r="BL15" i="13"/>
  <c r="BK15" i="13"/>
  <c r="BN15" i="13"/>
  <c r="BJ15" i="13"/>
  <c r="BN8" i="13"/>
  <c r="BJ8" i="13"/>
  <c r="BK8" i="13"/>
  <c r="BL8" i="13"/>
  <c r="BM8" i="13"/>
  <c r="BI8" i="13"/>
  <c r="BK17" i="13"/>
  <c r="BN17" i="13"/>
  <c r="BJ17" i="13"/>
  <c r="BM17" i="13"/>
  <c r="BI17" i="13"/>
  <c r="BL17" i="13"/>
  <c r="BM19" i="13"/>
  <c r="BI19" i="13"/>
  <c r="BL19" i="13"/>
  <c r="BK19" i="13"/>
  <c r="BN19" i="13"/>
  <c r="BJ19" i="13"/>
  <c r="BL10" i="13"/>
  <c r="BM10" i="13"/>
  <c r="BI10" i="13"/>
  <c r="BN10" i="13"/>
  <c r="BJ10" i="13"/>
  <c r="BK10" i="13"/>
  <c r="BN14" i="13"/>
  <c r="BJ14" i="13"/>
  <c r="BK14" i="13"/>
  <c r="BL14" i="13"/>
  <c r="BM14" i="13"/>
  <c r="BI14" i="13"/>
  <c r="BM13" i="13"/>
  <c r="BI13" i="13"/>
  <c r="BL13" i="13"/>
  <c r="BK13" i="13"/>
  <c r="BN13" i="13"/>
  <c r="BJ13" i="13"/>
  <c r="BM23" i="13"/>
  <c r="BI23" i="13"/>
  <c r="BL23" i="13"/>
  <c r="BK23" i="13"/>
  <c r="BN23" i="13"/>
  <c r="BJ23" i="13"/>
  <c r="BL6" i="13"/>
  <c r="BM6" i="13"/>
  <c r="BI6" i="13"/>
  <c r="BN6" i="13"/>
  <c r="BJ6" i="13"/>
  <c r="BK6" i="13"/>
  <c r="BK9" i="13"/>
  <c r="BN9" i="13"/>
  <c r="BJ9" i="13"/>
  <c r="BM9" i="13"/>
  <c r="BI9" i="13"/>
  <c r="BL9" i="13"/>
  <c r="BL16" i="13"/>
  <c r="BM16" i="13"/>
  <c r="BI16" i="13"/>
  <c r="BN16" i="13"/>
  <c r="BJ16" i="13"/>
  <c r="BK16" i="13"/>
  <c r="BL18" i="13"/>
  <c r="BM18" i="13"/>
  <c r="BI18" i="13"/>
  <c r="BN18" i="13"/>
  <c r="BJ18" i="13"/>
  <c r="BK18" i="13"/>
  <c r="BK7" i="13"/>
  <c r="BN7" i="13"/>
  <c r="BJ7" i="13"/>
  <c r="BM7" i="13"/>
  <c r="BI7" i="13"/>
  <c r="BL7" i="13"/>
  <c r="BN22" i="13"/>
  <c r="BJ22" i="13"/>
  <c r="BK22" i="13"/>
  <c r="BL22" i="13"/>
  <c r="BM22" i="13"/>
  <c r="BI22" i="13"/>
  <c r="D31" i="5"/>
  <c r="DE4" i="4"/>
  <c r="DE24" i="4"/>
  <c r="DE28" i="4"/>
  <c r="DE32" i="4"/>
  <c r="DE38" i="4"/>
  <c r="DE42" i="4"/>
  <c r="DE11" i="4"/>
  <c r="DE14" i="4"/>
  <c r="DE20" i="4"/>
  <c r="DE9" i="4"/>
  <c r="DE6" i="4"/>
  <c r="DE23" i="4"/>
  <c r="DE25" i="4"/>
  <c r="DE27" i="4"/>
  <c r="DE29" i="4"/>
  <c r="DE31" i="4"/>
  <c r="DE33" i="4"/>
  <c r="DE35" i="4"/>
  <c r="DE37" i="4"/>
  <c r="DE39" i="4"/>
  <c r="DE41" i="4"/>
  <c r="DE43" i="4"/>
  <c r="DE45" i="4"/>
  <c r="DE13" i="4"/>
  <c r="DE12" i="4"/>
  <c r="DE15" i="4"/>
  <c r="DE22" i="4"/>
  <c r="DE19" i="4"/>
  <c r="DE17" i="4"/>
  <c r="DE8" i="4"/>
  <c r="DE21" i="4"/>
  <c r="DE16" i="4"/>
  <c r="DE26" i="4"/>
  <c r="DE30" i="4"/>
  <c r="DE34" i="4"/>
  <c r="DE36" i="4"/>
  <c r="DE40" i="4"/>
  <c r="DE44" i="4"/>
  <c r="DE5" i="4"/>
  <c r="F66" i="4"/>
  <c r="DE18" i="4"/>
  <c r="DE7" i="4"/>
  <c r="DE10" i="4"/>
  <c r="DC49" i="4"/>
  <c r="A24" i="8" l="1"/>
  <c r="A23" i="5"/>
  <c r="AF6" i="3"/>
  <c r="L30" i="5" s="1"/>
  <c r="Z6" i="3"/>
  <c r="L23" i="5" s="1"/>
  <c r="DU48" i="4"/>
  <c r="DO3" i="4"/>
  <c r="DP38" i="4" s="1"/>
  <c r="DN48" i="4"/>
  <c r="DU47" i="4"/>
  <c r="DN47" i="4"/>
  <c r="DV3" i="4"/>
  <c r="DW43" i="4" s="1"/>
  <c r="EA48" i="4"/>
  <c r="DH48" i="4"/>
  <c r="EA47" i="4"/>
  <c r="EB3" i="4"/>
  <c r="ED43" i="4" s="1"/>
  <c r="AE51" i="3"/>
  <c r="DI3" i="4"/>
  <c r="DJ43" i="4" s="1"/>
  <c r="DH47" i="4"/>
  <c r="Y50" i="3"/>
  <c r="AE50" i="3"/>
  <c r="Y51" i="3"/>
  <c r="AL44" i="13"/>
  <c r="AL46" i="13"/>
  <c r="CN50" i="7"/>
  <c r="CN51" i="7"/>
  <c r="CY48" i="4"/>
  <c r="CY47" i="4"/>
  <c r="CT51" i="7"/>
  <c r="CT50" i="7"/>
  <c r="H68" i="7"/>
  <c r="AL26" i="13"/>
  <c r="AL14" i="13"/>
  <c r="AL12" i="13"/>
  <c r="AL8" i="13"/>
  <c r="AL18" i="13"/>
  <c r="AL16" i="13"/>
  <c r="AL9" i="13"/>
  <c r="AL6" i="13"/>
  <c r="AL17" i="13"/>
  <c r="AL22" i="13"/>
  <c r="AL23" i="13"/>
  <c r="AL13" i="13"/>
  <c r="AL19" i="13"/>
  <c r="AL15" i="13"/>
  <c r="AL7" i="13"/>
  <c r="AL10" i="13"/>
  <c r="H65" i="4"/>
  <c r="A30" i="5"/>
  <c r="DE48" i="4"/>
  <c r="DE47" i="4"/>
  <c r="DP35" i="4" l="1"/>
  <c r="DQ15" i="4"/>
  <c r="DP18" i="4"/>
  <c r="DQ12" i="4"/>
  <c r="DP9" i="4"/>
  <c r="DP28" i="4"/>
  <c r="DP37" i="4"/>
  <c r="DP8" i="4"/>
  <c r="DQ16" i="4"/>
  <c r="DP10" i="4"/>
  <c r="DQ7" i="4"/>
  <c r="DP20" i="4"/>
  <c r="DQ17" i="4"/>
  <c r="DP31" i="4"/>
  <c r="DP29" i="4"/>
  <c r="DP26" i="4"/>
  <c r="DP17" i="4"/>
  <c r="DP23" i="4"/>
  <c r="DP40" i="4"/>
  <c r="DP14" i="4"/>
  <c r="DQ38" i="4"/>
  <c r="DP21" i="4"/>
  <c r="DQ31" i="4"/>
  <c r="DP13" i="4"/>
  <c r="DQ18" i="4"/>
  <c r="DP15" i="4"/>
  <c r="DP43" i="4"/>
  <c r="DQ10" i="4"/>
  <c r="DP45" i="4"/>
  <c r="DQ34" i="4"/>
  <c r="DP16" i="4"/>
  <c r="DQ36" i="4"/>
  <c r="DQ5" i="4"/>
  <c r="DP25" i="4"/>
  <c r="DQ37" i="4"/>
  <c r="DP34" i="4"/>
  <c r="DP7" i="4"/>
  <c r="DP6" i="4"/>
  <c r="DQ24" i="4"/>
  <c r="DQ33" i="4"/>
  <c r="DQ32" i="4"/>
  <c r="DQ26" i="4"/>
  <c r="DQ21" i="4"/>
  <c r="DP42" i="4"/>
  <c r="DP24" i="4"/>
  <c r="DQ23" i="4"/>
  <c r="DQ19" i="4"/>
  <c r="DQ13" i="4"/>
  <c r="DP44" i="4"/>
  <c r="DQ4" i="4"/>
  <c r="DQ35" i="4"/>
  <c r="DP39" i="4"/>
  <c r="DP33" i="4"/>
  <c r="DP36" i="4"/>
  <c r="DQ44" i="4"/>
  <c r="DP19" i="4"/>
  <c r="DQ30" i="4"/>
  <c r="DQ6" i="4"/>
  <c r="DP12" i="4"/>
  <c r="DQ40" i="4"/>
  <c r="DQ39" i="4"/>
  <c r="DP11" i="4"/>
  <c r="DQ14" i="4"/>
  <c r="DQ20" i="4"/>
  <c r="DQ8" i="4"/>
  <c r="DQ41" i="4"/>
  <c r="DP30" i="4"/>
  <c r="DP27" i="4"/>
  <c r="DQ9" i="4"/>
  <c r="DP41" i="4"/>
  <c r="DQ25" i="4"/>
  <c r="DQ11" i="4"/>
  <c r="DQ22" i="4"/>
  <c r="DP5" i="4"/>
  <c r="DP4" i="4"/>
  <c r="DP32" i="4"/>
  <c r="DQ29" i="4"/>
  <c r="DQ27" i="4"/>
  <c r="DQ43" i="4"/>
  <c r="DQ45" i="4"/>
  <c r="DQ28" i="4"/>
  <c r="DQ42" i="4"/>
  <c r="DP22" i="4"/>
  <c r="DX38" i="4"/>
  <c r="DW10" i="4"/>
  <c r="DX10" i="4"/>
  <c r="DW41" i="4"/>
  <c r="DW37" i="4"/>
  <c r="DX42" i="4"/>
  <c r="DX33" i="4"/>
  <c r="DX11" i="4"/>
  <c r="DW33" i="4"/>
  <c r="DW18" i="4"/>
  <c r="DW23" i="4"/>
  <c r="DW6" i="4"/>
  <c r="DW24" i="4"/>
  <c r="DX22" i="4"/>
  <c r="DX43" i="4"/>
  <c r="DX26" i="4"/>
  <c r="DX19" i="4"/>
  <c r="DX23" i="4"/>
  <c r="DX20" i="4"/>
  <c r="DW12" i="4"/>
  <c r="DW8" i="4"/>
  <c r="DX45" i="4"/>
  <c r="AA8" i="3"/>
  <c r="AB8" i="3"/>
  <c r="AB9" i="3"/>
  <c r="AA9" i="3"/>
  <c r="AE52" i="3"/>
  <c r="E29" i="5" s="1"/>
  <c r="AH8" i="3"/>
  <c r="AH9" i="3"/>
  <c r="AG8" i="3"/>
  <c r="AG9" i="3"/>
  <c r="DX27" i="4"/>
  <c r="DX30" i="4"/>
  <c r="DW28" i="4"/>
  <c r="DX29" i="4"/>
  <c r="DW20" i="4"/>
  <c r="DW5" i="4"/>
  <c r="DX31" i="4"/>
  <c r="DX40" i="4"/>
  <c r="DW19" i="4"/>
  <c r="DX35" i="4"/>
  <c r="DX12" i="4"/>
  <c r="DW39" i="4"/>
  <c r="DW11" i="4"/>
  <c r="DW16" i="4"/>
  <c r="DX44" i="4"/>
  <c r="DX14" i="4"/>
  <c r="DW7" i="4"/>
  <c r="DX4" i="4"/>
  <c r="DW14" i="4"/>
  <c r="DX28" i="4"/>
  <c r="DX25" i="4"/>
  <c r="DX7" i="4"/>
  <c r="DW34" i="4"/>
  <c r="DX37" i="4"/>
  <c r="DW25" i="4"/>
  <c r="DX9" i="4"/>
  <c r="DW31" i="4"/>
  <c r="DX32" i="4"/>
  <c r="DX21" i="4"/>
  <c r="DW42" i="4"/>
  <c r="DW9" i="4"/>
  <c r="DW35" i="4"/>
  <c r="DW26" i="4"/>
  <c r="DW45" i="4"/>
  <c r="DX24" i="4"/>
  <c r="DW21" i="4"/>
  <c r="DW38" i="4"/>
  <c r="DW36" i="4"/>
  <c r="DX13" i="4"/>
  <c r="DX16" i="4"/>
  <c r="DW30" i="4"/>
  <c r="DW15" i="4"/>
  <c r="DX18" i="4"/>
  <c r="DW32" i="4"/>
  <c r="DW40" i="4"/>
  <c r="DX6" i="4"/>
  <c r="DW22" i="4"/>
  <c r="DX41" i="4"/>
  <c r="DX39" i="4"/>
  <c r="DX17" i="4"/>
  <c r="DW29" i="4"/>
  <c r="DW27" i="4"/>
  <c r="DX8" i="4"/>
  <c r="DX36" i="4"/>
  <c r="DW4" i="4"/>
  <c r="DW13" i="4"/>
  <c r="DX34" i="4"/>
  <c r="DW44" i="4"/>
  <c r="DX15" i="4"/>
  <c r="DW17" i="4"/>
  <c r="DX5" i="4"/>
  <c r="AG42" i="3"/>
  <c r="AH46" i="3"/>
  <c r="AH50" i="3"/>
  <c r="AG30" i="3"/>
  <c r="AG25" i="3"/>
  <c r="AH22" i="3"/>
  <c r="AG28" i="3"/>
  <c r="AH29" i="3"/>
  <c r="AH45" i="3"/>
  <c r="AH49" i="3"/>
  <c r="DU49" i="4"/>
  <c r="K22" i="5" s="1"/>
  <c r="DN49" i="4"/>
  <c r="J29" i="5" s="1"/>
  <c r="EA49" i="4"/>
  <c r="K29" i="5" s="1"/>
  <c r="DJ34" i="4"/>
  <c r="DK24" i="4"/>
  <c r="DK16" i="4"/>
  <c r="DJ7" i="4"/>
  <c r="DJ13" i="4"/>
  <c r="DJ6" i="4"/>
  <c r="DK41" i="4"/>
  <c r="DJ19" i="4"/>
  <c r="DK10" i="4"/>
  <c r="DJ8" i="4"/>
  <c r="DK32" i="4"/>
  <c r="DK31" i="4"/>
  <c r="DK44" i="4"/>
  <c r="DJ9" i="4"/>
  <c r="DJ27" i="4"/>
  <c r="DK6" i="4"/>
  <c r="DJ25" i="4"/>
  <c r="DK20" i="4"/>
  <c r="DJ22" i="4"/>
  <c r="DJ32" i="4"/>
  <c r="DK33" i="4"/>
  <c r="DJ14" i="4"/>
  <c r="DJ44" i="4"/>
  <c r="DK18" i="4"/>
  <c r="DK11" i="4"/>
  <c r="DJ23" i="4"/>
  <c r="DK8" i="4"/>
  <c r="DK25" i="4"/>
  <c r="DJ28" i="4"/>
  <c r="DK17" i="4"/>
  <c r="DK15" i="4"/>
  <c r="DK23" i="4"/>
  <c r="DJ10" i="4"/>
  <c r="DK5" i="4"/>
  <c r="DJ41" i="4"/>
  <c r="DK34" i="4"/>
  <c r="DJ35" i="4"/>
  <c r="DJ36" i="4"/>
  <c r="DK27" i="4"/>
  <c r="DK26" i="4"/>
  <c r="DK35" i="4"/>
  <c r="DK12" i="4"/>
  <c r="DK37" i="4"/>
  <c r="DK4" i="4"/>
  <c r="DJ5" i="4"/>
  <c r="DJ26" i="4"/>
  <c r="DK42" i="4"/>
  <c r="DJ4" i="4"/>
  <c r="DJ20" i="4"/>
  <c r="DJ12" i="4"/>
  <c r="AB50" i="3"/>
  <c r="AA10" i="3"/>
  <c r="AA29" i="3"/>
  <c r="AA13" i="3"/>
  <c r="AA42" i="3"/>
  <c r="AA39" i="3"/>
  <c r="AA23" i="3"/>
  <c r="AB27" i="3"/>
  <c r="AA41" i="3"/>
  <c r="AA14" i="3"/>
  <c r="EC40" i="4"/>
  <c r="EC8" i="4"/>
  <c r="ED18" i="4"/>
  <c r="AB36" i="3"/>
  <c r="AA20" i="3"/>
  <c r="EC11" i="4"/>
  <c r="EC24" i="4"/>
  <c r="EC6" i="4"/>
  <c r="EC43" i="4"/>
  <c r="ED4" i="4"/>
  <c r="EC31" i="4"/>
  <c r="EC15" i="4"/>
  <c r="ED33" i="4"/>
  <c r="EC21" i="4"/>
  <c r="ED27" i="4"/>
  <c r="ED17" i="4"/>
  <c r="EC45" i="4"/>
  <c r="ED39" i="4"/>
  <c r="EC42" i="4"/>
  <c r="EC28" i="4"/>
  <c r="EC9" i="4"/>
  <c r="ED15" i="4"/>
  <c r="EC39" i="4"/>
  <c r="ED38" i="4"/>
  <c r="ED35" i="4"/>
  <c r="ED36" i="4"/>
  <c r="EC16" i="4"/>
  <c r="EC32" i="4"/>
  <c r="EC12" i="4"/>
  <c r="EC37" i="4"/>
  <c r="EC17" i="4"/>
  <c r="EC13" i="4"/>
  <c r="ED30" i="4"/>
  <c r="EC19" i="4"/>
  <c r="ED42" i="4"/>
  <c r="EC36" i="4"/>
  <c r="EC33" i="4"/>
  <c r="ED23" i="4"/>
  <c r="EC41" i="4"/>
  <c r="EC30" i="4"/>
  <c r="EC38" i="4"/>
  <c r="EC35" i="4"/>
  <c r="EC22" i="4"/>
  <c r="EC26" i="4"/>
  <c r="ED41" i="4"/>
  <c r="EC4" i="4"/>
  <c r="ED28" i="4"/>
  <c r="EC25" i="4"/>
  <c r="ED45" i="4"/>
  <c r="ED5" i="4"/>
  <c r="EC23" i="4"/>
  <c r="ED7" i="4"/>
  <c r="ED40" i="4"/>
  <c r="ED12" i="4"/>
  <c r="ED6" i="4"/>
  <c r="ED32" i="4"/>
  <c r="ED24" i="4"/>
  <c r="ED8" i="4"/>
  <c r="EC7" i="4"/>
  <c r="ED22" i="4"/>
  <c r="ED26" i="4"/>
  <c r="ED11" i="4"/>
  <c r="EC18" i="4"/>
  <c r="ED44" i="4"/>
  <c r="ED20" i="4"/>
  <c r="EC29" i="4"/>
  <c r="EC10" i="4"/>
  <c r="ED9" i="4"/>
  <c r="ED14" i="4"/>
  <c r="ED34" i="4"/>
  <c r="ED31" i="4"/>
  <c r="ED37" i="4"/>
  <c r="ED10" i="4"/>
  <c r="EC14" i="4"/>
  <c r="ED19" i="4"/>
  <c r="ED25" i="4"/>
  <c r="ED21" i="4"/>
  <c r="EC20" i="4"/>
  <c r="ED13" i="4"/>
  <c r="ED29" i="4"/>
  <c r="EC44" i="4"/>
  <c r="ED16" i="4"/>
  <c r="DH49" i="4"/>
  <c r="J22" i="5" s="1"/>
  <c r="DJ15" i="4"/>
  <c r="DJ38" i="4"/>
  <c r="DK28" i="4"/>
  <c r="DJ24" i="4"/>
  <c r="DJ37" i="4"/>
  <c r="DJ17" i="4"/>
  <c r="DK7" i="4"/>
  <c r="DJ33" i="4"/>
  <c r="DK43" i="4"/>
  <c r="DJ16" i="4"/>
  <c r="DK13" i="4"/>
  <c r="AB16" i="3"/>
  <c r="AB44" i="3"/>
  <c r="DK38" i="4"/>
  <c r="DJ11" i="4"/>
  <c r="DK36" i="4"/>
  <c r="DK40" i="4"/>
  <c r="DK45" i="4"/>
  <c r="DJ18" i="4"/>
  <c r="DK29" i="4"/>
  <c r="DK22" i="4"/>
  <c r="DK21" i="4"/>
  <c r="AA49" i="3"/>
  <c r="AA16" i="3"/>
  <c r="AB35" i="3"/>
  <c r="AB38" i="3"/>
  <c r="DJ31" i="4"/>
  <c r="DK14" i="4"/>
  <c r="DK30" i="4"/>
  <c r="DK19" i="4"/>
  <c r="DK39" i="4"/>
  <c r="DJ42" i="4"/>
  <c r="DJ45" i="4"/>
  <c r="DJ21" i="4"/>
  <c r="DJ30" i="4"/>
  <c r="DJ29" i="4"/>
  <c r="DK9" i="4"/>
  <c r="DJ39" i="4"/>
  <c r="DJ40" i="4"/>
  <c r="AA43" i="3"/>
  <c r="AB49" i="3"/>
  <c r="AA33" i="3"/>
  <c r="AB29" i="3"/>
  <c r="EC5" i="4"/>
  <c r="AB17" i="3"/>
  <c r="AB26" i="3"/>
  <c r="AB43" i="3"/>
  <c r="AH25" i="3"/>
  <c r="AH40" i="3"/>
  <c r="AG49" i="3"/>
  <c r="AG38" i="3"/>
  <c r="AH27" i="3"/>
  <c r="AH24" i="3"/>
  <c r="AG26" i="3"/>
  <c r="AG21" i="3"/>
  <c r="AG16" i="3"/>
  <c r="AH26" i="3"/>
  <c r="AH37" i="3"/>
  <c r="AG43" i="3"/>
  <c r="AH33" i="3"/>
  <c r="AH31" i="3"/>
  <c r="AH36" i="3"/>
  <c r="AG37" i="3"/>
  <c r="AG11" i="3"/>
  <c r="AH12" i="3"/>
  <c r="AH10" i="3"/>
  <c r="AH20" i="3"/>
  <c r="AG18" i="3"/>
  <c r="AG27" i="3"/>
  <c r="AG35" i="3"/>
  <c r="AG40" i="3"/>
  <c r="AH43" i="3"/>
  <c r="AH16" i="3"/>
  <c r="AG47" i="3"/>
  <c r="AH42" i="3"/>
  <c r="AG34" i="3"/>
  <c r="AH14" i="3"/>
  <c r="AH41" i="3"/>
  <c r="AG36" i="3"/>
  <c r="AH48" i="3"/>
  <c r="AG23" i="3"/>
  <c r="AG24" i="3"/>
  <c r="AG10" i="3"/>
  <c r="EC27" i="4"/>
  <c r="AB33" i="3"/>
  <c r="EC34" i="4"/>
  <c r="AH11" i="3"/>
  <c r="AB18" i="3"/>
  <c r="AA18" i="3"/>
  <c r="AH17" i="3"/>
  <c r="AG13" i="3"/>
  <c r="AH47" i="3"/>
  <c r="AG48" i="3"/>
  <c r="AG12" i="3"/>
  <c r="AH32" i="3"/>
  <c r="AG29" i="3"/>
  <c r="AH19" i="3"/>
  <c r="AF3" i="3"/>
  <c r="AG14" i="3"/>
  <c r="AG17" i="3"/>
  <c r="AG33" i="3"/>
  <c r="AH34" i="3"/>
  <c r="AG15" i="3"/>
  <c r="AG41" i="3"/>
  <c r="AH23" i="3"/>
  <c r="AH44" i="3"/>
  <c r="AG46" i="3"/>
  <c r="AG19" i="3"/>
  <c r="AH35" i="3"/>
  <c r="AH30" i="3"/>
  <c r="Y52" i="3"/>
  <c r="J54" i="3" s="1"/>
  <c r="AG20" i="3"/>
  <c r="AH18" i="3"/>
  <c r="AG31" i="3"/>
  <c r="AG32" i="3"/>
  <c r="AH39" i="3"/>
  <c r="AG45" i="3"/>
  <c r="AG44" i="3"/>
  <c r="AG22" i="3"/>
  <c r="AG39" i="3"/>
  <c r="AH21" i="3"/>
  <c r="AH28" i="3"/>
  <c r="AA15" i="3"/>
  <c r="AA12" i="3"/>
  <c r="AA46" i="3"/>
  <c r="AA30" i="3"/>
  <c r="AA32" i="3"/>
  <c r="AB32" i="3"/>
  <c r="AB19" i="3"/>
  <c r="AB11" i="3"/>
  <c r="AA19" i="3"/>
  <c r="AB48" i="3"/>
  <c r="AA38" i="3"/>
  <c r="AB41" i="3"/>
  <c r="AA36" i="3"/>
  <c r="AA17" i="3"/>
  <c r="AA27" i="3"/>
  <c r="AA48" i="3"/>
  <c r="AA37" i="3"/>
  <c r="AB42" i="3"/>
  <c r="AB46" i="3"/>
  <c r="AH38" i="3"/>
  <c r="AB20" i="3"/>
  <c r="AB22" i="3"/>
  <c r="AH15" i="3"/>
  <c r="AH13" i="3"/>
  <c r="AA45" i="3"/>
  <c r="AA47" i="3"/>
  <c r="AA28" i="3"/>
  <c r="AA25" i="3"/>
  <c r="AB23" i="3"/>
  <c r="AB40" i="3"/>
  <c r="AB15" i="3"/>
  <c r="AB37" i="3"/>
  <c r="AB39" i="3"/>
  <c r="AB30" i="3"/>
  <c r="AA22" i="3"/>
  <c r="AA34" i="3"/>
  <c r="AA21" i="3"/>
  <c r="AA26" i="3"/>
  <c r="AB10" i="3"/>
  <c r="AA40" i="3"/>
  <c r="AB25" i="3"/>
  <c r="AB24" i="3"/>
  <c r="AB45" i="3"/>
  <c r="AA31" i="3"/>
  <c r="AB14" i="3"/>
  <c r="AA24" i="3"/>
  <c r="AA11" i="3"/>
  <c r="AB47" i="3"/>
  <c r="AA35" i="3"/>
  <c r="AB21" i="3"/>
  <c r="AA44" i="3"/>
  <c r="AB12" i="3"/>
  <c r="AB34" i="3"/>
  <c r="AB28" i="3"/>
  <c r="AB13" i="3"/>
  <c r="AB31" i="3"/>
  <c r="CN52" i="7"/>
  <c r="A25" i="8" s="1"/>
  <c r="CY49" i="4"/>
  <c r="A24" i="5" s="1"/>
  <c r="CT52" i="7"/>
  <c r="A32" i="8" s="1"/>
  <c r="DE49" i="4"/>
  <c r="E22" i="5" l="1"/>
  <c r="DQ3" i="4"/>
  <c r="DR31" i="4" s="1"/>
  <c r="DP47" i="4"/>
  <c r="DP48" i="4"/>
  <c r="J61" i="3"/>
  <c r="DW48" i="4"/>
  <c r="AH6" i="3"/>
  <c r="L31" i="5" s="1"/>
  <c r="AB6" i="3"/>
  <c r="L24" i="5" s="1"/>
  <c r="DW47" i="4"/>
  <c r="DX3" i="4"/>
  <c r="DY27" i="4" s="1"/>
  <c r="EC48" i="4"/>
  <c r="ED3" i="4"/>
  <c r="EE43" i="4" s="1"/>
  <c r="EC47" i="4"/>
  <c r="DJ47" i="4"/>
  <c r="AG51" i="3"/>
  <c r="DJ48" i="4"/>
  <c r="DK3" i="4"/>
  <c r="DL15" i="4" s="1"/>
  <c r="AA50" i="3"/>
  <c r="AG50" i="3"/>
  <c r="AA51" i="3"/>
  <c r="H63" i="7"/>
  <c r="H60" i="4"/>
  <c r="H69" i="7"/>
  <c r="H66" i="4"/>
  <c r="A31" i="5"/>
  <c r="DR18" i="4" l="1"/>
  <c r="DR6" i="4"/>
  <c r="DR33" i="4"/>
  <c r="DR39" i="4"/>
  <c r="DR25" i="4"/>
  <c r="DR34" i="4"/>
  <c r="DR16" i="4"/>
  <c r="DR11" i="4"/>
  <c r="DR42" i="4"/>
  <c r="DR37" i="4"/>
  <c r="DR21" i="4"/>
  <c r="DR15" i="4"/>
  <c r="DR45" i="4"/>
  <c r="DR12" i="4"/>
  <c r="DR26" i="4"/>
  <c r="DR13" i="4"/>
  <c r="DR44" i="4"/>
  <c r="DR19" i="4"/>
  <c r="DR5" i="4"/>
  <c r="DR24" i="4"/>
  <c r="DR41" i="4"/>
  <c r="DR22" i="4"/>
  <c r="DR14" i="4"/>
  <c r="DR4" i="4"/>
  <c r="DR7" i="4"/>
  <c r="DR10" i="4"/>
  <c r="DR38" i="4"/>
  <c r="DR30" i="4"/>
  <c r="DR36" i="4"/>
  <c r="DR23" i="4"/>
  <c r="DR32" i="4"/>
  <c r="DY19" i="4"/>
  <c r="DP49" i="4"/>
  <c r="J30" i="5" s="1"/>
  <c r="DR17" i="4"/>
  <c r="DR29" i="4"/>
  <c r="DR27" i="4"/>
  <c r="DR20" i="4"/>
  <c r="DR8" i="4"/>
  <c r="DR43" i="4"/>
  <c r="DR9" i="4"/>
  <c r="DR28" i="4"/>
  <c r="DR35" i="4"/>
  <c r="DR40" i="4"/>
  <c r="DY7" i="4"/>
  <c r="DY25" i="4"/>
  <c r="DY33" i="4"/>
  <c r="DY23" i="4"/>
  <c r="DY8" i="4"/>
  <c r="DY43" i="4"/>
  <c r="DY21" i="4"/>
  <c r="DY40" i="4"/>
  <c r="DY16" i="4"/>
  <c r="DY15" i="4"/>
  <c r="DY20" i="4"/>
  <c r="DY6" i="4"/>
  <c r="DY18" i="4"/>
  <c r="DY31" i="4"/>
  <c r="DY14" i="4"/>
  <c r="DY38" i="4"/>
  <c r="DY36" i="4"/>
  <c r="DY4" i="4"/>
  <c r="DY39" i="4"/>
  <c r="DY30" i="4"/>
  <c r="DY12" i="4"/>
  <c r="DY22" i="4"/>
  <c r="DY42" i="4"/>
  <c r="DY9" i="4"/>
  <c r="DY28" i="4"/>
  <c r="DY37" i="4"/>
  <c r="DY32" i="4"/>
  <c r="DY11" i="4"/>
  <c r="DY10" i="4"/>
  <c r="DY17" i="4"/>
  <c r="DY44" i="4"/>
  <c r="DY41" i="4"/>
  <c r="DY26" i="4"/>
  <c r="DY5" i="4"/>
  <c r="DW49" i="4"/>
  <c r="K23" i="5" s="1"/>
  <c r="EE15" i="4"/>
  <c r="EE8" i="4"/>
  <c r="EE28" i="4"/>
  <c r="DY13" i="4"/>
  <c r="DY24" i="4"/>
  <c r="DY29" i="4"/>
  <c r="DY45" i="4"/>
  <c r="DY35" i="4"/>
  <c r="DY34" i="4"/>
  <c r="EE13" i="4"/>
  <c r="EE45" i="4"/>
  <c r="EE38" i="4"/>
  <c r="EE11" i="4"/>
  <c r="EE37" i="4"/>
  <c r="AC8" i="3"/>
  <c r="AC9" i="3"/>
  <c r="EE44" i="4"/>
  <c r="EE30" i="4"/>
  <c r="AI8" i="3"/>
  <c r="AI9" i="3"/>
  <c r="EE4" i="4"/>
  <c r="EE36" i="4"/>
  <c r="AC20" i="3"/>
  <c r="EE7" i="4"/>
  <c r="EE14" i="4"/>
  <c r="EE12" i="4"/>
  <c r="EE29" i="4"/>
  <c r="EE5" i="4"/>
  <c r="AC22" i="3"/>
  <c r="AC48" i="3"/>
  <c r="AC49" i="3"/>
  <c r="AG52" i="3"/>
  <c r="J62" i="3" s="1"/>
  <c r="DL4" i="4"/>
  <c r="AC47" i="3"/>
  <c r="DL24" i="4"/>
  <c r="AC26" i="3"/>
  <c r="AC34" i="3"/>
  <c r="AC29" i="3"/>
  <c r="AC24" i="3"/>
  <c r="EE42" i="4"/>
  <c r="AC16" i="3"/>
  <c r="AC38" i="3"/>
  <c r="AC36" i="3"/>
  <c r="DL35" i="4"/>
  <c r="DL40" i="4"/>
  <c r="DL30" i="4"/>
  <c r="DL34" i="4"/>
  <c r="DL28" i="4"/>
  <c r="DL17" i="4"/>
  <c r="DL11" i="4"/>
  <c r="DL9" i="4"/>
  <c r="DL33" i="4"/>
  <c r="EE19" i="4"/>
  <c r="DL32" i="4"/>
  <c r="DL10" i="4"/>
  <c r="DL26" i="4"/>
  <c r="DL6" i="4"/>
  <c r="DL5" i="4"/>
  <c r="DL29" i="4"/>
  <c r="DL22" i="4"/>
  <c r="DL25" i="4"/>
  <c r="DL13" i="4"/>
  <c r="DL44" i="4"/>
  <c r="DL42" i="4"/>
  <c r="DL31" i="4"/>
  <c r="DL41" i="4"/>
  <c r="DL45" i="4"/>
  <c r="DL37" i="4"/>
  <c r="DL14" i="4"/>
  <c r="DL7" i="4"/>
  <c r="DL8" i="4"/>
  <c r="DL27" i="4"/>
  <c r="DL20" i="4"/>
  <c r="DL38" i="4"/>
  <c r="DL39" i="4"/>
  <c r="DL12" i="4"/>
  <c r="DL18" i="4"/>
  <c r="DL21" i="4"/>
  <c r="DL43" i="4"/>
  <c r="DL36" i="4"/>
  <c r="DL16" i="4"/>
  <c r="DL23" i="4"/>
  <c r="DL19" i="4"/>
  <c r="EE17" i="4"/>
  <c r="AC27" i="3"/>
  <c r="AC28" i="3"/>
  <c r="EE34" i="4"/>
  <c r="EE31" i="4"/>
  <c r="EE18" i="4"/>
  <c r="EE40" i="4"/>
  <c r="EE6" i="4"/>
  <c r="EE26" i="4"/>
  <c r="EE24" i="4"/>
  <c r="EE10" i="4"/>
  <c r="EE27" i="4"/>
  <c r="EE32" i="4"/>
  <c r="AI36" i="3"/>
  <c r="EE23" i="4"/>
  <c r="EE22" i="4"/>
  <c r="EE25" i="4"/>
  <c r="EE41" i="4"/>
  <c r="EE33" i="4"/>
  <c r="EE35" i="4"/>
  <c r="EE20" i="4"/>
  <c r="EE21" i="4"/>
  <c r="EE39" i="4"/>
  <c r="EE9" i="4"/>
  <c r="EE16" i="4"/>
  <c r="EC49" i="4"/>
  <c r="K30" i="5" s="1"/>
  <c r="AI30" i="3"/>
  <c r="AI47" i="3"/>
  <c r="AI45" i="3"/>
  <c r="AI44" i="3"/>
  <c r="AI20" i="3"/>
  <c r="AI38" i="3"/>
  <c r="AI23" i="3"/>
  <c r="AI49" i="3"/>
  <c r="AI29" i="3"/>
  <c r="AI48" i="3"/>
  <c r="AI27" i="3"/>
  <c r="AI14" i="3"/>
  <c r="AI12" i="3"/>
  <c r="AI42" i="3"/>
  <c r="DJ49" i="4"/>
  <c r="J23" i="5" s="1"/>
  <c r="AI39" i="3"/>
  <c r="AH3" i="3"/>
  <c r="AI40" i="3"/>
  <c r="AI33" i="3"/>
  <c r="AI34" i="3"/>
  <c r="AI37" i="3"/>
  <c r="AI32" i="3"/>
  <c r="AI28" i="3"/>
  <c r="AI22" i="3"/>
  <c r="AI13" i="3"/>
  <c r="AI31" i="3"/>
  <c r="AI19" i="3"/>
  <c r="AI21" i="3"/>
  <c r="AI16" i="3"/>
  <c r="AI17" i="3"/>
  <c r="AI11" i="3"/>
  <c r="AI26" i="3"/>
  <c r="AI10" i="3"/>
  <c r="AI25" i="3"/>
  <c r="AI15" i="3"/>
  <c r="AI46" i="3"/>
  <c r="AI35" i="3"/>
  <c r="AI18" i="3"/>
  <c r="AI43" i="3"/>
  <c r="AI24" i="3"/>
  <c r="AI41" i="3"/>
  <c r="AA52" i="3"/>
  <c r="J55" i="3" s="1"/>
  <c r="AC37" i="3"/>
  <c r="AC30" i="3"/>
  <c r="AC18" i="3"/>
  <c r="AC35" i="3"/>
  <c r="AC44" i="3"/>
  <c r="AC41" i="3"/>
  <c r="AC11" i="3"/>
  <c r="AC25" i="3"/>
  <c r="AC43" i="3"/>
  <c r="AC17" i="3"/>
  <c r="AC33" i="3"/>
  <c r="AC32" i="3"/>
  <c r="AC40" i="3"/>
  <c r="AC12" i="3"/>
  <c r="AC23" i="3"/>
  <c r="AC21" i="3"/>
  <c r="AC14" i="3"/>
  <c r="AC13" i="3"/>
  <c r="AC31" i="3"/>
  <c r="AC10" i="3"/>
  <c r="AC46" i="3"/>
  <c r="AC42" i="3"/>
  <c r="AC15" i="3"/>
  <c r="AC45" i="3"/>
  <c r="AC19" i="3"/>
  <c r="AC39" i="3"/>
  <c r="DR48" i="4" l="1"/>
  <c r="DR47" i="4"/>
  <c r="E30" i="5"/>
  <c r="E23" i="5"/>
  <c r="DY47" i="4"/>
  <c r="DY48" i="4"/>
  <c r="DL48" i="4"/>
  <c r="DL47" i="4"/>
  <c r="EE48" i="4"/>
  <c r="EE47" i="4"/>
  <c r="AI50" i="3"/>
  <c r="AI51" i="3"/>
  <c r="AC51" i="3"/>
  <c r="AC50" i="3"/>
  <c r="DR49" i="4" l="1"/>
  <c r="J31" i="5" s="1"/>
  <c r="DY49" i="4"/>
  <c r="K24" i="5" s="1"/>
  <c r="DL49" i="4"/>
  <c r="J24" i="5" s="1"/>
  <c r="EE49" i="4"/>
  <c r="K31" i="5" s="1"/>
  <c r="AI52" i="3"/>
  <c r="E31" i="5" s="1"/>
  <c r="AC52" i="3"/>
  <c r="J56" i="3" l="1"/>
  <c r="E24" i="5"/>
  <c r="J63" i="3"/>
  <c r="AX5" i="13"/>
  <c r="AZ5" i="13" s="1"/>
  <c r="BA5" i="13" s="1"/>
  <c r="BC5" i="13" s="1"/>
  <c r="AI5" i="13"/>
  <c r="AS5" i="13" s="1"/>
  <c r="BB5" i="13" l="1"/>
  <c r="BD5" i="13" s="1"/>
  <c r="BE5" i="13" s="1"/>
  <c r="BF5" i="13" s="1"/>
  <c r="BG5" i="13" s="1"/>
  <c r="AK5" i="13" s="1"/>
  <c r="AT5" i="13"/>
  <c r="AR5" i="13"/>
  <c r="AP5" i="13"/>
  <c r="AO5" i="13"/>
  <c r="AQ5" i="13"/>
  <c r="BM5" i="13" l="1"/>
  <c r="BK5" i="13"/>
  <c r="BN5" i="13"/>
  <c r="BI5" i="13"/>
  <c r="BL5" i="13"/>
  <c r="BJ5" i="13"/>
  <c r="AJ5" i="13"/>
  <c r="AW5" i="13" s="1"/>
  <c r="AL5" i="13" l="1"/>
  <c r="BF6" i="6"/>
  <c r="BG41" i="6" s="1"/>
  <c r="AZ6" i="6"/>
  <c r="DC6" i="7"/>
  <c r="AZ8" i="6" l="1"/>
  <c r="AZ38" i="6"/>
  <c r="BF8" i="6"/>
  <c r="BG8" i="6"/>
  <c r="DD40" i="7"/>
  <c r="DC13" i="7"/>
  <c r="DD47" i="7"/>
  <c r="DC24" i="7"/>
  <c r="DC42" i="7"/>
  <c r="DD34" i="7"/>
  <c r="DC35" i="7"/>
  <c r="DC36" i="7"/>
  <c r="DC12" i="7"/>
  <c r="DD20" i="7"/>
  <c r="DC39" i="7"/>
  <c r="DD42" i="7"/>
  <c r="DC17" i="7"/>
  <c r="DD17" i="7"/>
  <c r="DD8" i="7"/>
  <c r="DC22" i="7"/>
  <c r="DC11" i="7"/>
  <c r="DD12" i="7"/>
  <c r="DC25" i="7"/>
  <c r="DC8" i="7"/>
  <c r="DC28" i="7"/>
  <c r="DD24" i="7"/>
  <c r="DC44" i="7"/>
  <c r="DC20" i="7"/>
  <c r="DD19" i="7"/>
  <c r="DC41" i="7"/>
  <c r="DD33" i="7"/>
  <c r="DD27" i="7"/>
  <c r="DC23" i="7"/>
  <c r="DD26" i="7"/>
  <c r="DD16" i="7"/>
  <c r="DD9" i="7"/>
  <c r="DD23" i="7"/>
  <c r="DD11" i="7"/>
  <c r="DD31" i="7"/>
  <c r="DD21" i="7"/>
  <c r="DC46" i="7"/>
  <c r="DC32" i="7"/>
  <c r="DD45" i="7"/>
  <c r="DD28" i="7"/>
  <c r="DD36" i="7"/>
  <c r="DC14" i="7"/>
  <c r="DC31" i="7"/>
  <c r="DC26" i="7"/>
  <c r="DD39" i="7"/>
  <c r="DD37" i="7"/>
  <c r="DD43" i="7"/>
  <c r="DC48" i="7"/>
  <c r="DD46" i="7"/>
  <c r="DC10" i="7"/>
  <c r="DC33" i="7"/>
  <c r="DC21" i="7"/>
  <c r="DD30" i="7"/>
  <c r="DD35" i="7"/>
  <c r="DD14" i="7"/>
  <c r="DD25" i="7"/>
  <c r="DC38" i="7"/>
  <c r="DC40" i="7"/>
  <c r="DD48" i="7"/>
  <c r="DD10" i="7"/>
  <c r="DD18" i="7"/>
  <c r="DD38" i="7"/>
  <c r="DC43" i="7"/>
  <c r="DC27" i="7"/>
  <c r="DD41" i="7"/>
  <c r="DC9" i="7"/>
  <c r="DC29" i="7"/>
  <c r="DC47" i="7"/>
  <c r="DC18" i="7"/>
  <c r="DD22" i="7"/>
  <c r="DD44" i="7"/>
  <c r="DD15" i="7"/>
  <c r="DC37" i="7"/>
  <c r="DC16" i="7"/>
  <c r="DD29" i="7"/>
  <c r="DD32" i="7"/>
  <c r="DC34" i="7"/>
  <c r="DC15" i="7"/>
  <c r="DD13" i="7"/>
  <c r="DC30" i="7"/>
  <c r="DC19" i="7"/>
  <c r="DC45" i="7"/>
  <c r="DC7" i="7"/>
  <c r="DD7" i="7"/>
  <c r="DP6" i="7"/>
  <c r="DJ6" i="7"/>
  <c r="DJ7" i="7" s="1"/>
  <c r="CW6" i="7"/>
  <c r="CX7" i="7" s="1"/>
  <c r="BA25" i="6"/>
  <c r="BA40" i="6"/>
  <c r="AZ39" i="6"/>
  <c r="BA20" i="6"/>
  <c r="BA48" i="6"/>
  <c r="AZ45" i="6"/>
  <c r="AZ14" i="6"/>
  <c r="AZ17" i="6"/>
  <c r="BA45" i="6"/>
  <c r="BA9" i="6"/>
  <c r="AZ42" i="6"/>
  <c r="BA30" i="6"/>
  <c r="BA26" i="6"/>
  <c r="AZ44" i="6"/>
  <c r="AZ32" i="6"/>
  <c r="AZ16" i="6"/>
  <c r="BA17" i="6"/>
  <c r="AZ33" i="6"/>
  <c r="BA44" i="6"/>
  <c r="AZ26" i="6"/>
  <c r="BA15" i="6"/>
  <c r="AZ41" i="6"/>
  <c r="BA24" i="6"/>
  <c r="BA18" i="6"/>
  <c r="BA11" i="6"/>
  <c r="AZ27" i="6"/>
  <c r="AZ29" i="6"/>
  <c r="AZ40" i="6"/>
  <c r="AZ48" i="6"/>
  <c r="AZ37" i="6"/>
  <c r="BA10" i="6"/>
  <c r="BA23" i="6"/>
  <c r="AZ36" i="6"/>
  <c r="AZ13" i="6"/>
  <c r="AZ22" i="6"/>
  <c r="BA27" i="6"/>
  <c r="AZ30" i="6"/>
  <c r="AZ9" i="6"/>
  <c r="BA35" i="6"/>
  <c r="BA29" i="6"/>
  <c r="AZ47" i="6"/>
  <c r="BA32" i="6"/>
  <c r="AZ12" i="6"/>
  <c r="BA43" i="6"/>
  <c r="BA21" i="6"/>
  <c r="AZ31" i="6"/>
  <c r="BA31" i="6"/>
  <c r="BA42" i="6"/>
  <c r="BA46" i="6"/>
  <c r="L23" i="8"/>
  <c r="BA12" i="6"/>
  <c r="AZ19" i="6"/>
  <c r="BA28" i="6"/>
  <c r="AZ49" i="6"/>
  <c r="AZ25" i="6"/>
  <c r="AZ21" i="6"/>
  <c r="BA37" i="6"/>
  <c r="BA13" i="6"/>
  <c r="AZ23" i="6"/>
  <c r="BA36" i="6"/>
  <c r="AZ11" i="6"/>
  <c r="AZ15" i="6"/>
  <c r="AZ28" i="6"/>
  <c r="BA49" i="6"/>
  <c r="AZ34" i="6"/>
  <c r="AZ46" i="6"/>
  <c r="BA19" i="6"/>
  <c r="BA41" i="6"/>
  <c r="AZ20" i="6"/>
  <c r="AZ35" i="6"/>
  <c r="AZ10" i="6"/>
  <c r="BA16" i="6"/>
  <c r="BA34" i="6"/>
  <c r="AZ18" i="6"/>
  <c r="BA38" i="6"/>
  <c r="AZ24" i="6"/>
  <c r="BA8" i="6"/>
  <c r="AZ43" i="6"/>
  <c r="BA14" i="6"/>
  <c r="BA33" i="6"/>
  <c r="BA47" i="6"/>
  <c r="BA22" i="6"/>
  <c r="BA39" i="6"/>
  <c r="BG11" i="6"/>
  <c r="BG22" i="6"/>
  <c r="BG23" i="6"/>
  <c r="BF38" i="6"/>
  <c r="BF16" i="6"/>
  <c r="BG44" i="6"/>
  <c r="BG32" i="6"/>
  <c r="BG39" i="6"/>
  <c r="BG36" i="6"/>
  <c r="BG14" i="6"/>
  <c r="BG38" i="6"/>
  <c r="BF39" i="6"/>
  <c r="BG34" i="6"/>
  <c r="BF13" i="6"/>
  <c r="BF45" i="6"/>
  <c r="BG47" i="6"/>
  <c r="BF30" i="6"/>
  <c r="BF3" i="6"/>
  <c r="BG30" i="6"/>
  <c r="BG40" i="6"/>
  <c r="BF10" i="6"/>
  <c r="BG46" i="6"/>
  <c r="BF29" i="6"/>
  <c r="BF18" i="6"/>
  <c r="BG29" i="6"/>
  <c r="BF31" i="6"/>
  <c r="BG27" i="6"/>
  <c r="BG49" i="6"/>
  <c r="BF32" i="6"/>
  <c r="BG20" i="6"/>
  <c r="BF15" i="6"/>
  <c r="BF46" i="6"/>
  <c r="BF24" i="6"/>
  <c r="BF49" i="6"/>
  <c r="BG21" i="6"/>
  <c r="BG25" i="6"/>
  <c r="BG19" i="6"/>
  <c r="BF20" i="6"/>
  <c r="BF35" i="6"/>
  <c r="BF22" i="6"/>
  <c r="BF27" i="6"/>
  <c r="BG37" i="6"/>
  <c r="BF43" i="6"/>
  <c r="BF12" i="6"/>
  <c r="BF26" i="6"/>
  <c r="BF17" i="6"/>
  <c r="BF48" i="6"/>
  <c r="BF9" i="6"/>
  <c r="BF21" i="6"/>
  <c r="BG24" i="6"/>
  <c r="BF47" i="6"/>
  <c r="BF34" i="6"/>
  <c r="BF36" i="6"/>
  <c r="BF33" i="6"/>
  <c r="BG45" i="6"/>
  <c r="BG35" i="6"/>
  <c r="BG15" i="6"/>
  <c r="BG26" i="6"/>
  <c r="BF23" i="6"/>
  <c r="BF37" i="6"/>
  <c r="BG43" i="6"/>
  <c r="BF44" i="6"/>
  <c r="BG10" i="6"/>
  <c r="BG9" i="6"/>
  <c r="BF11" i="6"/>
  <c r="BG13" i="6"/>
  <c r="BF42" i="6"/>
  <c r="BF28" i="6"/>
  <c r="BG18" i="6"/>
  <c r="BF19" i="6"/>
  <c r="BG31" i="6"/>
  <c r="BF40" i="6"/>
  <c r="BG12" i="6"/>
  <c r="BG16" i="6"/>
  <c r="BG33" i="6"/>
  <c r="BF41" i="6"/>
  <c r="BG28" i="6"/>
  <c r="BG42" i="6"/>
  <c r="BG17" i="6"/>
  <c r="BF14" i="6"/>
  <c r="BG48" i="6"/>
  <c r="BF25" i="6"/>
  <c r="L30" i="8"/>
  <c r="CW7" i="7" l="1"/>
  <c r="AZ50" i="6"/>
  <c r="AZ51" i="6"/>
  <c r="BF50" i="6"/>
  <c r="BA6" i="6"/>
  <c r="BC8" i="6" s="1"/>
  <c r="DD6" i="7"/>
  <c r="DF7" i="7" s="1"/>
  <c r="BG6" i="6"/>
  <c r="BI11" i="6" s="1"/>
  <c r="BF51" i="6"/>
  <c r="DC51" i="7"/>
  <c r="CW38" i="7"/>
  <c r="CW40" i="7"/>
  <c r="CW14" i="7"/>
  <c r="CW30" i="7"/>
  <c r="CX44" i="7"/>
  <c r="CX26" i="7"/>
  <c r="CW39" i="7"/>
  <c r="CW13" i="7"/>
  <c r="CX20" i="7"/>
  <c r="CX39" i="7"/>
  <c r="CW16" i="7"/>
  <c r="CW36" i="7"/>
  <c r="CW21" i="7"/>
  <c r="CW46" i="7"/>
  <c r="CW41" i="7"/>
  <c r="CX25" i="7"/>
  <c r="CX31" i="7"/>
  <c r="CX23" i="7"/>
  <c r="CX29" i="7"/>
  <c r="CX34" i="7"/>
  <c r="CW10" i="7"/>
  <c r="CW45" i="7"/>
  <c r="CW42" i="7"/>
  <c r="CX46" i="7"/>
  <c r="CW12" i="7"/>
  <c r="CX9" i="7"/>
  <c r="CX11" i="7"/>
  <c r="CX8" i="7"/>
  <c r="CX41" i="7"/>
  <c r="CW28" i="7"/>
  <c r="CW18" i="7"/>
  <c r="CW43" i="7"/>
  <c r="CX15" i="7"/>
  <c r="CX14" i="7"/>
  <c r="CW31" i="7"/>
  <c r="CW24" i="7"/>
  <c r="CW33" i="7"/>
  <c r="CW48" i="7"/>
  <c r="CX37" i="7"/>
  <c r="CX19" i="7"/>
  <c r="CX17" i="7"/>
  <c r="CX42" i="7"/>
  <c r="CX35" i="7"/>
  <c r="CX16" i="7"/>
  <c r="CX27" i="7"/>
  <c r="CX38" i="7"/>
  <c r="CW20" i="7"/>
  <c r="CW17" i="7"/>
  <c r="CX36" i="7"/>
  <c r="CX12" i="7"/>
  <c r="CX47" i="7"/>
  <c r="CX28" i="7"/>
  <c r="CW26" i="7"/>
  <c r="CW19" i="7"/>
  <c r="CX13" i="7"/>
  <c r="CX22" i="7"/>
  <c r="CW32" i="7"/>
  <c r="CX30" i="7"/>
  <c r="CX33" i="7"/>
  <c r="CW47" i="7"/>
  <c r="CX45" i="7"/>
  <c r="CW9" i="7"/>
  <c r="CX10" i="7"/>
  <c r="CX18" i="7"/>
  <c r="CW25" i="7"/>
  <c r="CX48" i="7"/>
  <c r="CW29" i="7"/>
  <c r="CX32" i="7"/>
  <c r="CX40" i="7"/>
  <c r="CW8" i="7"/>
  <c r="CW27" i="7"/>
  <c r="CW23" i="7"/>
  <c r="CW35" i="7"/>
  <c r="CW22" i="7"/>
  <c r="CW11" i="7"/>
  <c r="CW34" i="7"/>
  <c r="CX21" i="7"/>
  <c r="CX24" i="7"/>
  <c r="CW15" i="7"/>
  <c r="CW44" i="7"/>
  <c r="CW37" i="7"/>
  <c r="CX43" i="7"/>
  <c r="DP12" i="7"/>
  <c r="DP27" i="7"/>
  <c r="DP13" i="7"/>
  <c r="DQ44" i="7"/>
  <c r="DP39" i="7"/>
  <c r="DP30" i="7"/>
  <c r="DP42" i="7"/>
  <c r="DQ34" i="7"/>
  <c r="DP46" i="7"/>
  <c r="DP18" i="7"/>
  <c r="DP35" i="7"/>
  <c r="DQ14" i="7"/>
  <c r="DQ32" i="7"/>
  <c r="DP21" i="7"/>
  <c r="DQ38" i="7"/>
  <c r="DQ22" i="7"/>
  <c r="DP23" i="7"/>
  <c r="DP47" i="7"/>
  <c r="DP11" i="7"/>
  <c r="DQ40" i="7"/>
  <c r="DQ8" i="7"/>
  <c r="DQ48" i="7"/>
  <c r="DP25" i="7"/>
  <c r="DP15" i="7"/>
  <c r="DQ43" i="7"/>
  <c r="DP38" i="7"/>
  <c r="DQ11" i="7"/>
  <c r="DP29" i="7"/>
  <c r="DP26" i="7"/>
  <c r="DQ12" i="7"/>
  <c r="DQ36" i="7"/>
  <c r="DP41" i="7"/>
  <c r="DP44" i="7"/>
  <c r="DQ10" i="7"/>
  <c r="DP24" i="7"/>
  <c r="DQ39" i="7"/>
  <c r="DP8" i="7"/>
  <c r="DP32" i="7"/>
  <c r="DQ29" i="7"/>
  <c r="DQ47" i="7"/>
  <c r="DP40" i="7"/>
  <c r="DQ15" i="7"/>
  <c r="DP14" i="7"/>
  <c r="DP28" i="7"/>
  <c r="DP43" i="7"/>
  <c r="DP34" i="7"/>
  <c r="DP45" i="7"/>
  <c r="DP19" i="7"/>
  <c r="DQ9" i="7"/>
  <c r="DQ37" i="7"/>
  <c r="DQ21" i="7"/>
  <c r="DQ20" i="7"/>
  <c r="DQ33" i="7"/>
  <c r="DP9" i="7"/>
  <c r="DQ41" i="7"/>
  <c r="DP10" i="7"/>
  <c r="DP17" i="7"/>
  <c r="DQ42" i="7"/>
  <c r="DQ19" i="7"/>
  <c r="DP31" i="7"/>
  <c r="DQ46" i="7"/>
  <c r="DP33" i="7"/>
  <c r="DP36" i="7"/>
  <c r="DQ30" i="7"/>
  <c r="DQ35" i="7"/>
  <c r="DQ31" i="7"/>
  <c r="DQ25" i="7"/>
  <c r="DQ17" i="7"/>
  <c r="DP48" i="7"/>
  <c r="DP20" i="7"/>
  <c r="DQ27" i="7"/>
  <c r="DQ45" i="7"/>
  <c r="DQ26" i="7"/>
  <c r="DP37" i="7"/>
  <c r="DQ16" i="7"/>
  <c r="DP22" i="7"/>
  <c r="DQ23" i="7"/>
  <c r="DQ13" i="7"/>
  <c r="DP16" i="7"/>
  <c r="DQ18" i="7"/>
  <c r="DP7" i="7"/>
  <c r="DQ24" i="7"/>
  <c r="DQ28" i="7"/>
  <c r="DQ7" i="7"/>
  <c r="BB23" i="6"/>
  <c r="BB13" i="6"/>
  <c r="DK46" i="7"/>
  <c r="DK24" i="7"/>
  <c r="DK11" i="7"/>
  <c r="DK16" i="7"/>
  <c r="DK37" i="7"/>
  <c r="DK43" i="7"/>
  <c r="DJ18" i="7"/>
  <c r="DK40" i="7"/>
  <c r="DJ43" i="7"/>
  <c r="DK23" i="7"/>
  <c r="DJ37" i="7"/>
  <c r="DJ36" i="7"/>
  <c r="DJ32" i="7"/>
  <c r="DK26" i="7"/>
  <c r="DK13" i="7"/>
  <c r="DK25" i="7"/>
  <c r="DK48" i="7"/>
  <c r="DJ35" i="7"/>
  <c r="DK35" i="7"/>
  <c r="DJ33" i="7"/>
  <c r="DJ28" i="7"/>
  <c r="DJ19" i="7"/>
  <c r="DK10" i="7"/>
  <c r="DJ42" i="7"/>
  <c r="DK29" i="7"/>
  <c r="DJ29" i="7"/>
  <c r="DK18" i="7"/>
  <c r="DJ46" i="7"/>
  <c r="DK42" i="7"/>
  <c r="DJ9" i="7"/>
  <c r="DJ16" i="7"/>
  <c r="DK19" i="7"/>
  <c r="DJ11" i="7"/>
  <c r="DJ24" i="7"/>
  <c r="DK9" i="7"/>
  <c r="DJ23" i="7"/>
  <c r="DJ34" i="7"/>
  <c r="DK20" i="7"/>
  <c r="DJ41" i="7"/>
  <c r="DK47" i="7"/>
  <c r="DJ26" i="7"/>
  <c r="DJ27" i="7"/>
  <c r="DK33" i="7"/>
  <c r="DK22" i="7"/>
  <c r="DJ17" i="7"/>
  <c r="DK30" i="7"/>
  <c r="DJ48" i="7"/>
  <c r="DK31" i="7"/>
  <c r="DK45" i="7"/>
  <c r="DJ39" i="7"/>
  <c r="DK21" i="7"/>
  <c r="DJ30" i="7"/>
  <c r="DK38" i="7"/>
  <c r="DJ21" i="7"/>
  <c r="DJ44" i="7"/>
  <c r="DJ8" i="7"/>
  <c r="DK28" i="7"/>
  <c r="DK15" i="7"/>
  <c r="DK44" i="7"/>
  <c r="DJ22" i="7"/>
  <c r="DK8" i="7"/>
  <c r="DJ20" i="7"/>
  <c r="DK39" i="7"/>
  <c r="DK12" i="7"/>
  <c r="DJ45" i="7"/>
  <c r="DJ10" i="7"/>
  <c r="DJ12" i="7"/>
  <c r="DJ31" i="7"/>
  <c r="DJ47" i="7"/>
  <c r="DK27" i="7"/>
  <c r="DJ40" i="7"/>
  <c r="DK34" i="7"/>
  <c r="DJ13" i="7"/>
  <c r="DJ14" i="7"/>
  <c r="DK32" i="7"/>
  <c r="DJ15" i="7"/>
  <c r="DK36" i="7"/>
  <c r="DK14" i="7"/>
  <c r="DK17" i="7"/>
  <c r="DK41" i="7"/>
  <c r="DJ25" i="7"/>
  <c r="DK7" i="7"/>
  <c r="DJ38" i="7"/>
  <c r="DC50" i="7"/>
  <c r="BB32" i="6" l="1"/>
  <c r="BB37" i="6"/>
  <c r="BB33" i="6"/>
  <c r="BB8" i="6"/>
  <c r="BB10" i="6"/>
  <c r="BB12" i="6"/>
  <c r="BB28" i="6"/>
  <c r="BB17" i="6"/>
  <c r="BB48" i="6"/>
  <c r="BB30" i="6"/>
  <c r="BB16" i="6"/>
  <c r="DF30" i="7"/>
  <c r="BB24" i="6"/>
  <c r="BB43" i="6"/>
  <c r="DC52" i="7"/>
  <c r="J30" i="8" s="1"/>
  <c r="DF21" i="7"/>
  <c r="BB29" i="6"/>
  <c r="BB35" i="6"/>
  <c r="BB11" i="6"/>
  <c r="BB27" i="6"/>
  <c r="BB19" i="6"/>
  <c r="DE9" i="7"/>
  <c r="BB26" i="6"/>
  <c r="BB20" i="6"/>
  <c r="BB22" i="6"/>
  <c r="BB49" i="6"/>
  <c r="BB21" i="6"/>
  <c r="BB47" i="6"/>
  <c r="BB41" i="6"/>
  <c r="BB15" i="6"/>
  <c r="BB42" i="6"/>
  <c r="BB45" i="6"/>
  <c r="BB31" i="6"/>
  <c r="DE17" i="7"/>
  <c r="BB40" i="6"/>
  <c r="BB14" i="6"/>
  <c r="BB44" i="6"/>
  <c r="BB18" i="6"/>
  <c r="BB39" i="6"/>
  <c r="BB9" i="6"/>
  <c r="BB36" i="6"/>
  <c r="BB46" i="6"/>
  <c r="BB38" i="6"/>
  <c r="BB34" i="6"/>
  <c r="BB25" i="6"/>
  <c r="L24" i="8"/>
  <c r="DF45" i="7"/>
  <c r="DF47" i="7"/>
  <c r="DE32" i="7"/>
  <c r="DF32" i="7"/>
  <c r="DF18" i="7"/>
  <c r="DF15" i="7"/>
  <c r="DF31" i="7"/>
  <c r="DE26" i="7"/>
  <c r="DF33" i="7"/>
  <c r="DE36" i="7"/>
  <c r="DE11" i="7"/>
  <c r="DE43" i="7"/>
  <c r="DE46" i="7"/>
  <c r="DF22" i="7"/>
  <c r="DE20" i="7"/>
  <c r="DE24" i="7"/>
  <c r="DF9" i="7"/>
  <c r="DE47" i="7"/>
  <c r="DE13" i="7"/>
  <c r="DF37" i="7"/>
  <c r="DE37" i="7"/>
  <c r="DE16" i="7"/>
  <c r="DF36" i="7"/>
  <c r="DE10" i="7"/>
  <c r="DE18" i="7"/>
  <c r="DF48" i="7"/>
  <c r="DF23" i="7"/>
  <c r="DE44" i="7"/>
  <c r="DE29" i="7"/>
  <c r="DF20" i="7"/>
  <c r="DF17" i="7"/>
  <c r="DE42" i="7"/>
  <c r="DE45" i="7"/>
  <c r="DF10" i="7"/>
  <c r="DF25" i="7"/>
  <c r="DE23" i="7"/>
  <c r="DF8" i="7"/>
  <c r="DE27" i="7"/>
  <c r="DE48" i="7"/>
  <c r="DF26" i="7"/>
  <c r="DF43" i="7"/>
  <c r="DE39" i="7"/>
  <c r="DE34" i="7"/>
  <c r="DE8" i="7"/>
  <c r="DF42" i="7"/>
  <c r="DF40" i="7"/>
  <c r="DE41" i="7"/>
  <c r="DE21" i="7"/>
  <c r="DE40" i="7"/>
  <c r="DE7" i="7"/>
  <c r="DF13" i="7"/>
  <c r="DE22" i="7"/>
  <c r="DF46" i="7"/>
  <c r="DF34" i="7"/>
  <c r="DF28" i="7"/>
  <c r="DE38" i="7"/>
  <c r="DF44" i="7"/>
  <c r="DF29" i="7"/>
  <c r="DF38" i="7"/>
  <c r="DF19" i="7"/>
  <c r="DE28" i="7"/>
  <c r="DF24" i="7"/>
  <c r="DF41" i="7"/>
  <c r="DF11" i="7"/>
  <c r="DE30" i="7"/>
  <c r="DE15" i="7"/>
  <c r="DF14" i="7"/>
  <c r="DF16" i="7"/>
  <c r="DE14" i="7"/>
  <c r="DE12" i="7"/>
  <c r="DF12" i="7"/>
  <c r="DE25" i="7"/>
  <c r="DF35" i="7"/>
  <c r="DE31" i="7"/>
  <c r="DF27" i="7"/>
  <c r="DE19" i="7"/>
  <c r="DE35" i="7"/>
  <c r="DE33" i="7"/>
  <c r="DF39" i="7"/>
  <c r="AZ52" i="6"/>
  <c r="BF52" i="6"/>
  <c r="S61" i="6" s="1"/>
  <c r="CX6" i="7"/>
  <c r="CZ16" i="7" s="1"/>
  <c r="BC44" i="6"/>
  <c r="BC11" i="6"/>
  <c r="BC21" i="6"/>
  <c r="BC31" i="6"/>
  <c r="BC42" i="6"/>
  <c r="BC10" i="6"/>
  <c r="BC16" i="6"/>
  <c r="BC15" i="6"/>
  <c r="BC33" i="6"/>
  <c r="BC25" i="6"/>
  <c r="BC13" i="6"/>
  <c r="BC41" i="6"/>
  <c r="BC34" i="6"/>
  <c r="BC32" i="6"/>
  <c r="BC47" i="6"/>
  <c r="BC23" i="6"/>
  <c r="BC39" i="6"/>
  <c r="BC18" i="6"/>
  <c r="BC26" i="6"/>
  <c r="BC29" i="6"/>
  <c r="BC14" i="6"/>
  <c r="BC38" i="6"/>
  <c r="BC28" i="6"/>
  <c r="BC12" i="6"/>
  <c r="BC40" i="6"/>
  <c r="BC30" i="6"/>
  <c r="BC35" i="6"/>
  <c r="BC24" i="6"/>
  <c r="BC36" i="6"/>
  <c r="BC27" i="6"/>
  <c r="BC48" i="6"/>
  <c r="BC9" i="6"/>
  <c r="BC22" i="6"/>
  <c r="BC17" i="6"/>
  <c r="BC43" i="6"/>
  <c r="BC37" i="6"/>
  <c r="BC19" i="6"/>
  <c r="BC20" i="6"/>
  <c r="BC49" i="6"/>
  <c r="BC46" i="6"/>
  <c r="BC45" i="6"/>
  <c r="DK6" i="7"/>
  <c r="DL28" i="7" s="1"/>
  <c r="DJ50" i="7"/>
  <c r="DQ6" i="7"/>
  <c r="DS39" i="7" s="1"/>
  <c r="CW50" i="7"/>
  <c r="BH14" i="6"/>
  <c r="BH31" i="6"/>
  <c r="BH45" i="6"/>
  <c r="BH28" i="6"/>
  <c r="BH46" i="6"/>
  <c r="BH42" i="6"/>
  <c r="BH22" i="6"/>
  <c r="BI41" i="6"/>
  <c r="BI19" i="6"/>
  <c r="BI49" i="6"/>
  <c r="BI10" i="6"/>
  <c r="BI14" i="6"/>
  <c r="BI38" i="6"/>
  <c r="BG3" i="6"/>
  <c r="BI39" i="6"/>
  <c r="BI8" i="6"/>
  <c r="BH26" i="6"/>
  <c r="BH34" i="6"/>
  <c r="BH49" i="6"/>
  <c r="BH9" i="6"/>
  <c r="BH23" i="6"/>
  <c r="BI43" i="6"/>
  <c r="BI46" i="6"/>
  <c r="BI22" i="6"/>
  <c r="BI20" i="6"/>
  <c r="BI31" i="6"/>
  <c r="BI25" i="6"/>
  <c r="BI29" i="6"/>
  <c r="BI16" i="6"/>
  <c r="BI32" i="6"/>
  <c r="BH15" i="6"/>
  <c r="BH48" i="6"/>
  <c r="BH33" i="6"/>
  <c r="BH32" i="6"/>
  <c r="BI34" i="6"/>
  <c r="BH27" i="6"/>
  <c r="BI44" i="6"/>
  <c r="BI48" i="6"/>
  <c r="BH21" i="6"/>
  <c r="BH40" i="6"/>
  <c r="BH37" i="6"/>
  <c r="BH35" i="6"/>
  <c r="BH44" i="6"/>
  <c r="BH8" i="6"/>
  <c r="BI28" i="6"/>
  <c r="BI37" i="6"/>
  <c r="BI36" i="6"/>
  <c r="BI18" i="6"/>
  <c r="BH29" i="6"/>
  <c r="BH20" i="6"/>
  <c r="BH36" i="6"/>
  <c r="BH39" i="6"/>
  <c r="BH16" i="6"/>
  <c r="BH24" i="6"/>
  <c r="BI17" i="6"/>
  <c r="BI42" i="6"/>
  <c r="BI13" i="6"/>
  <c r="BI21" i="6"/>
  <c r="BI26" i="6"/>
  <c r="BH18" i="6"/>
  <c r="BH12" i="6"/>
  <c r="BH17" i="6"/>
  <c r="BH10" i="6"/>
  <c r="BH11" i="6"/>
  <c r="BH30" i="6"/>
  <c r="BI40" i="6"/>
  <c r="BI15" i="6"/>
  <c r="BI9" i="6"/>
  <c r="BI12" i="6"/>
  <c r="BI27" i="6"/>
  <c r="BI35" i="6"/>
  <c r="BH13" i="6"/>
  <c r="BI45" i="6"/>
  <c r="BI33" i="6"/>
  <c r="BH38" i="6"/>
  <c r="BH41" i="6"/>
  <c r="BH25" i="6"/>
  <c r="BH43" i="6"/>
  <c r="BH19" i="6"/>
  <c r="L31" i="8"/>
  <c r="BI30" i="6"/>
  <c r="BI24" i="6"/>
  <c r="BI23" i="6"/>
  <c r="BI47" i="6"/>
  <c r="BH47" i="6"/>
  <c r="DP51" i="7"/>
  <c r="DP50" i="7"/>
  <c r="DJ51" i="7"/>
  <c r="CW51" i="7"/>
  <c r="DS45" i="7" l="1"/>
  <c r="BB51" i="6"/>
  <c r="DL15" i="7"/>
  <c r="BB50" i="6"/>
  <c r="CZ12" i="7"/>
  <c r="DE50" i="7"/>
  <c r="CY13" i="7"/>
  <c r="DE51" i="7"/>
  <c r="CZ32" i="7"/>
  <c r="CY30" i="7"/>
  <c r="CY33" i="7"/>
  <c r="CY21" i="7"/>
  <c r="CZ15" i="7"/>
  <c r="CY29" i="7"/>
  <c r="CY9" i="7"/>
  <c r="CY28" i="7"/>
  <c r="CZ46" i="7"/>
  <c r="DS11" i="7"/>
  <c r="CY15" i="7"/>
  <c r="CY32" i="7"/>
  <c r="DF6" i="7"/>
  <c r="DG40" i="7" s="1"/>
  <c r="DR39" i="7"/>
  <c r="CZ43" i="7"/>
  <c r="CZ29" i="7"/>
  <c r="CY19" i="7"/>
  <c r="DR20" i="7"/>
  <c r="CY22" i="7"/>
  <c r="CY24" i="7"/>
  <c r="CZ23" i="7"/>
  <c r="DM37" i="7"/>
  <c r="E30" i="8"/>
  <c r="CZ18" i="7"/>
  <c r="CY26" i="7"/>
  <c r="CY16" i="7"/>
  <c r="CZ34" i="7"/>
  <c r="CY12" i="7"/>
  <c r="CY47" i="7"/>
  <c r="CZ19" i="7"/>
  <c r="CZ26" i="7"/>
  <c r="CZ48" i="7"/>
  <c r="CY43" i="7"/>
  <c r="CY25" i="7"/>
  <c r="CZ20" i="7"/>
  <c r="CZ35" i="7"/>
  <c r="CY8" i="7"/>
  <c r="CY42" i="7"/>
  <c r="CY23" i="7"/>
  <c r="CZ39" i="7"/>
  <c r="CY27" i="7"/>
  <c r="CY11" i="7"/>
  <c r="CZ21" i="7"/>
  <c r="CZ13" i="7"/>
  <c r="CZ14" i="7"/>
  <c r="CZ7" i="7"/>
  <c r="CY48" i="7"/>
  <c r="CZ25" i="7"/>
  <c r="CY45" i="7"/>
  <c r="CY39" i="7"/>
  <c r="CZ10" i="7"/>
  <c r="CZ47" i="7"/>
  <c r="CZ28" i="7"/>
  <c r="CY46" i="7"/>
  <c r="CZ31" i="7"/>
  <c r="CY10" i="7"/>
  <c r="CZ8" i="7"/>
  <c r="CY20" i="7"/>
  <c r="DR18" i="7"/>
  <c r="DR16" i="7"/>
  <c r="DS40" i="7"/>
  <c r="DR37" i="7"/>
  <c r="DS35" i="7"/>
  <c r="DR32" i="7"/>
  <c r="DS32" i="7"/>
  <c r="CZ9" i="7"/>
  <c r="CY40" i="7"/>
  <c r="CY41" i="7"/>
  <c r="CY14" i="7"/>
  <c r="CY37" i="7"/>
  <c r="CZ37" i="7"/>
  <c r="CZ30" i="7"/>
  <c r="CZ44" i="7"/>
  <c r="CY35" i="7"/>
  <c r="DR46" i="7"/>
  <c r="DR38" i="7"/>
  <c r="DS28" i="7"/>
  <c r="DS31" i="7"/>
  <c r="DR21" i="7"/>
  <c r="DR9" i="7"/>
  <c r="CY34" i="7"/>
  <c r="CZ27" i="7"/>
  <c r="CZ36" i="7"/>
  <c r="CZ24" i="7"/>
  <c r="CZ17" i="7"/>
  <c r="CY31" i="7"/>
  <c r="CZ22" i="7"/>
  <c r="CZ41" i="7"/>
  <c r="CZ42" i="7"/>
  <c r="E23" i="8"/>
  <c r="S54" i="6"/>
  <c r="DS36" i="7"/>
  <c r="DR48" i="7"/>
  <c r="DS15" i="7"/>
  <c r="DS18" i="7"/>
  <c r="DS43" i="7"/>
  <c r="DR24" i="7"/>
  <c r="DS27" i="7"/>
  <c r="DS9" i="7"/>
  <c r="DS47" i="7"/>
  <c r="DS46" i="7"/>
  <c r="DR7" i="7"/>
  <c r="DS8" i="7"/>
  <c r="DR42" i="7"/>
  <c r="DS12" i="7"/>
  <c r="DS48" i="7"/>
  <c r="DS41" i="7"/>
  <c r="DS37" i="7"/>
  <c r="DR26" i="7"/>
  <c r="DR33" i="7"/>
  <c r="DR45" i="7"/>
  <c r="DR27" i="7"/>
  <c r="DR15" i="7"/>
  <c r="DR25" i="7"/>
  <c r="DR47" i="7"/>
  <c r="DS7" i="7"/>
  <c r="DR29" i="7"/>
  <c r="DS42" i="7"/>
  <c r="DR8" i="7"/>
  <c r="DS24" i="7"/>
  <c r="DR41" i="7"/>
  <c r="DR35" i="7"/>
  <c r="DS10" i="7"/>
  <c r="DR13" i="7"/>
  <c r="DS21" i="7"/>
  <c r="DR44" i="7"/>
  <c r="DS29" i="7"/>
  <c r="DR30" i="7"/>
  <c r="DR40" i="7"/>
  <c r="DR31" i="7"/>
  <c r="DR14" i="7"/>
  <c r="DR17" i="7"/>
  <c r="DS22" i="7"/>
  <c r="DS20" i="7"/>
  <c r="DR43" i="7"/>
  <c r="DR12" i="7"/>
  <c r="DR10" i="7"/>
  <c r="DR36" i="7"/>
  <c r="DR28" i="7"/>
  <c r="DS23" i="7"/>
  <c r="DS17" i="7"/>
  <c r="DS30" i="7"/>
  <c r="DS33" i="7"/>
  <c r="DS25" i="7"/>
  <c r="DR19" i="7"/>
  <c r="DS26" i="7"/>
  <c r="DS16" i="7"/>
  <c r="DR22" i="7"/>
  <c r="DS13" i="7"/>
  <c r="DR11" i="7"/>
  <c r="DS44" i="7"/>
  <c r="DS14" i="7"/>
  <c r="DS38" i="7"/>
  <c r="DS19" i="7"/>
  <c r="DR23" i="7"/>
  <c r="DR34" i="7"/>
  <c r="DS34" i="7"/>
  <c r="BH51" i="6"/>
  <c r="CZ45" i="7"/>
  <c r="CY17" i="7"/>
  <c r="CY7" i="7"/>
  <c r="CY18" i="7"/>
  <c r="CZ40" i="7"/>
  <c r="CZ11" i="7"/>
  <c r="CZ33" i="7"/>
  <c r="CY38" i="7"/>
  <c r="CZ38" i="7"/>
  <c r="DL11" i="7"/>
  <c r="DM27" i="7"/>
  <c r="DM44" i="7"/>
  <c r="DM32" i="7"/>
  <c r="DM31" i="7"/>
  <c r="DM12" i="7"/>
  <c r="CY44" i="7"/>
  <c r="CY36" i="7"/>
  <c r="DL20" i="7"/>
  <c r="DP52" i="7"/>
  <c r="K30" i="8" s="1"/>
  <c r="DM17" i="7"/>
  <c r="DJ52" i="7"/>
  <c r="K23" i="8" s="1"/>
  <c r="CW52" i="7"/>
  <c r="J23" i="8" s="1"/>
  <c r="DL7" i="7"/>
  <c r="DM23" i="7"/>
  <c r="DL38" i="7"/>
  <c r="DM39" i="7"/>
  <c r="DL22" i="7"/>
  <c r="DL47" i="7"/>
  <c r="DL23" i="7"/>
  <c r="DM22" i="7"/>
  <c r="DM8" i="7"/>
  <c r="DM35" i="7"/>
  <c r="DL13" i="7"/>
  <c r="DM45" i="7"/>
  <c r="DL30" i="7"/>
  <c r="DM13" i="7"/>
  <c r="DL29" i="7"/>
  <c r="DL16" i="7"/>
  <c r="DL36" i="7"/>
  <c r="DM41" i="7"/>
  <c r="DM42" i="7"/>
  <c r="DL35" i="7"/>
  <c r="DM24" i="7"/>
  <c r="DM48" i="7"/>
  <c r="DM43" i="7"/>
  <c r="DM26" i="7"/>
  <c r="DL33" i="7"/>
  <c r="DL27" i="7"/>
  <c r="DL41" i="7"/>
  <c r="DL18" i="7"/>
  <c r="DM19" i="7"/>
  <c r="DL19" i="7"/>
  <c r="DL34" i="7"/>
  <c r="DL24" i="7"/>
  <c r="DM18" i="7"/>
  <c r="DL40" i="7"/>
  <c r="DL8" i="7"/>
  <c r="DM28" i="7"/>
  <c r="DL12" i="7"/>
  <c r="DL26" i="7"/>
  <c r="DM38" i="7"/>
  <c r="DL17" i="7"/>
  <c r="DL37" i="7"/>
  <c r="DM25" i="7"/>
  <c r="DM11" i="7"/>
  <c r="DL39" i="7"/>
  <c r="DM33" i="7"/>
  <c r="DL10" i="7"/>
  <c r="DM15" i="7"/>
  <c r="DL32" i="7"/>
  <c r="DM20" i="7"/>
  <c r="DL9" i="7"/>
  <c r="DL45" i="7"/>
  <c r="DL21" i="7"/>
  <c r="DL43" i="7"/>
  <c r="DM14" i="7"/>
  <c r="DM10" i="7"/>
  <c r="DM47" i="7"/>
  <c r="DL48" i="7"/>
  <c r="DL14" i="7"/>
  <c r="DM7" i="7"/>
  <c r="DM9" i="7"/>
  <c r="DM40" i="7"/>
  <c r="DL42" i="7"/>
  <c r="DM34" i="7"/>
  <c r="DM21" i="7"/>
  <c r="DL31" i="7"/>
  <c r="DL46" i="7"/>
  <c r="DM36" i="7"/>
  <c r="DL25" i="7"/>
  <c r="DM16" i="7"/>
  <c r="DL44" i="7"/>
  <c r="DM29" i="7"/>
  <c r="DM30" i="7"/>
  <c r="DM46" i="7"/>
  <c r="BH50" i="6"/>
  <c r="BC6" i="6"/>
  <c r="DG34" i="7"/>
  <c r="DG38" i="7"/>
  <c r="BI6" i="6"/>
  <c r="DG35" i="7" l="1"/>
  <c r="DG17" i="7"/>
  <c r="DG48" i="7"/>
  <c r="BB52" i="6"/>
  <c r="E24" i="8" s="1"/>
  <c r="DE52" i="7"/>
  <c r="J31" i="8" s="1"/>
  <c r="BH52" i="6"/>
  <c r="S62" i="6" s="1"/>
  <c r="DG37" i="7"/>
  <c r="DG44" i="7"/>
  <c r="DG18" i="7"/>
  <c r="DG13" i="7"/>
  <c r="DG47" i="7"/>
  <c r="DG32" i="7"/>
  <c r="DG25" i="7"/>
  <c r="DG30" i="7"/>
  <c r="DG10" i="7"/>
  <c r="DG9" i="7"/>
  <c r="DG39" i="7"/>
  <c r="DG24" i="7"/>
  <c r="DG43" i="7"/>
  <c r="DG15" i="7"/>
  <c r="DG21" i="7"/>
  <c r="DG22" i="7"/>
  <c r="DG45" i="7"/>
  <c r="DG31" i="7"/>
  <c r="DG36" i="7"/>
  <c r="DG16" i="7"/>
  <c r="DG42" i="7"/>
  <c r="DG19" i="7"/>
  <c r="DG11" i="7"/>
  <c r="DG14" i="7"/>
  <c r="DG33" i="7"/>
  <c r="DG46" i="7"/>
  <c r="DG7" i="7"/>
  <c r="DG12" i="7"/>
  <c r="DG29" i="7"/>
  <c r="DG8" i="7"/>
  <c r="DG20" i="7"/>
  <c r="DG41" i="7"/>
  <c r="DG28" i="7"/>
  <c r="DG26" i="7"/>
  <c r="DG23" i="7"/>
  <c r="DG27" i="7"/>
  <c r="DR51" i="7"/>
  <c r="CY51" i="7"/>
  <c r="CZ6" i="7"/>
  <c r="DA47" i="7" s="1"/>
  <c r="E31" i="8"/>
  <c r="DR50" i="7"/>
  <c r="DS6" i="7"/>
  <c r="DT42" i="7" s="1"/>
  <c r="CY50" i="7"/>
  <c r="DM6" i="7"/>
  <c r="DN46" i="7" s="1"/>
  <c r="DL51" i="7"/>
  <c r="DL50" i="7"/>
  <c r="BJ16" i="6"/>
  <c r="BJ37" i="6"/>
  <c r="BJ45" i="6"/>
  <c r="BJ33" i="6"/>
  <c r="BI3" i="6"/>
  <c r="BJ21" i="6"/>
  <c r="BJ8" i="6"/>
  <c r="BJ22" i="6"/>
  <c r="BJ32" i="6"/>
  <c r="BJ18" i="6"/>
  <c r="BJ42" i="6"/>
  <c r="BJ47" i="6"/>
  <c r="BJ27" i="6"/>
  <c r="BJ31" i="6"/>
  <c r="BJ10" i="6"/>
  <c r="BJ30" i="6"/>
  <c r="BJ11" i="6"/>
  <c r="BJ24" i="6"/>
  <c r="BJ9" i="6"/>
  <c r="BJ20" i="6"/>
  <c r="BJ34" i="6"/>
  <c r="BJ48" i="6"/>
  <c r="BJ49" i="6"/>
  <c r="BJ17" i="6"/>
  <c r="BJ40" i="6"/>
  <c r="BJ43" i="6"/>
  <c r="BJ28" i="6"/>
  <c r="BJ35" i="6"/>
  <c r="L32" i="8"/>
  <c r="BJ39" i="6"/>
  <c r="BJ15" i="6"/>
  <c r="BJ46" i="6"/>
  <c r="BJ19" i="6"/>
  <c r="BJ36" i="6"/>
  <c r="BJ13" i="6"/>
  <c r="BJ12" i="6"/>
  <c r="BJ23" i="6"/>
  <c r="BJ14" i="6"/>
  <c r="BJ38" i="6"/>
  <c r="BJ41" i="6"/>
  <c r="BJ44" i="6"/>
  <c r="BJ26" i="6"/>
  <c r="BJ25" i="6"/>
  <c r="BJ29" i="6"/>
  <c r="BD40" i="6"/>
  <c r="BD20" i="6"/>
  <c r="BD42" i="6"/>
  <c r="BD31" i="6"/>
  <c r="BD11" i="6"/>
  <c r="BD22" i="6"/>
  <c r="BD45" i="6"/>
  <c r="BD23" i="6"/>
  <c r="BD24" i="6"/>
  <c r="BD18" i="6"/>
  <c r="BD32" i="6"/>
  <c r="BD39" i="6"/>
  <c r="BD14" i="6"/>
  <c r="BD35" i="6"/>
  <c r="BD25" i="6"/>
  <c r="BD17" i="6"/>
  <c r="BD12" i="6"/>
  <c r="BD43" i="6"/>
  <c r="BD37" i="6"/>
  <c r="BD16" i="6"/>
  <c r="BD13" i="6"/>
  <c r="BD48" i="6"/>
  <c r="BD38" i="6"/>
  <c r="BD34" i="6"/>
  <c r="BD15" i="6"/>
  <c r="BD33" i="6"/>
  <c r="BD29" i="6"/>
  <c r="L25" i="8"/>
  <c r="BD10" i="6"/>
  <c r="BD8" i="6"/>
  <c r="BD19" i="6"/>
  <c r="BD36" i="6"/>
  <c r="BD26" i="6"/>
  <c r="BD21" i="6"/>
  <c r="BD9" i="6"/>
  <c r="BD30" i="6"/>
  <c r="BD47" i="6"/>
  <c r="BD28" i="6"/>
  <c r="BD27" i="6"/>
  <c r="BD46" i="6"/>
  <c r="BD44" i="6"/>
  <c r="BD41" i="6"/>
  <c r="BD49" i="6"/>
  <c r="S55" i="6" l="1"/>
  <c r="DT18" i="7"/>
  <c r="DT26" i="7"/>
  <c r="DR52" i="7"/>
  <c r="K31" i="8" s="1"/>
  <c r="DA24" i="7"/>
  <c r="DA26" i="7"/>
  <c r="DA41" i="7"/>
  <c r="DA33" i="7"/>
  <c r="DA36" i="7"/>
  <c r="DA42" i="7"/>
  <c r="DA32" i="7"/>
  <c r="DA16" i="7"/>
  <c r="DA45" i="7"/>
  <c r="DA14" i="7"/>
  <c r="DA13" i="7"/>
  <c r="DA9" i="7"/>
  <c r="DA11" i="7"/>
  <c r="DA43" i="7"/>
  <c r="DA31" i="7"/>
  <c r="DA12" i="7"/>
  <c r="DA37" i="7"/>
  <c r="DA40" i="7"/>
  <c r="DA8" i="7"/>
  <c r="DA7" i="7"/>
  <c r="DG51" i="7"/>
  <c r="DG50" i="7"/>
  <c r="DL52" i="7"/>
  <c r="K24" i="8" s="1"/>
  <c r="DA48" i="7"/>
  <c r="DA27" i="7"/>
  <c r="DA25" i="7"/>
  <c r="DA44" i="7"/>
  <c r="DA39" i="7"/>
  <c r="DA22" i="7"/>
  <c r="DA28" i="7"/>
  <c r="DA30" i="7"/>
  <c r="DA20" i="7"/>
  <c r="CY52" i="7"/>
  <c r="J24" i="8" s="1"/>
  <c r="DA35" i="7"/>
  <c r="DA21" i="7"/>
  <c r="DA23" i="7"/>
  <c r="DA38" i="7"/>
  <c r="DA18" i="7"/>
  <c r="DA19" i="7"/>
  <c r="DA10" i="7"/>
  <c r="DA46" i="7"/>
  <c r="DA17" i="7"/>
  <c r="DA34" i="7"/>
  <c r="DA15" i="7"/>
  <c r="DT11" i="7"/>
  <c r="DT7" i="7"/>
  <c r="DT8" i="7"/>
  <c r="DT21" i="7"/>
  <c r="DT39" i="7"/>
  <c r="DT19" i="7"/>
  <c r="DT41" i="7"/>
  <c r="DT46" i="7"/>
  <c r="DT17" i="7"/>
  <c r="DT22" i="7"/>
  <c r="DT33" i="7"/>
  <c r="DT9" i="7"/>
  <c r="DT38" i="7"/>
  <c r="DT10" i="7"/>
  <c r="DT24" i="7"/>
  <c r="DT14" i="7"/>
  <c r="DT12" i="7"/>
  <c r="DT23" i="7"/>
  <c r="DT34" i="7"/>
  <c r="DT25" i="7"/>
  <c r="DT40" i="7"/>
  <c r="DT35" i="7"/>
  <c r="DT48" i="7"/>
  <c r="DT13" i="7"/>
  <c r="DT30" i="7"/>
  <c r="DT20" i="7"/>
  <c r="DT29" i="7"/>
  <c r="DT36" i="7"/>
  <c r="DT45" i="7"/>
  <c r="DT28" i="7"/>
  <c r="DT27" i="7"/>
  <c r="DT31" i="7"/>
  <c r="DA29" i="7"/>
  <c r="DT15" i="7"/>
  <c r="DT44" i="7"/>
  <c r="DT32" i="7"/>
  <c r="DT37" i="7"/>
  <c r="DT47" i="7"/>
  <c r="DT16" i="7"/>
  <c r="DT43" i="7"/>
  <c r="DN30" i="7"/>
  <c r="DN43" i="7"/>
  <c r="DN29" i="7"/>
  <c r="DN36" i="7"/>
  <c r="DN21" i="7"/>
  <c r="DN18" i="7"/>
  <c r="DN19" i="7"/>
  <c r="DN13" i="7"/>
  <c r="DN24" i="7"/>
  <c r="DN15" i="7"/>
  <c r="DN31" i="7"/>
  <c r="DN22" i="7"/>
  <c r="DN35" i="7"/>
  <c r="DN10" i="7"/>
  <c r="DN25" i="7"/>
  <c r="DN16" i="7"/>
  <c r="DN47" i="7"/>
  <c r="DN32" i="7"/>
  <c r="DN40" i="7"/>
  <c r="DN27" i="7"/>
  <c r="DN26" i="7"/>
  <c r="DN38" i="7"/>
  <c r="DN14" i="7"/>
  <c r="DN41" i="7"/>
  <c r="DN28" i="7"/>
  <c r="DN8" i="7"/>
  <c r="DN37" i="7"/>
  <c r="DN42" i="7"/>
  <c r="DN17" i="7"/>
  <c r="DN39" i="7"/>
  <c r="DN9" i="7"/>
  <c r="DN12" i="7"/>
  <c r="DN48" i="7"/>
  <c r="DN11" i="7"/>
  <c r="DN44" i="7"/>
  <c r="DN20" i="7"/>
  <c r="DN7" i="7"/>
  <c r="DN33" i="7"/>
  <c r="DN34" i="7"/>
  <c r="DN23" i="7"/>
  <c r="DN45" i="7"/>
  <c r="BD50" i="6"/>
  <c r="BJ51" i="6"/>
  <c r="BJ50" i="6"/>
  <c r="BD51" i="6"/>
  <c r="DG52" i="7" l="1"/>
  <c r="J32" i="8" s="1"/>
  <c r="DA50" i="7"/>
  <c r="DA51" i="7"/>
  <c r="DT51" i="7"/>
  <c r="DT50" i="7"/>
  <c r="DN50" i="7"/>
  <c r="DN51" i="7"/>
  <c r="BD52" i="6"/>
  <c r="E25" i="8" s="1"/>
  <c r="BJ52" i="6"/>
  <c r="E32" i="8" s="1"/>
  <c r="DT52" i="7" l="1"/>
  <c r="K32" i="8" s="1"/>
  <c r="DA52" i="7"/>
  <c r="J25" i="8" s="1"/>
  <c r="DN52" i="7"/>
  <c r="K25" i="8" s="1"/>
  <c r="S63" i="6"/>
  <c r="S56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H60" authorId="0" shapeId="0" xr:uid="{00000000-0006-0000-0000-000001000000}">
      <text>
        <r>
          <rPr>
            <b/>
            <sz val="8"/>
            <color indexed="81"/>
            <rFont val="Tahoma"/>
            <family val="2"/>
            <charset val="238"/>
          </rPr>
          <t>Administrator:</t>
        </r>
        <r>
          <rPr>
            <sz val="8"/>
            <color indexed="81"/>
            <rFont val="Tahoma"/>
            <family val="2"/>
            <charset val="238"/>
          </rPr>
          <t xml:space="preserve">
ŚREDNIA KLASY NA I półrocze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geo</author>
  </authors>
  <commentList>
    <comment ref="E4" authorId="0" shapeId="0" xr:uid="{00000000-0006-0000-0200-000001000000}">
      <text>
        <r>
          <rPr>
            <b/>
            <sz val="9"/>
            <color indexed="81"/>
            <rFont val="Tahoma"/>
            <family val="2"/>
            <charset val="238"/>
          </rPr>
          <t>geo:</t>
        </r>
        <r>
          <rPr>
            <sz val="9"/>
            <color indexed="81"/>
            <rFont val="Tahoma"/>
            <family val="2"/>
            <charset val="238"/>
          </rPr>
          <t xml:space="preserve">
4 a.  otrzymanie nagrody Dyrektora Szkoły                                                     - 20 punktów</t>
        </r>
      </text>
    </comment>
    <comment ref="F4" authorId="0" shapeId="0" xr:uid="{00000000-0006-0000-0200-000002000000}">
      <text>
        <r>
          <rPr>
            <b/>
            <sz val="9"/>
            <color indexed="81"/>
            <rFont val="Tahoma"/>
            <family val="2"/>
            <charset val="238"/>
          </rPr>
          <t>geo:</t>
        </r>
        <r>
          <rPr>
            <sz val="9"/>
            <color indexed="81"/>
            <rFont val="Tahoma"/>
            <family val="2"/>
            <charset val="238"/>
          </rPr>
          <t xml:space="preserve">
4 b. godne, kulturalne zachowanie się w szkole i poza nią:
- każdorazowe oddawanie krwi (honorowi krwiodawcy)  - 10pkt
- każdorazowy, aktywny udział w akcjach charytatywnych organizowanych w szkole zwłaszcza w formie wolontariatu (np. kwesty, zbiórki oraz inna pomoc organizowana przez Samorząd Uczniowski osobom potrzebującym organizowana w szkole- 5pkt                                                                                                              
- każdorazowy, aktywny udział w akcjach charytatywnych organizowanych w środo-wisku lokalnym zwłaszcza w formie wolontariatu (np. kwesty, zbiórki oraz inna pomoc organizowana przez Samorząd Uczniowski osobom potrzebującym przy współpracy instytucji lokalnych – PCK, Caritas) organizowana w środowisku lokalnym   - 10pkt                                                                                                         </t>
        </r>
      </text>
    </comment>
    <comment ref="G4" authorId="0" shapeId="0" xr:uid="{00000000-0006-0000-0200-000003000000}">
      <text>
        <r>
          <rPr>
            <b/>
            <sz val="9"/>
            <color indexed="81"/>
            <rFont val="Tahoma"/>
            <family val="2"/>
            <charset val="238"/>
          </rPr>
          <t>geo:</t>
        </r>
        <r>
          <rPr>
            <sz val="9"/>
            <color indexed="81"/>
            <rFont val="Tahoma"/>
            <family val="2"/>
            <charset val="238"/>
          </rPr>
          <t xml:space="preserve">
4 c. wywiązywanie się z obowiązków ucznia:
- za 100% frekwencję za każdy miesiąc  - 10pkt                                                      
</t>
        </r>
      </text>
    </comment>
    <comment ref="H4" authorId="0" shapeId="0" xr:uid="{00000000-0006-0000-0200-000004000000}">
      <text>
        <r>
          <rPr>
            <b/>
            <sz val="9"/>
            <color indexed="81"/>
            <rFont val="Tahoma"/>
            <family val="2"/>
            <charset val="238"/>
          </rPr>
          <t>geo:</t>
        </r>
        <r>
          <rPr>
            <sz val="9"/>
            <color indexed="81"/>
            <rFont val="Tahoma"/>
            <family val="2"/>
            <charset val="238"/>
          </rPr>
          <t xml:space="preserve">
4 d. postępowanie zgodne z dobrem społeczności szkolnej:
- praca społeczna na rzecz klasy lub szkoły - 10pkt                                                
- aktywny udział w pracach Samorządu Uczniowskiego klasowego  - 5pkt       
- aktywny udział w pracach Samorządu Uczniowskiego szkolnego - 10pkt      
- udzielanie pomocy kolegom i koleżankom w nauce  - 10pkt                            
</t>
        </r>
      </text>
    </comment>
    <comment ref="I4" authorId="0" shapeId="0" xr:uid="{00000000-0006-0000-0200-000005000000}">
      <text>
        <r>
          <rPr>
            <b/>
            <sz val="9"/>
            <color indexed="81"/>
            <rFont val="Tahoma"/>
            <family val="2"/>
            <charset val="238"/>
          </rPr>
          <t>geo:</t>
        </r>
        <r>
          <rPr>
            <sz val="9"/>
            <color indexed="81"/>
            <rFont val="Tahoma"/>
            <family val="2"/>
            <charset val="238"/>
          </rPr>
          <t xml:space="preserve">
4 e. dbałość o honor i tradycje szkoły:
- każdorazowy, aktywny udział w uroczystościach szkolnych i akademiach - 10pkt                                                                                                       
- udział w olimpiadach, konkursach przedmiotowych i turniejach, za każdą dyscyplinę w etapie szkolnym - 5pkt 
- udział w olimpiadach, konkursach przedmiotowych i turniejach, za każdą dyscyplinę w  etapie miejskim (powiatowym) - 10pkt
- udział w olimpiadach, konkursach przedmiotowych i turniejach, za każdą dyscyplinę w etapie wojewódzkim (okręgowym)  - 20pkt
- udział w olimpiadach, konkursach przedmiotowych i turniejach, za każdą dyscyplinę w etapie centralnym - 30pkt 
- udział w zawodach sportowych i turniejach, za każdą dyscyplinę w etapie szkolny - 5pkt
- udział w zawodach sportowych i turniejach, za każdą dyscyplinę w etapie miejski (powiatowy) - 10pkt                                                                                        
- udział w zawodach sportowych i turniejach, za każdą dyscyplinę w etapie rejonowym - 15pkt                                                                                                     
- udział w zawodach sportowych i turniejach, za każdą dyscyplinę w etapie woje-wódzkim - 20pkt                                                                                                   
- udział w zawodach sportowych i turniejach, za każdą dyscyplinę w etapie centralnym - 30 pkt                                                                                                     </t>
        </r>
      </text>
    </comment>
    <comment ref="J4" authorId="0" shapeId="0" xr:uid="{00000000-0006-0000-0200-000006000000}">
      <text>
        <r>
          <rPr>
            <b/>
            <sz val="9"/>
            <color indexed="81"/>
            <rFont val="Tahoma"/>
            <family val="2"/>
            <charset val="238"/>
          </rPr>
          <t>geo:</t>
        </r>
        <r>
          <rPr>
            <sz val="9"/>
            <color indexed="81"/>
            <rFont val="Tahoma"/>
            <family val="2"/>
            <charset val="238"/>
          </rPr>
          <t xml:space="preserve">
4 f. dbałość o piękno mowy ojczystej:
- wypowiadanie się bez wulgaryzmów i innych form agresji słownej (przezywanie, zastraszanie wobec uczniów, pracowników oraz innych osób przebywających na terenie szkoły)  - 5 pkt</t>
        </r>
      </text>
    </comment>
    <comment ref="K4" authorId="0" shapeId="0" xr:uid="{00000000-0006-0000-0200-000007000000}">
      <text>
        <r>
          <rPr>
            <b/>
            <sz val="9"/>
            <color indexed="81"/>
            <rFont val="Tahoma"/>
            <family val="2"/>
            <charset val="238"/>
          </rPr>
          <t xml:space="preserve">geo:
4 </t>
        </r>
        <r>
          <rPr>
            <sz val="9"/>
            <color indexed="81"/>
            <rFont val="Tahoma"/>
            <family val="2"/>
            <charset val="238"/>
          </rPr>
          <t>g. dbałość o bezpieczeństwo i zdrowie własne oraz innych osób - 5 pkt</t>
        </r>
      </text>
    </comment>
    <comment ref="L4" authorId="0" shapeId="0" xr:uid="{00000000-0006-0000-0200-000008000000}">
      <text>
        <r>
          <rPr>
            <b/>
            <sz val="9"/>
            <color indexed="81"/>
            <rFont val="Tahoma"/>
            <family val="2"/>
            <charset val="238"/>
          </rPr>
          <t>geo:</t>
        </r>
        <r>
          <rPr>
            <sz val="9"/>
            <color indexed="81"/>
            <rFont val="Tahoma"/>
            <family val="2"/>
            <charset val="238"/>
          </rPr>
          <t xml:space="preserve">
4 h. okazywanie szacunku innym osobom:
- używanie form grzecznościowych w codziennych relacjach z nauczycielami, pra-cownikami szkoły a także wobec koleżanek i kolegów  - 10pkt   
- wykazywanie postawy życzliwości i pomocy wobec osób niepełnosprawnych - 10 pkt
</t>
        </r>
      </text>
    </comment>
    <comment ref="M4" authorId="0" shapeId="0" xr:uid="{00000000-0006-0000-0200-000009000000}">
      <text>
        <r>
          <rPr>
            <b/>
            <sz val="9"/>
            <color indexed="81"/>
            <rFont val="Tahoma"/>
            <family val="2"/>
            <charset val="238"/>
          </rPr>
          <t>geo:</t>
        </r>
        <r>
          <rPr>
            <sz val="9"/>
            <color indexed="81"/>
            <rFont val="Tahoma"/>
            <family val="2"/>
            <charset val="238"/>
          </rPr>
          <t xml:space="preserve">
4 i. udział w zajęciach pozalekcyjnych i pozaszkolnych, rozwijających zainteresowania i talenty (bez względu na ilość zajęć) - 10 pkt                                                       </t>
        </r>
      </text>
    </comment>
    <comment ref="Q4" authorId="0" shapeId="0" xr:uid="{00000000-0006-0000-0200-00000A000000}">
      <text>
        <r>
          <rPr>
            <b/>
            <sz val="9"/>
            <color indexed="81"/>
            <rFont val="Tahoma"/>
            <family val="2"/>
            <charset val="238"/>
          </rPr>
          <t>geo:</t>
        </r>
        <r>
          <rPr>
            <sz val="9"/>
            <color indexed="81"/>
            <rFont val="Tahoma"/>
            <family val="2"/>
            <charset val="238"/>
          </rPr>
          <t xml:space="preserve">
nieobecność nieusprawiedliwioną za każdą godzinę 2pkt
(uzupełnia się automatycznie)</t>
        </r>
      </text>
    </comment>
    <comment ref="R4" authorId="0" shapeId="0" xr:uid="{00000000-0006-0000-0200-00000B000000}">
      <text>
        <r>
          <rPr>
            <b/>
            <sz val="9"/>
            <color indexed="81"/>
            <rFont val="Tahoma"/>
            <family val="2"/>
            <charset val="238"/>
          </rPr>
          <t>geo:</t>
        </r>
        <r>
          <rPr>
            <sz val="9"/>
            <color indexed="81"/>
            <rFont val="Tahoma"/>
            <family val="2"/>
            <charset val="238"/>
          </rPr>
          <t xml:space="preserve">
każde dwa spóźnienia                                                                          - 1 punkt
(uzupełnia się automatycznie)</t>
        </r>
      </text>
    </comment>
    <comment ref="S4" authorId="0" shapeId="0" xr:uid="{00000000-0006-0000-0200-00000C000000}">
      <text>
        <r>
          <rPr>
            <b/>
            <sz val="9"/>
            <color indexed="81"/>
            <rFont val="Tahoma"/>
            <family val="2"/>
            <charset val="238"/>
          </rPr>
          <t>geo:</t>
        </r>
        <r>
          <rPr>
            <sz val="9"/>
            <color indexed="81"/>
            <rFont val="Tahoma"/>
            <family val="2"/>
            <charset val="238"/>
          </rPr>
          <t xml:space="preserve">
4 c. palenie papierosów lub e-papierosów w budynku szkolnym i na terenie szkoły - 10 pkt</t>
        </r>
      </text>
    </comment>
    <comment ref="T4" authorId="0" shapeId="0" xr:uid="{00000000-0006-0000-0200-00000D000000}">
      <text>
        <r>
          <rPr>
            <b/>
            <sz val="9"/>
            <color indexed="81"/>
            <rFont val="Tahoma"/>
            <family val="2"/>
            <charset val="238"/>
          </rPr>
          <t>geo:</t>
        </r>
        <r>
          <rPr>
            <sz val="9"/>
            <color indexed="81"/>
            <rFont val="Tahoma"/>
            <family val="2"/>
            <charset val="238"/>
          </rPr>
          <t xml:space="preserve">
spożywanie alkoholu (innych używek) na terenie szkoły i poza szkołą - 20pkt       </t>
        </r>
      </text>
    </comment>
    <comment ref="U4" authorId="0" shapeId="0" xr:uid="{00000000-0006-0000-0200-00000E000000}">
      <text>
        <r>
          <rPr>
            <b/>
            <sz val="9"/>
            <color indexed="81"/>
            <rFont val="Tahoma"/>
            <family val="2"/>
            <charset val="238"/>
          </rPr>
          <t xml:space="preserve">geo:
</t>
        </r>
        <r>
          <rPr>
            <sz val="9"/>
            <color indexed="81"/>
            <rFont val="Tahoma"/>
            <family val="2"/>
            <charset val="238"/>
          </rPr>
          <t>brak zmiany obuwia                                                                             - 5 punktów</t>
        </r>
      </text>
    </comment>
    <comment ref="V4" authorId="0" shapeId="0" xr:uid="{00000000-0006-0000-0200-00000F000000}">
      <text>
        <r>
          <rPr>
            <b/>
            <sz val="9"/>
            <color indexed="81"/>
            <rFont val="Tahoma"/>
            <family val="2"/>
            <charset val="238"/>
          </rPr>
          <t>geo:</t>
        </r>
        <r>
          <rPr>
            <sz val="9"/>
            <color indexed="81"/>
            <rFont val="Tahoma"/>
            <family val="2"/>
            <charset val="238"/>
          </rPr>
          <t xml:space="preserve">
wulgarny sposób wysławiania się                                                        - 5 punktów</t>
        </r>
      </text>
    </comment>
    <comment ref="W4" authorId="0" shapeId="0" xr:uid="{00000000-0006-0000-0200-000010000000}">
      <text>
        <r>
          <rPr>
            <b/>
            <sz val="9"/>
            <color indexed="81"/>
            <rFont val="Tahoma"/>
            <family val="2"/>
            <charset val="238"/>
          </rPr>
          <t>geo:</t>
        </r>
        <r>
          <rPr>
            <sz val="9"/>
            <color indexed="81"/>
            <rFont val="Tahoma"/>
            <family val="2"/>
            <charset val="238"/>
          </rPr>
          <t xml:space="preserve">
niszczenie mienia szkolnego                                                             - 20 punktów</t>
        </r>
      </text>
    </comment>
    <comment ref="X4" authorId="0" shapeId="0" xr:uid="{00000000-0006-0000-0200-000011000000}">
      <text>
        <r>
          <rPr>
            <b/>
            <sz val="9"/>
            <color indexed="81"/>
            <rFont val="Tahoma"/>
            <family val="2"/>
            <charset val="238"/>
          </rPr>
          <t>geo:</t>
        </r>
        <r>
          <rPr>
            <sz val="9"/>
            <color indexed="81"/>
            <rFont val="Tahoma"/>
            <family val="2"/>
            <charset val="238"/>
          </rPr>
          <t xml:space="preserve">
niewłaściwe zachowanie wobec nauczycieli, pracowników, kolegów - 10 pkt</t>
        </r>
      </text>
    </comment>
    <comment ref="Y4" authorId="0" shapeId="0" xr:uid="{00000000-0006-0000-0200-000012000000}">
      <text>
        <r>
          <rPr>
            <b/>
            <sz val="9"/>
            <color indexed="81"/>
            <rFont val="Tahoma"/>
            <family val="2"/>
            <charset val="238"/>
          </rPr>
          <t>geo:</t>
        </r>
        <r>
          <rPr>
            <sz val="9"/>
            <color indexed="81"/>
            <rFont val="Tahoma"/>
            <family val="2"/>
            <charset val="238"/>
          </rPr>
          <t xml:space="preserve">
niestosowanie się do regulaminów pracowni i przepisów bhp - 10 pkt</t>
        </r>
      </text>
    </comment>
    <comment ref="Z4" authorId="0" shapeId="0" xr:uid="{00000000-0006-0000-0200-000013000000}">
      <text>
        <r>
          <rPr>
            <b/>
            <sz val="9"/>
            <color indexed="81"/>
            <rFont val="Tahoma"/>
            <family val="2"/>
            <charset val="238"/>
          </rPr>
          <t>geo:</t>
        </r>
        <r>
          <rPr>
            <sz val="9"/>
            <color indexed="81"/>
            <rFont val="Tahoma"/>
            <family val="2"/>
            <charset val="238"/>
          </rPr>
          <t xml:space="preserve">
używanie telefonu komórkowego w czasie zajęć dydaktycznych – 5 pkt</t>
        </r>
      </text>
    </comment>
    <comment ref="AA4" authorId="0" shapeId="0" xr:uid="{00000000-0006-0000-0200-000014000000}">
      <text>
        <r>
          <rPr>
            <b/>
            <sz val="9"/>
            <color indexed="81"/>
            <rFont val="Tahoma"/>
            <family val="2"/>
            <charset val="238"/>
          </rPr>
          <t>geo:</t>
        </r>
        <r>
          <rPr>
            <sz val="9"/>
            <color indexed="81"/>
            <rFont val="Tahoma"/>
            <family val="2"/>
            <charset val="238"/>
          </rPr>
          <t xml:space="preserve">
otrzymanie kary porządkowej                                                            - 20 punktów</t>
        </r>
      </text>
    </comment>
    <comment ref="AB4" authorId="0" shapeId="0" xr:uid="{00000000-0006-0000-0200-000015000000}">
      <text>
        <r>
          <rPr>
            <b/>
            <sz val="9"/>
            <color indexed="81"/>
            <rFont val="Tahoma"/>
            <family val="2"/>
            <charset val="238"/>
          </rPr>
          <t>geo:</t>
        </r>
        <r>
          <rPr>
            <sz val="9"/>
            <color indexed="81"/>
            <rFont val="Tahoma"/>
            <family val="2"/>
            <charset val="238"/>
          </rPr>
          <t xml:space="preserve">
otrzymanie kary dyscyplinarnej                                                         - 30 punktów</t>
        </r>
      </text>
    </comment>
    <comment ref="AC4" authorId="0" shapeId="0" xr:uid="{00000000-0006-0000-0200-000016000000}">
      <text>
        <r>
          <rPr>
            <b/>
            <sz val="9"/>
            <color indexed="81"/>
            <rFont val="Tahoma"/>
            <family val="2"/>
            <charset val="238"/>
          </rPr>
          <t>geo:</t>
        </r>
        <r>
          <rPr>
            <sz val="9"/>
            <color indexed="81"/>
            <rFont val="Tahoma"/>
            <family val="2"/>
            <charset val="238"/>
          </rPr>
          <t xml:space="preserve">
za manifestowanie przynależności do subkultur i eksponowanie ich symboliki -3pkt</t>
        </r>
      </text>
    </comment>
    <comment ref="AD4" authorId="0" shapeId="0" xr:uid="{00000000-0006-0000-0200-000017000000}">
      <text>
        <r>
          <rPr>
            <b/>
            <sz val="9"/>
            <color indexed="81"/>
            <rFont val="Tahoma"/>
            <family val="2"/>
            <charset val="238"/>
          </rPr>
          <t>geo:</t>
        </r>
        <r>
          <rPr>
            <sz val="9"/>
            <color indexed="81"/>
            <rFont val="Tahoma"/>
            <family val="2"/>
            <charset val="238"/>
          </rPr>
          <t xml:space="preserve">
za eksponowanie symboliki związanej z substancjami psychoaktywnymi oraz 
obraźliwych napisów w języku polskim i obcym                                                       - 2pkt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B8" authorId="0" shapeId="0" xr:uid="{00000000-0006-0000-0500-000001000000}">
      <text>
        <r>
          <rPr>
            <b/>
            <sz val="8"/>
            <color indexed="81"/>
            <rFont val="Tahoma"/>
            <family val="2"/>
            <charset val="238"/>
          </rPr>
          <t xml:space="preserve">Administrator:
</t>
        </r>
        <r>
          <rPr>
            <b/>
            <sz val="11"/>
            <color indexed="81"/>
            <rFont val="Tahoma"/>
            <family val="2"/>
            <charset val="238"/>
          </rPr>
          <t>Imiona i nazwiska pobierane sa z:</t>
        </r>
        <r>
          <rPr>
            <b/>
            <sz val="14"/>
            <color indexed="81"/>
            <rFont val="Tahoma"/>
            <family val="2"/>
            <charset val="238"/>
          </rPr>
          <t xml:space="preserve"> FREKWECJA I POLROCZE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geo</author>
  </authors>
  <commentList>
    <comment ref="E4" authorId="0" shapeId="0" xr:uid="{00000000-0006-0000-0600-000001000000}">
      <text>
        <r>
          <rPr>
            <b/>
            <sz val="9"/>
            <color indexed="81"/>
            <rFont val="Tahoma"/>
            <family val="2"/>
            <charset val="238"/>
          </rPr>
          <t>geo:</t>
        </r>
        <r>
          <rPr>
            <sz val="9"/>
            <color indexed="81"/>
            <rFont val="Tahoma"/>
            <family val="2"/>
            <charset val="238"/>
          </rPr>
          <t xml:space="preserve">
4 a.  otrzymanie nagrody Dyrektora Szkoły                                                     - 20 punktów</t>
        </r>
      </text>
    </comment>
    <comment ref="F4" authorId="0" shapeId="0" xr:uid="{00000000-0006-0000-0600-000002000000}">
      <text>
        <r>
          <rPr>
            <sz val="9"/>
            <color indexed="81"/>
            <rFont val="Tahoma"/>
            <family val="2"/>
            <charset val="238"/>
          </rPr>
          <t xml:space="preserve">geo:
4 b. godne, kulturalne zachowanie się w szkole i poza nią:
- każdorazowe oddawanie krwi (honorowi krwiodawcy)  - 10pkt
- każdorazowy, aktywny udział w akcjach charytatywnych organizowanych w szkole zwłaszcza w formie wolontariatu (np. kwesty, zbiórki oraz inna pomoc organizowana przez Samorząd Uczniowski osobom potrzebującym organizowana w szkole- 5pkt                                                                                                              
- każdorazowy, aktywny udział w akcjach charytatywnych organizowanych w środo-wisku lokalnym zwłaszcza w formie wolontariatu (np. kwesty, zbiórki oraz inna pomoc organizowana przez Samorząd Uczniowski osobom potrzebującym przy współpracy instytucji lokalnych – PCK, Caritas) organizowana w środowisku lokalnym   - 10pkt </t>
        </r>
        <r>
          <rPr>
            <b/>
            <sz val="9"/>
            <color indexed="81"/>
            <rFont val="Tahoma"/>
            <family val="2"/>
            <charset val="238"/>
          </rPr>
          <t xml:space="preserve">       </t>
        </r>
      </text>
    </comment>
    <comment ref="G4" authorId="0" shapeId="0" xr:uid="{00000000-0006-0000-0600-000003000000}">
      <text>
        <r>
          <rPr>
            <sz val="9"/>
            <color indexed="81"/>
            <rFont val="Tahoma"/>
            <family val="2"/>
            <charset val="238"/>
          </rPr>
          <t>geo:
4 c. wywiązywanie się z obowiązków ucznia:
- za 100% frekwencję za każdy miesiąc  - 10pkt</t>
        </r>
        <r>
          <rPr>
            <b/>
            <sz val="9"/>
            <color indexed="81"/>
            <rFont val="Tahoma"/>
            <family val="2"/>
            <charset val="238"/>
          </rPr>
          <t xml:space="preserve"> </t>
        </r>
      </text>
    </comment>
    <comment ref="H4" authorId="0" shapeId="0" xr:uid="{00000000-0006-0000-0600-000004000000}">
      <text>
        <r>
          <rPr>
            <b/>
            <sz val="9"/>
            <color indexed="81"/>
            <rFont val="Tahoma"/>
            <family val="2"/>
            <charset val="238"/>
          </rPr>
          <t>geo:</t>
        </r>
        <r>
          <rPr>
            <sz val="9"/>
            <color indexed="81"/>
            <rFont val="Tahoma"/>
            <family val="2"/>
            <charset val="238"/>
          </rPr>
          <t xml:space="preserve">
4 d. postępowanie zgodne z dobrem społeczności szkolnej:
- praca społeczna na rzecz klasy lub szkoły - 10pkt                                                
- aktywny udział w pracach Samorządu Uczniowskiego klasowego  - 5pkt       
- aktywny udział w pracach Samorządu Uczniowskiego szkolnego - 10pkt      
- udzielanie pomocy kolegom i koleżankom w nauce  - 10pkt </t>
        </r>
      </text>
    </comment>
    <comment ref="I4" authorId="0" shapeId="0" xr:uid="{00000000-0006-0000-0600-000005000000}">
      <text>
        <r>
          <rPr>
            <b/>
            <sz val="9"/>
            <color indexed="81"/>
            <rFont val="Tahoma"/>
            <family val="2"/>
            <charset val="238"/>
          </rPr>
          <t>geo:</t>
        </r>
        <r>
          <rPr>
            <sz val="9"/>
            <color indexed="81"/>
            <rFont val="Tahoma"/>
            <family val="2"/>
            <charset val="238"/>
          </rPr>
          <t xml:space="preserve">
4 e. dbałość o honor i tradycje szkoły:
- każdorazowy, aktywny udział w uroczystościach szkolnych i akademiach - 10pkt                                                                                                       
- udział w olimpiadach, konkursach przedmiotowych i turniejach, za każdą dyscyplinę w etapie szkolnym - 5pkt 
- udział w olimpiadach, konkursach przedmiotowych i turniejach, za każdą dyscyplinę w  etapie miejskim (powiatowym) - 10pkt
- udział w olimpiadach, konkursach przedmiotowych i turniejach, za każdą dyscyplinę w etapie wojewódzkim (okręgowym)  - 20pkt
- udział w olimpiadach, konkursach przedmiotowych i turniejach, za każdą dyscyplinę w etapie centralnym - 30pkt 
- udział w zawodach sportowych i turniejach, za każdą dyscyplinę w etapie szkolny - 5pkt
- udział w zawodach sportowych i turniejach, za każdą dyscyplinę w etapie miejski (powiatowy) - 10pkt                                                                                        
- udział w zawodach sportowych i turniejach, za każdą dyscyplinę w etapie rejonowym - 15pkt                                                                                                     
- udział w zawodach sportowych i turniejach, za każdą dyscyplinę w etapie woje-wódzkim - 20pkt                                                                                                   
- udział w zawodach sportowych i turniejach, za każdą dyscyplinę w etapie centralnym - 30 pkt   </t>
        </r>
      </text>
    </comment>
    <comment ref="J4" authorId="0" shapeId="0" xr:uid="{00000000-0006-0000-0600-000006000000}">
      <text>
        <r>
          <rPr>
            <b/>
            <sz val="9"/>
            <color indexed="81"/>
            <rFont val="Tahoma"/>
            <family val="2"/>
            <charset val="238"/>
          </rPr>
          <t>geo:</t>
        </r>
        <r>
          <rPr>
            <sz val="9"/>
            <color indexed="81"/>
            <rFont val="Tahoma"/>
            <family val="2"/>
            <charset val="238"/>
          </rPr>
          <t xml:space="preserve">
4 f. dbałość o piękno mowy ojczystej:
- wypowiadanie się bez wulgaryzmów i innych form agresji słownej (przezywanie, zastraszanie wobec uczniów, pracowników oraz innych osób przebywających na terenie szkoły)  - 5 pkt
</t>
        </r>
      </text>
    </comment>
    <comment ref="K4" authorId="0" shapeId="0" xr:uid="{00000000-0006-0000-0600-000007000000}">
      <text>
        <r>
          <rPr>
            <b/>
            <sz val="9"/>
            <color indexed="81"/>
            <rFont val="Tahoma"/>
            <family val="2"/>
            <charset val="238"/>
          </rPr>
          <t>geo:</t>
        </r>
        <r>
          <rPr>
            <sz val="9"/>
            <color indexed="81"/>
            <rFont val="Tahoma"/>
            <family val="2"/>
            <charset val="238"/>
          </rPr>
          <t xml:space="preserve">
4 g. dbałość o bezpieczeństwo i zdrowie własne oraz innych osób - 5 pkt</t>
        </r>
      </text>
    </comment>
    <comment ref="L4" authorId="0" shapeId="0" xr:uid="{00000000-0006-0000-0600-000008000000}">
      <text>
        <r>
          <rPr>
            <b/>
            <sz val="9"/>
            <color indexed="81"/>
            <rFont val="Tahoma"/>
            <family val="2"/>
            <charset val="238"/>
          </rPr>
          <t>geo:</t>
        </r>
        <r>
          <rPr>
            <sz val="9"/>
            <color indexed="81"/>
            <rFont val="Tahoma"/>
            <family val="2"/>
            <charset val="238"/>
          </rPr>
          <t xml:space="preserve">
4 h. okazywanie szacunku innym osobom:
- używanie form grzecznościowych w codziennych relacjach z nauczycielami, pra-cownikami szkoły a także wobec koleżanek i kolegów  - 10pkt   
- wykazywanie postawy życzliwości i pomocy wobec osób niepełnosprawnych - 10 pkt</t>
        </r>
      </text>
    </comment>
    <comment ref="M4" authorId="0" shapeId="0" xr:uid="{00000000-0006-0000-0600-000009000000}">
      <text>
        <r>
          <rPr>
            <b/>
            <sz val="9"/>
            <color indexed="81"/>
            <rFont val="Tahoma"/>
            <family val="2"/>
            <charset val="238"/>
          </rPr>
          <t>geo:</t>
        </r>
        <r>
          <rPr>
            <sz val="9"/>
            <color indexed="81"/>
            <rFont val="Tahoma"/>
            <family val="2"/>
            <charset val="238"/>
          </rPr>
          <t xml:space="preserve">
4 i. udział w zajęciach pozalekcyjnych i pozaszkolnych, rozwijających zainteresowania i talenty (bez względu na ilość zajęć) - 10 pkt </t>
        </r>
      </text>
    </comment>
    <comment ref="Q4" authorId="0" shapeId="0" xr:uid="{00000000-0006-0000-0600-00000A000000}">
      <text>
        <r>
          <rPr>
            <b/>
            <sz val="9"/>
            <color indexed="81"/>
            <rFont val="Tahoma"/>
            <family val="2"/>
            <charset val="238"/>
          </rPr>
          <t>geo:</t>
        </r>
        <r>
          <rPr>
            <sz val="9"/>
            <color indexed="81"/>
            <rFont val="Tahoma"/>
            <family val="2"/>
            <charset val="238"/>
          </rPr>
          <t xml:space="preserve">
nieobecność nieusprawiedliwioną za każdą godzinę 2pkt
(uzupełnia się automatycznie)</t>
        </r>
      </text>
    </comment>
    <comment ref="R4" authorId="0" shapeId="0" xr:uid="{00000000-0006-0000-0600-00000B000000}">
      <text>
        <r>
          <rPr>
            <b/>
            <sz val="9"/>
            <color indexed="81"/>
            <rFont val="Tahoma"/>
            <family val="2"/>
            <charset val="238"/>
          </rPr>
          <t>geo:</t>
        </r>
        <r>
          <rPr>
            <sz val="9"/>
            <color indexed="81"/>
            <rFont val="Tahoma"/>
            <family val="2"/>
            <charset val="238"/>
          </rPr>
          <t xml:space="preserve">
każde dwa spóźnienia                                                                          - 1 punkt
(uzupełnia się automatycznie)</t>
        </r>
      </text>
    </comment>
    <comment ref="S4" authorId="0" shapeId="0" xr:uid="{00000000-0006-0000-0600-00000C000000}">
      <text>
        <r>
          <rPr>
            <b/>
            <sz val="9"/>
            <color indexed="81"/>
            <rFont val="Tahoma"/>
            <family val="2"/>
            <charset val="238"/>
          </rPr>
          <t>geo:</t>
        </r>
        <r>
          <rPr>
            <sz val="9"/>
            <color indexed="81"/>
            <rFont val="Tahoma"/>
            <family val="2"/>
            <charset val="238"/>
          </rPr>
          <t xml:space="preserve">
4 c. palenie papierosów lub e-papierosów w budynku szkolnym i na terenie szkoły - 10 pkt</t>
        </r>
      </text>
    </comment>
    <comment ref="T4" authorId="0" shapeId="0" xr:uid="{00000000-0006-0000-0600-00000D000000}">
      <text>
        <r>
          <rPr>
            <b/>
            <sz val="9"/>
            <color indexed="81"/>
            <rFont val="Tahoma"/>
            <family val="2"/>
            <charset val="238"/>
          </rPr>
          <t>geo:</t>
        </r>
        <r>
          <rPr>
            <sz val="9"/>
            <color indexed="81"/>
            <rFont val="Tahoma"/>
            <family val="2"/>
            <charset val="238"/>
          </rPr>
          <t xml:space="preserve">
spożywanie alkoholu (innych używek) na terenie szkoły i poza szkołą – 20 pkt</t>
        </r>
      </text>
    </comment>
    <comment ref="U4" authorId="0" shapeId="0" xr:uid="{00000000-0006-0000-0600-00000E000000}">
      <text>
        <r>
          <rPr>
            <b/>
            <sz val="9"/>
            <color indexed="81"/>
            <rFont val="Tahoma"/>
            <family val="2"/>
            <charset val="238"/>
          </rPr>
          <t xml:space="preserve">geo:
</t>
        </r>
        <r>
          <rPr>
            <sz val="9"/>
            <color indexed="81"/>
            <rFont val="Tahoma"/>
            <family val="2"/>
            <charset val="238"/>
          </rPr>
          <t>brak zmiany obuwia                                                                             - 5 punktów</t>
        </r>
      </text>
    </comment>
    <comment ref="V4" authorId="0" shapeId="0" xr:uid="{00000000-0006-0000-0600-00000F000000}">
      <text>
        <r>
          <rPr>
            <b/>
            <sz val="9"/>
            <color indexed="81"/>
            <rFont val="Tahoma"/>
            <family val="2"/>
            <charset val="238"/>
          </rPr>
          <t>geo:</t>
        </r>
        <r>
          <rPr>
            <sz val="9"/>
            <color indexed="81"/>
            <rFont val="Tahoma"/>
            <family val="2"/>
            <charset val="238"/>
          </rPr>
          <t xml:space="preserve">
wulgarny sposób wysławiania się                                                        - 5 punktów</t>
        </r>
      </text>
    </comment>
    <comment ref="W4" authorId="0" shapeId="0" xr:uid="{00000000-0006-0000-0600-000010000000}">
      <text>
        <r>
          <rPr>
            <b/>
            <sz val="9"/>
            <color indexed="81"/>
            <rFont val="Tahoma"/>
            <family val="2"/>
            <charset val="238"/>
          </rPr>
          <t>geo:</t>
        </r>
        <r>
          <rPr>
            <sz val="9"/>
            <color indexed="81"/>
            <rFont val="Tahoma"/>
            <family val="2"/>
            <charset val="238"/>
          </rPr>
          <t xml:space="preserve">
niszczenie mienia szkolnego                                                             - 20 punktów</t>
        </r>
      </text>
    </comment>
    <comment ref="X4" authorId="0" shapeId="0" xr:uid="{00000000-0006-0000-0600-000011000000}">
      <text>
        <r>
          <rPr>
            <b/>
            <sz val="9"/>
            <color indexed="81"/>
            <rFont val="Tahoma"/>
            <family val="2"/>
            <charset val="238"/>
          </rPr>
          <t>geo:</t>
        </r>
        <r>
          <rPr>
            <sz val="9"/>
            <color indexed="81"/>
            <rFont val="Tahoma"/>
            <family val="2"/>
            <charset val="238"/>
          </rPr>
          <t xml:space="preserve">
niewłaściwe zachowanie wobec nauczycieli, pracowników, kolegów - 10 pkt</t>
        </r>
      </text>
    </comment>
    <comment ref="Y4" authorId="0" shapeId="0" xr:uid="{00000000-0006-0000-0600-000012000000}">
      <text>
        <r>
          <rPr>
            <b/>
            <sz val="9"/>
            <color indexed="81"/>
            <rFont val="Tahoma"/>
            <family val="2"/>
            <charset val="238"/>
          </rPr>
          <t>geo:</t>
        </r>
        <r>
          <rPr>
            <sz val="9"/>
            <color indexed="81"/>
            <rFont val="Tahoma"/>
            <family val="2"/>
            <charset val="238"/>
          </rPr>
          <t xml:space="preserve">
niestosowanie się do regulaminów pracowni i przepisów bhp - 10 pkt</t>
        </r>
      </text>
    </comment>
    <comment ref="Z4" authorId="0" shapeId="0" xr:uid="{00000000-0006-0000-0600-000013000000}">
      <text>
        <r>
          <rPr>
            <b/>
            <sz val="9"/>
            <color indexed="81"/>
            <rFont val="Tahoma"/>
            <family val="2"/>
            <charset val="238"/>
          </rPr>
          <t>geo:</t>
        </r>
        <r>
          <rPr>
            <sz val="9"/>
            <color indexed="81"/>
            <rFont val="Tahoma"/>
            <family val="2"/>
            <charset val="238"/>
          </rPr>
          <t xml:space="preserve">
używanie telefonu komórkowego w czasie zajęć dydaktycznych – 5 pkt</t>
        </r>
      </text>
    </comment>
    <comment ref="AA4" authorId="0" shapeId="0" xr:uid="{00000000-0006-0000-0600-000014000000}">
      <text>
        <r>
          <rPr>
            <b/>
            <sz val="9"/>
            <color indexed="81"/>
            <rFont val="Tahoma"/>
            <family val="2"/>
            <charset val="238"/>
          </rPr>
          <t>geo:</t>
        </r>
        <r>
          <rPr>
            <sz val="9"/>
            <color indexed="81"/>
            <rFont val="Tahoma"/>
            <family val="2"/>
            <charset val="238"/>
          </rPr>
          <t xml:space="preserve">
otrzymanie kary porządkowej                                                            - 20 punktów</t>
        </r>
      </text>
    </comment>
    <comment ref="AB4" authorId="0" shapeId="0" xr:uid="{00000000-0006-0000-0600-000015000000}">
      <text>
        <r>
          <rPr>
            <b/>
            <sz val="9"/>
            <color indexed="81"/>
            <rFont val="Tahoma"/>
            <family val="2"/>
            <charset val="238"/>
          </rPr>
          <t>geo:</t>
        </r>
        <r>
          <rPr>
            <sz val="9"/>
            <color indexed="81"/>
            <rFont val="Tahoma"/>
            <family val="2"/>
            <charset val="238"/>
          </rPr>
          <t xml:space="preserve">
otrzymanie kary dyscyplinarnej                                                         - 30 punktów</t>
        </r>
      </text>
    </comment>
    <comment ref="AC4" authorId="0" shapeId="0" xr:uid="{00000000-0006-0000-0600-000016000000}">
      <text>
        <r>
          <rPr>
            <b/>
            <sz val="9"/>
            <color indexed="81"/>
            <rFont val="Tahoma"/>
            <family val="2"/>
            <charset val="238"/>
          </rPr>
          <t>geo:</t>
        </r>
        <r>
          <rPr>
            <sz val="9"/>
            <color indexed="81"/>
            <rFont val="Tahoma"/>
            <family val="2"/>
            <charset val="238"/>
          </rPr>
          <t xml:space="preserve">
za manifestowanie przynależności do subkultur i eksponowanie ich symboliki -3pkt</t>
        </r>
      </text>
    </comment>
    <comment ref="AD4" authorId="0" shapeId="0" xr:uid="{00000000-0006-0000-0600-000017000000}">
      <text>
        <r>
          <rPr>
            <b/>
            <sz val="9"/>
            <color indexed="81"/>
            <rFont val="Tahoma"/>
            <family val="2"/>
            <charset val="238"/>
          </rPr>
          <t>geo:</t>
        </r>
        <r>
          <rPr>
            <sz val="9"/>
            <color indexed="81"/>
            <rFont val="Tahoma"/>
            <family val="2"/>
            <charset val="238"/>
          </rPr>
          <t xml:space="preserve">
za eksponowanie symboliki związanej z substancjami psychoaktywnymi oraz obraźliwych napisów w języku polskim i obcym - 2pkt</t>
        </r>
      </text>
    </comment>
  </commentList>
</comments>
</file>

<file path=xl/sharedStrings.xml><?xml version="1.0" encoding="utf-8"?>
<sst xmlns="http://schemas.openxmlformats.org/spreadsheetml/2006/main" count="510" uniqueCount="242">
  <si>
    <t>Razem</t>
  </si>
  <si>
    <t>Frekwencja</t>
  </si>
  <si>
    <t>Nazwisko i imiona uczniów</t>
  </si>
  <si>
    <t>razem</t>
  </si>
  <si>
    <t>wrzesień</t>
  </si>
  <si>
    <t>listopad</t>
  </si>
  <si>
    <t>grudzień</t>
  </si>
  <si>
    <t>styczeń</t>
  </si>
  <si>
    <t>luty</t>
  </si>
  <si>
    <t>marzec</t>
  </si>
  <si>
    <t>kwiecień</t>
  </si>
  <si>
    <t>maj</t>
  </si>
  <si>
    <t>czerwiec</t>
  </si>
  <si>
    <t>październik</t>
  </si>
  <si>
    <t>Zachowanie</t>
  </si>
  <si>
    <t>Nazwa przedmiotu</t>
  </si>
  <si>
    <t>Liczba ocen</t>
  </si>
  <si>
    <t>celujących</t>
  </si>
  <si>
    <t>bardz dobrych</t>
  </si>
  <si>
    <t>dobrych</t>
  </si>
  <si>
    <t>dostatecznych</t>
  </si>
  <si>
    <t>dopuszczających</t>
  </si>
  <si>
    <t>niedostatecznych</t>
  </si>
  <si>
    <t>bardzo dobrych</t>
  </si>
  <si>
    <t>nieklasyfikowanych</t>
  </si>
  <si>
    <t>Liczba uczniów</t>
  </si>
  <si>
    <t>z 1-2 ocenami ndst</t>
  </si>
  <si>
    <t>z 3 i więcej ocenami ndst</t>
  </si>
  <si>
    <t>bez ocen ndst</t>
  </si>
  <si>
    <t>nr. kolejny</t>
  </si>
  <si>
    <t>Średnia ocen</t>
  </si>
  <si>
    <t xml:space="preserve">średnia </t>
  </si>
  <si>
    <t>LICZBA UCZNIOW Z 1NDST</t>
  </si>
  <si>
    <t>LICZBA UCZNIÓW Z 2NDST</t>
  </si>
  <si>
    <t>Wychowawca</t>
  </si>
  <si>
    <t>z 1 ndst</t>
  </si>
  <si>
    <t>z 2 ndst</t>
  </si>
  <si>
    <t>Frekwencja %</t>
  </si>
  <si>
    <t>Ilość egzaminów:</t>
  </si>
  <si>
    <t>poprawkowych</t>
  </si>
  <si>
    <t>klasyfikacyjnych</t>
  </si>
  <si>
    <t>sprawdzających</t>
  </si>
  <si>
    <t>Egzaminy</t>
  </si>
  <si>
    <t>Nazwisko i imię ucznia</t>
  </si>
  <si>
    <t>Przedmiot</t>
  </si>
  <si>
    <t>Nauczyciel uczący</t>
  </si>
  <si>
    <t>Uwagi</t>
  </si>
  <si>
    <t>Uczniowie z najwyższą średnią ocen</t>
  </si>
  <si>
    <t>Średnia</t>
  </si>
  <si>
    <t>Uczniowie z najwyższą frekwencją</t>
  </si>
  <si>
    <t>raz. op.</t>
  </si>
  <si>
    <t>w tym uspr.</t>
  </si>
  <si>
    <t>%</t>
  </si>
  <si>
    <t>Uczniowie z najniższą średnią ocen</t>
  </si>
  <si>
    <t>Uczniowie z najniższą frekwencją</t>
  </si>
  <si>
    <t>wzorowe</t>
  </si>
  <si>
    <t>bardzo dobre</t>
  </si>
  <si>
    <t>dobre</t>
  </si>
  <si>
    <t>poprawne</t>
  </si>
  <si>
    <t>nieodpowiednie</t>
  </si>
  <si>
    <t>naganne</t>
  </si>
  <si>
    <t>lp.</t>
  </si>
  <si>
    <t>Ilość ocen</t>
  </si>
  <si>
    <t>zwol.</t>
  </si>
  <si>
    <t>nieklasyf.</t>
  </si>
  <si>
    <t>cel</t>
  </si>
  <si>
    <t>bdb</t>
  </si>
  <si>
    <t>db</t>
  </si>
  <si>
    <t>dst</t>
  </si>
  <si>
    <t>dop</t>
  </si>
  <si>
    <t>ndst</t>
  </si>
  <si>
    <t>razem z religia</t>
  </si>
  <si>
    <t>stan klasy</t>
  </si>
  <si>
    <t>liczba uczn. Klasyf.</t>
  </si>
  <si>
    <t>z 3 i wiecej</t>
  </si>
  <si>
    <t>średnia ocen</t>
  </si>
  <si>
    <t>_____</t>
  </si>
  <si>
    <t>Rodzaj egzaminu</t>
  </si>
  <si>
    <t>Ilość ocen:</t>
  </si>
  <si>
    <t>liczba ucz nkl</t>
  </si>
  <si>
    <t>frekwencja na I półrocze</t>
  </si>
  <si>
    <t>RELIGIA</t>
  </si>
  <si>
    <t>zwolnionych</t>
  </si>
  <si>
    <t xml:space="preserve">KARTA KLASYFIKACYJNA KLASY  </t>
  </si>
  <si>
    <t>MAX</t>
  </si>
  <si>
    <t>MIN</t>
  </si>
  <si>
    <t>MAXY</t>
  </si>
  <si>
    <t>MINIMA</t>
  </si>
  <si>
    <t>NAZWISKA</t>
  </si>
  <si>
    <t>UCZNIOWIE Z NAJWYŻSZA ŚREDNIA OCEN</t>
  </si>
  <si>
    <t>UCZNIOWIE Z NAJNIŻSZĄ ŚREDNIA</t>
  </si>
  <si>
    <t>RAZEM OPUSZCZONYCH</t>
  </si>
  <si>
    <t>razem opuszczonych</t>
  </si>
  <si>
    <t>oceny</t>
  </si>
  <si>
    <t>FREKWENCJA</t>
  </si>
  <si>
    <t>w tym usprawiedliwionych</t>
  </si>
  <si>
    <t>frekwencja na koniec roku</t>
  </si>
  <si>
    <t>Frekwencja na II półrocze</t>
  </si>
  <si>
    <t>suma usp i nieusp z I sem</t>
  </si>
  <si>
    <t>OCENY</t>
  </si>
  <si>
    <t>W TYM NIEUSPRAWIEDLIWIONYCH</t>
  </si>
  <si>
    <t>KARTA KLASYFIKACYJNA KLASY (I półrocze)</t>
  </si>
  <si>
    <t>Liczba godzin opuszczonych nieusprawiedliwionych</t>
  </si>
  <si>
    <t>Liczba godzin opuszczonych</t>
  </si>
  <si>
    <t>I SEMESTR</t>
  </si>
  <si>
    <t>Wskaznik nieusprawiedliwionych</t>
  </si>
  <si>
    <t>liczba godzin opuszczonych nieusprawiedliwionych</t>
  </si>
  <si>
    <t>liczba godzin opuszczonych</t>
  </si>
  <si>
    <t>liczba godzin w roku szkolnym(I  i II semestr)</t>
  </si>
  <si>
    <t>wskaznik nieusprawiedliwionych</t>
  </si>
  <si>
    <t>frekwencja</t>
  </si>
  <si>
    <t>ocena</t>
  </si>
  <si>
    <t>liczba ocen</t>
  </si>
  <si>
    <t>nr</t>
  </si>
  <si>
    <t>kredyt</t>
  </si>
  <si>
    <t>4a</t>
  </si>
  <si>
    <t>4b</t>
  </si>
  <si>
    <t>4c</t>
  </si>
  <si>
    <t>4d</t>
  </si>
  <si>
    <t>4e</t>
  </si>
  <si>
    <t>4f</t>
  </si>
  <si>
    <t>4g</t>
  </si>
  <si>
    <t>4h</t>
  </si>
  <si>
    <t>4i</t>
  </si>
  <si>
    <t>5b</t>
  </si>
  <si>
    <t>5c</t>
  </si>
  <si>
    <t>5d</t>
  </si>
  <si>
    <t>5e</t>
  </si>
  <si>
    <t>5g</t>
  </si>
  <si>
    <t>5h</t>
  </si>
  <si>
    <t>5i</t>
  </si>
  <si>
    <t>5j</t>
  </si>
  <si>
    <t>5k</t>
  </si>
  <si>
    <t>5l</t>
  </si>
  <si>
    <t>5m</t>
  </si>
  <si>
    <t>wynik</t>
  </si>
  <si>
    <t>&gt;120</t>
  </si>
  <si>
    <t>101-120</t>
  </si>
  <si>
    <t>81-100</t>
  </si>
  <si>
    <t>61-80</t>
  </si>
  <si>
    <t>41-60</t>
  </si>
  <si>
    <t>.=&lt;40</t>
  </si>
  <si>
    <t>imie i nazwisko</t>
  </si>
  <si>
    <t>5a (opuszcz. nieuspr)</t>
  </si>
  <si>
    <t>ocena na I sem</t>
  </si>
  <si>
    <t>ocena na II sem</t>
  </si>
  <si>
    <t>ZACHOWANIE I PÓŁROCZE</t>
  </si>
  <si>
    <t>liczba spóżnień</t>
  </si>
  <si>
    <t>uczeń może otrzymać dodatkowe punkty za:</t>
  </si>
  <si>
    <t>uczeń traci każdorazowo punkty za:</t>
  </si>
  <si>
    <t>zworowe</t>
  </si>
  <si>
    <t>ocena końcowa</t>
  </si>
  <si>
    <t>ZACHOWANIE I PÓŁROCZE ORAZ NA KONIEC ROKU</t>
  </si>
  <si>
    <t>ilość ocen nagannych otrzymanych drugi rok z kolei</t>
  </si>
  <si>
    <t>razem dodatnie</t>
  </si>
  <si>
    <t>suma po dodatnich</t>
  </si>
  <si>
    <t>suma ujemnych</t>
  </si>
  <si>
    <t>obecności uczniów</t>
  </si>
  <si>
    <t>razem obecności i nieobecności</t>
  </si>
  <si>
    <t>podpis wychowawcy</t>
  </si>
  <si>
    <t>mph</t>
  </si>
  <si>
    <t xml:space="preserve"> </t>
  </si>
  <si>
    <t>Razem w II półroczu</t>
  </si>
  <si>
    <t>RAZEM W ROKU SZKOLNYM</t>
  </si>
  <si>
    <t>suma uspr i nieuspr z II sem</t>
  </si>
  <si>
    <t>Obecności uczniów</t>
  </si>
  <si>
    <t>Razem obecności i nieobecności</t>
  </si>
  <si>
    <t/>
  </si>
  <si>
    <t>Odpracowane godziny (ogółem pkt)</t>
  </si>
  <si>
    <t>ocena na I sem z uwzgl. 0dpracowanych godzin</t>
  </si>
  <si>
    <t>ocena na koniec roku szkolnego z uwzgl. odpracowanych godzin</t>
  </si>
  <si>
    <t>odpracowane godziny (suma pkt)</t>
  </si>
  <si>
    <t>nieobecności nieusprawiedliwione (razem w I semestrze)</t>
  </si>
  <si>
    <t>Ocena</t>
  </si>
  <si>
    <t>Ilość ocen z zach</t>
  </si>
  <si>
    <t>Liczba godzin opuszczonych (razem)</t>
  </si>
  <si>
    <t>LICZBA GODZIN II SEMESTR / KONIEC ROKU</t>
  </si>
  <si>
    <t>nieobecności nieusprawiedliwione (II semestr)</t>
  </si>
  <si>
    <t>wynik z odprac. godz.</t>
  </si>
  <si>
    <t>ocena na II sem z uwzgl. odpracowanych godzin(może być tylko o 1ocene wyzsza)</t>
  </si>
  <si>
    <t>Do poprawnego obliczenia zachowania na koniec roku potrzebne jest uzupełnienie zachowania za I semestr</t>
  </si>
  <si>
    <t>Nazwiska uczniow</t>
  </si>
  <si>
    <t>Liczba ocen * wartosc</t>
  </si>
  <si>
    <t>ZESTAWIENIE OCEN KONIEC ROKU SZKOLNEGO</t>
  </si>
  <si>
    <t>5n</t>
  </si>
  <si>
    <t>5o</t>
  </si>
  <si>
    <t>religia / etyka</t>
  </si>
  <si>
    <t>łączna licz. nieobec.</t>
  </si>
  <si>
    <t>łączna licz.spóź.</t>
  </si>
  <si>
    <t>suma o+s</t>
  </si>
  <si>
    <t>suma nieobecnosci</t>
  </si>
  <si>
    <t>Frekwencja końcowa</t>
  </si>
  <si>
    <t>łączna licz. Nieo.uspr.</t>
  </si>
  <si>
    <t>suma uspr II sem</t>
  </si>
  <si>
    <t>suma uspr w calym roku</t>
  </si>
  <si>
    <t>nieuspr I sem</t>
  </si>
  <si>
    <t>nieocecn I sem.</t>
  </si>
  <si>
    <t>spozn I sem</t>
  </si>
  <si>
    <t xml:space="preserve">suma uspr </t>
  </si>
  <si>
    <t>usp I sem</t>
  </si>
  <si>
    <t>religia</t>
  </si>
  <si>
    <t>łączna licz. Uspr.</t>
  </si>
  <si>
    <t>Liczba opusz. godz.</t>
  </si>
  <si>
    <t>uspr.</t>
  </si>
  <si>
    <t>nieuspr.</t>
  </si>
  <si>
    <t>liczba spóźnień</t>
  </si>
  <si>
    <t>frekwencja w %</t>
  </si>
  <si>
    <t>I semestr</t>
  </si>
  <si>
    <t>II semestr</t>
  </si>
  <si>
    <t>frekwencja w % I semestr</t>
  </si>
  <si>
    <t>frekwencja w % II semestr</t>
  </si>
  <si>
    <t>Frekwencja w % podsumowanie roczne</t>
  </si>
  <si>
    <t>uspr I sem</t>
  </si>
  <si>
    <t>spoznien I sem</t>
  </si>
  <si>
    <t>końcoworoczna</t>
  </si>
  <si>
    <t>uspr II sem</t>
  </si>
  <si>
    <t>nieuspr. II sem.</t>
  </si>
  <si>
    <t>liczba spóźnień II sem.</t>
  </si>
  <si>
    <t>Liczba opuszczonych godzin</t>
  </si>
  <si>
    <t>RAZEM %</t>
  </si>
  <si>
    <t>Łączna liczba obecności</t>
  </si>
  <si>
    <t>Łączna liczba nieobecności</t>
  </si>
  <si>
    <t>SUMA</t>
  </si>
  <si>
    <t>Nieobecność usprawiedliwiona</t>
  </si>
  <si>
    <t>Nieobecność nieusprawiedliwiona</t>
  </si>
  <si>
    <t>FREKWENCJA I SEMESTR</t>
  </si>
  <si>
    <t>1. Uzupełniamy komórki oznaczone kolorem niebieskim</t>
  </si>
  <si>
    <t>2. Dane do uzupełnienia pobieramy generując plik "PODSUMOWANIE FREKWENCJI - ODDZIAŁ "</t>
  </si>
  <si>
    <t>1. Wklejamy listę uczniów</t>
  </si>
  <si>
    <t>3. Dane do uzupełnienia tabelki pobieramy genereując plik "ZestawienieKlasyfkikacja"</t>
  </si>
  <si>
    <t>2. Jeżeli uczeń został usunięty z listy lub opuścił szkołę usuwany go z FREKWENCJA I SEMESTR zaznaczając komórkę z jego imieniem i naziskiem , a następnie wciskamy DELETE</t>
  </si>
  <si>
    <t>Klasyf. ROCZNA Rok szk. 2018 / 2019</t>
  </si>
  <si>
    <t>Klasyf. I semestr Rok szk. 2018 / 2019</t>
  </si>
  <si>
    <t>2. Jeżeli uczeń został usunięty z listy lub opuścił szkołę usuwany go zaznaczając komórkę z jego imieniem i nazwiskiem , a następnie wciskamy DELETE</t>
  </si>
  <si>
    <t>1. Dane pobieramy z dziennika generując plik ZestawienieKlasyfikacja</t>
  </si>
  <si>
    <t>2. Dane wklejamy klikjąc PRAWYM przyciskiem myszy (wklej specjane: wartości lub tekst)</t>
  </si>
  <si>
    <t>3. Zachowanie pobieramy z zakładki zachowanie I semestr</t>
  </si>
  <si>
    <t>3. Wybieramy arkusz drugi - Frekwencja oddział</t>
  </si>
  <si>
    <t>% frekwencji</t>
  </si>
  <si>
    <t>4. W przypadku gdy uczen jest nieklasyfikowany poprawiany skopiowaną wartość n na nkl</t>
  </si>
  <si>
    <t>łączna liczba spóźnień</t>
  </si>
  <si>
    <t>łączna liczba spóźnień + obecności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</si>
</sst>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2" formatCode="_-* #,##0\ &quot;zł&quot;_-;\-* #,##0\ &quot;zł&quot;_-;_-* &quot;-&quot;\ &quot;zł&quot;_-;_-@_-"/>
    <numFmt numFmtId="41" formatCode="_-* #,##0\ _z_ł_-;\-* #,##0\ _z_ł_-;_-* &quot;-&quot;\ _z_ł_-;_-@_-"/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0.0%"/>
    <numFmt numFmtId="165" formatCode="0.0"/>
  </numFmts>
  <fonts count="38" x14ac:knownFonts="1">
    <font>
      <sz val="10"/>
      <name val="Arial"/>
      <charset val="238"/>
    </font>
    <font>
      <sz val="10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sz val="7"/>
      <name val="Arial"/>
      <family val="2"/>
      <charset val="238"/>
    </font>
    <font>
      <sz val="9"/>
      <name val="Arial"/>
      <family val="2"/>
      <charset val="238"/>
    </font>
    <font>
      <sz val="26"/>
      <name val="Arial"/>
      <family val="2"/>
      <charset val="238"/>
    </font>
    <font>
      <sz val="26"/>
      <name val="Arial"/>
      <family val="2"/>
      <charset val="238"/>
    </font>
    <font>
      <sz val="8"/>
      <name val="Arial"/>
      <family val="2"/>
      <charset val="238"/>
    </font>
    <font>
      <b/>
      <sz val="12"/>
      <name val="Arial"/>
      <family val="2"/>
      <charset val="238"/>
    </font>
    <font>
      <sz val="8"/>
      <color indexed="43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sz val="16"/>
      <name val="Arial"/>
      <family val="2"/>
      <charset val="238"/>
    </font>
    <font>
      <sz val="10"/>
      <color indexed="10"/>
      <name val="Arial"/>
      <family val="2"/>
      <charset val="238"/>
    </font>
    <font>
      <sz val="12"/>
      <name val="Bookman Old Style"/>
      <family val="1"/>
      <charset val="238"/>
    </font>
    <font>
      <sz val="14"/>
      <name val="Arial"/>
      <family val="2"/>
      <charset val="238"/>
    </font>
    <font>
      <sz val="8"/>
      <name val="Arial"/>
      <family val="2"/>
      <charset val="238"/>
    </font>
    <font>
      <b/>
      <sz val="14"/>
      <color indexed="81"/>
      <name val="Tahoma"/>
      <family val="2"/>
      <charset val="238"/>
    </font>
    <font>
      <b/>
      <sz val="11"/>
      <color indexed="81"/>
      <name val="Tahoma"/>
      <family val="2"/>
      <charset val="238"/>
    </font>
    <font>
      <sz val="6"/>
      <name val="Arial"/>
      <family val="2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0"/>
      <color rgb="FFFF0000"/>
      <name val="Bradley Hand ITC"/>
      <family val="4"/>
    </font>
    <font>
      <sz val="10"/>
      <color theme="1"/>
      <name val="Arial"/>
      <family val="2"/>
      <charset val="238"/>
    </font>
    <font>
      <sz val="11"/>
      <name val="Calibri"/>
      <family val="2"/>
      <charset val="238"/>
    </font>
    <font>
      <b/>
      <sz val="10"/>
      <name val="Arial"/>
      <family val="2"/>
      <charset val="238"/>
    </font>
    <font>
      <sz val="8"/>
      <color rgb="FF000000"/>
      <name val="Arial"/>
      <family val="2"/>
      <charset val="238"/>
    </font>
    <font>
      <sz val="10"/>
      <color theme="1"/>
      <name val="Calibri"/>
      <family val="2"/>
    </font>
    <font>
      <sz val="10"/>
      <color theme="1"/>
      <name val="Arial"/>
      <family val="2"/>
    </font>
    <font>
      <sz val="8"/>
      <color rgb="FFFF0000"/>
      <name val="Arial"/>
      <family val="2"/>
      <charset val="238"/>
    </font>
    <font>
      <sz val="9"/>
      <color rgb="FF000000"/>
      <name val="Arial"/>
      <family val="2"/>
      <charset val="238"/>
    </font>
    <font>
      <sz val="11"/>
      <color theme="1"/>
      <name val="Calibri"/>
      <family val="2"/>
    </font>
    <font>
      <sz val="18"/>
      <name val="Arial"/>
      <family val="2"/>
      <charset val="238"/>
    </font>
    <font>
      <sz val="8"/>
      <name val="Bookman Old Style"/>
      <family val="1"/>
      <charset val="238"/>
    </font>
    <font>
      <sz val="5"/>
      <name val="Arial"/>
      <family val="2"/>
      <charset val="238"/>
    </font>
  </fonts>
  <fills count="3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41"/>
      </patternFill>
    </fill>
    <fill>
      <patternFill patternType="solid">
        <fgColor indexed="5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41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CCFFFF"/>
      </patternFill>
    </fill>
    <fill>
      <patternFill patternType="solid">
        <fgColor theme="4" tint="0.79998168889431442"/>
        <bgColor indexed="27"/>
      </patternFill>
    </fill>
    <fill>
      <patternFill patternType="solid">
        <fgColor theme="4" tint="0.79998168889431442"/>
        <bgColor rgb="FFDDD9C3"/>
      </patternFill>
    </fill>
    <fill>
      <patternFill patternType="solid">
        <fgColor theme="4" tint="0.79998168889431442"/>
        <bgColor indexed="41"/>
      </patternFill>
    </fill>
    <fill>
      <patternFill patternType="solid">
        <fgColor theme="4" tint="0.79998168889431442"/>
        <bgColor indexed="31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0" fillId="0" borderId="0">
      <alignment horizontal="center" vertical="center"/>
    </xf>
    <xf numFmtId="9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30" fillId="0" borderId="0">
      <alignment horizontal="center" vertical="center"/>
    </xf>
    <xf numFmtId="44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4" fillId="0" borderId="0"/>
    <xf numFmtId="9" fontId="31" fillId="0" borderId="0" applyFont="0" applyFill="0" applyBorder="0" applyAlignment="0" applyProtection="0"/>
  </cellStyleXfs>
  <cellXfs count="708">
    <xf numFmtId="0" fontId="0" fillId="0" borderId="0" xfId="0"/>
    <xf numFmtId="0" fontId="0" fillId="6" borderId="2" xfId="0" applyFill="1" applyBorder="1"/>
    <xf numFmtId="0" fontId="0" fillId="7" borderId="0" xfId="0" applyFill="1"/>
    <xf numFmtId="0" fontId="0" fillId="0" borderId="1" xfId="0" applyBorder="1"/>
    <xf numFmtId="0" fontId="8" fillId="0" borderId="1" xfId="0" applyFont="1" applyBorder="1"/>
    <xf numFmtId="0" fontId="8" fillId="0" borderId="0" xfId="0" applyFont="1"/>
    <xf numFmtId="0" fontId="5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0" fillId="0" borderId="0" xfId="0" applyFill="1" applyBorder="1" applyAlignment="1">
      <alignment horizontal="center"/>
    </xf>
    <xf numFmtId="10" fontId="0" fillId="0" borderId="0" xfId="0" applyNumberFormat="1"/>
    <xf numFmtId="0" fontId="0" fillId="0" borderId="0" xfId="0" applyBorder="1"/>
    <xf numFmtId="2" fontId="0" fillId="0" borderId="0" xfId="0" applyNumberFormat="1"/>
    <xf numFmtId="0" fontId="0" fillId="10" borderId="0" xfId="0" applyFill="1"/>
    <xf numFmtId="2" fontId="0" fillId="0" borderId="5" xfId="0" applyNumberFormat="1" applyFill="1" applyBorder="1" applyAlignment="1">
      <alignment horizontal="center"/>
    </xf>
    <xf numFmtId="2" fontId="0" fillId="0" borderId="6" xfId="0" applyNumberFormat="1" applyFill="1" applyBorder="1" applyAlignment="1">
      <alignment horizontal="center"/>
    </xf>
    <xf numFmtId="2" fontId="0" fillId="0" borderId="7" xfId="0" applyNumberFormat="1" applyFill="1" applyBorder="1" applyAlignment="1">
      <alignment horizontal="center"/>
    </xf>
    <xf numFmtId="2" fontId="0" fillId="0" borderId="5" xfId="0" applyNumberFormat="1" applyBorder="1"/>
    <xf numFmtId="2" fontId="0" fillId="0" borderId="6" xfId="0" applyNumberFormat="1" applyBorder="1"/>
    <xf numFmtId="2" fontId="0" fillId="0" borderId="7" xfId="0" applyNumberFormat="1" applyBorder="1"/>
    <xf numFmtId="2" fontId="0" fillId="0" borderId="9" xfId="0" applyNumberForma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2" fontId="0" fillId="0" borderId="8" xfId="0" applyNumberFormat="1" applyFill="1" applyBorder="1" applyAlignment="1">
      <alignment horizontal="center"/>
    </xf>
    <xf numFmtId="2" fontId="0" fillId="0" borderId="9" xfId="0" applyNumberFormat="1" applyBorder="1"/>
    <xf numFmtId="2" fontId="0" fillId="0" borderId="0" xfId="0" applyNumberFormat="1" applyBorder="1"/>
    <xf numFmtId="2" fontId="0" fillId="0" borderId="8" xfId="0" applyNumberFormat="1" applyBorder="1"/>
    <xf numFmtId="2" fontId="5" fillId="0" borderId="9" xfId="0" applyNumberFormat="1" applyFont="1" applyFill="1" applyBorder="1"/>
    <xf numFmtId="2" fontId="5" fillId="0" borderId="0" xfId="0" applyNumberFormat="1" applyFont="1" applyFill="1" applyBorder="1"/>
    <xf numFmtId="2" fontId="5" fillId="0" borderId="8" xfId="0" applyNumberFormat="1" applyFont="1" applyFill="1" applyBorder="1"/>
    <xf numFmtId="2" fontId="5" fillId="0" borderId="10" xfId="0" applyNumberFormat="1" applyFont="1" applyFill="1" applyBorder="1"/>
    <xf numFmtId="2" fontId="5" fillId="0" borderId="11" xfId="0" applyNumberFormat="1" applyFont="1" applyFill="1" applyBorder="1"/>
    <xf numFmtId="0" fontId="10" fillId="12" borderId="0" xfId="0" applyFont="1" applyFill="1" applyAlignment="1">
      <alignment horizontal="left"/>
    </xf>
    <xf numFmtId="2" fontId="5" fillId="7" borderId="10" xfId="0" applyNumberFormat="1" applyFont="1" applyFill="1" applyBorder="1"/>
    <xf numFmtId="2" fontId="5" fillId="7" borderId="11" xfId="0" applyNumberFormat="1" applyFont="1" applyFill="1" applyBorder="1"/>
    <xf numFmtId="2" fontId="5" fillId="7" borderId="12" xfId="0" applyNumberFormat="1" applyFont="1" applyFill="1" applyBorder="1"/>
    <xf numFmtId="0" fontId="10" fillId="0" borderId="0" xfId="0" applyFont="1" applyFill="1" applyAlignment="1">
      <alignment horizontal="left"/>
    </xf>
    <xf numFmtId="0" fontId="10" fillId="0" borderId="0" xfId="0" applyFont="1" applyFill="1" applyBorder="1" applyAlignment="1">
      <alignment horizontal="left"/>
    </xf>
    <xf numFmtId="2" fontId="0" fillId="7" borderId="9" xfId="0" applyNumberFormat="1" applyFill="1" applyBorder="1"/>
    <xf numFmtId="2" fontId="0" fillId="7" borderId="0" xfId="0" applyNumberFormat="1" applyFill="1" applyBorder="1"/>
    <xf numFmtId="2" fontId="0" fillId="7" borderId="8" xfId="0" applyNumberFormat="1" applyFill="1" applyBorder="1"/>
    <xf numFmtId="2" fontId="8" fillId="0" borderId="0" xfId="0" applyNumberFormat="1" applyFont="1" applyAlignment="1">
      <alignment wrapText="1" shrinkToFit="1"/>
    </xf>
    <xf numFmtId="0" fontId="0" fillId="0" borderId="0" xfId="0" applyNumberFormat="1" applyFill="1"/>
    <xf numFmtId="0" fontId="0" fillId="0" borderId="0" xfId="0" applyFill="1" applyBorder="1"/>
    <xf numFmtId="0" fontId="5" fillId="0" borderId="0" xfId="0" applyFont="1"/>
    <xf numFmtId="0" fontId="0" fillId="2" borderId="0" xfId="0" applyFill="1"/>
    <xf numFmtId="0" fontId="5" fillId="7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5" fillId="0" borderId="9" xfId="0" applyNumberFormat="1" applyFont="1" applyFill="1" applyBorder="1"/>
    <xf numFmtId="0" fontId="0" fillId="0" borderId="0" xfId="0" applyNumberFormat="1"/>
    <xf numFmtId="0" fontId="8" fillId="0" borderId="0" xfId="0" applyNumberFormat="1" applyFont="1" applyAlignment="1">
      <alignment wrapText="1" shrinkToFit="1"/>
    </xf>
    <xf numFmtId="0" fontId="8" fillId="0" borderId="0" xfId="0" applyFont="1" applyBorder="1"/>
    <xf numFmtId="0" fontId="0" fillId="13" borderId="0" xfId="0" applyFill="1"/>
    <xf numFmtId="0" fontId="0" fillId="9" borderId="0" xfId="0" applyFill="1"/>
    <xf numFmtId="0" fontId="0" fillId="14" borderId="0" xfId="0" applyFill="1"/>
    <xf numFmtId="0" fontId="0" fillId="15" borderId="0" xfId="0" applyFill="1"/>
    <xf numFmtId="2" fontId="14" fillId="6" borderId="0" xfId="0" applyNumberFormat="1" applyFont="1" applyFill="1"/>
    <xf numFmtId="0" fontId="0" fillId="0" borderId="1" xfId="0" applyBorder="1" applyAlignment="1">
      <alignment horizontal="center"/>
    </xf>
    <xf numFmtId="0" fontId="0" fillId="6" borderId="13" xfId="0" applyFill="1" applyBorder="1"/>
    <xf numFmtId="0" fontId="8" fillId="0" borderId="1" xfId="0" applyNumberFormat="1" applyFont="1" applyFill="1" applyBorder="1" applyAlignment="1">
      <alignment horizontal="left"/>
    </xf>
    <xf numFmtId="2" fontId="8" fillId="0" borderId="1" xfId="0" applyNumberFormat="1" applyFont="1" applyFill="1" applyBorder="1" applyAlignment="1">
      <alignment horizontal="left"/>
    </xf>
    <xf numFmtId="0" fontId="10" fillId="0" borderId="1" xfId="0" applyFont="1" applyFill="1" applyBorder="1" applyAlignment="1">
      <alignment horizontal="left"/>
    </xf>
    <xf numFmtId="0" fontId="8" fillId="0" borderId="1" xfId="0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 vertical="center" wrapText="1"/>
    </xf>
    <xf numFmtId="2" fontId="8" fillId="0" borderId="1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5" fillId="4" borderId="0" xfId="0" applyFont="1" applyFill="1" applyAlignment="1">
      <alignment horizontal="left"/>
    </xf>
    <xf numFmtId="0" fontId="0" fillId="0" borderId="0" xfId="0" applyFill="1"/>
    <xf numFmtId="0" fontId="8" fillId="0" borderId="0" xfId="0" applyFont="1" applyFill="1" applyBorder="1"/>
    <xf numFmtId="0" fontId="8" fillId="0" borderId="15" xfId="0" applyFont="1" applyFill="1" applyBorder="1"/>
    <xf numFmtId="0" fontId="8" fillId="0" borderId="0" xfId="0" applyFont="1" applyFill="1"/>
    <xf numFmtId="2" fontId="8" fillId="0" borderId="9" xfId="0" applyNumberFormat="1" applyFont="1" applyFill="1" applyBorder="1"/>
    <xf numFmtId="2" fontId="8" fillId="0" borderId="0" xfId="0" applyNumberFormat="1" applyFont="1" applyFill="1" applyBorder="1"/>
    <xf numFmtId="2" fontId="8" fillId="0" borderId="8" xfId="0" applyNumberFormat="1" applyFont="1" applyFill="1" applyBorder="1"/>
    <xf numFmtId="0" fontId="8" fillId="0" borderId="0" xfId="0" applyFont="1" applyFill="1" applyAlignment="1">
      <alignment horizontal="left"/>
    </xf>
    <xf numFmtId="0" fontId="8" fillId="0" borderId="0" xfId="0" applyFont="1" applyFill="1" applyAlignment="1"/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" fillId="0" borderId="0" xfId="0" applyFont="1" applyFill="1"/>
    <xf numFmtId="0" fontId="12" fillId="0" borderId="0" xfId="0" applyFont="1"/>
    <xf numFmtId="2" fontId="12" fillId="0" borderId="0" xfId="0" applyNumberFormat="1" applyFont="1" applyFill="1" applyBorder="1"/>
    <xf numFmtId="0" fontId="12" fillId="0" borderId="0" xfId="0" applyFont="1" applyFill="1"/>
    <xf numFmtId="0" fontId="12" fillId="0" borderId="0" xfId="0" applyNumberFormat="1" applyFont="1" applyFill="1"/>
    <xf numFmtId="0" fontId="0" fillId="0" borderId="6" xfId="0" applyNumberFormat="1" applyFill="1" applyBorder="1" applyAlignment="1">
      <alignment horizontal="center"/>
    </xf>
    <xf numFmtId="0" fontId="0" fillId="0" borderId="0" xfId="0" applyNumberFormat="1" applyFill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13" borderId="1" xfId="0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0" fillId="14" borderId="1" xfId="0" applyFill="1" applyBorder="1" applyAlignment="1">
      <alignment horizontal="center" vertical="center"/>
    </xf>
    <xf numFmtId="0" fontId="0" fillId="15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14" borderId="1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0" fillId="0" borderId="0" xfId="0" applyFill="1" applyBorder="1" applyAlignment="1">
      <alignment horizontal="center" wrapText="1"/>
    </xf>
    <xf numFmtId="49" fontId="0" fillId="0" borderId="0" xfId="0" applyNumberFormat="1"/>
    <xf numFmtId="0" fontId="20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/>
    </xf>
    <xf numFmtId="0" fontId="0" fillId="0" borderId="0" xfId="0" applyNumberFormat="1" applyFill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 vertical="center"/>
    </xf>
    <xf numFmtId="10" fontId="0" fillId="0" borderId="0" xfId="0" applyNumberFormat="1" applyFill="1" applyBorder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0" fontId="0" fillId="0" borderId="6" xfId="0" applyNumberForma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10" fontId="0" fillId="0" borderId="9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0" fontId="0" fillId="0" borderId="0" xfId="0" applyNumberForma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24" borderId="13" xfId="0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 shrinkToFit="1"/>
    </xf>
    <xf numFmtId="10" fontId="5" fillId="0" borderId="9" xfId="0" applyNumberFormat="1" applyFont="1" applyFill="1" applyBorder="1" applyAlignment="1">
      <alignment horizontal="center" vertical="center" shrinkToFit="1"/>
    </xf>
    <xf numFmtId="0" fontId="5" fillId="0" borderId="9" xfId="0" applyFont="1" applyFill="1" applyBorder="1" applyAlignment="1">
      <alignment horizontal="center" vertical="center"/>
    </xf>
    <xf numFmtId="10" fontId="5" fillId="0" borderId="9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 wrapText="1" shrinkToFit="1"/>
    </xf>
    <xf numFmtId="10" fontId="8" fillId="0" borderId="0" xfId="0" applyNumberFormat="1" applyFont="1" applyAlignment="1">
      <alignment horizontal="center" vertical="center" wrapText="1" shrinkToFit="1"/>
    </xf>
    <xf numFmtId="0" fontId="0" fillId="2" borderId="1" xfId="0" applyNumberFormat="1" applyFill="1" applyBorder="1" applyAlignment="1">
      <alignment horizontal="center" vertical="center"/>
    </xf>
    <xf numFmtId="10" fontId="0" fillId="2" borderId="1" xfId="0" applyNumberForma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 shrinkToFit="1"/>
    </xf>
    <xf numFmtId="0" fontId="20" fillId="0" borderId="1" xfId="0" applyFont="1" applyBorder="1" applyAlignment="1">
      <alignment horizontal="center" vertical="center" wrapText="1" shrinkToFit="1"/>
    </xf>
    <xf numFmtId="0" fontId="5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wrapText="1" shrinkToFit="1"/>
    </xf>
    <xf numFmtId="0" fontId="8" fillId="0" borderId="1" xfId="0" applyFont="1" applyFill="1" applyBorder="1" applyAlignment="1">
      <alignment horizontal="center" vertical="center"/>
    </xf>
    <xf numFmtId="0" fontId="8" fillId="0" borderId="1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7" fillId="0" borderId="0" xfId="0" applyFont="1"/>
    <xf numFmtId="0" fontId="21" fillId="0" borderId="0" xfId="0" applyFont="1" applyAlignment="1">
      <alignment wrapText="1" shrinkToFit="1"/>
    </xf>
    <xf numFmtId="0" fontId="0" fillId="0" borderId="0" xfId="0" applyAlignment="1">
      <alignment horizontal="center"/>
    </xf>
    <xf numFmtId="0" fontId="0" fillId="26" borderId="1" xfId="0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>
      <alignment horizontal="left" vertical="center"/>
    </xf>
    <xf numFmtId="0" fontId="0" fillId="0" borderId="4" xfId="0" applyNumberFormat="1" applyFill="1" applyBorder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2" fontId="0" fillId="0" borderId="0" xfId="0" applyNumberFormat="1" applyFill="1" applyAlignment="1">
      <alignment horizontal="left" vertical="center"/>
    </xf>
    <xf numFmtId="2" fontId="0" fillId="2" borderId="0" xfId="0" applyNumberFormat="1" applyFill="1" applyAlignment="1">
      <alignment horizontal="left" vertical="center"/>
    </xf>
    <xf numFmtId="0" fontId="21" fillId="20" borderId="13" xfId="0" applyFont="1" applyFill="1" applyBorder="1" applyAlignment="1">
      <alignment horizontal="center" vertical="center"/>
    </xf>
    <xf numFmtId="0" fontId="21" fillId="20" borderId="4" xfId="0" applyFont="1" applyFill="1" applyBorder="1" applyAlignment="1">
      <alignment horizontal="center" vertical="center"/>
    </xf>
    <xf numFmtId="10" fontId="0" fillId="21" borderId="20" xfId="0" applyNumberFormat="1" applyFill="1" applyBorder="1" applyAlignment="1">
      <alignment horizontal="left" vertical="center"/>
    </xf>
    <xf numFmtId="10" fontId="0" fillId="0" borderId="0" xfId="0" applyNumberForma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0" xfId="0" applyFill="1" applyAlignment="1">
      <alignment horizontal="left"/>
    </xf>
    <xf numFmtId="0" fontId="0" fillId="7" borderId="0" xfId="0" applyFill="1" applyAlignment="1">
      <alignment horizontal="left"/>
    </xf>
    <xf numFmtId="49" fontId="0" fillId="0" borderId="0" xfId="0" applyNumberForma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0" fillId="17" borderId="0" xfId="0" applyFill="1" applyAlignment="1">
      <alignment horizontal="left"/>
    </xf>
    <xf numFmtId="0" fontId="0" fillId="18" borderId="0" xfId="0" applyFill="1" applyAlignment="1">
      <alignment horizontal="left" vertical="center"/>
    </xf>
    <xf numFmtId="0" fontId="0" fillId="18" borderId="0" xfId="0" applyFill="1" applyAlignment="1">
      <alignment horizontal="left"/>
    </xf>
    <xf numFmtId="0" fontId="0" fillId="0" borderId="1" xfId="0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8" fillId="0" borderId="25" xfId="0" applyFont="1" applyBorder="1" applyAlignment="1">
      <alignment horizontal="center"/>
    </xf>
    <xf numFmtId="0" fontId="8" fillId="0" borderId="25" xfId="0" applyFont="1" applyBorder="1" applyAlignment="1">
      <alignment horizontal="center" vertical="center"/>
    </xf>
    <xf numFmtId="0" fontId="0" fillId="19" borderId="1" xfId="0" applyNumberFormat="1" applyFill="1" applyBorder="1" applyAlignment="1" applyProtection="1">
      <alignment horizontal="left" vertical="center"/>
    </xf>
    <xf numFmtId="0" fontId="0" fillId="0" borderId="0" xfId="0" applyFill="1" applyBorder="1" applyProtection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10" fontId="0" fillId="0" borderId="0" xfId="0" applyNumberFormat="1" applyFill="1" applyBorder="1" applyProtection="1"/>
    <xf numFmtId="0" fontId="1" fillId="0" borderId="0" xfId="0" applyFont="1" applyFill="1" applyBorder="1" applyProtection="1"/>
    <xf numFmtId="0" fontId="0" fillId="0" borderId="0" xfId="0" applyProtection="1"/>
    <xf numFmtId="0" fontId="0" fillId="0" borderId="0" xfId="0" applyFill="1" applyBorder="1" applyAlignment="1" applyProtection="1">
      <alignment horizontal="center"/>
    </xf>
    <xf numFmtId="2" fontId="0" fillId="0" borderId="0" xfId="0" applyNumberFormat="1" applyFill="1" applyProtection="1"/>
    <xf numFmtId="0" fontId="0" fillId="0" borderId="0" xfId="0" applyFill="1" applyProtection="1"/>
    <xf numFmtId="0" fontId="0" fillId="8" borderId="0" xfId="0" applyFill="1" applyProtection="1"/>
    <xf numFmtId="0" fontId="4" fillId="0" borderId="1" xfId="0" applyFont="1" applyBorder="1" applyAlignment="1">
      <alignment horizontal="center" vertical="center" wrapText="1"/>
    </xf>
    <xf numFmtId="0" fontId="21" fillId="0" borderId="30" xfId="0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13" fillId="0" borderId="0" xfId="0" applyFont="1"/>
    <xf numFmtId="0" fontId="0" fillId="0" borderId="0" xfId="0" applyAlignment="1">
      <alignment horizontal="center" vertical="center"/>
    </xf>
    <xf numFmtId="0" fontId="5" fillId="22" borderId="1" xfId="0" applyFont="1" applyFill="1" applyBorder="1" applyAlignment="1">
      <alignment horizontal="left" vertical="center"/>
    </xf>
    <xf numFmtId="10" fontId="5" fillId="22" borderId="1" xfId="0" applyNumberFormat="1" applyFont="1" applyFill="1" applyBorder="1" applyAlignment="1">
      <alignment horizontal="left" vertical="center"/>
    </xf>
    <xf numFmtId="0" fontId="0" fillId="22" borderId="1" xfId="0" applyFill="1" applyBorder="1" applyAlignment="1">
      <alignment horizontal="left" vertical="center"/>
    </xf>
    <xf numFmtId="10" fontId="0" fillId="22" borderId="1" xfId="0" applyNumberForma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 vertical="center" shrinkToFit="1"/>
    </xf>
    <xf numFmtId="0" fontId="5" fillId="0" borderId="0" xfId="0" applyFont="1" applyFill="1" applyBorder="1" applyAlignment="1">
      <alignment horizontal="center" vertical="center"/>
    </xf>
    <xf numFmtId="0" fontId="26" fillId="20" borderId="0" xfId="0" applyFont="1" applyFill="1" applyBorder="1" applyAlignment="1">
      <alignment horizontal="left" vertical="center"/>
    </xf>
    <xf numFmtId="0" fontId="26" fillId="20" borderId="0" xfId="0" applyFont="1" applyFill="1" applyBorder="1" applyAlignment="1">
      <alignment horizontal="center" vertical="center"/>
    </xf>
    <xf numFmtId="10" fontId="5" fillId="22" borderId="13" xfId="0" applyNumberFormat="1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 shrinkToFit="1"/>
    </xf>
    <xf numFmtId="0" fontId="5" fillId="0" borderId="1" xfId="0" applyFont="1" applyFill="1" applyBorder="1" applyAlignment="1">
      <alignment horizontal="center" vertical="center"/>
    </xf>
    <xf numFmtId="0" fontId="0" fillId="27" borderId="4" xfId="0" applyNumberFormat="1" applyFill="1" applyBorder="1" applyAlignment="1">
      <alignment horizontal="left" vertical="center"/>
    </xf>
    <xf numFmtId="0" fontId="5" fillId="27" borderId="1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8" fillId="0" borderId="35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8" borderId="0" xfId="0" applyFill="1"/>
    <xf numFmtId="2" fontId="0" fillId="0" borderId="0" xfId="0" applyNumberFormat="1" applyFill="1" applyBorder="1" applyProtection="1"/>
    <xf numFmtId="2" fontId="0" fillId="0" borderId="0" xfId="0" applyNumberFormat="1" applyFill="1" applyBorder="1" applyAlignment="1" applyProtection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0" fillId="10" borderId="0" xfId="0" applyFill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3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10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0" xfId="0" applyFill="1" applyBorder="1" applyAlignment="1">
      <alignment horizontal="left" vertical="center"/>
    </xf>
    <xf numFmtId="0" fontId="8" fillId="0" borderId="15" xfId="0" applyFont="1" applyFill="1" applyBorder="1" applyAlignment="1">
      <alignment horizontal="center" vertical="center" wrapText="1"/>
    </xf>
    <xf numFmtId="0" fontId="0" fillId="26" borderId="38" xfId="0" applyFill="1" applyBorder="1" applyAlignment="1">
      <alignment horizontal="center" vertical="center"/>
    </xf>
    <xf numFmtId="0" fontId="0" fillId="20" borderId="38" xfId="0" applyFill="1" applyBorder="1" applyAlignment="1">
      <alignment horizontal="center" vertical="center"/>
    </xf>
    <xf numFmtId="0" fontId="21" fillId="20" borderId="35" xfId="0" applyFont="1" applyFill="1" applyBorder="1" applyAlignment="1">
      <alignment horizontal="center" vertical="center"/>
    </xf>
    <xf numFmtId="1" fontId="21" fillId="20" borderId="35" xfId="0" applyNumberFormat="1" applyFont="1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35" xfId="0" applyFont="1" applyFill="1" applyBorder="1" applyAlignment="1">
      <alignment horizontal="center" vertical="center"/>
    </xf>
    <xf numFmtId="10" fontId="5" fillId="0" borderId="35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5" borderId="37" xfId="0" applyFill="1" applyBorder="1" applyAlignment="1">
      <alignment horizontal="center" vertical="center"/>
    </xf>
    <xf numFmtId="1" fontId="8" fillId="0" borderId="1" xfId="0" applyNumberFormat="1" applyFont="1" applyFill="1" applyBorder="1" applyAlignment="1">
      <alignment horizontal="left"/>
    </xf>
    <xf numFmtId="1" fontId="0" fillId="0" borderId="9" xfId="0" applyNumberFormat="1" applyFill="1" applyBorder="1" applyAlignment="1">
      <alignment horizontal="center"/>
    </xf>
    <xf numFmtId="1" fontId="0" fillId="0" borderId="0" xfId="0" applyNumberFormat="1" applyFill="1" applyBorder="1" applyAlignment="1">
      <alignment horizontal="center"/>
    </xf>
    <xf numFmtId="1" fontId="0" fillId="0" borderId="8" xfId="0" applyNumberFormat="1" applyFill="1" applyBorder="1" applyAlignment="1">
      <alignment horizontal="center"/>
    </xf>
    <xf numFmtId="1" fontId="5" fillId="0" borderId="9" xfId="0" applyNumberFormat="1" applyFont="1" applyFill="1" applyBorder="1"/>
    <xf numFmtId="1" fontId="5" fillId="0" borderId="0" xfId="0" applyNumberFormat="1" applyFont="1" applyFill="1" applyBorder="1"/>
    <xf numFmtId="1" fontId="5" fillId="0" borderId="8" xfId="0" applyNumberFormat="1" applyFont="1" applyFill="1" applyBorder="1"/>
    <xf numFmtId="1" fontId="5" fillId="7" borderId="10" xfId="0" applyNumberFormat="1" applyFont="1" applyFill="1" applyBorder="1"/>
    <xf numFmtId="1" fontId="5" fillId="7" borderId="11" xfId="0" applyNumberFormat="1" applyFont="1" applyFill="1" applyBorder="1"/>
    <xf numFmtId="1" fontId="5" fillId="7" borderId="12" xfId="0" applyNumberFormat="1" applyFont="1" applyFill="1" applyBorder="1"/>
    <xf numFmtId="1" fontId="0" fillId="0" borderId="5" xfId="0" applyNumberFormat="1" applyBorder="1"/>
    <xf numFmtId="1" fontId="0" fillId="0" borderId="6" xfId="0" applyNumberFormat="1" applyBorder="1"/>
    <xf numFmtId="1" fontId="0" fillId="0" borderId="7" xfId="0" applyNumberFormat="1" applyBorder="1"/>
    <xf numFmtId="1" fontId="0" fillId="0" borderId="0" xfId="0" applyNumberFormat="1"/>
    <xf numFmtId="1" fontId="0" fillId="0" borderId="5" xfId="0" applyNumberFormat="1" applyFill="1" applyBorder="1" applyAlignment="1">
      <alignment horizontal="center"/>
    </xf>
    <xf numFmtId="1" fontId="0" fillId="0" borderId="6" xfId="0" applyNumberFormat="1" applyFill="1" applyBorder="1" applyAlignment="1">
      <alignment horizontal="center"/>
    </xf>
    <xf numFmtId="1" fontId="0" fillId="0" borderId="7" xfId="0" applyNumberFormat="1" applyFill="1" applyBorder="1" applyAlignment="1">
      <alignment horizontal="center"/>
    </xf>
    <xf numFmtId="1" fontId="0" fillId="0" borderId="9" xfId="0" applyNumberFormat="1" applyBorder="1"/>
    <xf numFmtId="1" fontId="0" fillId="0" borderId="0" xfId="0" applyNumberFormat="1" applyBorder="1"/>
    <xf numFmtId="1" fontId="0" fillId="0" borderId="8" xfId="0" applyNumberFormat="1" applyBorder="1"/>
    <xf numFmtId="1" fontId="5" fillId="0" borderId="0" xfId="0" applyNumberFormat="1" applyFont="1" applyFill="1" applyBorder="1" applyAlignment="1" applyProtection="1">
      <alignment horizontal="left" vertical="center"/>
      <protection locked="0"/>
    </xf>
    <xf numFmtId="1" fontId="0" fillId="20" borderId="38" xfId="0" applyNumberFormat="1" applyFill="1" applyBorder="1" applyAlignment="1">
      <alignment horizontal="center" vertical="center"/>
    </xf>
    <xf numFmtId="2" fontId="21" fillId="27" borderId="47" xfId="0" applyNumberFormat="1" applyFont="1" applyFill="1" applyBorder="1" applyAlignment="1">
      <alignment horizontal="center" vertical="center"/>
    </xf>
    <xf numFmtId="2" fontId="21" fillId="27" borderId="36" xfId="0" applyNumberFormat="1" applyFont="1" applyFill="1" applyBorder="1" applyAlignment="1">
      <alignment horizontal="center" vertical="center"/>
    </xf>
    <xf numFmtId="2" fontId="0" fillId="0" borderId="6" xfId="0" applyNumberFormat="1" applyFill="1" applyBorder="1" applyAlignment="1">
      <alignment horizontal="center" vertical="center"/>
    </xf>
    <xf numFmtId="2" fontId="0" fillId="0" borderId="7" xfId="0" applyNumberFormat="1" applyFill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2" fontId="0" fillId="0" borderId="8" xfId="0" applyNumberFormat="1" applyFill="1" applyBorder="1" applyAlignment="1">
      <alignment horizontal="center" vertical="center"/>
    </xf>
    <xf numFmtId="2" fontId="0" fillId="0" borderId="9" xfId="0" applyNumberForma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2" fontId="0" fillId="0" borderId="8" xfId="0" applyNumberFormat="1" applyBorder="1" applyAlignment="1">
      <alignment horizontal="center" vertical="center"/>
    </xf>
    <xf numFmtId="2" fontId="5" fillId="0" borderId="0" xfId="0" applyNumberFormat="1" applyFont="1" applyFill="1" applyBorder="1" applyAlignment="1">
      <alignment horizontal="left" vertical="center"/>
    </xf>
    <xf numFmtId="2" fontId="5" fillId="0" borderId="8" xfId="0" applyNumberFormat="1" applyFont="1" applyFill="1" applyBorder="1" applyAlignment="1">
      <alignment horizontal="left" vertical="center"/>
    </xf>
    <xf numFmtId="2" fontId="0" fillId="0" borderId="9" xfId="0" applyNumberFormat="1" applyFill="1" applyBorder="1" applyAlignment="1">
      <alignment horizontal="left" vertical="center"/>
    </xf>
    <xf numFmtId="2" fontId="0" fillId="0" borderId="0" xfId="0" applyNumberFormat="1" applyFill="1" applyBorder="1" applyAlignment="1">
      <alignment horizontal="left" vertical="center"/>
    </xf>
    <xf numFmtId="2" fontId="0" fillId="0" borderId="8" xfId="0" applyNumberFormat="1" applyFill="1" applyBorder="1" applyAlignment="1">
      <alignment horizontal="left" vertical="center"/>
    </xf>
    <xf numFmtId="2" fontId="0" fillId="0" borderId="0" xfId="0" applyNumberFormat="1" applyAlignment="1">
      <alignment horizontal="left" vertical="center"/>
    </xf>
    <xf numFmtId="2" fontId="0" fillId="0" borderId="9" xfId="0" applyNumberFormat="1" applyBorder="1" applyAlignment="1">
      <alignment horizontal="left" vertical="center"/>
    </xf>
    <xf numFmtId="2" fontId="0" fillId="0" borderId="0" xfId="0" applyNumberFormat="1" applyBorder="1" applyAlignment="1">
      <alignment horizontal="left" vertical="center"/>
    </xf>
    <xf numFmtId="2" fontId="0" fillId="0" borderId="8" xfId="0" applyNumberFormat="1" applyBorder="1" applyAlignment="1">
      <alignment horizontal="left" vertical="center"/>
    </xf>
    <xf numFmtId="2" fontId="5" fillId="0" borderId="11" xfId="0" applyNumberFormat="1" applyFont="1" applyFill="1" applyBorder="1" applyAlignment="1">
      <alignment horizontal="left" vertical="center"/>
    </xf>
    <xf numFmtId="2" fontId="5" fillId="0" borderId="12" xfId="0" applyNumberFormat="1" applyFont="1" applyFill="1" applyBorder="1" applyAlignment="1">
      <alignment horizontal="left" vertical="center"/>
    </xf>
    <xf numFmtId="2" fontId="4" fillId="0" borderId="1" xfId="0" applyNumberFormat="1" applyFont="1" applyBorder="1" applyAlignment="1">
      <alignment horizontal="center" vertical="center"/>
    </xf>
    <xf numFmtId="2" fontId="0" fillId="0" borderId="0" xfId="0" applyNumberForma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vertical="center" wrapText="1"/>
    </xf>
    <xf numFmtId="0" fontId="8" fillId="0" borderId="0" xfId="0" applyFont="1" applyFill="1" applyBorder="1" applyAlignment="1" applyProtection="1">
      <alignment horizontal="center" vertical="center" wrapText="1"/>
    </xf>
    <xf numFmtId="0" fontId="8" fillId="0" borderId="0" xfId="0" applyFont="1" applyFill="1" applyBorder="1" applyAlignment="1" applyProtection="1">
      <alignment vertical="center"/>
    </xf>
    <xf numFmtId="0" fontId="0" fillId="0" borderId="0" xfId="0" applyFill="1" applyBorder="1" applyProtection="1">
      <protection locked="0"/>
    </xf>
    <xf numFmtId="0" fontId="8" fillId="0" borderId="0" xfId="0" applyFont="1" applyFill="1" applyBorder="1" applyAlignment="1" applyProtection="1"/>
    <xf numFmtId="0" fontId="1" fillId="0" borderId="0" xfId="0" applyFont="1" applyFill="1" applyBorder="1" applyAlignment="1" applyProtection="1">
      <alignment vertical="center"/>
    </xf>
    <xf numFmtId="0" fontId="0" fillId="8" borderId="37" xfId="0" applyFill="1" applyBorder="1" applyProtection="1"/>
    <xf numFmtId="2" fontId="0" fillId="2" borderId="48" xfId="0" applyNumberFormat="1" applyFill="1" applyBorder="1" applyAlignment="1" applyProtection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5" fillId="0" borderId="0" xfId="0" applyFont="1" applyFill="1" applyBorder="1" applyAlignment="1" applyProtection="1"/>
    <xf numFmtId="0" fontId="0" fillId="0" borderId="0" xfId="0" applyFill="1" applyBorder="1" applyAlignment="1" applyProtection="1"/>
    <xf numFmtId="0" fontId="1" fillId="0" borderId="9" xfId="0" applyFont="1" applyFill="1" applyBorder="1" applyAlignment="1">
      <alignment horizontal="center" vertical="center" wrapText="1"/>
    </xf>
    <xf numFmtId="0" fontId="1" fillId="0" borderId="31" xfId="0" applyFont="1" applyFill="1" applyBorder="1" applyAlignment="1">
      <alignment horizontal="center" vertical="center" wrapText="1"/>
    </xf>
    <xf numFmtId="10" fontId="21" fillId="0" borderId="36" xfId="0" applyNumberFormat="1" applyFont="1" applyFill="1" applyBorder="1" applyAlignment="1">
      <alignment horizontal="center" vertical="center"/>
    </xf>
    <xf numFmtId="2" fontId="5" fillId="0" borderId="0" xfId="0" applyNumberFormat="1" applyFont="1" applyFill="1" applyBorder="1" applyAlignment="1" applyProtection="1">
      <alignment horizontal="center" vertical="center"/>
      <protection locked="0"/>
    </xf>
    <xf numFmtId="2" fontId="5" fillId="0" borderId="0" xfId="0" applyNumberFormat="1" applyFont="1" applyFill="1" applyBorder="1" applyAlignment="1" applyProtection="1">
      <alignment horizontal="center" vertical="center"/>
    </xf>
    <xf numFmtId="2" fontId="0" fillId="0" borderId="0" xfId="0" applyNumberFormat="1" applyFill="1" applyBorder="1" applyAlignment="1" applyProtection="1">
      <alignment horizontal="center" vertical="center"/>
      <protection locked="0"/>
    </xf>
    <xf numFmtId="0" fontId="8" fillId="0" borderId="0" xfId="0" applyFont="1" applyFill="1" applyBorder="1" applyProtection="1"/>
    <xf numFmtId="0" fontId="0" fillId="0" borderId="0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8" fillId="0" borderId="48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1" fontId="0" fillId="0" borderId="0" xfId="0" applyNumberFormat="1" applyFill="1" applyBorder="1" applyAlignment="1">
      <alignment horizontal="center" vertical="center"/>
    </xf>
    <xf numFmtId="10" fontId="8" fillId="0" borderId="0" xfId="0" applyNumberFormat="1" applyFont="1" applyFill="1" applyBorder="1" applyAlignment="1">
      <alignment horizontal="center" vertical="center"/>
    </xf>
    <xf numFmtId="2" fontId="5" fillId="30" borderId="48" xfId="0" applyNumberFormat="1" applyFont="1" applyFill="1" applyBorder="1" applyAlignment="1" applyProtection="1">
      <alignment horizontal="center" vertical="center"/>
      <protection locked="0"/>
    </xf>
    <xf numFmtId="2" fontId="5" fillId="31" borderId="48" xfId="0" applyNumberFormat="1" applyFont="1" applyFill="1" applyBorder="1" applyAlignment="1" applyProtection="1">
      <alignment horizontal="center" vertical="center"/>
      <protection locked="0"/>
    </xf>
    <xf numFmtId="2" fontId="0" fillId="29" borderId="48" xfId="0" applyNumberFormat="1" applyFill="1" applyBorder="1" applyAlignment="1" applyProtection="1">
      <alignment horizontal="center" vertical="center"/>
      <protection locked="0"/>
    </xf>
    <xf numFmtId="1" fontId="33" fillId="32" borderId="1" xfId="0" applyNumberFormat="1" applyFont="1" applyFill="1" applyBorder="1" applyAlignment="1" applyProtection="1">
      <alignment horizontal="center" vertical="center"/>
      <protection locked="0"/>
    </xf>
    <xf numFmtId="1" fontId="33" fillId="32" borderId="37" xfId="0" applyNumberFormat="1" applyFont="1" applyFill="1" applyBorder="1" applyAlignment="1" applyProtection="1">
      <alignment horizontal="center" vertical="center"/>
      <protection locked="0"/>
    </xf>
    <xf numFmtId="2" fontId="29" fillId="32" borderId="35" xfId="0" applyNumberFormat="1" applyFont="1" applyFill="1" applyBorder="1" applyAlignment="1" applyProtection="1">
      <alignment horizontal="center" vertical="center"/>
      <protection locked="0"/>
    </xf>
    <xf numFmtId="1" fontId="33" fillId="32" borderId="35" xfId="0" applyNumberFormat="1" applyFont="1" applyFill="1" applyBorder="1" applyAlignment="1" applyProtection="1">
      <alignment horizontal="center" vertical="center"/>
      <protection locked="0"/>
    </xf>
    <xf numFmtId="0" fontId="5" fillId="31" borderId="16" xfId="0" applyFont="1" applyFill="1" applyBorder="1" applyAlignment="1" applyProtection="1">
      <alignment horizontal="left" shrinkToFit="1"/>
    </xf>
    <xf numFmtId="0" fontId="5" fillId="31" borderId="52" xfId="0" applyFont="1" applyFill="1" applyBorder="1" applyAlignment="1" applyProtection="1">
      <alignment horizontal="left" shrinkToFit="1"/>
    </xf>
    <xf numFmtId="0" fontId="5" fillId="31" borderId="34" xfId="0" applyFont="1" applyFill="1" applyBorder="1" applyAlignment="1" applyProtection="1">
      <alignment horizontal="left" shrinkToFit="1"/>
    </xf>
    <xf numFmtId="0" fontId="9" fillId="29" borderId="0" xfId="0" applyFont="1" applyFill="1" applyAlignment="1" applyProtection="1">
      <alignment horizontal="center"/>
      <protection locked="0"/>
    </xf>
    <xf numFmtId="0" fontId="0" fillId="0" borderId="48" xfId="0" applyFill="1" applyBorder="1" applyAlignment="1" applyProtection="1">
      <alignment horizontal="center" vertical="center"/>
    </xf>
    <xf numFmtId="0" fontId="8" fillId="0" borderId="48" xfId="0" applyFont="1" applyFill="1" applyBorder="1" applyAlignment="1" applyProtection="1">
      <alignment vertical="center" wrapText="1"/>
    </xf>
    <xf numFmtId="0" fontId="0" fillId="0" borderId="1" xfId="0" applyFill="1" applyBorder="1" applyAlignment="1" applyProtection="1">
      <alignment horizontal="center" vertical="center"/>
    </xf>
    <xf numFmtId="0" fontId="8" fillId="0" borderId="48" xfId="0" applyFont="1" applyFill="1" applyBorder="1" applyAlignment="1" applyProtection="1">
      <alignment horizontal="center" vertical="center"/>
    </xf>
    <xf numFmtId="0" fontId="0" fillId="0" borderId="45" xfId="0" applyFont="1" applyFill="1" applyBorder="1" applyAlignment="1" applyProtection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8" fillId="0" borderId="37" xfId="0" applyFont="1" applyFill="1" applyBorder="1" applyAlignment="1">
      <alignment horizontal="center" wrapText="1"/>
    </xf>
    <xf numFmtId="0" fontId="5" fillId="0" borderId="44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35" xfId="0" applyFont="1" applyFill="1" applyBorder="1" applyAlignment="1">
      <alignment horizontal="center" vertical="center" wrapText="1"/>
    </xf>
    <xf numFmtId="0" fontId="5" fillId="0" borderId="19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 vertical="center" wrapText="1"/>
    </xf>
    <xf numFmtId="0" fontId="0" fillId="0" borderId="37" xfId="0" applyFill="1" applyBorder="1" applyAlignment="1">
      <alignment horizontal="center"/>
    </xf>
    <xf numFmtId="0" fontId="5" fillId="0" borderId="13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2" fontId="5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shrinkToFit="1"/>
    </xf>
    <xf numFmtId="0" fontId="5" fillId="0" borderId="1" xfId="0" applyFont="1" applyFill="1" applyBorder="1"/>
    <xf numFmtId="0" fontId="5" fillId="0" borderId="1" xfId="0" applyFont="1" applyFill="1" applyBorder="1" applyAlignment="1">
      <alignment horizontal="left" textRotation="90" wrapText="1"/>
    </xf>
    <xf numFmtId="0" fontId="5" fillId="0" borderId="1" xfId="0" applyFont="1" applyFill="1" applyBorder="1" applyAlignment="1">
      <alignment textRotation="90" wrapText="1"/>
    </xf>
    <xf numFmtId="0" fontId="0" fillId="0" borderId="0" xfId="0" applyFill="1" applyAlignment="1">
      <alignment textRotation="90" wrapText="1"/>
    </xf>
    <xf numFmtId="0" fontId="5" fillId="0" borderId="0" xfId="0" applyFont="1" applyFill="1" applyBorder="1" applyAlignment="1">
      <alignment textRotation="90" wrapText="1"/>
    </xf>
    <xf numFmtId="0" fontId="5" fillId="0" borderId="2" xfId="0" applyFont="1" applyFill="1" applyBorder="1" applyAlignment="1">
      <alignment textRotation="90" wrapText="1"/>
    </xf>
    <xf numFmtId="0" fontId="5" fillId="0" borderId="3" xfId="0" applyFont="1" applyFill="1" applyBorder="1" applyAlignment="1">
      <alignment textRotation="90" wrapText="1"/>
    </xf>
    <xf numFmtId="0" fontId="0" fillId="0" borderId="1" xfId="0" applyFill="1" applyBorder="1"/>
    <xf numFmtId="0" fontId="0" fillId="0" borderId="2" xfId="0" applyFill="1" applyBorder="1"/>
    <xf numFmtId="2" fontId="1" fillId="0" borderId="1" xfId="0" applyNumberFormat="1" applyFont="1" applyFill="1" applyBorder="1"/>
    <xf numFmtId="0" fontId="0" fillId="0" borderId="13" xfId="0" applyFill="1" applyBorder="1"/>
    <xf numFmtId="0" fontId="8" fillId="0" borderId="35" xfId="0" applyFont="1" applyFill="1" applyBorder="1" applyAlignment="1">
      <alignment horizontal="center" vertical="center" wrapText="1"/>
    </xf>
    <xf numFmtId="10" fontId="8" fillId="0" borderId="36" xfId="0" applyNumberFormat="1" applyFont="1" applyFill="1" applyBorder="1" applyAlignment="1">
      <alignment horizontal="center" vertical="center"/>
    </xf>
    <xf numFmtId="0" fontId="8" fillId="0" borderId="37" xfId="0" applyNumberFormat="1" applyFont="1" applyFill="1" applyBorder="1" applyAlignment="1">
      <alignment horizontal="center" vertical="center"/>
    </xf>
    <xf numFmtId="0" fontId="8" fillId="0" borderId="35" xfId="0" applyNumberFormat="1" applyFont="1" applyFill="1" applyBorder="1" applyAlignment="1">
      <alignment horizontal="center" vertical="center"/>
    </xf>
    <xf numFmtId="1" fontId="0" fillId="0" borderId="4" xfId="0" applyNumberFormat="1" applyFill="1" applyBorder="1" applyAlignment="1">
      <alignment horizontal="center" vertical="center"/>
    </xf>
    <xf numFmtId="0" fontId="0" fillId="0" borderId="35" xfId="0" applyFill="1" applyBorder="1" applyAlignment="1">
      <alignment horizontal="left" vertical="center"/>
    </xf>
    <xf numFmtId="0" fontId="0" fillId="0" borderId="13" xfId="0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0" fontId="1" fillId="0" borderId="35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/>
    </xf>
    <xf numFmtId="0" fontId="8" fillId="0" borderId="1" xfId="0" applyFont="1" applyFill="1" applyBorder="1" applyAlignment="1"/>
    <xf numFmtId="0" fontId="8" fillId="0" borderId="2" xfId="0" applyFont="1" applyFill="1" applyBorder="1"/>
    <xf numFmtId="2" fontId="0" fillId="0" borderId="0" xfId="0" applyNumberFormat="1" applyFill="1"/>
    <xf numFmtId="2" fontId="0" fillId="0" borderId="5" xfId="0" applyNumberFormat="1" applyFill="1" applyBorder="1"/>
    <xf numFmtId="2" fontId="0" fillId="0" borderId="6" xfId="0" applyNumberFormat="1" applyFill="1" applyBorder="1"/>
    <xf numFmtId="2" fontId="0" fillId="0" borderId="7" xfId="0" applyNumberFormat="1" applyFill="1" applyBorder="1"/>
    <xf numFmtId="2" fontId="0" fillId="0" borderId="9" xfId="0" applyNumberFormat="1" applyFill="1" applyBorder="1"/>
    <xf numFmtId="2" fontId="0" fillId="0" borderId="0" xfId="0" applyNumberFormat="1" applyFill="1" applyBorder="1"/>
    <xf numFmtId="2" fontId="0" fillId="0" borderId="8" xfId="0" applyNumberFormat="1" applyFill="1" applyBorder="1"/>
    <xf numFmtId="2" fontId="8" fillId="0" borderId="0" xfId="0" applyNumberFormat="1" applyFont="1" applyFill="1"/>
    <xf numFmtId="0" fontId="5" fillId="0" borderId="11" xfId="0" applyNumberFormat="1" applyFont="1" applyFill="1" applyBorder="1"/>
    <xf numFmtId="2" fontId="5" fillId="0" borderId="12" xfId="0" applyNumberFormat="1" applyFont="1" applyFill="1" applyBorder="1"/>
    <xf numFmtId="2" fontId="8" fillId="0" borderId="0" xfId="0" applyNumberFormat="1" applyFont="1" applyFill="1" applyAlignment="1">
      <alignment wrapText="1" shrinkToFit="1"/>
    </xf>
    <xf numFmtId="0" fontId="8" fillId="0" borderId="0" xfId="0" applyNumberFormat="1" applyFont="1" applyFill="1" applyAlignment="1">
      <alignment wrapText="1" shrinkToFit="1"/>
    </xf>
    <xf numFmtId="0" fontId="8" fillId="0" borderId="0" xfId="0" applyFont="1" applyFill="1" applyAlignment="1">
      <alignment horizontal="center" vertical="center"/>
    </xf>
    <xf numFmtId="0" fontId="0" fillId="31" borderId="16" xfId="0" applyFill="1" applyBorder="1" applyAlignment="1" applyProtection="1">
      <alignment horizontal="center"/>
      <protection locked="0"/>
    </xf>
    <xf numFmtId="0" fontId="0" fillId="33" borderId="16" xfId="0" applyFont="1" applyFill="1" applyBorder="1" applyAlignment="1" applyProtection="1">
      <alignment horizontal="center"/>
      <protection locked="0"/>
    </xf>
    <xf numFmtId="0" fontId="0" fillId="34" borderId="39" xfId="0" applyFont="1" applyFill="1" applyBorder="1" applyAlignment="1" applyProtection="1">
      <alignment horizontal="center"/>
      <protection locked="0"/>
    </xf>
    <xf numFmtId="0" fontId="0" fillId="34" borderId="35" xfId="0" applyFont="1" applyFill="1" applyBorder="1" applyAlignment="1" applyProtection="1">
      <alignment horizontal="center"/>
      <protection locked="0"/>
    </xf>
    <xf numFmtId="2" fontId="0" fillId="34" borderId="35" xfId="0" applyNumberFormat="1" applyFont="1" applyFill="1" applyBorder="1" applyAlignment="1" applyProtection="1">
      <alignment horizontal="center"/>
      <protection locked="0"/>
    </xf>
    <xf numFmtId="1" fontId="5" fillId="0" borderId="1" xfId="0" applyNumberFormat="1" applyFont="1" applyFill="1" applyBorder="1" applyAlignment="1" applyProtection="1">
      <alignment horizontal="center"/>
    </xf>
    <xf numFmtId="0" fontId="0" fillId="29" borderId="14" xfId="0" applyFill="1" applyBorder="1" applyAlignment="1" applyProtection="1">
      <alignment horizontal="center"/>
      <protection locked="0"/>
    </xf>
    <xf numFmtId="0" fontId="0" fillId="29" borderId="35" xfId="0" applyFill="1" applyBorder="1" applyAlignment="1" applyProtection="1">
      <alignment horizontal="center"/>
      <protection locked="0"/>
    </xf>
    <xf numFmtId="0" fontId="10" fillId="0" borderId="1" xfId="0" applyFont="1" applyFill="1" applyBorder="1" applyAlignment="1" applyProtection="1">
      <alignment horizontal="left"/>
    </xf>
    <xf numFmtId="0" fontId="8" fillId="0" borderId="1" xfId="0" applyNumberFormat="1" applyFont="1" applyFill="1" applyBorder="1" applyAlignment="1" applyProtection="1">
      <alignment shrinkToFit="1"/>
    </xf>
    <xf numFmtId="0" fontId="10" fillId="0" borderId="0" xfId="0" applyFont="1" applyFill="1" applyBorder="1" applyAlignment="1" applyProtection="1">
      <alignment horizontal="left"/>
    </xf>
    <xf numFmtId="0" fontId="10" fillId="12" borderId="0" xfId="0" applyNumberFormat="1" applyFont="1" applyFill="1" applyAlignment="1" applyProtection="1">
      <alignment horizontal="left"/>
    </xf>
    <xf numFmtId="0" fontId="0" fillId="0" borderId="0" xfId="0" applyNumberFormat="1" applyProtection="1"/>
    <xf numFmtId="0" fontId="5" fillId="0" borderId="0" xfId="0" applyFont="1" applyProtection="1"/>
    <xf numFmtId="0" fontId="5" fillId="0" borderId="0" xfId="0" applyFont="1" applyAlignment="1" applyProtection="1">
      <alignment horizontal="left"/>
    </xf>
    <xf numFmtId="0" fontId="5" fillId="0" borderId="0" xfId="0" applyFont="1" applyFill="1" applyAlignment="1" applyProtection="1">
      <alignment horizontal="left"/>
    </xf>
    <xf numFmtId="0" fontId="8" fillId="0" borderId="0" xfId="0" applyFont="1" applyAlignment="1" applyProtection="1">
      <alignment horizontal="left"/>
    </xf>
    <xf numFmtId="0" fontId="10" fillId="0" borderId="0" xfId="0" applyFont="1" applyFill="1" applyAlignment="1" applyProtection="1">
      <alignment horizontal="left"/>
    </xf>
    <xf numFmtId="0" fontId="11" fillId="0" borderId="0" xfId="0" applyFont="1" applyFill="1" applyAlignment="1" applyProtection="1">
      <alignment horizontal="left"/>
    </xf>
    <xf numFmtId="0" fontId="11" fillId="0" borderId="1" xfId="0" applyFont="1" applyFill="1" applyBorder="1" applyAlignment="1" applyProtection="1">
      <alignment horizontal="left"/>
    </xf>
    <xf numFmtId="0" fontId="8" fillId="0" borderId="0" xfId="0" applyFont="1" applyFill="1" applyAlignment="1" applyProtection="1">
      <alignment horizontal="left"/>
    </xf>
    <xf numFmtId="0" fontId="4" fillId="33" borderId="16" xfId="0" applyFont="1" applyFill="1" applyBorder="1" applyProtection="1">
      <protection locked="0"/>
    </xf>
    <xf numFmtId="0" fontId="20" fillId="33" borderId="16" xfId="0" applyFont="1" applyFill="1" applyBorder="1" applyAlignment="1" applyProtection="1">
      <alignment horizontal="left" textRotation="90" wrapText="1" shrinkToFit="1"/>
      <protection locked="0"/>
    </xf>
    <xf numFmtId="0" fontId="20" fillId="33" borderId="16" xfId="0" applyFont="1" applyFill="1" applyBorder="1" applyAlignment="1" applyProtection="1">
      <alignment horizontal="left" textRotation="90" wrapText="1"/>
      <protection locked="0"/>
    </xf>
    <xf numFmtId="0" fontId="8" fillId="0" borderId="48" xfId="0" applyNumberFormat="1" applyFont="1" applyBorder="1" applyAlignment="1" applyProtection="1">
      <alignment horizontal="center" vertical="center"/>
    </xf>
    <xf numFmtId="0" fontId="0" fillId="29" borderId="48" xfId="0" applyFill="1" applyBorder="1" applyAlignment="1" applyProtection="1">
      <alignment vertical="center"/>
      <protection locked="0"/>
    </xf>
    <xf numFmtId="0" fontId="0" fillId="29" borderId="38" xfId="0" applyFill="1" applyBorder="1" applyAlignment="1" applyProtection="1">
      <alignment vertical="center"/>
      <protection locked="0"/>
    </xf>
    <xf numFmtId="2" fontId="5" fillId="29" borderId="48" xfId="0" applyNumberFormat="1" applyFont="1" applyFill="1" applyBorder="1" applyAlignment="1" applyProtection="1">
      <alignment horizontal="center" vertical="center"/>
      <protection locked="0"/>
    </xf>
    <xf numFmtId="2" fontId="0" fillId="0" borderId="0" xfId="0" applyNumberForma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5" fillId="29" borderId="44" xfId="0" applyFont="1" applyFill="1" applyBorder="1" applyAlignment="1" applyProtection="1">
      <alignment horizontal="center" vertical="center"/>
      <protection locked="0"/>
    </xf>
    <xf numFmtId="0" fontId="1" fillId="16" borderId="1" xfId="0" applyNumberFormat="1" applyFont="1" applyFill="1" applyBorder="1" applyAlignment="1" applyProtection="1">
      <alignment horizontal="left" vertical="center"/>
      <protection locked="0"/>
    </xf>
    <xf numFmtId="0" fontId="8" fillId="31" borderId="16" xfId="0" applyFont="1" applyFill="1" applyBorder="1" applyAlignment="1" applyProtection="1">
      <alignment horizontal="center" vertical="center" shrinkToFit="1"/>
      <protection locked="0"/>
    </xf>
    <xf numFmtId="2" fontId="0" fillId="29" borderId="1" xfId="0" applyNumberFormat="1" applyFont="1" applyFill="1" applyBorder="1" applyAlignment="1" applyProtection="1">
      <alignment horizontal="center"/>
      <protection locked="0"/>
    </xf>
    <xf numFmtId="1" fontId="8" fillId="0" borderId="35" xfId="0" applyNumberFormat="1" applyFont="1" applyFill="1" applyBorder="1" applyAlignment="1" applyProtection="1">
      <alignment horizontal="center" vertical="center" wrapText="1"/>
    </xf>
    <xf numFmtId="1" fontId="8" fillId="0" borderId="38" xfId="0" applyNumberFormat="1" applyFont="1" applyFill="1" applyBorder="1" applyAlignment="1" applyProtection="1">
      <alignment horizontal="center" vertical="center" wrapText="1"/>
    </xf>
    <xf numFmtId="0" fontId="4" fillId="0" borderId="38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37" xfId="0" applyFont="1" applyFill="1" applyBorder="1" applyAlignment="1" applyProtection="1">
      <alignment horizontal="center" vertical="center" wrapText="1"/>
    </xf>
    <xf numFmtId="0" fontId="4" fillId="0" borderId="48" xfId="0" applyFont="1" applyFill="1" applyBorder="1" applyAlignment="1" applyProtection="1">
      <alignment horizontal="center" vertical="center" wrapText="1"/>
    </xf>
    <xf numFmtId="1" fontId="5" fillId="0" borderId="35" xfId="0" applyNumberFormat="1" applyFont="1" applyFill="1" applyBorder="1" applyAlignment="1" applyProtection="1">
      <alignment horizontal="center"/>
    </xf>
    <xf numFmtId="1" fontId="0" fillId="0" borderId="35" xfId="0" applyNumberFormat="1" applyFill="1" applyBorder="1" applyAlignment="1" applyProtection="1">
      <alignment horizontal="center"/>
    </xf>
    <xf numFmtId="1" fontId="0" fillId="0" borderId="48" xfId="0" applyNumberFormat="1" applyFill="1" applyBorder="1" applyAlignment="1" applyProtection="1">
      <alignment horizontal="center"/>
    </xf>
    <xf numFmtId="0" fontId="8" fillId="0" borderId="49" xfId="0" applyFont="1" applyFill="1" applyBorder="1" applyAlignment="1" applyProtection="1">
      <alignment textRotation="90" wrapText="1"/>
    </xf>
    <xf numFmtId="0" fontId="8" fillId="0" borderId="48" xfId="0" applyFont="1" applyFill="1" applyBorder="1" applyAlignment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1" fillId="0" borderId="0" xfId="0" applyFont="1"/>
    <xf numFmtId="0" fontId="1" fillId="0" borderId="0" xfId="0" applyFont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 shrinkToFit="1"/>
    </xf>
    <xf numFmtId="0" fontId="2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0" fillId="28" borderId="1" xfId="0" applyFill="1" applyBorder="1" applyAlignment="1" applyProtection="1">
      <alignment horizontal="center" vertical="center"/>
      <protection locked="0"/>
    </xf>
    <xf numFmtId="0" fontId="21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 wrapText="1" shrinkToFi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0" fontId="8" fillId="0" borderId="35" xfId="0" applyFont="1" applyFill="1" applyBorder="1" applyAlignment="1">
      <alignment horizontal="center" vertical="center" textRotation="90" wrapText="1"/>
    </xf>
    <xf numFmtId="0" fontId="4" fillId="0" borderId="33" xfId="0" applyFont="1" applyFill="1" applyBorder="1" applyAlignment="1">
      <alignment horizontal="left" vertical="center"/>
    </xf>
    <xf numFmtId="0" fontId="0" fillId="0" borderId="33" xfId="0" applyFill="1" applyBorder="1" applyAlignment="1">
      <alignment vertical="center"/>
    </xf>
    <xf numFmtId="0" fontId="0" fillId="0" borderId="48" xfId="0" applyFill="1" applyBorder="1" applyProtection="1"/>
    <xf numFmtId="0" fontId="0" fillId="0" borderId="48" xfId="0" applyFill="1" applyBorder="1" applyAlignment="1" applyProtection="1">
      <alignment vertical="center"/>
    </xf>
    <xf numFmtId="0" fontId="4" fillId="0" borderId="24" xfId="0" applyFont="1" applyFill="1" applyBorder="1" applyAlignment="1">
      <alignment horizontal="left" vertical="center"/>
    </xf>
    <xf numFmtId="0" fontId="36" fillId="29" borderId="0" xfId="0" applyFont="1" applyFill="1" applyAlignment="1" applyProtection="1">
      <alignment horizontal="center" vertical="center"/>
      <protection locked="0"/>
    </xf>
    <xf numFmtId="0" fontId="8" fillId="0" borderId="1" xfId="0" applyFont="1" applyFill="1" applyBorder="1" applyAlignment="1">
      <alignment horizontal="center" textRotation="90" wrapText="1"/>
    </xf>
    <xf numFmtId="0" fontId="5" fillId="0" borderId="1" xfId="0" applyFont="1" applyFill="1" applyBorder="1" applyAlignment="1">
      <alignment horizontal="center" textRotation="90" wrapText="1"/>
    </xf>
    <xf numFmtId="0" fontId="9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0" fillId="0" borderId="0" xfId="0" applyFill="1" applyBorder="1" applyAlignment="1" applyProtection="1">
      <alignment horizontal="center"/>
    </xf>
    <xf numFmtId="10" fontId="28" fillId="0" borderId="0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>
      <alignment horizontal="center"/>
    </xf>
    <xf numFmtId="0" fontId="8" fillId="0" borderId="48" xfId="0" applyFont="1" applyFill="1" applyBorder="1" applyAlignment="1" applyProtection="1">
      <alignment horizontal="left" vertical="center"/>
    </xf>
    <xf numFmtId="0" fontId="8" fillId="0" borderId="48" xfId="0" applyFont="1" applyFill="1" applyBorder="1" applyAlignment="1" applyProtection="1">
      <alignment horizontal="left" vertical="center"/>
      <protection locked="0"/>
    </xf>
    <xf numFmtId="0" fontId="8" fillId="0" borderId="48" xfId="0" applyFont="1" applyFill="1" applyBorder="1" applyAlignment="1" applyProtection="1">
      <alignment vertical="center"/>
    </xf>
    <xf numFmtId="0" fontId="8" fillId="0" borderId="48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horizontal="left"/>
    </xf>
    <xf numFmtId="2" fontId="1" fillId="0" borderId="0" xfId="0" applyNumberFormat="1" applyFont="1" applyFill="1" applyBorder="1" applyAlignment="1" applyProtection="1">
      <alignment horizontal="left" vertical="center"/>
    </xf>
    <xf numFmtId="0" fontId="8" fillId="0" borderId="48" xfId="0" applyFont="1" applyBorder="1" applyAlignment="1">
      <alignment horizontal="left" vertical="center"/>
    </xf>
    <xf numFmtId="0" fontId="0" fillId="4" borderId="0" xfId="0" applyFill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4" borderId="15" xfId="0" applyFill="1" applyBorder="1" applyAlignment="1" applyProtection="1">
      <alignment horizontal="center"/>
    </xf>
    <xf numFmtId="0" fontId="0" fillId="4" borderId="0" xfId="0" applyFill="1" applyBorder="1" applyAlignment="1" applyProtection="1">
      <alignment horizontal="center"/>
    </xf>
    <xf numFmtId="0" fontId="0" fillId="21" borderId="17" xfId="0" applyFill="1" applyBorder="1" applyAlignment="1">
      <alignment horizontal="center" vertical="center"/>
    </xf>
    <xf numFmtId="0" fontId="0" fillId="21" borderId="24" xfId="0" applyFill="1" applyBorder="1" applyAlignment="1">
      <alignment horizontal="center" vertical="center"/>
    </xf>
    <xf numFmtId="0" fontId="0" fillId="21" borderId="25" xfId="0" applyFill="1" applyBorder="1" applyAlignment="1">
      <alignment horizontal="center" vertical="center"/>
    </xf>
    <xf numFmtId="0" fontId="8" fillId="0" borderId="37" xfId="0" applyFont="1" applyFill="1" applyBorder="1" applyAlignment="1">
      <alignment horizontal="center" wrapText="1"/>
    </xf>
    <xf numFmtId="0" fontId="8" fillId="0" borderId="36" xfId="0" applyFont="1" applyFill="1" applyBorder="1" applyAlignment="1">
      <alignment horizontal="center" wrapText="1"/>
    </xf>
    <xf numFmtId="0" fontId="8" fillId="0" borderId="38" xfId="0" applyFont="1" applyFill="1" applyBorder="1" applyAlignment="1">
      <alignment horizontal="center" wrapText="1"/>
    </xf>
    <xf numFmtId="0" fontId="35" fillId="11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0" fillId="0" borderId="24" xfId="0" applyNumberFormat="1" applyFill="1" applyBorder="1" applyAlignment="1">
      <alignment horizontal="center" vertical="center" wrapText="1"/>
    </xf>
    <xf numFmtId="0" fontId="0" fillId="0" borderId="25" xfId="0" applyNumberForma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textRotation="90" wrapText="1"/>
    </xf>
    <xf numFmtId="0" fontId="0" fillId="0" borderId="1" xfId="0" applyNumberFormat="1" applyFill="1" applyBorder="1" applyAlignment="1">
      <alignment horizontal="center" vertical="center"/>
    </xf>
    <xf numFmtId="0" fontId="8" fillId="0" borderId="37" xfId="0" applyFont="1" applyFill="1" applyBorder="1" applyAlignment="1">
      <alignment horizontal="center" vertical="center" textRotation="90" wrapText="1"/>
    </xf>
    <xf numFmtId="0" fontId="0" fillId="9" borderId="1" xfId="0" applyNumberForma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10" borderId="0" xfId="0" applyFill="1" applyAlignment="1">
      <alignment horizontal="center" vertical="center"/>
    </xf>
    <xf numFmtId="0" fontId="1" fillId="0" borderId="37" xfId="0" applyFont="1" applyFill="1" applyBorder="1" applyAlignment="1" applyProtection="1">
      <alignment horizontal="center" vertical="center"/>
    </xf>
    <xf numFmtId="0" fontId="0" fillId="0" borderId="36" xfId="0" applyFont="1" applyFill="1" applyBorder="1" applyAlignment="1" applyProtection="1">
      <alignment horizontal="center" vertical="center"/>
    </xf>
    <xf numFmtId="0" fontId="0" fillId="0" borderId="35" xfId="0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wrapText="1"/>
    </xf>
    <xf numFmtId="0" fontId="0" fillId="0" borderId="1" xfId="0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center" vertical="center" wrapText="1"/>
    </xf>
    <xf numFmtId="0" fontId="8" fillId="0" borderId="40" xfId="0" applyFont="1" applyFill="1" applyBorder="1" applyAlignment="1">
      <alignment horizontal="center" vertical="center" wrapText="1"/>
    </xf>
    <xf numFmtId="0" fontId="8" fillId="0" borderId="25" xfId="0" applyFont="1" applyFill="1" applyBorder="1" applyAlignment="1">
      <alignment horizontal="center" vertical="center" wrapText="1"/>
    </xf>
    <xf numFmtId="10" fontId="11" fillId="0" borderId="0" xfId="0" applyNumberFormat="1" applyFont="1" applyFill="1" applyBorder="1" applyAlignment="1"/>
    <xf numFmtId="0" fontId="11" fillId="0" borderId="0" xfId="0" applyFont="1" applyFill="1" applyBorder="1" applyAlignment="1"/>
    <xf numFmtId="0" fontId="0" fillId="11" borderId="1" xfId="0" applyFill="1" applyBorder="1" applyAlignment="1">
      <alignment horizontal="center" vertical="center" wrapText="1" shrinkToFit="1"/>
    </xf>
    <xf numFmtId="0" fontId="0" fillId="11" borderId="35" xfId="0" applyFill="1" applyBorder="1" applyAlignment="1">
      <alignment horizontal="center" vertical="center" wrapText="1" shrinkToFit="1"/>
    </xf>
    <xf numFmtId="165" fontId="0" fillId="23" borderId="14" xfId="2" applyNumberFormat="1" applyFont="1" applyFill="1" applyBorder="1" applyAlignment="1">
      <alignment horizontal="center" vertical="center" wrapText="1" shrinkToFit="1"/>
    </xf>
    <xf numFmtId="165" fontId="0" fillId="23" borderId="4" xfId="2" applyNumberFormat="1" applyFont="1" applyFill="1" applyBorder="1" applyAlignment="1">
      <alignment horizontal="center" vertical="center" wrapText="1" shrinkToFit="1"/>
    </xf>
    <xf numFmtId="165" fontId="0" fillId="23" borderId="36" xfId="2" applyNumberFormat="1" applyFont="1" applyFill="1" applyBorder="1" applyAlignment="1">
      <alignment horizontal="center" vertical="center" wrapText="1" shrinkToFit="1"/>
    </xf>
    <xf numFmtId="165" fontId="0" fillId="23" borderId="13" xfId="2" applyNumberFormat="1" applyFont="1" applyFill="1" applyBorder="1" applyAlignment="1">
      <alignment horizontal="center" vertical="center" wrapText="1" shrinkToFit="1"/>
    </xf>
    <xf numFmtId="0" fontId="0" fillId="23" borderId="14" xfId="2" applyNumberFormat="1" applyFont="1" applyFill="1" applyBorder="1" applyAlignment="1">
      <alignment horizontal="center" vertical="center" wrapText="1" shrinkToFit="1"/>
    </xf>
    <xf numFmtId="0" fontId="0" fillId="23" borderId="4" xfId="2" applyNumberFormat="1" applyFont="1" applyFill="1" applyBorder="1" applyAlignment="1">
      <alignment horizontal="center" vertical="center" wrapText="1" shrinkToFit="1"/>
    </xf>
    <xf numFmtId="0" fontId="0" fillId="23" borderId="36" xfId="2" applyNumberFormat="1" applyFont="1" applyFill="1" applyBorder="1" applyAlignment="1">
      <alignment horizontal="center" vertical="center" wrapText="1" shrinkToFit="1"/>
    </xf>
    <xf numFmtId="0" fontId="0" fillId="23" borderId="13" xfId="2" applyNumberFormat="1" applyFont="1" applyFill="1" applyBorder="1" applyAlignment="1">
      <alignment horizontal="center" vertical="center" wrapText="1" shrinkToFit="1"/>
    </xf>
    <xf numFmtId="0" fontId="13" fillId="0" borderId="0" xfId="0" applyFont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2" fillId="0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 wrapText="1"/>
    </xf>
    <xf numFmtId="2" fontId="13" fillId="0" borderId="0" xfId="0" applyNumberFormat="1" applyFont="1" applyAlignment="1">
      <alignment horizontal="center"/>
    </xf>
    <xf numFmtId="0" fontId="8" fillId="0" borderId="1" xfId="0" applyFont="1" applyFill="1" applyBorder="1" applyAlignment="1">
      <alignment horizontal="left" textRotation="90" wrapText="1"/>
    </xf>
    <xf numFmtId="0" fontId="4" fillId="0" borderId="1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</xf>
    <xf numFmtId="2" fontId="8" fillId="0" borderId="1" xfId="0" applyNumberFormat="1" applyFont="1" applyFill="1" applyBorder="1" applyAlignment="1">
      <alignment horizontal="left"/>
    </xf>
    <xf numFmtId="0" fontId="20" fillId="0" borderId="1" xfId="0" applyFont="1" applyFill="1" applyBorder="1" applyAlignment="1" applyProtection="1">
      <alignment horizontal="center" wrapText="1"/>
    </xf>
    <xf numFmtId="0" fontId="0" fillId="0" borderId="1" xfId="0" applyFill="1" applyBorder="1" applyAlignment="1" applyProtection="1">
      <alignment horizontal="center"/>
    </xf>
    <xf numFmtId="0" fontId="5" fillId="0" borderId="1" xfId="0" applyFont="1" applyFill="1" applyBorder="1" applyAlignment="1">
      <alignment horizontal="center" vertical="center" textRotation="90"/>
    </xf>
    <xf numFmtId="0" fontId="1" fillId="0" borderId="1" xfId="0" applyFont="1" applyFill="1" applyBorder="1" applyAlignment="1" applyProtection="1">
      <alignment horizontal="left" wrapText="1"/>
    </xf>
    <xf numFmtId="0" fontId="5" fillId="0" borderId="1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wrapText="1"/>
    </xf>
    <xf numFmtId="0" fontId="4" fillId="0" borderId="48" xfId="0" applyNumberFormat="1" applyFont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left"/>
    </xf>
    <xf numFmtId="2" fontId="11" fillId="0" borderId="1" xfId="0" applyNumberFormat="1" applyFont="1" applyFill="1" applyBorder="1" applyAlignment="1" applyProtection="1">
      <alignment horizontal="center" vertical="center"/>
    </xf>
    <xf numFmtId="0" fontId="11" fillId="0" borderId="1" xfId="0" applyFont="1" applyFill="1" applyBorder="1" applyAlignment="1" applyProtection="1">
      <alignment horizontal="center" vertical="center"/>
    </xf>
    <xf numFmtId="2" fontId="11" fillId="0" borderId="1" xfId="0" applyNumberFormat="1" applyFont="1" applyFill="1" applyBorder="1" applyAlignment="1" applyProtection="1">
      <alignment horizontal="center"/>
    </xf>
    <xf numFmtId="0" fontId="11" fillId="0" borderId="1" xfId="0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0" fontId="20" fillId="0" borderId="1" xfId="0" applyNumberFormat="1" applyFont="1" applyFill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20" fillId="0" borderId="1" xfId="0" applyNumberFormat="1" applyFont="1" applyBorder="1" applyAlignment="1">
      <alignment horizontal="left" vertical="center"/>
    </xf>
    <xf numFmtId="0" fontId="20" fillId="0" borderId="14" xfId="0" applyNumberFormat="1" applyFont="1" applyBorder="1" applyAlignment="1">
      <alignment horizontal="left" vertical="center" wrapText="1"/>
    </xf>
    <xf numFmtId="0" fontId="20" fillId="0" borderId="13" xfId="0" applyNumberFormat="1" applyFont="1" applyBorder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5" fillId="0" borderId="0" xfId="0" applyFont="1" applyAlignment="1" applyProtection="1">
      <alignment horizontal="center" vertical="center"/>
      <protection locked="0"/>
    </xf>
    <xf numFmtId="0" fontId="5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6" fillId="29" borderId="0" xfId="0" applyFont="1" applyFill="1" applyAlignment="1" applyProtection="1">
      <alignment horizontal="center" vertical="center"/>
      <protection locked="0"/>
    </xf>
    <xf numFmtId="0" fontId="4" fillId="0" borderId="1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0" fillId="10" borderId="0" xfId="0" applyFill="1" applyAlignment="1">
      <alignment horizontal="center"/>
    </xf>
    <xf numFmtId="0" fontId="21" fillId="0" borderId="0" xfId="0" applyFont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0" fillId="0" borderId="14" xfId="0" applyNumberFormat="1" applyFont="1" applyBorder="1" applyAlignment="1">
      <alignment horizontal="left" vertical="center"/>
    </xf>
    <xf numFmtId="0" fontId="20" fillId="0" borderId="13" xfId="0" applyNumberFormat="1" applyFont="1" applyBorder="1" applyAlignment="1">
      <alignment horizontal="left" vertical="center"/>
    </xf>
    <xf numFmtId="0" fontId="5" fillId="9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8" fillId="3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165" fontId="12" fillId="11" borderId="38" xfId="2" applyNumberFormat="1" applyFont="1" applyFill="1" applyBorder="1" applyAlignment="1">
      <alignment horizontal="center" vertical="center" wrapText="1" shrinkToFit="1"/>
    </xf>
    <xf numFmtId="165" fontId="12" fillId="11" borderId="1" xfId="2" applyNumberFormat="1" applyFont="1" applyFill="1" applyBorder="1" applyAlignment="1">
      <alignment horizontal="center" vertical="center" wrapText="1" shrinkToFit="1"/>
    </xf>
    <xf numFmtId="165" fontId="12" fillId="11" borderId="35" xfId="2" applyNumberFormat="1" applyFont="1" applyFill="1" applyBorder="1" applyAlignment="1">
      <alignment horizontal="center" vertical="center" wrapText="1" shrinkToFit="1"/>
    </xf>
    <xf numFmtId="0" fontId="6" fillId="11" borderId="22" xfId="0" applyFont="1" applyFill="1" applyBorder="1" applyAlignment="1">
      <alignment horizontal="center" vertical="center"/>
    </xf>
    <xf numFmtId="0" fontId="0" fillId="11" borderId="23" xfId="0" applyFill="1" applyBorder="1" applyAlignment="1">
      <alignment horizontal="center" vertical="center"/>
    </xf>
    <xf numFmtId="0" fontId="0" fillId="11" borderId="53" xfId="0" applyFill="1" applyBorder="1" applyAlignment="1">
      <alignment horizontal="center" vertical="center"/>
    </xf>
    <xf numFmtId="0" fontId="8" fillId="0" borderId="26" xfId="0" applyNumberFormat="1" applyFont="1" applyFill="1" applyBorder="1" applyAlignment="1">
      <alignment horizontal="center" vertical="center" wrapText="1"/>
    </xf>
    <xf numFmtId="0" fontId="8" fillId="0" borderId="27" xfId="0" applyNumberFormat="1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1" fillId="6" borderId="46" xfId="0" applyFont="1" applyFill="1" applyBorder="1" applyAlignment="1">
      <alignment horizontal="center" vertical="center" wrapText="1"/>
    </xf>
    <xf numFmtId="0" fontId="0" fillId="6" borderId="47" xfId="0" applyFill="1" applyBorder="1" applyAlignment="1">
      <alignment horizontal="center" vertical="center" wrapText="1"/>
    </xf>
    <xf numFmtId="0" fontId="32" fillId="2" borderId="17" xfId="0" applyFont="1" applyFill="1" applyBorder="1" applyAlignment="1">
      <alignment horizontal="center" vertical="center" wrapText="1"/>
    </xf>
    <xf numFmtId="0" fontId="32" fillId="2" borderId="24" xfId="0" applyFont="1" applyFill="1" applyBorder="1" applyAlignment="1">
      <alignment horizontal="center" vertical="center" wrapText="1"/>
    </xf>
    <xf numFmtId="0" fontId="32" fillId="2" borderId="25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 shrinkToFit="1"/>
    </xf>
    <xf numFmtId="0" fontId="8" fillId="0" borderId="41" xfId="0" applyFont="1" applyFill="1" applyBorder="1" applyAlignment="1">
      <alignment horizontal="center" vertical="center" wrapText="1" shrinkToFit="1"/>
    </xf>
    <xf numFmtId="0" fontId="1" fillId="25" borderId="1" xfId="0" applyFont="1" applyFill="1" applyBorder="1" applyAlignment="1">
      <alignment horizontal="center" vertical="center"/>
    </xf>
    <xf numFmtId="0" fontId="1" fillId="25" borderId="35" xfId="0" applyFont="1" applyFill="1" applyBorder="1" applyAlignment="1">
      <alignment horizontal="center" vertical="center"/>
    </xf>
    <xf numFmtId="0" fontId="21" fillId="25" borderId="1" xfId="0" applyFont="1" applyFill="1" applyBorder="1" applyAlignment="1">
      <alignment horizontal="center" vertical="center"/>
    </xf>
    <xf numFmtId="0" fontId="21" fillId="25" borderId="35" xfId="0" applyFont="1" applyFill="1" applyBorder="1" applyAlignment="1">
      <alignment horizontal="center" vertical="center"/>
    </xf>
    <xf numFmtId="0" fontId="1" fillId="6" borderId="42" xfId="0" applyFont="1" applyFill="1" applyBorder="1" applyAlignment="1">
      <alignment horizontal="center" vertical="center" wrapText="1"/>
    </xf>
    <xf numFmtId="0" fontId="1" fillId="6" borderId="43" xfId="0" applyFont="1" applyFill="1" applyBorder="1" applyAlignment="1">
      <alignment horizontal="center" vertical="center" wrapText="1"/>
    </xf>
    <xf numFmtId="0" fontId="32" fillId="26" borderId="33" xfId="0" applyFont="1" applyFill="1" applyBorder="1" applyAlignment="1">
      <alignment horizontal="center" vertical="center" wrapText="1"/>
    </xf>
    <xf numFmtId="0" fontId="32" fillId="26" borderId="24" xfId="0" applyFont="1" applyFill="1" applyBorder="1" applyAlignment="1">
      <alignment horizontal="center" vertical="center" wrapText="1"/>
    </xf>
    <xf numFmtId="0" fontId="32" fillId="26" borderId="25" xfId="0" applyFont="1" applyFill="1" applyBorder="1" applyAlignment="1">
      <alignment horizontal="center" vertical="center" wrapText="1"/>
    </xf>
    <xf numFmtId="0" fontId="8" fillId="0" borderId="33" xfId="0" applyFont="1" applyFill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center" vertical="center" wrapText="1"/>
    </xf>
    <xf numFmtId="0" fontId="8" fillId="20" borderId="33" xfId="0" applyFont="1" applyFill="1" applyBorder="1" applyAlignment="1">
      <alignment horizontal="center" vertical="center" wrapText="1"/>
    </xf>
    <xf numFmtId="0" fontId="8" fillId="20" borderId="24" xfId="0" applyFont="1" applyFill="1" applyBorder="1" applyAlignment="1">
      <alignment horizontal="center" vertical="center" wrapText="1"/>
    </xf>
    <xf numFmtId="0" fontId="8" fillId="20" borderId="25" xfId="0" applyFont="1" applyFill="1" applyBorder="1" applyAlignment="1">
      <alignment horizontal="center" vertical="center" wrapText="1"/>
    </xf>
    <xf numFmtId="0" fontId="8" fillId="2" borderId="33" xfId="0" applyFont="1" applyFill="1" applyBorder="1" applyAlignment="1">
      <alignment horizontal="center" vertical="center" wrapText="1"/>
    </xf>
    <xf numFmtId="0" fontId="8" fillId="2" borderId="24" xfId="0" applyFont="1" applyFill="1" applyBorder="1" applyAlignment="1">
      <alignment horizontal="center" vertical="center" wrapText="1"/>
    </xf>
    <xf numFmtId="0" fontId="8" fillId="2" borderId="25" xfId="0" applyFont="1" applyFill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 wrapText="1"/>
    </xf>
    <xf numFmtId="0" fontId="1" fillId="0" borderId="29" xfId="0" applyFont="1" applyFill="1" applyBorder="1" applyAlignment="1" applyProtection="1">
      <alignment horizontal="center" vertical="center"/>
    </xf>
    <xf numFmtId="0" fontId="1" fillId="0" borderId="45" xfId="0" applyFont="1" applyFill="1" applyBorder="1" applyAlignment="1" applyProtection="1">
      <alignment horizontal="center" vertical="center"/>
    </xf>
    <xf numFmtId="0" fontId="1" fillId="0" borderId="18" xfId="0" applyFont="1" applyFill="1" applyBorder="1" applyAlignment="1" applyProtection="1">
      <alignment horizontal="center" vertical="center"/>
    </xf>
    <xf numFmtId="0" fontId="1" fillId="0" borderId="30" xfId="0" applyFont="1" applyFill="1" applyBorder="1" applyAlignment="1" applyProtection="1">
      <alignment horizontal="center" vertical="center"/>
    </xf>
    <xf numFmtId="0" fontId="1" fillId="0" borderId="15" xfId="0" applyFont="1" applyFill="1" applyBorder="1" applyAlignment="1" applyProtection="1">
      <alignment horizontal="center" vertical="center"/>
    </xf>
    <xf numFmtId="0" fontId="1" fillId="0" borderId="19" xfId="0" applyFont="1" applyFill="1" applyBorder="1" applyAlignment="1" applyProtection="1">
      <alignment horizontal="center" vertical="center"/>
    </xf>
    <xf numFmtId="0" fontId="12" fillId="11" borderId="1" xfId="0" applyFont="1" applyFill="1" applyBorder="1" applyAlignment="1">
      <alignment horizontal="center" vertical="center" wrapText="1" shrinkToFit="1"/>
    </xf>
    <xf numFmtId="0" fontId="12" fillId="11" borderId="35" xfId="0" applyFont="1" applyFill="1" applyBorder="1" applyAlignment="1">
      <alignment horizontal="center" vertical="center" wrapText="1" shrinkToFit="1"/>
    </xf>
    <xf numFmtId="0" fontId="1" fillId="0" borderId="17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8" fillId="0" borderId="31" xfId="0" applyFont="1" applyFill="1" applyBorder="1" applyAlignment="1">
      <alignment horizontal="center" vertical="center" wrapText="1"/>
    </xf>
    <xf numFmtId="0" fontId="12" fillId="11" borderId="38" xfId="2" applyNumberFormat="1" applyFont="1" applyFill="1" applyBorder="1" applyAlignment="1">
      <alignment horizontal="center" vertical="center" wrapText="1" shrinkToFit="1"/>
    </xf>
    <xf numFmtId="0" fontId="12" fillId="11" borderId="1" xfId="2" applyNumberFormat="1" applyFont="1" applyFill="1" applyBorder="1" applyAlignment="1">
      <alignment horizontal="center" vertical="center" wrapText="1" shrinkToFit="1"/>
    </xf>
    <xf numFmtId="0" fontId="12" fillId="11" borderId="35" xfId="2" applyNumberFormat="1" applyFont="1" applyFill="1" applyBorder="1" applyAlignment="1">
      <alignment horizontal="center" vertical="center" wrapText="1" shrinkToFit="1"/>
    </xf>
    <xf numFmtId="0" fontId="17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5" fillId="0" borderId="28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32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35" xfId="0" applyFont="1" applyFill="1" applyBorder="1" applyAlignment="1" applyProtection="1">
      <alignment horizontal="center" vertical="center"/>
    </xf>
    <xf numFmtId="0" fontId="1" fillId="0" borderId="37" xfId="0" applyFont="1" applyFill="1" applyBorder="1" applyAlignment="1">
      <alignment horizontal="center" vertical="center"/>
    </xf>
    <xf numFmtId="0" fontId="1" fillId="0" borderId="36" xfId="0" applyFont="1" applyFill="1" applyBorder="1" applyAlignment="1">
      <alignment horizontal="center" vertical="center"/>
    </xf>
    <xf numFmtId="0" fontId="1" fillId="0" borderId="38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wrapText="1"/>
    </xf>
    <xf numFmtId="0" fontId="1" fillId="0" borderId="50" xfId="0" applyFont="1" applyFill="1" applyBorder="1" applyAlignment="1">
      <alignment horizontal="center" vertical="center"/>
    </xf>
    <xf numFmtId="0" fontId="1" fillId="0" borderId="45" xfId="0" applyFont="1" applyFill="1" applyBorder="1" applyAlignment="1">
      <alignment horizontal="center" vertical="center"/>
    </xf>
    <xf numFmtId="0" fontId="1" fillId="0" borderId="51" xfId="0" applyFont="1" applyFill="1" applyBorder="1" applyAlignment="1">
      <alignment horizontal="center" vertical="center"/>
    </xf>
    <xf numFmtId="0" fontId="1" fillId="0" borderId="30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0" fontId="1" fillId="0" borderId="19" xfId="0" applyFont="1" applyFill="1" applyBorder="1" applyAlignment="1">
      <alignment horizontal="center" vertical="center"/>
    </xf>
    <xf numFmtId="0" fontId="1" fillId="0" borderId="50" xfId="0" applyFont="1" applyFill="1" applyBorder="1" applyAlignment="1" applyProtection="1">
      <alignment horizontal="center" vertical="center"/>
    </xf>
    <xf numFmtId="0" fontId="1" fillId="0" borderId="51" xfId="0" applyFont="1" applyFill="1" applyBorder="1" applyAlignment="1" applyProtection="1">
      <alignment horizontal="center" vertical="center"/>
    </xf>
    <xf numFmtId="0" fontId="13" fillId="0" borderId="0" xfId="0" applyFont="1" applyAlignment="1">
      <alignment horizontal="center"/>
    </xf>
    <xf numFmtId="0" fontId="0" fillId="21" borderId="15" xfId="0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8" fillId="0" borderId="0" xfId="0" applyFont="1" applyFill="1" applyAlignment="1">
      <alignment horizontal="center"/>
    </xf>
    <xf numFmtId="2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wrapText="1"/>
    </xf>
    <xf numFmtId="0" fontId="8" fillId="0" borderId="35" xfId="0" applyFont="1" applyFill="1" applyBorder="1" applyAlignment="1">
      <alignment horizontal="left" wrapText="1"/>
    </xf>
    <xf numFmtId="0" fontId="8" fillId="0" borderId="1" xfId="0" applyFont="1" applyFill="1" applyBorder="1" applyAlignment="1">
      <alignment wrapText="1"/>
    </xf>
    <xf numFmtId="0" fontId="8" fillId="0" borderId="35" xfId="0" applyFont="1" applyFill="1" applyBorder="1" applyAlignment="1">
      <alignment wrapText="1"/>
    </xf>
    <xf numFmtId="0" fontId="8" fillId="0" borderId="14" xfId="0" applyFont="1" applyFill="1" applyBorder="1" applyAlignment="1">
      <alignment horizontal="left" wrapText="1"/>
    </xf>
    <xf numFmtId="0" fontId="8" fillId="0" borderId="4" xfId="0" applyFont="1" applyFill="1" applyBorder="1" applyAlignment="1">
      <alignment horizontal="left" wrapText="1"/>
    </xf>
    <xf numFmtId="0" fontId="8" fillId="0" borderId="36" xfId="0" applyFont="1" applyFill="1" applyBorder="1" applyAlignment="1">
      <alignment horizontal="left" wrapText="1"/>
    </xf>
    <xf numFmtId="0" fontId="8" fillId="0" borderId="13" xfId="0" applyFont="1" applyFill="1" applyBorder="1" applyAlignment="1">
      <alignment horizontal="left" wrapText="1"/>
    </xf>
    <xf numFmtId="0" fontId="8" fillId="0" borderId="1" xfId="0" applyFont="1" applyFill="1" applyBorder="1" applyAlignment="1">
      <alignment horizontal="center" vertical="center"/>
    </xf>
    <xf numFmtId="0" fontId="8" fillId="0" borderId="48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20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2" fontId="8" fillId="0" borderId="1" xfId="0" applyNumberFormat="1" applyFont="1" applyFill="1" applyBorder="1" applyAlignment="1">
      <alignment horizontal="center"/>
    </xf>
    <xf numFmtId="0" fontId="8" fillId="0" borderId="35" xfId="0" applyFont="1" applyFill="1" applyBorder="1" applyAlignment="1">
      <alignment horizontal="center"/>
    </xf>
    <xf numFmtId="0" fontId="20" fillId="0" borderId="48" xfId="0" applyFont="1" applyFill="1" applyBorder="1" applyAlignment="1">
      <alignment horizontal="center" textRotation="90" wrapText="1"/>
    </xf>
    <xf numFmtId="0" fontId="8" fillId="0" borderId="50" xfId="0" applyFont="1" applyFill="1" applyBorder="1" applyAlignment="1">
      <alignment horizontal="center" textRotation="90" wrapText="1"/>
    </xf>
    <xf numFmtId="0" fontId="8" fillId="0" borderId="51" xfId="0" applyFont="1" applyFill="1" applyBorder="1" applyAlignment="1">
      <alignment horizontal="center" textRotation="90" wrapText="1"/>
    </xf>
    <xf numFmtId="0" fontId="8" fillId="0" borderId="30" xfId="0" applyFont="1" applyFill="1" applyBorder="1" applyAlignment="1">
      <alignment horizontal="center" textRotation="90" wrapText="1"/>
    </xf>
    <xf numFmtId="0" fontId="8" fillId="0" borderId="19" xfId="0" applyFont="1" applyFill="1" applyBorder="1" applyAlignment="1">
      <alignment horizontal="center" textRotation="90" wrapText="1"/>
    </xf>
    <xf numFmtId="0" fontId="0" fillId="0" borderId="0" xfId="0" applyFill="1" applyAlignment="1">
      <alignment horizontal="center"/>
    </xf>
    <xf numFmtId="0" fontId="8" fillId="0" borderId="1" xfId="0" applyFont="1" applyFill="1" applyBorder="1" applyAlignment="1">
      <alignment horizontal="center" vertical="center" textRotation="90"/>
    </xf>
    <xf numFmtId="0" fontId="8" fillId="0" borderId="48" xfId="0" applyFont="1" applyFill="1" applyBorder="1" applyAlignment="1">
      <alignment horizontal="center" vertical="center" textRotation="90"/>
    </xf>
    <xf numFmtId="0" fontId="8" fillId="0" borderId="48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wrapText="1"/>
    </xf>
    <xf numFmtId="0" fontId="8" fillId="0" borderId="48" xfId="0" applyFont="1" applyFill="1" applyBorder="1" applyAlignment="1">
      <alignment horizontal="center" wrapText="1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2" fillId="29" borderId="0" xfId="0" applyFont="1" applyFill="1" applyAlignment="1" applyProtection="1">
      <alignment horizontal="center"/>
      <protection locked="0"/>
    </xf>
    <xf numFmtId="0" fontId="5" fillId="0" borderId="0" xfId="0" applyFont="1" applyAlignment="1" applyProtection="1">
      <alignment horizontal="center"/>
      <protection locked="0"/>
    </xf>
    <xf numFmtId="0" fontId="4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20" fillId="0" borderId="14" xfId="0" applyFont="1" applyBorder="1" applyAlignment="1">
      <alignment horizontal="center" vertical="center" wrapText="1" shrinkToFit="1"/>
    </xf>
    <xf numFmtId="0" fontId="20" fillId="0" borderId="13" xfId="0" applyFont="1" applyBorder="1" applyAlignment="1">
      <alignment horizontal="center" vertical="center" wrapText="1" shrinkToFit="1"/>
    </xf>
    <xf numFmtId="0" fontId="4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/>
    </xf>
    <xf numFmtId="0" fontId="4" fillId="0" borderId="17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14" xfId="0" applyFont="1" applyBorder="1" applyAlignment="1" applyProtection="1">
      <alignment horizontal="left"/>
    </xf>
    <xf numFmtId="0" fontId="4" fillId="0" borderId="13" xfId="0" applyFont="1" applyBorder="1" applyAlignment="1" applyProtection="1">
      <alignment horizontal="left"/>
    </xf>
    <xf numFmtId="0" fontId="4" fillId="0" borderId="17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30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0" fillId="0" borderId="25" xfId="0" applyBorder="1"/>
    <xf numFmtId="0" fontId="8" fillId="0" borderId="1" xfId="0" applyFont="1" applyBorder="1" applyAlignment="1">
      <alignment horizontal="center" wrapText="1"/>
    </xf>
    <xf numFmtId="0" fontId="21" fillId="0" borderId="0" xfId="0" applyFont="1" applyAlignment="1">
      <alignment horizontal="center"/>
    </xf>
    <xf numFmtId="0" fontId="0" fillId="0" borderId="15" xfId="0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37" fillId="29" borderId="25" xfId="0" applyFont="1" applyFill="1" applyBorder="1" applyAlignment="1" applyProtection="1">
      <alignment textRotation="90" wrapText="1"/>
      <protection locked="0"/>
    </xf>
    <xf numFmtId="0" fontId="8" fillId="0" borderId="55" xfId="0" applyFont="1" applyFill="1" applyBorder="1"/>
    <xf numFmtId="0" fontId="5" fillId="31" borderId="56" xfId="0" applyFont="1" applyFill="1" applyBorder="1" applyAlignment="1" applyProtection="1">
      <alignment horizontal="left" shrinkToFit="1"/>
    </xf>
    <xf numFmtId="0" fontId="5" fillId="31" borderId="57" xfId="0" applyFont="1" applyFill="1" applyBorder="1" applyAlignment="1" applyProtection="1">
      <alignment horizontal="left" shrinkToFit="1"/>
    </xf>
    <xf numFmtId="0" fontId="8" fillId="0" borderId="58" xfId="0" applyFont="1" applyFill="1" applyBorder="1" applyAlignment="1">
      <alignment horizontal="center" vertical="center" wrapText="1"/>
    </xf>
    <xf numFmtId="0" fontId="8" fillId="0" borderId="25" xfId="0" applyFont="1" applyFill="1" applyBorder="1" applyAlignment="1">
      <alignment horizontal="center"/>
    </xf>
    <xf numFmtId="0" fontId="8" fillId="29" borderId="54" xfId="0" applyFont="1" applyFill="1" applyBorder="1" applyAlignment="1">
      <alignment horizontal="left" vertical="center" wrapText="1"/>
    </xf>
    <xf numFmtId="0" fontId="8" fillId="33" borderId="54" xfId="0" applyFont="1" applyFill="1" applyBorder="1" applyAlignment="1" applyProtection="1">
      <alignment horizontal="left"/>
    </xf>
  </cellXfs>
  <cellStyles count="26">
    <cellStyle name="Comma" xfId="7" xr:uid="{00000000-0005-0000-0000-000000000000}"/>
    <cellStyle name="Comma [0]" xfId="8" xr:uid="{00000000-0005-0000-0000-000001000000}"/>
    <cellStyle name="Comma [0] 2" xfId="13" xr:uid="{00000000-0005-0000-0000-000002000000}"/>
    <cellStyle name="Comma [0] 3" xfId="19" xr:uid="{00000000-0005-0000-0000-000003000000}"/>
    <cellStyle name="Comma 2" xfId="12" xr:uid="{00000000-0005-0000-0000-000004000000}"/>
    <cellStyle name="Comma 3" xfId="15" xr:uid="{00000000-0005-0000-0000-000005000000}"/>
    <cellStyle name="Comma 4" xfId="18" xr:uid="{00000000-0005-0000-0000-000006000000}"/>
    <cellStyle name="Comma 5" xfId="21" xr:uid="{00000000-0005-0000-0000-000007000000}"/>
    <cellStyle name="Comma 6" xfId="22" xr:uid="{00000000-0005-0000-0000-000008000000}"/>
    <cellStyle name="Currency" xfId="5" xr:uid="{00000000-0005-0000-0000-000009000000}"/>
    <cellStyle name="Currency [0]" xfId="6" xr:uid="{00000000-0005-0000-0000-00000A000000}"/>
    <cellStyle name="Currency [0] 2" xfId="11" xr:uid="{00000000-0005-0000-0000-00000B000000}"/>
    <cellStyle name="Currency [0] 3" xfId="17" xr:uid="{00000000-0005-0000-0000-00000C000000}"/>
    <cellStyle name="Currency 2" xfId="10" xr:uid="{00000000-0005-0000-0000-00000D000000}"/>
    <cellStyle name="Currency 3" xfId="14" xr:uid="{00000000-0005-0000-0000-00000E000000}"/>
    <cellStyle name="Currency 4" xfId="16" xr:uid="{00000000-0005-0000-0000-00000F000000}"/>
    <cellStyle name="Currency 5" xfId="20" xr:uid="{00000000-0005-0000-0000-000010000000}"/>
    <cellStyle name="Currency 6" xfId="23" xr:uid="{00000000-0005-0000-0000-000011000000}"/>
    <cellStyle name="Dziesiętny" xfId="1" builtinId="3"/>
    <cellStyle name="Normal" xfId="9" xr:uid="{00000000-0005-0000-0000-000013000000}"/>
    <cellStyle name="Normalny" xfId="0" builtinId="0"/>
    <cellStyle name="Normalny 2" xfId="3" xr:uid="{00000000-0005-0000-0000-000015000000}"/>
    <cellStyle name="Normalny 3" xfId="24" xr:uid="{00000000-0005-0000-0000-000016000000}"/>
    <cellStyle name="Percent" xfId="4" xr:uid="{00000000-0005-0000-0000-000017000000}"/>
    <cellStyle name="Procentowy" xfId="2" builtinId="5"/>
    <cellStyle name="Procentowy 2" xfId="25" xr:uid="{00000000-0005-0000-0000-000019000000}"/>
  </cellStyles>
  <dxfs count="1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DCA91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719667</xdr:colOff>
      <xdr:row>1</xdr:row>
      <xdr:rowOff>10583</xdr:rowOff>
    </xdr:from>
    <xdr:to>
      <xdr:col>24</xdr:col>
      <xdr:colOff>543984</xdr:colOff>
      <xdr:row>13</xdr:row>
      <xdr:rowOff>31473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221128D-2DB4-4F1B-97C0-CAAD2712F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1584" y="31750"/>
          <a:ext cx="10058400" cy="23809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60</xdr:col>
      <xdr:colOff>0</xdr:colOff>
      <xdr:row>17</xdr:row>
      <xdr:rowOff>0</xdr:rowOff>
    </xdr:from>
    <xdr:to>
      <xdr:col>75</xdr:col>
      <xdr:colOff>174812</xdr:colOff>
      <xdr:row>38</xdr:row>
      <xdr:rowOff>30706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B9FA004F-5404-4938-BCA2-7035F2788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4147" y="3989294"/>
          <a:ext cx="10058400" cy="42665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>
    <tabColor indexed="47"/>
  </sheetPr>
  <dimension ref="A1:U103"/>
  <sheetViews>
    <sheetView tabSelected="1" showWhiteSpace="0" zoomScale="90" zoomScaleNormal="90" workbookViewId="0">
      <selection activeCell="C13" sqref="C13"/>
    </sheetView>
  </sheetViews>
  <sheetFormatPr defaultRowHeight="13.2" x14ac:dyDescent="0.25"/>
  <cols>
    <col min="1" max="1" width="11.33203125" customWidth="1"/>
    <col min="2" max="2" width="11.88671875" customWidth="1"/>
    <col min="3" max="3" width="10.6640625" customWidth="1"/>
    <col min="4" max="4" width="11.44140625" customWidth="1"/>
    <col min="5" max="5" width="11.44140625" style="215" customWidth="1"/>
    <col min="6" max="6" width="11.109375" customWidth="1"/>
    <col min="7" max="7" width="10.44140625" customWidth="1"/>
    <col min="8" max="8" width="11.88671875" customWidth="1"/>
    <col min="9" max="9" width="11.44140625" customWidth="1"/>
    <col min="10" max="10" width="9.88671875" customWidth="1"/>
    <col min="16" max="16" width="12.5546875" customWidth="1"/>
  </cols>
  <sheetData>
    <row r="1" spans="1:19" ht="1.5" customHeight="1" x14ac:dyDescent="0.25"/>
    <row r="2" spans="1:19" ht="1.5" customHeight="1" x14ac:dyDescent="0.25">
      <c r="B2" s="69"/>
      <c r="C2" s="69"/>
      <c r="D2" s="69"/>
      <c r="E2" s="69"/>
      <c r="F2" s="69"/>
      <c r="G2" s="69"/>
      <c r="H2" s="69"/>
      <c r="I2" s="69"/>
    </row>
    <row r="3" spans="1:19" ht="77.25" customHeight="1" x14ac:dyDescent="0.25">
      <c r="B3" s="69"/>
      <c r="C3" s="69"/>
      <c r="D3" s="69"/>
      <c r="E3" s="69"/>
      <c r="F3" s="69"/>
      <c r="G3" s="69"/>
      <c r="H3" s="69"/>
      <c r="I3" s="69"/>
    </row>
    <row r="4" spans="1:19" ht="1.5" customHeight="1" x14ac:dyDescent="0.25">
      <c r="B4" s="69"/>
      <c r="C4" s="69"/>
      <c r="D4" s="69"/>
      <c r="E4" s="69"/>
      <c r="F4" s="69"/>
      <c r="G4" s="69"/>
      <c r="H4" s="69"/>
      <c r="I4" s="69"/>
    </row>
    <row r="5" spans="1:19" ht="1.5" customHeight="1" x14ac:dyDescent="0.25">
      <c r="B5" s="69"/>
      <c r="C5" s="69"/>
      <c r="D5" s="69"/>
      <c r="E5" s="69"/>
      <c r="F5" s="69"/>
      <c r="G5" s="69"/>
      <c r="H5" s="69"/>
      <c r="I5" s="69"/>
    </row>
    <row r="6" spans="1:19" hidden="1" x14ac:dyDescent="0.25">
      <c r="B6" s="69"/>
      <c r="C6" s="69"/>
      <c r="D6" s="69"/>
      <c r="E6" s="69"/>
      <c r="F6" s="69"/>
      <c r="G6" s="69"/>
      <c r="H6" s="69"/>
      <c r="I6" s="69"/>
    </row>
    <row r="7" spans="1:19" x14ac:dyDescent="0.25">
      <c r="B7" s="456" t="s">
        <v>225</v>
      </c>
      <c r="C7" s="457"/>
      <c r="D7" s="457"/>
      <c r="E7" s="457"/>
      <c r="F7" s="457"/>
      <c r="G7" s="457"/>
      <c r="H7" s="457"/>
      <c r="I7" s="457"/>
    </row>
    <row r="8" spans="1:19" x14ac:dyDescent="0.25">
      <c r="B8" s="457"/>
      <c r="C8" s="457"/>
      <c r="D8" s="457"/>
      <c r="E8" s="457"/>
      <c r="F8" s="457"/>
      <c r="G8" s="457"/>
      <c r="H8" s="457"/>
      <c r="I8" s="457"/>
    </row>
    <row r="9" spans="1:19" x14ac:dyDescent="0.25">
      <c r="E9" s="69"/>
      <c r="N9" s="188"/>
      <c r="O9" s="188"/>
      <c r="P9" s="188"/>
      <c r="Q9" s="188"/>
      <c r="R9" s="188"/>
      <c r="S9" s="188"/>
    </row>
    <row r="10" spans="1:19" ht="12.75" customHeight="1" x14ac:dyDescent="0.25">
      <c r="A10" s="294"/>
      <c r="B10" s="294"/>
      <c r="C10" s="294"/>
      <c r="D10" s="294"/>
      <c r="E10" s="294"/>
      <c r="F10" s="294"/>
      <c r="G10" s="294"/>
      <c r="H10" s="294"/>
      <c r="I10" s="294"/>
      <c r="J10" s="294"/>
      <c r="N10" s="188"/>
      <c r="O10" s="188"/>
      <c r="P10" s="188"/>
      <c r="Q10" s="188"/>
      <c r="R10" s="188"/>
      <c r="S10" s="188"/>
    </row>
    <row r="11" spans="1:19" x14ac:dyDescent="0.25">
      <c r="A11" s="294"/>
      <c r="B11" s="294"/>
      <c r="C11" s="296"/>
      <c r="D11" s="296"/>
      <c r="E11" s="296"/>
      <c r="G11" s="296"/>
      <c r="H11" s="294"/>
      <c r="I11" s="294"/>
      <c r="J11" s="294"/>
      <c r="N11" s="188"/>
      <c r="O11" s="188"/>
      <c r="P11" s="188"/>
      <c r="Q11" s="188"/>
      <c r="R11" s="188"/>
      <c r="S11" s="188"/>
    </row>
    <row r="12" spans="1:19" ht="19.5" customHeight="1" x14ac:dyDescent="0.25">
      <c r="A12" s="294"/>
      <c r="B12" s="294"/>
      <c r="C12" s="332" t="s">
        <v>4</v>
      </c>
      <c r="D12" s="332" t="s">
        <v>13</v>
      </c>
      <c r="E12" s="332" t="s">
        <v>5</v>
      </c>
      <c r="F12" s="332" t="s">
        <v>6</v>
      </c>
      <c r="G12" s="332" t="s">
        <v>7</v>
      </c>
      <c r="H12" s="333" t="s">
        <v>219</v>
      </c>
      <c r="I12" s="295"/>
      <c r="J12" s="295"/>
      <c r="N12" s="188"/>
      <c r="O12" s="188"/>
      <c r="P12" s="188"/>
      <c r="Q12" s="188"/>
      <c r="R12" s="188"/>
      <c r="S12" s="188"/>
    </row>
    <row r="13" spans="1:19" ht="21.75" customHeight="1" x14ac:dyDescent="0.25">
      <c r="A13" s="183"/>
      <c r="B13" s="436" t="s">
        <v>238</v>
      </c>
      <c r="C13" s="323"/>
      <c r="D13" s="323"/>
      <c r="E13" s="323"/>
      <c r="F13" s="323"/>
      <c r="G13" s="323"/>
      <c r="H13" s="323"/>
      <c r="I13" s="183"/>
      <c r="J13" s="183"/>
      <c r="M13" s="41"/>
      <c r="N13" s="183"/>
      <c r="O13" s="183"/>
      <c r="P13" s="183"/>
      <c r="Q13" s="183"/>
      <c r="R13" s="188"/>
      <c r="S13" s="188"/>
    </row>
    <row r="14" spans="1:19" ht="21.75" customHeight="1" x14ac:dyDescent="0.25">
      <c r="A14" s="183"/>
      <c r="B14" s="183"/>
      <c r="C14" s="293"/>
      <c r="D14" s="293"/>
      <c r="E14" s="293"/>
      <c r="F14" s="293"/>
      <c r="G14" s="293"/>
      <c r="H14" s="293"/>
      <c r="I14" s="183"/>
      <c r="J14" s="183"/>
      <c r="M14" s="41"/>
      <c r="N14" s="183"/>
      <c r="O14" s="183"/>
      <c r="P14" s="183"/>
      <c r="Q14" s="183"/>
      <c r="R14" s="188"/>
      <c r="S14" s="188"/>
    </row>
    <row r="15" spans="1:19" ht="21.75" customHeight="1" x14ac:dyDescent="0.25">
      <c r="A15" s="183"/>
      <c r="B15" s="183"/>
      <c r="C15" s="293"/>
      <c r="D15" s="293"/>
      <c r="E15" s="293"/>
      <c r="F15" s="293"/>
      <c r="G15" s="293"/>
      <c r="H15" s="293"/>
      <c r="I15" s="183"/>
      <c r="J15" s="183"/>
      <c r="L15" s="465" t="s">
        <v>226</v>
      </c>
      <c r="M15" s="465"/>
      <c r="N15" s="465"/>
      <c r="O15" s="465"/>
      <c r="P15" s="465"/>
      <c r="Q15" s="465"/>
      <c r="R15" s="465"/>
      <c r="S15" s="188"/>
    </row>
    <row r="16" spans="1:19" ht="15.75" customHeight="1" x14ac:dyDescent="0.25">
      <c r="B16" s="461" t="s">
        <v>223</v>
      </c>
      <c r="C16" s="461"/>
      <c r="D16" s="461"/>
      <c r="E16" s="411"/>
      <c r="F16" s="297"/>
      <c r="G16" s="297"/>
      <c r="H16" s="186"/>
      <c r="I16" s="297"/>
      <c r="J16" s="297"/>
      <c r="M16" s="41"/>
      <c r="N16" s="217"/>
      <c r="O16" s="216"/>
      <c r="P16" s="414"/>
      <c r="Q16" s="183"/>
      <c r="R16" s="188"/>
      <c r="S16" s="188"/>
    </row>
    <row r="17" spans="1:21" ht="15" customHeight="1" x14ac:dyDescent="0.25">
      <c r="B17" s="462" t="s">
        <v>224</v>
      </c>
      <c r="C17" s="462"/>
      <c r="D17" s="462"/>
      <c r="E17" s="411"/>
      <c r="F17" s="297"/>
      <c r="G17" s="297"/>
      <c r="H17" s="186"/>
      <c r="I17" s="297"/>
      <c r="J17" s="297"/>
      <c r="M17" s="41"/>
      <c r="N17" s="217"/>
      <c r="O17" s="216"/>
      <c r="P17" s="415"/>
      <c r="Q17" s="183"/>
      <c r="R17" s="188"/>
      <c r="S17" s="188"/>
    </row>
    <row r="18" spans="1:21" ht="15.75" customHeight="1" x14ac:dyDescent="0.25">
      <c r="B18" s="461" t="s">
        <v>220</v>
      </c>
      <c r="C18" s="461"/>
      <c r="D18" s="461"/>
      <c r="E18" s="412"/>
      <c r="F18" s="304"/>
      <c r="G18" s="297"/>
      <c r="H18" s="186"/>
      <c r="I18" s="297"/>
      <c r="J18" s="297"/>
      <c r="L18" s="466" t="s">
        <v>227</v>
      </c>
      <c r="M18" s="466"/>
      <c r="N18" s="466"/>
      <c r="O18" s="466"/>
      <c r="P18" s="466"/>
      <c r="Q18" s="466"/>
      <c r="R18" s="466"/>
      <c r="S18" s="466"/>
      <c r="T18" s="466"/>
      <c r="U18" s="466"/>
    </row>
    <row r="19" spans="1:21" ht="17.25" customHeight="1" x14ac:dyDescent="0.25">
      <c r="B19" s="461" t="s">
        <v>221</v>
      </c>
      <c r="C19" s="461"/>
      <c r="D19" s="461"/>
      <c r="E19" s="412"/>
      <c r="F19" s="304"/>
      <c r="G19" s="297"/>
      <c r="H19" s="186"/>
      <c r="I19" s="297"/>
      <c r="J19" s="297"/>
      <c r="M19" s="41"/>
      <c r="N19" s="217"/>
      <c r="O19" s="216"/>
      <c r="P19" s="415"/>
      <c r="Q19" s="183"/>
      <c r="R19" s="188"/>
      <c r="S19" s="188"/>
    </row>
    <row r="20" spans="1:21" ht="15.75" customHeight="1" x14ac:dyDescent="0.25">
      <c r="B20" s="467" t="s">
        <v>240</v>
      </c>
      <c r="C20" s="467"/>
      <c r="D20" s="467"/>
      <c r="E20" s="412"/>
      <c r="F20" s="304"/>
      <c r="G20" s="297"/>
      <c r="H20" s="186"/>
      <c r="I20" s="297"/>
      <c r="J20" s="297"/>
      <c r="L20" t="s">
        <v>237</v>
      </c>
      <c r="M20" s="41"/>
      <c r="N20" s="293"/>
      <c r="O20" s="216"/>
      <c r="P20" s="415"/>
      <c r="Q20" s="183"/>
      <c r="R20" s="188"/>
      <c r="S20" s="188"/>
    </row>
    <row r="21" spans="1:21" ht="19.5" customHeight="1" x14ac:dyDescent="0.25">
      <c r="E21" s="69"/>
      <c r="F21" s="304"/>
      <c r="G21" s="297"/>
      <c r="H21" s="186"/>
      <c r="I21" s="297"/>
      <c r="J21" s="297"/>
      <c r="M21" s="41"/>
      <c r="N21" s="293"/>
      <c r="O21" s="216"/>
      <c r="P21" s="415"/>
      <c r="Q21" s="183"/>
      <c r="R21" s="188"/>
      <c r="S21" s="188"/>
    </row>
    <row r="22" spans="1:21" x14ac:dyDescent="0.25">
      <c r="B22" s="297"/>
      <c r="E22" s="69"/>
      <c r="F22" s="304"/>
      <c r="G22" s="297"/>
      <c r="H22" s="186"/>
      <c r="I22" s="297"/>
      <c r="J22" s="297"/>
      <c r="L22" s="437"/>
      <c r="M22" s="41"/>
      <c r="N22" s="217"/>
      <c r="O22" s="216"/>
      <c r="P22" s="415"/>
      <c r="Q22" s="183"/>
      <c r="R22" s="188"/>
      <c r="S22" s="188"/>
    </row>
    <row r="23" spans="1:21" ht="19.5" customHeight="1" x14ac:dyDescent="0.25">
      <c r="A23" s="183"/>
      <c r="B23" s="183"/>
      <c r="C23" s="303"/>
      <c r="D23" s="448" t="s">
        <v>222</v>
      </c>
      <c r="E23" s="449">
        <f>SUM(E18:E20)</f>
        <v>0</v>
      </c>
      <c r="F23" s="304"/>
      <c r="G23" s="183"/>
      <c r="H23" s="186"/>
      <c r="I23" s="183"/>
      <c r="J23" s="183"/>
      <c r="K23" s="41"/>
      <c r="L23" s="41"/>
      <c r="M23" s="41"/>
      <c r="N23" s="217"/>
      <c r="O23" s="216"/>
      <c r="P23" s="414"/>
      <c r="Q23" s="183"/>
      <c r="R23" s="188"/>
      <c r="S23" s="188"/>
    </row>
    <row r="24" spans="1:21" ht="22.5" customHeight="1" x14ac:dyDescent="0.25">
      <c r="A24" s="183"/>
      <c r="B24" s="461" t="s">
        <v>241</v>
      </c>
      <c r="C24" s="461"/>
      <c r="D24" s="461"/>
      <c r="E24" s="451">
        <f>SUM(E18+E20)</f>
        <v>0</v>
      </c>
      <c r="F24" s="183"/>
      <c r="G24" s="183"/>
      <c r="H24" s="186"/>
      <c r="I24" s="183"/>
      <c r="J24" s="183"/>
      <c r="K24" s="41"/>
      <c r="L24" s="41"/>
      <c r="M24" s="41"/>
      <c r="N24" s="217"/>
      <c r="O24" s="216"/>
      <c r="P24" s="414"/>
      <c r="Q24" s="183"/>
      <c r="R24" s="188"/>
      <c r="S24" s="188"/>
    </row>
    <row r="25" spans="1:21" x14ac:dyDescent="0.25">
      <c r="A25" s="183"/>
      <c r="B25" s="183"/>
      <c r="C25" s="183"/>
      <c r="D25" s="183"/>
      <c r="E25" s="183"/>
      <c r="F25" s="183"/>
      <c r="G25" s="183"/>
      <c r="H25" s="186"/>
      <c r="I25" s="183"/>
      <c r="J25" s="183"/>
      <c r="K25" s="41"/>
      <c r="L25" s="41"/>
      <c r="M25" s="41"/>
      <c r="N25" s="217"/>
      <c r="O25" s="216"/>
      <c r="P25" s="414"/>
      <c r="Q25" s="183"/>
      <c r="R25" s="188"/>
      <c r="S25" s="188"/>
    </row>
    <row r="26" spans="1:21" x14ac:dyDescent="0.25">
      <c r="A26" s="298"/>
      <c r="B26" s="298"/>
      <c r="C26" s="298"/>
      <c r="D26" s="298"/>
      <c r="E26" s="298"/>
      <c r="F26" s="298"/>
      <c r="G26" s="298"/>
      <c r="H26" s="298"/>
      <c r="I26" s="298"/>
      <c r="J26" s="298"/>
      <c r="K26" s="41"/>
      <c r="L26" s="41"/>
      <c r="M26" s="41"/>
      <c r="N26" s="217"/>
      <c r="O26" s="216"/>
      <c r="P26" s="415"/>
      <c r="Q26" s="183"/>
      <c r="R26" s="188"/>
      <c r="S26" s="188"/>
    </row>
    <row r="27" spans="1:21" x14ac:dyDescent="0.25">
      <c r="A27" s="298"/>
      <c r="B27" s="298"/>
      <c r="C27" s="298"/>
      <c r="D27" s="298"/>
      <c r="E27" s="298"/>
      <c r="F27" s="298"/>
      <c r="G27" s="298"/>
      <c r="H27" s="298"/>
      <c r="I27" s="298"/>
      <c r="J27" s="298"/>
      <c r="K27" s="41"/>
      <c r="L27" s="41"/>
      <c r="M27" s="41"/>
      <c r="N27" s="217"/>
      <c r="O27" s="216"/>
      <c r="P27" s="415"/>
      <c r="Q27" s="183"/>
      <c r="R27" s="188"/>
      <c r="S27" s="188"/>
    </row>
    <row r="28" spans="1:21" x14ac:dyDescent="0.25">
      <c r="A28" s="183"/>
      <c r="B28" s="183"/>
      <c r="C28" s="183"/>
      <c r="D28" s="183"/>
      <c r="E28" s="183"/>
      <c r="F28" s="183"/>
      <c r="G28" s="183"/>
      <c r="H28" s="186"/>
      <c r="I28" s="183"/>
      <c r="J28" s="183"/>
      <c r="K28" s="41"/>
      <c r="L28" s="41"/>
      <c r="M28" s="41"/>
      <c r="N28" s="217"/>
      <c r="O28" s="216"/>
      <c r="P28" s="415"/>
      <c r="Q28" s="183"/>
      <c r="R28" s="188"/>
      <c r="S28" s="188"/>
    </row>
    <row r="29" spans="1:21" x14ac:dyDescent="0.25">
      <c r="A29" s="183"/>
      <c r="B29" s="459" t="s">
        <v>176</v>
      </c>
      <c r="C29" s="459"/>
      <c r="D29" s="459"/>
      <c r="E29" s="459"/>
      <c r="F29" s="459"/>
      <c r="G29" s="459"/>
      <c r="H29" s="459"/>
      <c r="I29" s="459"/>
      <c r="J29" s="183"/>
      <c r="K29" s="41"/>
      <c r="L29" s="41"/>
      <c r="M29" s="41"/>
      <c r="N29" s="217"/>
      <c r="O29" s="216"/>
      <c r="P29" s="415"/>
      <c r="Q29" s="183"/>
      <c r="R29" s="188"/>
      <c r="S29" s="188"/>
    </row>
    <row r="30" spans="1:21" x14ac:dyDescent="0.25">
      <c r="A30" s="183"/>
      <c r="B30" s="459"/>
      <c r="C30" s="459"/>
      <c r="D30" s="459"/>
      <c r="E30" s="459"/>
      <c r="F30" s="459"/>
      <c r="G30" s="459"/>
      <c r="H30" s="459"/>
      <c r="I30" s="459"/>
      <c r="J30" s="187"/>
      <c r="K30" s="460"/>
      <c r="L30" s="460"/>
      <c r="M30" s="460"/>
      <c r="N30" s="188"/>
      <c r="O30" s="188"/>
      <c r="P30" s="188"/>
      <c r="Q30" s="188"/>
      <c r="R30" s="188"/>
      <c r="S30" s="188"/>
    </row>
    <row r="31" spans="1:21" ht="20.25" customHeight="1" x14ac:dyDescent="0.25">
      <c r="A31" s="188"/>
      <c r="C31" s="334" t="s">
        <v>4</v>
      </c>
      <c r="D31" s="334" t="s">
        <v>13</v>
      </c>
      <c r="E31" s="334" t="s">
        <v>5</v>
      </c>
      <c r="F31" s="334" t="s">
        <v>6</v>
      </c>
      <c r="G31" s="334" t="s">
        <v>7</v>
      </c>
      <c r="H31" s="334" t="s">
        <v>8</v>
      </c>
      <c r="I31" s="334" t="s">
        <v>9</v>
      </c>
      <c r="J31" s="334" t="s">
        <v>10</v>
      </c>
      <c r="K31" s="334" t="s">
        <v>11</v>
      </c>
      <c r="L31" s="334" t="s">
        <v>12</v>
      </c>
      <c r="M31" s="335" t="s">
        <v>219</v>
      </c>
    </row>
    <row r="32" spans="1:21" ht="22.5" customHeight="1" x14ac:dyDescent="0.25">
      <c r="B32" s="438" t="s">
        <v>238</v>
      </c>
      <c r="C32" s="321"/>
      <c r="D32" s="321"/>
      <c r="E32" s="321"/>
      <c r="F32" s="321"/>
      <c r="G32" s="413"/>
      <c r="H32" s="322"/>
      <c r="I32" s="322"/>
      <c r="J32" s="322"/>
      <c r="K32" s="322"/>
      <c r="L32" s="413"/>
      <c r="M32" s="323"/>
    </row>
    <row r="33" spans="1:18" ht="22.5" customHeight="1" x14ac:dyDescent="0.25">
      <c r="C33" s="308"/>
      <c r="D33" s="308"/>
      <c r="E33" s="308"/>
      <c r="F33" s="308"/>
      <c r="G33" s="309"/>
      <c r="H33" s="308"/>
      <c r="I33" s="309"/>
      <c r="J33" s="308"/>
      <c r="K33" s="308"/>
      <c r="L33" s="309"/>
      <c r="M33" s="310"/>
    </row>
    <row r="34" spans="1:18" ht="22.5" customHeight="1" x14ac:dyDescent="0.25">
      <c r="C34" s="308"/>
      <c r="D34" s="308"/>
      <c r="E34" s="308"/>
      <c r="F34" s="308"/>
      <c r="G34" s="309"/>
      <c r="H34" s="308"/>
      <c r="I34" s="309"/>
      <c r="J34" s="308"/>
      <c r="K34" s="308"/>
      <c r="L34" s="309"/>
      <c r="M34" s="310"/>
    </row>
    <row r="35" spans="1:18" ht="18.75" customHeight="1" x14ac:dyDescent="0.25">
      <c r="B35" s="463" t="s">
        <v>223</v>
      </c>
      <c r="C35" s="463"/>
      <c r="D35" s="463"/>
      <c r="E35" s="411"/>
      <c r="F35" s="297"/>
      <c r="G35" s="297"/>
      <c r="H35" s="186"/>
      <c r="I35" s="297"/>
      <c r="J35" s="297"/>
    </row>
    <row r="36" spans="1:18" ht="17.25" customHeight="1" x14ac:dyDescent="0.25">
      <c r="B36" s="464" t="s">
        <v>224</v>
      </c>
      <c r="C36" s="464"/>
      <c r="D36" s="464"/>
      <c r="E36" s="411"/>
      <c r="F36" s="297"/>
      <c r="G36" s="297"/>
      <c r="H36" s="186"/>
      <c r="I36" s="297"/>
      <c r="J36" s="297"/>
    </row>
    <row r="37" spans="1:18" ht="17.25" customHeight="1" x14ac:dyDescent="0.25">
      <c r="B37" s="463" t="s">
        <v>220</v>
      </c>
      <c r="C37" s="463"/>
      <c r="D37" s="463"/>
      <c r="E37" s="411"/>
      <c r="F37" s="304"/>
      <c r="G37" s="297"/>
      <c r="H37" s="186"/>
      <c r="I37" s="297"/>
      <c r="J37" s="297"/>
    </row>
    <row r="38" spans="1:18" ht="18.75" customHeight="1" x14ac:dyDescent="0.25">
      <c r="B38" s="463" t="s">
        <v>221</v>
      </c>
      <c r="C38" s="463"/>
      <c r="D38" s="463"/>
      <c r="E38" s="411"/>
      <c r="F38" s="304"/>
      <c r="G38" s="297"/>
      <c r="H38" s="186"/>
      <c r="I38" s="297"/>
      <c r="J38" s="297"/>
    </row>
    <row r="39" spans="1:18" ht="21" customHeight="1" x14ac:dyDescent="0.25">
      <c r="B39" s="462" t="s">
        <v>240</v>
      </c>
      <c r="C39" s="462"/>
      <c r="D39" s="462"/>
      <c r="E39" s="411"/>
      <c r="F39" s="297"/>
      <c r="G39" s="297"/>
      <c r="H39" s="186"/>
      <c r="I39" s="297"/>
      <c r="J39" s="297"/>
    </row>
    <row r="40" spans="1:18" ht="18" customHeight="1" x14ac:dyDescent="0.25">
      <c r="B40" s="297"/>
      <c r="C40" s="183"/>
      <c r="D40" s="452" t="s">
        <v>222</v>
      </c>
      <c r="E40" s="449">
        <f>SUM(E37:E39)</f>
        <v>0</v>
      </c>
      <c r="F40" s="297"/>
      <c r="G40" s="297"/>
      <c r="H40" s="186"/>
      <c r="I40" s="297"/>
      <c r="J40" s="297"/>
      <c r="N40" s="41"/>
      <c r="O40" s="41"/>
      <c r="P40" s="41"/>
      <c r="Q40" s="41"/>
      <c r="R40" s="41"/>
    </row>
    <row r="41" spans="1:18" ht="17.25" customHeight="1" x14ac:dyDescent="0.25">
      <c r="A41" s="311"/>
      <c r="B41" s="461" t="s">
        <v>241</v>
      </c>
      <c r="C41" s="461"/>
      <c r="D41" s="461"/>
      <c r="E41" s="450">
        <f>SUM(E37+E39)</f>
        <v>0</v>
      </c>
      <c r="F41" s="183"/>
      <c r="G41" s="183"/>
      <c r="H41" s="186"/>
      <c r="I41" s="41"/>
      <c r="J41" s="41"/>
      <c r="N41" s="41"/>
      <c r="O41" s="41"/>
      <c r="P41" s="41"/>
      <c r="Q41" s="41"/>
      <c r="R41" s="41"/>
    </row>
    <row r="42" spans="1:18" x14ac:dyDescent="0.25">
      <c r="A42" s="311"/>
      <c r="B42" s="183"/>
      <c r="C42" s="183"/>
      <c r="D42" s="183"/>
      <c r="E42" s="183"/>
      <c r="F42" s="183"/>
      <c r="G42" s="183"/>
      <c r="H42" s="186"/>
      <c r="I42" s="41"/>
      <c r="J42" s="41"/>
      <c r="N42" s="41"/>
      <c r="O42" s="41"/>
      <c r="P42" s="41"/>
      <c r="Q42" s="41"/>
      <c r="R42" s="41"/>
    </row>
    <row r="43" spans="1:18" x14ac:dyDescent="0.25">
      <c r="A43" s="183"/>
      <c r="B43" s="187"/>
      <c r="C43" s="183"/>
      <c r="D43" s="187"/>
      <c r="E43" s="183"/>
      <c r="F43" s="187"/>
      <c r="G43" s="187"/>
      <c r="H43" s="186"/>
      <c r="I43" s="299"/>
      <c r="J43" s="299"/>
      <c r="K43" s="458"/>
      <c r="L43" s="458"/>
      <c r="M43" s="458"/>
      <c r="N43" s="183"/>
      <c r="O43" s="8"/>
      <c r="P43" s="98"/>
      <c r="Q43" s="41"/>
      <c r="R43" s="41"/>
    </row>
    <row r="44" spans="1:18" x14ac:dyDescent="0.25">
      <c r="A44" s="188"/>
      <c r="B44" s="188"/>
      <c r="C44" s="188"/>
      <c r="D44" s="188"/>
      <c r="E44" s="191"/>
      <c r="F44" s="191"/>
      <c r="G44" s="191"/>
      <c r="H44" s="191"/>
      <c r="I44" s="191"/>
      <c r="J44" s="188"/>
      <c r="K44" s="188"/>
      <c r="L44" s="188"/>
      <c r="M44" s="188"/>
      <c r="N44" s="189"/>
      <c r="O44" s="8"/>
      <c r="P44" s="20"/>
      <c r="Q44" s="41"/>
      <c r="R44" s="41"/>
    </row>
    <row r="45" spans="1:18" hidden="1" x14ac:dyDescent="0.25">
      <c r="A45" s="188"/>
      <c r="B45" s="188"/>
      <c r="C45" s="188"/>
      <c r="D45" s="188"/>
      <c r="E45" s="191"/>
      <c r="F45" s="191"/>
      <c r="G45" s="191"/>
      <c r="H45" s="191"/>
      <c r="I45" s="191"/>
      <c r="J45" s="188"/>
      <c r="K45" s="188"/>
      <c r="L45" s="188"/>
      <c r="M45" s="188"/>
      <c r="N45" s="183"/>
      <c r="O45" s="41"/>
      <c r="P45" s="41"/>
      <c r="Q45" s="41"/>
      <c r="R45" s="41"/>
    </row>
    <row r="46" spans="1:18" hidden="1" x14ac:dyDescent="0.25">
      <c r="A46" s="188"/>
      <c r="B46" s="188"/>
      <c r="C46" s="188"/>
      <c r="D46" s="188"/>
      <c r="E46" s="191"/>
      <c r="F46" s="191"/>
      <c r="G46" s="191"/>
      <c r="H46" s="191"/>
      <c r="I46" s="191"/>
      <c r="J46" s="188"/>
      <c r="K46" s="188"/>
      <c r="L46" s="188"/>
      <c r="M46" s="188"/>
      <c r="N46" s="183"/>
      <c r="O46" s="41"/>
      <c r="P46" s="41"/>
      <c r="Q46" s="41"/>
      <c r="R46" s="41"/>
    </row>
    <row r="47" spans="1:18" hidden="1" x14ac:dyDescent="0.25">
      <c r="A47" s="469"/>
      <c r="B47" s="469"/>
      <c r="C47" s="469"/>
      <c r="D47" s="190"/>
      <c r="E47" s="190"/>
      <c r="F47" s="191"/>
      <c r="G47" s="191"/>
      <c r="H47" s="191"/>
      <c r="I47" s="191"/>
      <c r="J47" s="188"/>
      <c r="K47" s="188"/>
      <c r="L47" s="188"/>
      <c r="M47" s="188"/>
      <c r="N47" s="183"/>
      <c r="O47" s="41"/>
      <c r="P47" s="41"/>
      <c r="Q47" s="41"/>
      <c r="R47" s="41"/>
    </row>
    <row r="48" spans="1:18" hidden="1" x14ac:dyDescent="0.25">
      <c r="A48" s="191"/>
      <c r="B48" s="191"/>
      <c r="C48" s="191"/>
      <c r="D48" s="191"/>
      <c r="E48" s="191"/>
      <c r="F48" s="191"/>
      <c r="G48" s="191"/>
      <c r="H48" s="191"/>
      <c r="I48" s="191"/>
      <c r="J48" s="188"/>
      <c r="K48" s="188"/>
      <c r="L48" s="188"/>
      <c r="M48" s="188"/>
      <c r="N48" s="183"/>
      <c r="O48" s="41"/>
      <c r="P48" s="41"/>
      <c r="Q48" s="41"/>
      <c r="R48" s="41"/>
    </row>
    <row r="49" spans="1:18" hidden="1" x14ac:dyDescent="0.25">
      <c r="A49" s="469"/>
      <c r="B49" s="469"/>
      <c r="C49" s="469"/>
      <c r="D49" s="190"/>
      <c r="E49" s="190"/>
      <c r="F49" s="191"/>
      <c r="G49" s="191"/>
      <c r="H49" s="191"/>
      <c r="I49" s="191"/>
      <c r="J49" s="188"/>
      <c r="K49" s="183"/>
      <c r="L49" s="183"/>
      <c r="M49" s="183"/>
      <c r="N49" s="183"/>
      <c r="O49" s="41"/>
      <c r="P49" s="41"/>
      <c r="Q49" s="41"/>
      <c r="R49" s="41"/>
    </row>
    <row r="50" spans="1:18" x14ac:dyDescent="0.25">
      <c r="A50" s="188"/>
      <c r="B50" s="188"/>
      <c r="C50" s="188"/>
      <c r="D50" s="188"/>
      <c r="E50" s="191"/>
      <c r="F50" s="191"/>
      <c r="G50" s="191"/>
      <c r="H50" s="191"/>
      <c r="I50" s="191"/>
      <c r="J50" s="188"/>
      <c r="K50" s="183"/>
      <c r="L50" s="183"/>
      <c r="M50" s="183"/>
      <c r="N50" s="188"/>
    </row>
    <row r="51" spans="1:18" x14ac:dyDescent="0.25">
      <c r="A51" s="458"/>
      <c r="B51" s="458"/>
      <c r="C51" s="458"/>
      <c r="D51" s="458"/>
      <c r="E51" s="189"/>
      <c r="F51" s="183"/>
      <c r="G51" s="183"/>
      <c r="H51" s="183"/>
      <c r="I51" s="183"/>
      <c r="J51" s="183"/>
      <c r="K51" s="183"/>
      <c r="L51" s="189"/>
      <c r="M51" s="189"/>
      <c r="N51" s="188"/>
    </row>
    <row r="52" spans="1:18" x14ac:dyDescent="0.25">
      <c r="A52" s="183"/>
      <c r="B52" s="183"/>
      <c r="C52" s="183"/>
      <c r="D52" s="183"/>
      <c r="E52" s="183"/>
      <c r="F52" s="183"/>
      <c r="G52" s="183"/>
      <c r="H52" s="183"/>
      <c r="I52" s="183"/>
      <c r="J52" s="183"/>
      <c r="K52" s="183"/>
      <c r="L52" s="183"/>
      <c r="M52" s="183"/>
      <c r="N52" s="188"/>
    </row>
    <row r="53" spans="1:18" x14ac:dyDescent="0.25">
      <c r="A53" s="458"/>
      <c r="B53" s="458"/>
      <c r="C53" s="458"/>
      <c r="D53" s="458"/>
      <c r="E53" s="189"/>
      <c r="F53" s="183"/>
      <c r="G53" s="183"/>
      <c r="H53" s="183"/>
      <c r="I53" s="183"/>
      <c r="J53" s="183"/>
      <c r="K53" s="183"/>
      <c r="L53" s="183"/>
      <c r="M53" s="183"/>
      <c r="N53" s="188"/>
    </row>
    <row r="54" spans="1:18" x14ac:dyDescent="0.25">
      <c r="A54" s="183"/>
      <c r="B54" s="183"/>
      <c r="C54" s="183"/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8"/>
    </row>
    <row r="55" spans="1:18" hidden="1" x14ac:dyDescent="0.25">
      <c r="A55" s="183"/>
      <c r="B55" s="183"/>
      <c r="C55" s="183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8"/>
    </row>
    <row r="56" spans="1:18" x14ac:dyDescent="0.25">
      <c r="A56" s="458"/>
      <c r="B56" s="458"/>
      <c r="C56" s="458"/>
      <c r="D56" s="183"/>
      <c r="E56" s="183"/>
      <c r="F56" s="183"/>
      <c r="G56" s="183"/>
      <c r="H56" s="183"/>
      <c r="I56" s="183"/>
      <c r="J56" s="183"/>
      <c r="K56" s="183"/>
      <c r="L56" s="183"/>
      <c r="M56" s="183"/>
      <c r="N56" s="188"/>
    </row>
    <row r="57" spans="1:18" x14ac:dyDescent="0.25">
      <c r="A57" s="183"/>
      <c r="B57" s="183"/>
      <c r="C57" s="183"/>
      <c r="D57" s="183"/>
      <c r="E57" s="183"/>
      <c r="F57" s="183"/>
      <c r="G57" s="183"/>
      <c r="H57" s="183"/>
      <c r="I57" s="183"/>
      <c r="J57" s="183"/>
      <c r="K57" s="188"/>
      <c r="L57" s="188"/>
      <c r="M57" s="188"/>
      <c r="N57" s="188"/>
    </row>
    <row r="58" spans="1:18" x14ac:dyDescent="0.25">
      <c r="A58" s="188"/>
      <c r="B58" s="188"/>
      <c r="C58" s="188"/>
      <c r="D58" s="188"/>
      <c r="E58" s="191"/>
      <c r="F58" s="188"/>
      <c r="G58" s="188"/>
      <c r="H58" s="188"/>
      <c r="I58" s="188"/>
      <c r="J58" s="188"/>
      <c r="K58" s="188"/>
      <c r="L58" s="188"/>
      <c r="M58" s="188"/>
      <c r="N58" s="188"/>
    </row>
    <row r="59" spans="1:18" x14ac:dyDescent="0.25">
      <c r="A59" s="470" t="s">
        <v>80</v>
      </c>
      <c r="B59" s="471"/>
      <c r="C59" s="471"/>
      <c r="D59" s="188"/>
      <c r="E59" s="191"/>
      <c r="F59" s="188"/>
      <c r="G59" s="188"/>
      <c r="H59" s="188"/>
      <c r="I59" s="188"/>
      <c r="J59" s="188"/>
      <c r="K59" s="188"/>
      <c r="L59" s="188"/>
      <c r="M59" s="188"/>
      <c r="N59" s="188"/>
    </row>
    <row r="60" spans="1:18" x14ac:dyDescent="0.25">
      <c r="A60" s="300" t="s">
        <v>0</v>
      </c>
      <c r="B60" s="187"/>
      <c r="C60" s="187"/>
      <c r="D60" s="187"/>
      <c r="E60" s="187"/>
      <c r="F60" s="187"/>
      <c r="G60" s="187"/>
      <c r="H60" s="301">
        <f>H13</f>
        <v>0</v>
      </c>
      <c r="I60" s="187"/>
      <c r="J60" s="187"/>
      <c r="K60" s="188"/>
      <c r="L60" s="188"/>
      <c r="M60" s="188"/>
      <c r="N60" s="188"/>
    </row>
    <row r="61" spans="1:18" x14ac:dyDescent="0.25">
      <c r="A61" s="183"/>
      <c r="B61" s="187"/>
      <c r="C61" s="187"/>
      <c r="D61" s="187"/>
      <c r="E61" s="187"/>
      <c r="F61" s="187"/>
      <c r="G61" s="187"/>
      <c r="H61" s="186"/>
      <c r="I61" s="187"/>
      <c r="J61" s="187"/>
      <c r="K61" s="191"/>
      <c r="L61" s="188"/>
      <c r="M61" s="188"/>
      <c r="N61" s="188"/>
    </row>
    <row r="62" spans="1:18" x14ac:dyDescent="0.25">
      <c r="A62" s="188"/>
      <c r="B62" s="188"/>
      <c r="C62" s="188"/>
      <c r="D62" s="188"/>
      <c r="E62" s="187"/>
      <c r="F62" s="188"/>
      <c r="G62" s="187"/>
      <c r="H62" s="186"/>
      <c r="I62" s="183"/>
      <c r="J62" s="183"/>
      <c r="K62" s="188"/>
      <c r="L62" s="188"/>
      <c r="M62" s="188"/>
      <c r="N62" s="188"/>
    </row>
    <row r="63" spans="1:18" x14ac:dyDescent="0.25">
      <c r="A63" s="468" t="s">
        <v>96</v>
      </c>
      <c r="B63" s="468"/>
      <c r="C63" s="468"/>
      <c r="D63" s="188"/>
      <c r="E63" s="187"/>
      <c r="F63" s="188"/>
      <c r="G63" s="187"/>
      <c r="H63" s="186"/>
      <c r="I63" s="183"/>
      <c r="J63" s="183"/>
      <c r="K63" s="188"/>
      <c r="L63" s="188"/>
      <c r="M63" s="188"/>
      <c r="N63" s="188"/>
    </row>
    <row r="64" spans="1:18" x14ac:dyDescent="0.25">
      <c r="A64" s="192" t="s">
        <v>0</v>
      </c>
      <c r="B64" s="183"/>
      <c r="C64" s="183"/>
      <c r="D64" s="183"/>
      <c r="E64" s="187"/>
      <c r="F64" s="183"/>
      <c r="G64" s="187"/>
      <c r="H64" s="301">
        <f>M32</f>
        <v>0</v>
      </c>
      <c r="I64" s="183"/>
      <c r="J64" s="183"/>
      <c r="K64" s="188"/>
      <c r="L64" s="188"/>
      <c r="M64" s="188"/>
      <c r="N64" s="188"/>
    </row>
    <row r="65" spans="1:14" x14ac:dyDescent="0.25">
      <c r="A65" s="188"/>
      <c r="B65" s="188"/>
      <c r="C65" s="188"/>
      <c r="D65" s="188"/>
      <c r="E65" s="191"/>
      <c r="F65" s="188"/>
      <c r="G65" s="188"/>
      <c r="H65" s="188"/>
      <c r="I65" s="188"/>
      <c r="J65" s="188"/>
      <c r="K65" s="188"/>
      <c r="L65" s="188"/>
      <c r="M65" s="188"/>
      <c r="N65" s="188"/>
    </row>
    <row r="66" spans="1:14" x14ac:dyDescent="0.25">
      <c r="A66" s="188"/>
      <c r="B66" s="188"/>
      <c r="C66" s="188"/>
      <c r="D66" s="188"/>
      <c r="E66" s="191"/>
      <c r="F66" s="188"/>
      <c r="G66" s="188"/>
      <c r="H66" s="188"/>
      <c r="I66" s="188"/>
      <c r="J66" s="188"/>
      <c r="K66" s="188"/>
      <c r="L66" s="188"/>
      <c r="M66" s="188"/>
      <c r="N66" s="188"/>
    </row>
    <row r="67" spans="1:14" x14ac:dyDescent="0.25">
      <c r="E67" s="69"/>
    </row>
    <row r="68" spans="1:14" x14ac:dyDescent="0.25">
      <c r="E68" s="69"/>
    </row>
    <row r="69" spans="1:14" x14ac:dyDescent="0.25">
      <c r="E69" s="69"/>
    </row>
    <row r="70" spans="1:14" x14ac:dyDescent="0.25">
      <c r="E70" s="69"/>
    </row>
    <row r="71" spans="1:14" x14ac:dyDescent="0.25">
      <c r="E71" s="69"/>
    </row>
    <row r="72" spans="1:14" x14ac:dyDescent="0.25">
      <c r="E72" s="69"/>
    </row>
    <row r="73" spans="1:14" x14ac:dyDescent="0.25">
      <c r="E73" s="69"/>
    </row>
    <row r="74" spans="1:14" x14ac:dyDescent="0.25">
      <c r="E74" s="69"/>
    </row>
    <row r="75" spans="1:14" x14ac:dyDescent="0.25">
      <c r="E75" s="69"/>
    </row>
    <row r="76" spans="1:14" x14ac:dyDescent="0.25">
      <c r="E76" s="69"/>
    </row>
    <row r="77" spans="1:14" x14ac:dyDescent="0.25">
      <c r="E77" s="69"/>
    </row>
    <row r="78" spans="1:14" x14ac:dyDescent="0.25">
      <c r="E78" s="69"/>
    </row>
    <row r="79" spans="1:14" x14ac:dyDescent="0.25">
      <c r="E79" s="69"/>
    </row>
    <row r="80" spans="1:14" x14ac:dyDescent="0.25">
      <c r="E80" s="69"/>
    </row>
    <row r="81" spans="5:5" x14ac:dyDescent="0.25">
      <c r="E81" s="69"/>
    </row>
    <row r="82" spans="5:5" x14ac:dyDescent="0.25">
      <c r="E82" s="69"/>
    </row>
    <row r="83" spans="5:5" x14ac:dyDescent="0.25">
      <c r="E83" s="69"/>
    </row>
    <row r="84" spans="5:5" x14ac:dyDescent="0.25">
      <c r="E84" s="69"/>
    </row>
    <row r="85" spans="5:5" x14ac:dyDescent="0.25">
      <c r="E85" s="69"/>
    </row>
    <row r="86" spans="5:5" x14ac:dyDescent="0.25">
      <c r="E86" s="69"/>
    </row>
    <row r="87" spans="5:5" x14ac:dyDescent="0.25">
      <c r="E87" s="69"/>
    </row>
    <row r="88" spans="5:5" x14ac:dyDescent="0.25">
      <c r="E88" s="69"/>
    </row>
    <row r="89" spans="5:5" x14ac:dyDescent="0.25">
      <c r="E89" s="69"/>
    </row>
    <row r="90" spans="5:5" x14ac:dyDescent="0.25">
      <c r="E90" s="69"/>
    </row>
    <row r="91" spans="5:5" x14ac:dyDescent="0.25">
      <c r="E91" s="69"/>
    </row>
    <row r="92" spans="5:5" x14ac:dyDescent="0.25">
      <c r="E92" s="69"/>
    </row>
    <row r="93" spans="5:5" x14ac:dyDescent="0.25">
      <c r="E93" s="69"/>
    </row>
    <row r="94" spans="5:5" x14ac:dyDescent="0.25">
      <c r="E94" s="69"/>
    </row>
    <row r="95" spans="5:5" x14ac:dyDescent="0.25">
      <c r="E95" s="69"/>
    </row>
    <row r="96" spans="5:5" x14ac:dyDescent="0.25">
      <c r="E96" s="69"/>
    </row>
    <row r="97" spans="5:5" x14ac:dyDescent="0.25">
      <c r="E97" s="69"/>
    </row>
    <row r="98" spans="5:5" x14ac:dyDescent="0.25">
      <c r="E98" s="69"/>
    </row>
    <row r="99" spans="5:5" x14ac:dyDescent="0.25">
      <c r="E99" s="69"/>
    </row>
    <row r="100" spans="5:5" x14ac:dyDescent="0.25">
      <c r="E100" s="69"/>
    </row>
    <row r="101" spans="5:5" x14ac:dyDescent="0.25">
      <c r="E101" s="69"/>
    </row>
    <row r="102" spans="5:5" x14ac:dyDescent="0.25">
      <c r="E102" s="69"/>
    </row>
    <row r="103" spans="5:5" x14ac:dyDescent="0.25">
      <c r="E103" s="69"/>
    </row>
  </sheetData>
  <sheetProtection algorithmName="SHA-512" hashValue="3qgDiTImH25PhHeKvesWnS8DAiKrWRbn/CvmWdd7rZMwDkMZ94LxoTfv2dVVQ6oWgQFjMye8fi8+JrffW+IkGA==" saltValue="j0nPUoU4p/ZxO4F9Gfensg==" spinCount="100000" sheet="1" formatCells="0" formatColumns="0" formatRows="0" insertColumns="0" insertRows="0" insertHyperlinks="0" deleteColumns="0" deleteRows="0" sort="0" autoFilter="0" pivotTables="0"/>
  <protectedRanges>
    <protectedRange sqref="I35:J42 I16:J29" name="lekcje"/>
    <protectedRange sqref="D39:D40 F39:G40 F16:G29 D24:E29 D35:G38 D16:E20" name="obecnosci i nieobecnosci"/>
    <protectedRange sqref="B40:B42 F41:G42 D41:D42 B23 B25:B28" name="liczba uczniow"/>
    <protectedRange sqref="B22 B17 B36" name="liczba uczniow_1"/>
    <protectedRange sqref="B39" name="liczba uczniow_2"/>
  </protectedRanges>
  <customSheetViews>
    <customSheetView guid="{6FC05442-CA40-4BCC-973E-0EE4E90E80CD}" showRuler="0" topLeftCell="A10">
      <selection activeCell="E22" sqref="E22"/>
      <pageMargins left="0.78740157480314965" right="0.78740157480314965" top="0.98425196850393704" bottom="0.98425196850393704" header="0.51181102362204722" footer="0.51181102362204722"/>
      <pageSetup paperSize="9" orientation="portrait" verticalDpi="0" r:id="rId1"/>
      <headerFooter alignWithMargins="0"/>
    </customSheetView>
  </customSheetViews>
  <mergeCells count="25">
    <mergeCell ref="B24:D24"/>
    <mergeCell ref="B41:D41"/>
    <mergeCell ref="A63:C63"/>
    <mergeCell ref="A47:C47"/>
    <mergeCell ref="A59:C59"/>
    <mergeCell ref="A56:C56"/>
    <mergeCell ref="A49:C49"/>
    <mergeCell ref="A51:D51"/>
    <mergeCell ref="A53:D53"/>
    <mergeCell ref="B7:I8"/>
    <mergeCell ref="K43:M43"/>
    <mergeCell ref="B29:I30"/>
    <mergeCell ref="K30:M30"/>
    <mergeCell ref="B18:D18"/>
    <mergeCell ref="B19:D19"/>
    <mergeCell ref="B16:D16"/>
    <mergeCell ref="B17:D17"/>
    <mergeCell ref="B35:D35"/>
    <mergeCell ref="B36:D36"/>
    <mergeCell ref="B37:D37"/>
    <mergeCell ref="B38:D38"/>
    <mergeCell ref="L15:R15"/>
    <mergeCell ref="L18:U18"/>
    <mergeCell ref="B20:D20"/>
    <mergeCell ref="B39:D39"/>
  </mergeCells>
  <phoneticPr fontId="0" type="noConversion"/>
  <pageMargins left="0.39370078740157483" right="0.39370078740157483" top="0.39370078740157483" bottom="0.39370078740157483" header="0" footer="0"/>
  <pageSetup paperSize="9" scale="94" orientation="landscape" r:id="rId2"/>
  <headerFooter alignWithMargins="0"/>
  <ignoredErrors>
    <ignoredError sqref="E23 E40" formulaRange="1"/>
  </ignoredError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>
    <tabColor indexed="43"/>
  </sheetPr>
  <dimension ref="A1:DE64"/>
  <sheetViews>
    <sheetView zoomScale="85" zoomScaleNormal="85" workbookViewId="0">
      <selection activeCell="B8" sqref="B8"/>
    </sheetView>
  </sheetViews>
  <sheetFormatPr defaultRowHeight="13.2" x14ac:dyDescent="0.25"/>
  <cols>
    <col min="1" max="1" width="4.5546875" customWidth="1"/>
    <col min="2" max="2" width="32.33203125" style="47" customWidth="1"/>
    <col min="3" max="3" width="28.33203125" style="47" hidden="1" customWidth="1"/>
    <col min="4" max="4" width="4.88671875" style="150" customWidth="1"/>
    <col min="5" max="5" width="7.88671875" style="224" customWidth="1"/>
    <col min="6" max="9" width="8" customWidth="1"/>
    <col min="10" max="13" width="7.5546875" customWidth="1"/>
    <col min="14" max="17" width="7.5546875" hidden="1" customWidth="1"/>
    <col min="18" max="18" width="7.109375" hidden="1" customWidth="1"/>
    <col min="19" max="19" width="8.5546875" style="99" hidden="1" customWidth="1"/>
    <col min="20" max="20" width="11.109375" style="9" customWidth="1"/>
    <col min="21" max="21" width="12" hidden="1" customWidth="1"/>
    <col min="22" max="22" width="12" style="40" hidden="1" customWidth="1"/>
    <col min="23" max="23" width="17.109375" hidden="1" customWidth="1"/>
    <col min="24" max="24" width="20.88671875" hidden="1" customWidth="1"/>
    <col min="25" max="29" width="9.6640625" hidden="1" customWidth="1"/>
    <col min="30" max="31" width="9.109375" hidden="1" customWidth="1"/>
    <col min="32" max="32" width="9.109375" style="9" hidden="1" customWidth="1"/>
    <col min="33" max="33" width="9.109375" hidden="1" customWidth="1"/>
    <col min="34" max="34" width="9.109375" style="9" hidden="1" customWidth="1"/>
    <col min="35" max="37" width="9.109375" hidden="1" customWidth="1"/>
    <col min="38" max="38" width="27" hidden="1" customWidth="1"/>
    <col min="39" max="39" width="5.88671875" hidden="1" customWidth="1"/>
    <col min="40" max="54" width="8.6640625" hidden="1" customWidth="1"/>
    <col min="55" max="58" width="9.109375" hidden="1" customWidth="1"/>
    <col min="61" max="61" width="10.44140625" customWidth="1"/>
    <col min="62" max="62" width="19.88671875" customWidth="1"/>
  </cols>
  <sheetData>
    <row r="1" spans="1:109" x14ac:dyDescent="0.25">
      <c r="A1" s="94"/>
      <c r="B1" s="104"/>
      <c r="C1" s="104"/>
      <c r="F1" s="94"/>
      <c r="G1" s="94"/>
      <c r="H1" s="94"/>
      <c r="I1" s="239"/>
      <c r="J1" s="94"/>
      <c r="K1" s="94"/>
      <c r="L1" s="94"/>
      <c r="M1" s="231"/>
      <c r="N1" s="212"/>
      <c r="O1" s="228"/>
      <c r="P1" s="212"/>
      <c r="Q1" s="212"/>
      <c r="R1" s="94"/>
      <c r="S1" s="103"/>
      <c r="T1" s="105" t="s">
        <v>161</v>
      </c>
      <c r="U1" s="94"/>
      <c r="V1" s="102"/>
      <c r="W1" s="94"/>
      <c r="X1" s="94"/>
      <c r="Y1" s="94"/>
      <c r="Z1" s="94"/>
      <c r="AA1" s="94"/>
      <c r="AB1" s="94"/>
      <c r="AC1" s="94"/>
      <c r="AD1" s="94"/>
      <c r="AE1" s="94"/>
      <c r="AF1" s="105"/>
      <c r="AG1" s="94"/>
      <c r="AH1" s="105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</row>
    <row r="2" spans="1:109" x14ac:dyDescent="0.25">
      <c r="A2" s="94"/>
      <c r="B2" s="104"/>
      <c r="C2" s="104"/>
      <c r="F2" s="94"/>
      <c r="G2" s="94"/>
      <c r="H2" s="94"/>
      <c r="I2" s="239"/>
      <c r="J2" s="94"/>
      <c r="K2" s="94"/>
      <c r="L2" s="94"/>
      <c r="M2" s="231"/>
      <c r="N2" s="212"/>
      <c r="O2" s="228"/>
      <c r="P2" s="212"/>
      <c r="Q2" s="212"/>
      <c r="R2" s="94"/>
      <c r="S2" s="103"/>
      <c r="T2" s="105"/>
      <c r="U2" s="88" t="s">
        <v>84</v>
      </c>
      <c r="V2" s="136"/>
      <c r="W2" s="88"/>
      <c r="X2" s="137">
        <f>MAX(T8:T49)</f>
        <v>0</v>
      </c>
      <c r="Y2" s="112"/>
      <c r="Z2" s="113"/>
      <c r="AA2" s="113"/>
      <c r="AB2" s="113"/>
      <c r="AC2" s="94"/>
      <c r="AD2" s="94"/>
      <c r="AE2" s="94"/>
      <c r="AF2" s="105"/>
      <c r="AG2" s="94"/>
      <c r="AH2" s="105"/>
      <c r="AI2" s="94"/>
      <c r="AJ2" s="121"/>
      <c r="AK2" s="121"/>
      <c r="AL2" s="121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94"/>
      <c r="BC2" s="94"/>
      <c r="BD2" s="94"/>
      <c r="BE2" s="94"/>
      <c r="BF2" s="94"/>
      <c r="BG2" s="94"/>
      <c r="BH2" s="94"/>
    </row>
    <row r="3" spans="1:109" ht="32.4" x14ac:dyDescent="0.25">
      <c r="A3" s="94"/>
      <c r="B3" s="104"/>
      <c r="C3" s="104"/>
      <c r="D3" s="211"/>
      <c r="F3" s="478" t="s">
        <v>225</v>
      </c>
      <c r="G3" s="478"/>
      <c r="H3" s="478"/>
      <c r="I3" s="478"/>
      <c r="J3" s="478"/>
      <c r="K3" s="478"/>
      <c r="L3" s="94"/>
      <c r="M3" s="231"/>
      <c r="N3" s="212"/>
      <c r="O3" s="228"/>
      <c r="P3" s="212"/>
      <c r="Q3" s="212"/>
      <c r="R3" s="94"/>
      <c r="S3" s="103"/>
      <c r="T3" s="105"/>
      <c r="U3" s="88" t="s">
        <v>85</v>
      </c>
      <c r="V3" s="136"/>
      <c r="W3" s="88"/>
      <c r="X3" s="137">
        <f>MIN(T8:T49)</f>
        <v>0</v>
      </c>
      <c r="Y3" s="114"/>
      <c r="Z3" s="114"/>
      <c r="AA3" s="105"/>
      <c r="AB3" s="114"/>
      <c r="AC3" s="105"/>
      <c r="AD3" s="94"/>
      <c r="AE3" s="105">
        <f>AE6</f>
        <v>0</v>
      </c>
      <c r="AF3" s="105">
        <f>AF6</f>
        <v>0</v>
      </c>
      <c r="AG3" s="94"/>
      <c r="AH3" s="105">
        <f>AH6</f>
        <v>0</v>
      </c>
      <c r="AI3" s="94"/>
      <c r="AJ3" s="121"/>
      <c r="AK3" s="121"/>
      <c r="AL3" s="195"/>
      <c r="AM3" s="108"/>
      <c r="AN3" s="108"/>
      <c r="AO3" s="108"/>
      <c r="AP3" s="108"/>
      <c r="AQ3" s="108"/>
      <c r="AR3" s="108"/>
      <c r="AS3" s="479"/>
      <c r="AT3" s="479"/>
      <c r="AU3" s="479"/>
      <c r="AV3" s="479"/>
      <c r="AW3" s="479"/>
      <c r="AX3" s="479"/>
      <c r="AY3" s="479"/>
      <c r="AZ3" s="479"/>
      <c r="BA3" s="479"/>
      <c r="BB3" s="108"/>
      <c r="BC3" s="108"/>
      <c r="BD3" s="108"/>
      <c r="BE3" s="108"/>
      <c r="BF3" s="108"/>
      <c r="BG3" s="108"/>
      <c r="BH3" s="108"/>
      <c r="BI3" s="41"/>
      <c r="BJ3" s="41"/>
      <c r="BK3" s="41"/>
      <c r="BL3" s="41"/>
      <c r="BM3" s="69"/>
      <c r="BN3" s="69"/>
      <c r="BO3" s="69"/>
      <c r="BP3" s="69"/>
      <c r="BQ3" s="69"/>
      <c r="BR3" s="69"/>
    </row>
    <row r="4" spans="1:109" ht="16.5" customHeight="1" thickBot="1" x14ac:dyDescent="0.3">
      <c r="A4" s="94"/>
      <c r="B4" s="104"/>
      <c r="C4" s="104"/>
      <c r="F4" s="94"/>
      <c r="G4" s="94"/>
      <c r="H4" s="94"/>
      <c r="I4" s="239"/>
      <c r="J4" s="94"/>
      <c r="K4" s="94"/>
      <c r="L4" s="94"/>
      <c r="M4" s="231"/>
      <c r="N4" s="212"/>
      <c r="O4" s="228"/>
      <c r="P4" s="212"/>
      <c r="Q4" s="212"/>
      <c r="R4" s="94"/>
      <c r="S4" s="103"/>
      <c r="T4" s="105"/>
      <c r="U4" s="94"/>
      <c r="V4" s="102"/>
      <c r="W4" s="94"/>
      <c r="X4" s="94"/>
      <c r="Y4" s="94"/>
      <c r="Z4" s="94"/>
      <c r="AA4" s="94"/>
      <c r="AB4" s="94"/>
      <c r="AC4" s="94"/>
      <c r="AD4" s="94"/>
      <c r="AE4" s="94"/>
      <c r="AF4" s="105"/>
      <c r="AG4" s="94"/>
      <c r="AH4" s="105"/>
      <c r="AI4" s="94"/>
      <c r="AJ4" s="121"/>
      <c r="AK4" s="121"/>
      <c r="AL4" s="195"/>
      <c r="AM4" s="108"/>
      <c r="AN4" s="108"/>
      <c r="AO4" s="108"/>
      <c r="AP4" s="108"/>
      <c r="AQ4" s="108"/>
      <c r="AR4" s="108"/>
      <c r="AS4" s="108"/>
      <c r="AT4" s="108"/>
      <c r="AU4" s="108"/>
      <c r="AV4" s="108"/>
      <c r="AW4" s="108"/>
      <c r="AX4" s="108"/>
      <c r="AY4" s="108"/>
      <c r="AZ4" s="108"/>
      <c r="BA4" s="108"/>
      <c r="BB4" s="108"/>
      <c r="BC4" s="108"/>
      <c r="BD4" s="108"/>
      <c r="BE4" s="108"/>
      <c r="BF4" s="108"/>
      <c r="BG4" s="108"/>
      <c r="BH4" s="108"/>
      <c r="BI4" s="41"/>
      <c r="BJ4" s="41"/>
      <c r="BK4" s="41"/>
      <c r="BL4" s="41"/>
      <c r="BM4" s="69"/>
      <c r="BN4" s="69"/>
      <c r="BO4" s="69"/>
      <c r="BP4" s="69"/>
      <c r="BQ4" s="69"/>
      <c r="BR4" s="69"/>
    </row>
    <row r="5" spans="1:109" ht="12.75" customHeight="1" x14ac:dyDescent="0.25">
      <c r="A5" s="483" t="s">
        <v>29</v>
      </c>
      <c r="B5" s="484" t="s">
        <v>2</v>
      </c>
      <c r="C5" s="486"/>
      <c r="D5" s="483" t="s">
        <v>29</v>
      </c>
      <c r="E5" s="489" t="s">
        <v>207</v>
      </c>
      <c r="F5" s="490"/>
      <c r="G5" s="490"/>
      <c r="H5" s="490"/>
      <c r="I5" s="336"/>
      <c r="J5" s="491"/>
      <c r="K5" s="491"/>
      <c r="L5" s="491"/>
      <c r="M5" s="491"/>
      <c r="N5" s="312"/>
      <c r="O5" s="312"/>
      <c r="P5" s="312"/>
      <c r="Q5" s="312"/>
      <c r="R5" s="496" t="s">
        <v>190</v>
      </c>
      <c r="S5" s="337"/>
      <c r="T5" s="495" t="s">
        <v>1</v>
      </c>
      <c r="U5" s="472" t="s">
        <v>1</v>
      </c>
      <c r="V5" s="480" t="s">
        <v>91</v>
      </c>
      <c r="W5" s="492" t="s">
        <v>181</v>
      </c>
      <c r="X5" s="108"/>
      <c r="Y5" s="138" t="s">
        <v>86</v>
      </c>
      <c r="Z5" s="115"/>
      <c r="AA5" s="115"/>
      <c r="AB5" s="115"/>
      <c r="AC5" s="116"/>
      <c r="AD5" s="94"/>
      <c r="AE5" s="117" t="s">
        <v>87</v>
      </c>
      <c r="AF5" s="118"/>
      <c r="AG5" s="119"/>
      <c r="AH5" s="118"/>
      <c r="AI5" s="120"/>
      <c r="AJ5" s="121"/>
      <c r="AK5" s="121"/>
      <c r="AL5" s="482"/>
      <c r="AM5" s="493"/>
      <c r="AN5" s="482"/>
      <c r="AO5" s="482"/>
      <c r="AP5" s="482"/>
      <c r="AQ5" s="482"/>
      <c r="AR5" s="482"/>
      <c r="AS5" s="482"/>
      <c r="AT5" s="482"/>
      <c r="AU5" s="482"/>
      <c r="AV5" s="482"/>
      <c r="AW5" s="482"/>
      <c r="AX5" s="482"/>
      <c r="AY5" s="482"/>
      <c r="AZ5" s="482"/>
      <c r="BA5" s="482"/>
      <c r="BB5" s="482"/>
      <c r="BC5" s="482"/>
      <c r="BD5" s="482"/>
      <c r="BE5" s="482"/>
      <c r="BF5" s="493"/>
      <c r="BG5" s="493"/>
      <c r="BH5" s="493"/>
      <c r="BI5" s="494"/>
      <c r="BJ5" s="460"/>
      <c r="BK5" s="41"/>
      <c r="BL5" s="41"/>
      <c r="BM5" s="69"/>
      <c r="BN5" s="69"/>
      <c r="BO5" s="69"/>
      <c r="BP5" s="69"/>
      <c r="BQ5" s="69"/>
      <c r="BR5" s="69"/>
    </row>
    <row r="6" spans="1:109" x14ac:dyDescent="0.25">
      <c r="A6" s="483"/>
      <c r="B6" s="484"/>
      <c r="C6" s="486"/>
      <c r="D6" s="483"/>
      <c r="E6" s="475" t="s">
        <v>202</v>
      </c>
      <c r="F6" s="476"/>
      <c r="G6" s="476"/>
      <c r="H6" s="477"/>
      <c r="I6" s="338"/>
      <c r="J6" s="491"/>
      <c r="K6" s="491"/>
      <c r="L6" s="491"/>
      <c r="M6" s="491"/>
      <c r="N6" s="312"/>
      <c r="O6" s="312"/>
      <c r="P6" s="312"/>
      <c r="Q6" s="312"/>
      <c r="R6" s="497"/>
      <c r="S6" s="337"/>
      <c r="T6" s="495"/>
      <c r="U6" s="473"/>
      <c r="V6" s="480"/>
      <c r="W6" s="492"/>
      <c r="X6" s="195"/>
      <c r="Y6" s="111">
        <f>MAX(T8:T49)</f>
        <v>0</v>
      </c>
      <c r="Z6" s="111">
        <f>MAX(Z8:Z49)</f>
        <v>0</v>
      </c>
      <c r="AA6" s="108"/>
      <c r="AB6" s="111">
        <f>MAX(AB8:AB49)</f>
        <v>0</v>
      </c>
      <c r="AC6" s="122"/>
      <c r="AD6" s="121"/>
      <c r="AE6" s="123">
        <f>MIN(T8:T49)</f>
        <v>0</v>
      </c>
      <c r="AF6" s="123">
        <f>MIN(AF8:AF49)</f>
        <v>0</v>
      </c>
      <c r="AG6" s="124"/>
      <c r="AH6" s="125">
        <f>MIN(AH8:AH49)</f>
        <v>0</v>
      </c>
      <c r="AI6" s="126"/>
      <c r="AJ6" s="121"/>
      <c r="AK6" s="121"/>
      <c r="AL6" s="482"/>
      <c r="AM6" s="493"/>
      <c r="AN6" s="482"/>
      <c r="AO6" s="482"/>
      <c r="AP6" s="482"/>
      <c r="AQ6" s="482"/>
      <c r="AR6" s="482"/>
      <c r="AS6" s="482"/>
      <c r="AT6" s="482"/>
      <c r="AU6" s="482"/>
      <c r="AV6" s="482"/>
      <c r="AW6" s="482"/>
      <c r="AX6" s="482"/>
      <c r="AY6" s="482"/>
      <c r="AZ6" s="482"/>
      <c r="BA6" s="482"/>
      <c r="BB6" s="482"/>
      <c r="BC6" s="482"/>
      <c r="BD6" s="482"/>
      <c r="BE6" s="482"/>
      <c r="BF6" s="493"/>
      <c r="BG6" s="493"/>
      <c r="BH6" s="493"/>
      <c r="BI6" s="494"/>
      <c r="BJ6" s="460"/>
      <c r="BK6" s="41"/>
      <c r="BL6" s="41"/>
      <c r="BM6" s="69"/>
      <c r="BN6" s="69"/>
      <c r="BO6" s="69"/>
      <c r="BP6" s="69"/>
      <c r="BQ6" s="69"/>
      <c r="BR6" s="69"/>
    </row>
    <row r="7" spans="1:109" ht="56.25" customHeight="1" x14ac:dyDescent="0.25">
      <c r="A7" s="483"/>
      <c r="B7" s="484"/>
      <c r="C7" s="486"/>
      <c r="D7" s="485"/>
      <c r="E7" s="339" t="s">
        <v>203</v>
      </c>
      <c r="F7" s="340" t="s">
        <v>204</v>
      </c>
      <c r="G7" s="340" t="s">
        <v>3</v>
      </c>
      <c r="H7" s="341" t="s">
        <v>205</v>
      </c>
      <c r="I7" s="341" t="s">
        <v>206</v>
      </c>
      <c r="J7" s="342" t="s">
        <v>192</v>
      </c>
      <c r="K7" s="343" t="s">
        <v>187</v>
      </c>
      <c r="L7" s="344" t="s">
        <v>188</v>
      </c>
      <c r="M7" s="344" t="s">
        <v>201</v>
      </c>
      <c r="N7" s="227" t="s">
        <v>189</v>
      </c>
      <c r="O7" s="227"/>
      <c r="P7" s="227" t="s">
        <v>110</v>
      </c>
      <c r="Q7" s="227" t="s">
        <v>110</v>
      </c>
      <c r="R7" s="498"/>
      <c r="S7" s="337"/>
      <c r="T7" s="495"/>
      <c r="U7" s="474"/>
      <c r="V7" s="481"/>
      <c r="W7" s="492"/>
      <c r="X7" s="124"/>
      <c r="Y7" s="94"/>
      <c r="Z7" s="108"/>
      <c r="AA7" s="108"/>
      <c r="AB7" s="108"/>
      <c r="AC7" s="122"/>
      <c r="AD7" s="121"/>
      <c r="AE7" s="127"/>
      <c r="AF7" s="125"/>
      <c r="AG7" s="124"/>
      <c r="AH7" s="125"/>
      <c r="AI7" s="126"/>
      <c r="AJ7" s="121"/>
      <c r="AK7" s="121"/>
      <c r="AL7" s="482"/>
      <c r="AM7" s="493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493"/>
      <c r="BG7" s="493"/>
      <c r="BH7" s="493"/>
      <c r="BI7" s="494"/>
      <c r="BJ7" s="460"/>
      <c r="BK7" s="41"/>
      <c r="BL7" s="41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6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</row>
    <row r="8" spans="1:109" s="165" customFormat="1" ht="15.75" customHeight="1" x14ac:dyDescent="0.25">
      <c r="A8" s="79">
        <v>1</v>
      </c>
      <c r="B8" s="417"/>
      <c r="C8" s="182" t="e">
        <f>IF(#REF!=5,"",B8)</f>
        <v>#REF!</v>
      </c>
      <c r="D8" s="345">
        <v>1</v>
      </c>
      <c r="E8" s="416"/>
      <c r="F8" s="324"/>
      <c r="G8" s="324"/>
      <c r="H8" s="325"/>
      <c r="I8" s="326"/>
      <c r="J8" s="346" t="str">
        <f t="shared" ref="J8:J49" si="0">IF(ISBLANK($B8),"",SUM(F8))</f>
        <v/>
      </c>
      <c r="K8" s="346" t="str">
        <f t="shared" ref="K8:K49" si="1">IF(ISBLANK($B8),"",SUM(G8))</f>
        <v/>
      </c>
      <c r="L8" s="346" t="str">
        <f t="shared" ref="L8:L49" si="2">IF(ISBLANK($B8),"",SUM(H8))</f>
        <v/>
      </c>
      <c r="M8" s="346" t="str">
        <f t="shared" ref="M8:M49" si="3">IF(ISBLANK($B8),"",SUM(E8))</f>
        <v/>
      </c>
      <c r="N8" s="240" t="e">
        <f>#REF!+L8</f>
        <v>#REF!</v>
      </c>
      <c r="O8" s="208" t="e">
        <f>#REF!+K8+L8</f>
        <v>#REF!</v>
      </c>
      <c r="P8" s="241" t="str">
        <f t="shared" ref="P8:P49" si="4">IF(ISBLANK(B8),"",(N8/O8))</f>
        <v/>
      </c>
      <c r="Q8" s="241" t="str">
        <f t="shared" ref="Q8:Q49" si="5">IF(ISERROR(U8),"",(N8/O8))</f>
        <v/>
      </c>
      <c r="R8" s="208" t="str">
        <f t="shared" ref="R8:R49" si="6">IF(ISBLANK(B8),"",(K8))</f>
        <v/>
      </c>
      <c r="S8" s="347" t="str">
        <f t="shared" ref="S8:S49" si="7">IF(R8=0,"",R8)</f>
        <v/>
      </c>
      <c r="T8" s="348" t="str">
        <f t="shared" ref="T8:T49" si="8">IF(ISBLANK(B8),"",I8)</f>
        <v/>
      </c>
      <c r="U8" s="161" t="e">
        <f>IF(ISBLANK($C8),"",(N8/O8))</f>
        <v>#REF!</v>
      </c>
      <c r="V8" s="209" t="str">
        <f>R8</f>
        <v/>
      </c>
      <c r="W8" s="210" t="str">
        <f t="shared" ref="W8:W49" si="9">IF(ISBLANK($B8),"",B8)</f>
        <v/>
      </c>
      <c r="X8" s="204" t="str">
        <f t="shared" ref="X8:X50" si="10">IF(ISBLANK(B8),"",B8)</f>
        <v/>
      </c>
      <c r="Y8" s="198" t="str">
        <f t="shared" ref="Y8:Y49" si="11">IF(T8=$Y$6,CONCATENATE(W8," / "),"")</f>
        <v/>
      </c>
      <c r="Z8" s="206" t="str">
        <f t="shared" ref="Z8:Z50" si="12">IF(T8=$Y$6,"",T8)</f>
        <v/>
      </c>
      <c r="AA8" s="198" t="str">
        <f t="shared" ref="AA8:AA49" si="13">IF(T8=$Z$6,CONCATENATE(W8," / "),"")</f>
        <v/>
      </c>
      <c r="AB8" s="199" t="str">
        <f t="shared" ref="AB8:AB49" si="14">IF(T8=$Y$6,"",IF(T8=$Z$6,"",T8))</f>
        <v/>
      </c>
      <c r="AC8" s="198" t="str">
        <f t="shared" ref="AC8:AC49" si="15">IF(T8=$AB$6,CONCATENATE(W8," / "),"")</f>
        <v/>
      </c>
      <c r="AD8" s="154"/>
      <c r="AE8" s="200" t="str">
        <f t="shared" ref="AE8:AE49" si="16">IF(T8=$AE$6,CONCATENATE(W8," / "),"")</f>
        <v/>
      </c>
      <c r="AF8" s="201" t="str">
        <f t="shared" ref="AF8:AF49" si="17">IF(T8=$AE$6,"",T8)</f>
        <v/>
      </c>
      <c r="AG8" s="200" t="str">
        <f t="shared" ref="AG8:AG49" si="18">IF(T8=$AF$6,CONCATENATE(W8," / "),"")</f>
        <v/>
      </c>
      <c r="AH8" s="201" t="str">
        <f t="shared" ref="AH8:AH49" si="19">IF(T8=$AE$6,"",IF(T8=$AF$6,"",T8))</f>
        <v/>
      </c>
      <c r="AI8" s="200" t="str">
        <f t="shared" ref="AI8:AI49" si="20">IF(T8=$AH$6,CONCATENATE(W8," / "),"")</f>
        <v/>
      </c>
      <c r="AJ8" s="154"/>
      <c r="AK8" s="154"/>
      <c r="AL8" s="166"/>
      <c r="AM8" s="155"/>
      <c r="AN8" s="155"/>
      <c r="AO8" s="155"/>
      <c r="AP8" s="155"/>
      <c r="AQ8" s="155"/>
      <c r="AR8" s="155"/>
      <c r="AS8" s="155"/>
      <c r="AT8" s="155"/>
      <c r="AU8" s="155"/>
      <c r="AV8" s="155"/>
      <c r="AW8" s="155"/>
      <c r="AX8" s="155"/>
      <c r="AY8" s="155"/>
      <c r="AZ8" s="155"/>
      <c r="BA8" s="155"/>
      <c r="BB8" s="155"/>
      <c r="BC8" s="155"/>
      <c r="BD8" s="155"/>
      <c r="BE8" s="155" t="s">
        <v>160</v>
      </c>
      <c r="BF8" s="155"/>
      <c r="BG8" s="155"/>
      <c r="BH8" s="155"/>
      <c r="BI8" s="500" t="s">
        <v>228</v>
      </c>
      <c r="BJ8" s="500"/>
      <c r="BK8" s="500"/>
      <c r="BL8" s="500"/>
      <c r="BM8" s="500"/>
      <c r="BN8" s="500"/>
      <c r="BO8" s="500"/>
      <c r="BP8" s="500"/>
      <c r="BQ8" s="500"/>
      <c r="BR8" s="500"/>
      <c r="BS8" s="500"/>
      <c r="BT8" s="500"/>
      <c r="BU8" s="500"/>
      <c r="BV8" s="500"/>
      <c r="BW8" s="500"/>
      <c r="BX8" s="500"/>
      <c r="BY8" s="164"/>
      <c r="BZ8" s="164"/>
      <c r="CA8" s="164"/>
      <c r="CB8" s="164"/>
      <c r="CC8" s="164"/>
      <c r="CD8" s="164"/>
      <c r="CE8" s="164"/>
      <c r="CF8" s="164"/>
      <c r="CG8" s="164"/>
      <c r="CH8" s="164"/>
      <c r="CI8" s="164"/>
      <c r="CJ8" s="164"/>
      <c r="CK8" s="164"/>
      <c r="CL8" s="164"/>
      <c r="CM8" s="164"/>
      <c r="CN8" s="164"/>
      <c r="CO8" s="164"/>
      <c r="CP8" s="164"/>
      <c r="CQ8" s="164"/>
      <c r="CR8" s="164"/>
      <c r="CS8" s="164"/>
      <c r="CT8" s="164"/>
      <c r="CU8" s="164"/>
      <c r="CV8" s="164"/>
      <c r="CW8" s="164"/>
      <c r="CX8" s="164"/>
      <c r="CY8" s="164"/>
      <c r="CZ8" s="164"/>
      <c r="DA8" s="164"/>
      <c r="DB8" s="164"/>
      <c r="DC8" s="164"/>
      <c r="DD8" s="164"/>
      <c r="DE8" s="164"/>
    </row>
    <row r="9" spans="1:109" s="167" customFormat="1" ht="15.75" customHeight="1" x14ac:dyDescent="0.25">
      <c r="A9" s="79">
        <v>2</v>
      </c>
      <c r="B9" s="417"/>
      <c r="C9" s="182" t="e">
        <f>IF(#REF!=5,"",B9)</f>
        <v>#REF!</v>
      </c>
      <c r="D9" s="345">
        <v>2</v>
      </c>
      <c r="E9" s="416"/>
      <c r="F9" s="324"/>
      <c r="G9" s="324"/>
      <c r="H9" s="325"/>
      <c r="I9" s="326"/>
      <c r="J9" s="346" t="str">
        <f t="shared" si="0"/>
        <v/>
      </c>
      <c r="K9" s="346" t="str">
        <f t="shared" si="1"/>
        <v/>
      </c>
      <c r="L9" s="346" t="str">
        <f t="shared" si="2"/>
        <v/>
      </c>
      <c r="M9" s="346" t="str">
        <f t="shared" si="3"/>
        <v/>
      </c>
      <c r="N9" s="240" t="e">
        <f>#REF!+L9</f>
        <v>#REF!</v>
      </c>
      <c r="O9" s="208" t="e">
        <f>#REF!+K9+L9</f>
        <v>#REF!</v>
      </c>
      <c r="P9" s="241" t="str">
        <f t="shared" si="4"/>
        <v/>
      </c>
      <c r="Q9" s="241" t="str">
        <f t="shared" si="5"/>
        <v/>
      </c>
      <c r="R9" s="208" t="str">
        <f t="shared" si="6"/>
        <v/>
      </c>
      <c r="S9" s="347" t="str">
        <f t="shared" si="7"/>
        <v/>
      </c>
      <c r="T9" s="348" t="str">
        <f t="shared" si="8"/>
        <v/>
      </c>
      <c r="U9" s="161" t="e">
        <f t="shared" ref="U9:U49" si="21">IF(ISBLANK($C9),"",(N9/O9))</f>
        <v>#REF!</v>
      </c>
      <c r="V9" s="209" t="str">
        <f t="shared" ref="V9:V49" si="22">R9</f>
        <v/>
      </c>
      <c r="W9" s="210" t="str">
        <f t="shared" si="9"/>
        <v/>
      </c>
      <c r="X9" s="204" t="str">
        <f t="shared" si="10"/>
        <v/>
      </c>
      <c r="Y9" s="198" t="str">
        <f t="shared" si="11"/>
        <v/>
      </c>
      <c r="Z9" s="206" t="str">
        <f t="shared" si="12"/>
        <v/>
      </c>
      <c r="AA9" s="198" t="str">
        <f t="shared" si="13"/>
        <v/>
      </c>
      <c r="AB9" s="199" t="str">
        <f t="shared" si="14"/>
        <v/>
      </c>
      <c r="AC9" s="198" t="str">
        <f t="shared" si="15"/>
        <v/>
      </c>
      <c r="AD9" s="154"/>
      <c r="AE9" s="200" t="str">
        <f t="shared" si="16"/>
        <v/>
      </c>
      <c r="AF9" s="201" t="str">
        <f t="shared" si="17"/>
        <v/>
      </c>
      <c r="AG9" s="200" t="str">
        <f t="shared" si="18"/>
        <v/>
      </c>
      <c r="AH9" s="201" t="str">
        <f t="shared" si="19"/>
        <v/>
      </c>
      <c r="AI9" s="200" t="str">
        <f t="shared" si="20"/>
        <v/>
      </c>
      <c r="AJ9" s="154"/>
      <c r="AK9" s="154"/>
      <c r="AL9" s="166"/>
      <c r="AM9" s="155"/>
      <c r="AN9" s="155"/>
      <c r="AO9" s="155"/>
      <c r="AP9" s="155"/>
      <c r="AQ9" s="155"/>
      <c r="AR9" s="155"/>
      <c r="AS9" s="155"/>
      <c r="AT9" s="155"/>
      <c r="AU9" s="155"/>
      <c r="AV9" s="155"/>
      <c r="AW9" s="155"/>
      <c r="AX9" s="155"/>
      <c r="AY9" s="155"/>
      <c r="AZ9" s="155"/>
      <c r="BA9" s="155"/>
      <c r="BB9" s="155"/>
      <c r="BC9" s="155"/>
      <c r="BD9" s="155"/>
      <c r="BE9" s="155"/>
      <c r="BF9" s="155"/>
      <c r="BG9" s="155"/>
      <c r="BH9" s="155"/>
      <c r="BY9" s="164"/>
      <c r="BZ9" s="164"/>
      <c r="CA9" s="164"/>
      <c r="CB9" s="164"/>
      <c r="CC9" s="164"/>
      <c r="CD9" s="164"/>
      <c r="CE9" s="164"/>
      <c r="CF9" s="164"/>
      <c r="CG9" s="164"/>
      <c r="CH9" s="164"/>
      <c r="CI9" s="164"/>
      <c r="CJ9" s="164"/>
      <c r="CK9" s="164"/>
      <c r="CL9" s="164"/>
      <c r="CM9" s="164"/>
      <c r="CN9" s="164"/>
      <c r="CO9" s="164"/>
      <c r="CP9" s="164"/>
      <c r="CQ9" s="164"/>
      <c r="CR9" s="164"/>
      <c r="CS9" s="164"/>
      <c r="CT9" s="164"/>
      <c r="CU9" s="164"/>
      <c r="CV9" s="164"/>
      <c r="CW9" s="164"/>
      <c r="CX9" s="164"/>
      <c r="CY9" s="164"/>
      <c r="CZ9" s="164"/>
      <c r="DA9" s="164"/>
      <c r="DB9" s="164"/>
      <c r="DC9" s="164"/>
      <c r="DD9" s="164"/>
      <c r="DE9" s="164"/>
    </row>
    <row r="10" spans="1:109" s="167" customFormat="1" ht="15.75" customHeight="1" x14ac:dyDescent="0.25">
      <c r="A10" s="79">
        <v>3</v>
      </c>
      <c r="B10" s="417"/>
      <c r="C10" s="182" t="e">
        <f>IF(#REF!=5,"",B10)</f>
        <v>#REF!</v>
      </c>
      <c r="D10" s="345">
        <v>3</v>
      </c>
      <c r="E10" s="416"/>
      <c r="F10" s="324"/>
      <c r="G10" s="324"/>
      <c r="H10" s="325"/>
      <c r="I10" s="326"/>
      <c r="J10" s="346" t="str">
        <f t="shared" si="0"/>
        <v/>
      </c>
      <c r="K10" s="346" t="str">
        <f t="shared" si="1"/>
        <v/>
      </c>
      <c r="L10" s="346" t="str">
        <f t="shared" si="2"/>
        <v/>
      </c>
      <c r="M10" s="346" t="str">
        <f t="shared" si="3"/>
        <v/>
      </c>
      <c r="N10" s="240" t="e">
        <f>#REF!+L10</f>
        <v>#REF!</v>
      </c>
      <c r="O10" s="208" t="e">
        <f>#REF!+K10+L10</f>
        <v>#REF!</v>
      </c>
      <c r="P10" s="241" t="str">
        <f t="shared" si="4"/>
        <v/>
      </c>
      <c r="Q10" s="241" t="str">
        <f t="shared" si="5"/>
        <v/>
      </c>
      <c r="R10" s="208" t="str">
        <f t="shared" si="6"/>
        <v/>
      </c>
      <c r="S10" s="347" t="str">
        <f t="shared" si="7"/>
        <v/>
      </c>
      <c r="T10" s="348" t="str">
        <f t="shared" si="8"/>
        <v/>
      </c>
      <c r="U10" s="161" t="e">
        <f t="shared" si="21"/>
        <v>#REF!</v>
      </c>
      <c r="V10" s="209" t="str">
        <f t="shared" si="22"/>
        <v/>
      </c>
      <c r="W10" s="210" t="str">
        <f t="shared" si="9"/>
        <v/>
      </c>
      <c r="X10" s="204" t="str">
        <f t="shared" si="10"/>
        <v/>
      </c>
      <c r="Y10" s="198" t="str">
        <f t="shared" si="11"/>
        <v/>
      </c>
      <c r="Z10" s="206" t="str">
        <f t="shared" si="12"/>
        <v/>
      </c>
      <c r="AA10" s="198" t="str">
        <f t="shared" si="13"/>
        <v/>
      </c>
      <c r="AB10" s="199" t="str">
        <f t="shared" si="14"/>
        <v/>
      </c>
      <c r="AC10" s="198" t="str">
        <f t="shared" si="15"/>
        <v/>
      </c>
      <c r="AD10" s="154"/>
      <c r="AE10" s="200" t="str">
        <f t="shared" si="16"/>
        <v/>
      </c>
      <c r="AF10" s="201" t="str">
        <f t="shared" si="17"/>
        <v/>
      </c>
      <c r="AG10" s="200" t="str">
        <f t="shared" si="18"/>
        <v/>
      </c>
      <c r="AH10" s="201" t="str">
        <f t="shared" si="19"/>
        <v/>
      </c>
      <c r="AI10" s="200" t="str">
        <f t="shared" si="20"/>
        <v/>
      </c>
      <c r="AJ10" s="154"/>
      <c r="AK10" s="154"/>
      <c r="AL10" s="166"/>
      <c r="AM10" s="155"/>
      <c r="AN10" s="155"/>
      <c r="AO10" s="155"/>
      <c r="AP10" s="155"/>
      <c r="AQ10" s="155"/>
      <c r="AR10" s="155"/>
      <c r="AS10" s="155"/>
      <c r="AT10" s="155"/>
      <c r="AU10" s="155"/>
      <c r="AV10" s="155"/>
      <c r="AW10" s="155"/>
      <c r="AX10" s="155"/>
      <c r="AY10" s="155"/>
      <c r="AZ10" s="155"/>
      <c r="BA10" s="155"/>
      <c r="BB10" s="155"/>
      <c r="BC10" s="155"/>
      <c r="BD10" s="155"/>
      <c r="BE10" s="155"/>
      <c r="BF10" s="155"/>
      <c r="BG10" s="155"/>
      <c r="BH10" s="155"/>
      <c r="BI10" s="500" t="s">
        <v>233</v>
      </c>
      <c r="BJ10" s="500"/>
      <c r="BK10" s="500"/>
      <c r="BL10" s="500"/>
      <c r="BM10" s="500"/>
      <c r="BN10" s="500"/>
      <c r="BO10" s="500"/>
      <c r="BP10" s="500"/>
      <c r="BQ10" s="500"/>
      <c r="BR10" s="500"/>
      <c r="BS10" s="500"/>
      <c r="BT10" s="500"/>
      <c r="BU10" s="500"/>
      <c r="BV10" s="500"/>
      <c r="BW10" s="500"/>
      <c r="BX10" s="500"/>
      <c r="BY10" s="164"/>
      <c r="BZ10" s="164"/>
      <c r="CA10" s="164"/>
      <c r="CB10" s="164"/>
      <c r="CC10" s="164"/>
      <c r="CD10" s="164"/>
      <c r="CE10" s="164"/>
      <c r="CF10" s="164"/>
      <c r="CG10" s="164"/>
      <c r="CH10" s="164"/>
      <c r="CI10" s="164"/>
      <c r="CJ10" s="164"/>
      <c r="CK10" s="164"/>
      <c r="CL10" s="164"/>
      <c r="CM10" s="164"/>
      <c r="CN10" s="164"/>
      <c r="CO10" s="164"/>
      <c r="CP10" s="164"/>
      <c r="CQ10" s="164"/>
      <c r="CR10" s="164"/>
      <c r="CS10" s="164"/>
      <c r="CT10" s="164"/>
      <c r="CU10" s="164"/>
      <c r="CV10" s="164"/>
      <c r="CW10" s="164"/>
      <c r="CX10" s="164"/>
      <c r="CY10" s="164"/>
      <c r="CZ10" s="164"/>
      <c r="DA10" s="164"/>
      <c r="DB10" s="164"/>
      <c r="DC10" s="164"/>
      <c r="DD10" s="164"/>
      <c r="DE10" s="164"/>
    </row>
    <row r="11" spans="1:109" s="167" customFormat="1" ht="15.75" customHeight="1" x14ac:dyDescent="0.25">
      <c r="A11" s="79">
        <v>4</v>
      </c>
      <c r="B11" s="417"/>
      <c r="C11" s="182" t="e">
        <f>IF(#REF!=5,"",B11)</f>
        <v>#REF!</v>
      </c>
      <c r="D11" s="345">
        <v>4</v>
      </c>
      <c r="E11" s="416"/>
      <c r="F11" s="324"/>
      <c r="G11" s="324"/>
      <c r="H11" s="325"/>
      <c r="I11" s="326"/>
      <c r="J11" s="346" t="str">
        <f t="shared" si="0"/>
        <v/>
      </c>
      <c r="K11" s="346" t="str">
        <f t="shared" si="1"/>
        <v/>
      </c>
      <c r="L11" s="346" t="str">
        <f t="shared" si="2"/>
        <v/>
      </c>
      <c r="M11" s="346" t="str">
        <f t="shared" si="3"/>
        <v/>
      </c>
      <c r="N11" s="240" t="e">
        <f>#REF!+L11</f>
        <v>#REF!</v>
      </c>
      <c r="O11" s="208" t="e">
        <f>#REF!+K11+L11</f>
        <v>#REF!</v>
      </c>
      <c r="P11" s="241" t="str">
        <f t="shared" si="4"/>
        <v/>
      </c>
      <c r="Q11" s="241" t="str">
        <f t="shared" si="5"/>
        <v/>
      </c>
      <c r="R11" s="208" t="str">
        <f t="shared" si="6"/>
        <v/>
      </c>
      <c r="S11" s="347" t="str">
        <f t="shared" si="7"/>
        <v/>
      </c>
      <c r="T11" s="348" t="str">
        <f t="shared" si="8"/>
        <v/>
      </c>
      <c r="U11" s="161" t="e">
        <f t="shared" si="21"/>
        <v>#REF!</v>
      </c>
      <c r="V11" s="209" t="str">
        <f t="shared" si="22"/>
        <v/>
      </c>
      <c r="W11" s="210" t="str">
        <f t="shared" si="9"/>
        <v/>
      </c>
      <c r="X11" s="204" t="str">
        <f t="shared" si="10"/>
        <v/>
      </c>
      <c r="Y11" s="198" t="str">
        <f t="shared" si="11"/>
        <v/>
      </c>
      <c r="Z11" s="206" t="str">
        <f t="shared" si="12"/>
        <v/>
      </c>
      <c r="AA11" s="198" t="str">
        <f t="shared" si="13"/>
        <v/>
      </c>
      <c r="AB11" s="199" t="str">
        <f t="shared" si="14"/>
        <v/>
      </c>
      <c r="AC11" s="198" t="str">
        <f t="shared" si="15"/>
        <v/>
      </c>
      <c r="AD11" s="154"/>
      <c r="AE11" s="200" t="str">
        <f t="shared" si="16"/>
        <v/>
      </c>
      <c r="AF11" s="201" t="str">
        <f t="shared" si="17"/>
        <v/>
      </c>
      <c r="AG11" s="200" t="str">
        <f t="shared" si="18"/>
        <v/>
      </c>
      <c r="AH11" s="201" t="str">
        <f t="shared" si="19"/>
        <v/>
      </c>
      <c r="AI11" s="200" t="str">
        <f t="shared" si="20"/>
        <v/>
      </c>
      <c r="AJ11" s="154"/>
      <c r="AK11" s="154"/>
      <c r="AL11" s="166"/>
      <c r="AM11" s="155"/>
      <c r="AN11" s="155"/>
      <c r="AO11" s="155"/>
      <c r="AP11" s="155"/>
      <c r="AQ11" s="155"/>
      <c r="AR11" s="155"/>
      <c r="AS11" s="155"/>
      <c r="AT11" s="155"/>
      <c r="AU11" s="155"/>
      <c r="AV11" s="155"/>
      <c r="AW11" s="155"/>
      <c r="AX11" s="155"/>
      <c r="AY11" s="155"/>
      <c r="AZ11" s="155"/>
      <c r="BA11" s="155"/>
      <c r="BB11" s="155"/>
      <c r="BC11" s="155"/>
      <c r="BD11" s="155"/>
      <c r="BE11" s="155"/>
      <c r="BF11" s="155"/>
      <c r="BG11" s="155"/>
      <c r="BH11" s="155"/>
      <c r="BI11" s="162"/>
      <c r="BJ11" s="163"/>
      <c r="BK11" s="163"/>
      <c r="BL11" s="163"/>
      <c r="BM11" s="164"/>
      <c r="BN11" s="164"/>
      <c r="BO11" s="164"/>
      <c r="BP11" s="164"/>
      <c r="BQ11" s="164"/>
      <c r="BR11" s="164"/>
      <c r="BS11" s="164"/>
      <c r="BT11" s="164"/>
      <c r="BU11" s="164"/>
      <c r="BV11" s="164"/>
      <c r="BW11" s="164"/>
      <c r="BX11" s="164"/>
      <c r="BY11" s="164"/>
      <c r="BZ11" s="164"/>
      <c r="CA11" s="164"/>
      <c r="CB11" s="164"/>
      <c r="CC11" s="164"/>
      <c r="CD11" s="164"/>
      <c r="CE11" s="164"/>
      <c r="CF11" s="164"/>
      <c r="CG11" s="164"/>
      <c r="CH11" s="164"/>
      <c r="CI11" s="164"/>
      <c r="CJ11" s="164"/>
      <c r="CK11" s="164"/>
      <c r="CL11" s="164"/>
      <c r="CM11" s="164"/>
      <c r="CN11" s="164"/>
      <c r="CO11" s="164"/>
      <c r="CP11" s="164"/>
      <c r="CQ11" s="164"/>
      <c r="CR11" s="164"/>
      <c r="CS11" s="164"/>
      <c r="CT11" s="164"/>
      <c r="CU11" s="164"/>
      <c r="CV11" s="164"/>
      <c r="CW11" s="164"/>
      <c r="CX11" s="164"/>
      <c r="CY11" s="164"/>
      <c r="CZ11" s="164"/>
      <c r="DA11" s="164"/>
      <c r="DB11" s="164"/>
      <c r="DC11" s="164"/>
      <c r="DD11" s="164"/>
      <c r="DE11" s="164"/>
    </row>
    <row r="12" spans="1:109" s="167" customFormat="1" ht="15.75" customHeight="1" x14ac:dyDescent="0.25">
      <c r="A12" s="79">
        <v>5</v>
      </c>
      <c r="B12" s="417"/>
      <c r="C12" s="182" t="e">
        <f>IF(#REF!=5,"",B12)</f>
        <v>#REF!</v>
      </c>
      <c r="D12" s="345">
        <v>5</v>
      </c>
      <c r="E12" s="416"/>
      <c r="F12" s="324"/>
      <c r="G12" s="324"/>
      <c r="H12" s="325"/>
      <c r="I12" s="326"/>
      <c r="J12" s="346" t="str">
        <f t="shared" si="0"/>
        <v/>
      </c>
      <c r="K12" s="346" t="str">
        <f t="shared" si="1"/>
        <v/>
      </c>
      <c r="L12" s="346" t="str">
        <f t="shared" si="2"/>
        <v/>
      </c>
      <c r="M12" s="346" t="str">
        <f t="shared" si="3"/>
        <v/>
      </c>
      <c r="N12" s="240" t="e">
        <f>#REF!+L12</f>
        <v>#REF!</v>
      </c>
      <c r="O12" s="208" t="e">
        <f>#REF!+K12+L12</f>
        <v>#REF!</v>
      </c>
      <c r="P12" s="241" t="str">
        <f t="shared" si="4"/>
        <v/>
      </c>
      <c r="Q12" s="241" t="str">
        <f t="shared" si="5"/>
        <v/>
      </c>
      <c r="R12" s="208" t="str">
        <f t="shared" si="6"/>
        <v/>
      </c>
      <c r="S12" s="347" t="str">
        <f t="shared" si="7"/>
        <v/>
      </c>
      <c r="T12" s="348" t="str">
        <f t="shared" si="8"/>
        <v/>
      </c>
      <c r="U12" s="161" t="e">
        <f t="shared" si="21"/>
        <v>#REF!</v>
      </c>
      <c r="V12" s="209" t="str">
        <f t="shared" si="22"/>
        <v/>
      </c>
      <c r="W12" s="210" t="str">
        <f t="shared" si="9"/>
        <v/>
      </c>
      <c r="X12" s="204" t="str">
        <f t="shared" si="10"/>
        <v/>
      </c>
      <c r="Y12" s="198" t="str">
        <f t="shared" si="11"/>
        <v/>
      </c>
      <c r="Z12" s="206" t="str">
        <f t="shared" si="12"/>
        <v/>
      </c>
      <c r="AA12" s="198" t="str">
        <f t="shared" si="13"/>
        <v/>
      </c>
      <c r="AB12" s="199" t="str">
        <f t="shared" si="14"/>
        <v/>
      </c>
      <c r="AC12" s="198" t="str">
        <f t="shared" si="15"/>
        <v/>
      </c>
      <c r="AD12" s="154"/>
      <c r="AE12" s="200" t="str">
        <f t="shared" si="16"/>
        <v/>
      </c>
      <c r="AF12" s="201" t="str">
        <f t="shared" si="17"/>
        <v/>
      </c>
      <c r="AG12" s="200" t="str">
        <f t="shared" si="18"/>
        <v/>
      </c>
      <c r="AH12" s="201" t="str">
        <f t="shared" si="19"/>
        <v/>
      </c>
      <c r="AI12" s="200" t="str">
        <f t="shared" si="20"/>
        <v/>
      </c>
      <c r="AJ12" s="154"/>
      <c r="AK12" s="154"/>
      <c r="AL12" s="166"/>
      <c r="AM12" s="155"/>
      <c r="AN12" s="155"/>
      <c r="AO12" s="155"/>
      <c r="AP12" s="155"/>
      <c r="AQ12" s="155"/>
      <c r="AR12" s="155"/>
      <c r="AS12" s="155"/>
      <c r="AT12" s="155"/>
      <c r="AU12" s="155"/>
      <c r="AV12" s="155"/>
      <c r="AW12" s="155"/>
      <c r="AX12" s="155"/>
      <c r="AY12" s="155"/>
      <c r="AZ12" s="155"/>
      <c r="BA12" s="155"/>
      <c r="BB12" s="155"/>
      <c r="BC12" s="155"/>
      <c r="BD12" s="155"/>
      <c r="BE12" s="155"/>
      <c r="BF12" s="155"/>
      <c r="BG12" s="155"/>
      <c r="BH12" s="155"/>
      <c r="BI12" s="162"/>
      <c r="BJ12" s="163"/>
      <c r="BK12" s="163"/>
      <c r="BL12" s="163"/>
      <c r="BM12" s="164"/>
      <c r="BN12" s="164"/>
      <c r="BO12" s="164"/>
      <c r="BP12" s="164"/>
      <c r="BQ12" s="164"/>
      <c r="BR12" s="164"/>
      <c r="BS12" s="164"/>
      <c r="BT12" s="164"/>
      <c r="BU12" s="164"/>
      <c r="BV12" s="164"/>
      <c r="BW12" s="164"/>
      <c r="BX12" s="164"/>
      <c r="BY12" s="164"/>
      <c r="BZ12" s="164"/>
      <c r="CA12" s="164"/>
      <c r="CB12" s="164"/>
      <c r="CC12" s="164"/>
      <c r="CD12" s="164"/>
      <c r="CE12" s="164"/>
      <c r="CF12" s="164"/>
      <c r="CG12" s="164"/>
      <c r="CH12" s="164"/>
      <c r="CI12" s="164"/>
      <c r="CJ12" s="164"/>
      <c r="CK12" s="164"/>
      <c r="CL12" s="164"/>
      <c r="CM12" s="164"/>
      <c r="CN12" s="164"/>
      <c r="CO12" s="164"/>
      <c r="CP12" s="164"/>
      <c r="CQ12" s="164"/>
      <c r="CR12" s="164"/>
      <c r="CS12" s="164"/>
      <c r="CT12" s="164"/>
      <c r="CU12" s="164"/>
      <c r="CV12" s="164"/>
      <c r="CW12" s="164"/>
      <c r="CX12" s="164"/>
      <c r="CY12" s="164"/>
      <c r="CZ12" s="164"/>
      <c r="DA12" s="164"/>
      <c r="DB12" s="164"/>
      <c r="DC12" s="164"/>
      <c r="DD12" s="164"/>
      <c r="DE12" s="164"/>
    </row>
    <row r="13" spans="1:109" s="167" customFormat="1" ht="15.75" customHeight="1" x14ac:dyDescent="0.25">
      <c r="A13" s="79">
        <v>6</v>
      </c>
      <c r="B13" s="417"/>
      <c r="C13" s="182" t="e">
        <f>IF(#REF!=5,"",B13)</f>
        <v>#REF!</v>
      </c>
      <c r="D13" s="345">
        <v>6</v>
      </c>
      <c r="E13" s="416"/>
      <c r="F13" s="324"/>
      <c r="G13" s="324"/>
      <c r="H13" s="325"/>
      <c r="I13" s="326"/>
      <c r="J13" s="346" t="str">
        <f t="shared" si="0"/>
        <v/>
      </c>
      <c r="K13" s="346" t="str">
        <f t="shared" si="1"/>
        <v/>
      </c>
      <c r="L13" s="346" t="str">
        <f t="shared" si="2"/>
        <v/>
      </c>
      <c r="M13" s="346" t="str">
        <f t="shared" si="3"/>
        <v/>
      </c>
      <c r="N13" s="240" t="e">
        <f>#REF!+L13</f>
        <v>#REF!</v>
      </c>
      <c r="O13" s="208" t="e">
        <f>#REF!+K13+L13</f>
        <v>#REF!</v>
      </c>
      <c r="P13" s="241" t="str">
        <f t="shared" si="4"/>
        <v/>
      </c>
      <c r="Q13" s="241" t="str">
        <f t="shared" si="5"/>
        <v/>
      </c>
      <c r="R13" s="208" t="str">
        <f t="shared" si="6"/>
        <v/>
      </c>
      <c r="S13" s="347" t="str">
        <f t="shared" si="7"/>
        <v/>
      </c>
      <c r="T13" s="348" t="str">
        <f t="shared" si="8"/>
        <v/>
      </c>
      <c r="U13" s="161" t="e">
        <f t="shared" si="21"/>
        <v>#REF!</v>
      </c>
      <c r="V13" s="209" t="str">
        <f t="shared" si="22"/>
        <v/>
      </c>
      <c r="W13" s="210" t="str">
        <f t="shared" si="9"/>
        <v/>
      </c>
      <c r="X13" s="204" t="str">
        <f t="shared" si="10"/>
        <v/>
      </c>
      <c r="Y13" s="198" t="str">
        <f t="shared" si="11"/>
        <v/>
      </c>
      <c r="Z13" s="206" t="str">
        <f t="shared" si="12"/>
        <v/>
      </c>
      <c r="AA13" s="198" t="str">
        <f t="shared" si="13"/>
        <v/>
      </c>
      <c r="AB13" s="199" t="str">
        <f t="shared" si="14"/>
        <v/>
      </c>
      <c r="AC13" s="198" t="str">
        <f t="shared" si="15"/>
        <v/>
      </c>
      <c r="AD13" s="154"/>
      <c r="AE13" s="200" t="str">
        <f t="shared" si="16"/>
        <v/>
      </c>
      <c r="AF13" s="201" t="str">
        <f t="shared" si="17"/>
        <v/>
      </c>
      <c r="AG13" s="200" t="str">
        <f t="shared" si="18"/>
        <v/>
      </c>
      <c r="AH13" s="201" t="str">
        <f t="shared" si="19"/>
        <v/>
      </c>
      <c r="AI13" s="200" t="str">
        <f t="shared" si="20"/>
        <v/>
      </c>
      <c r="AJ13" s="154"/>
      <c r="AK13" s="154"/>
      <c r="AL13" s="166"/>
      <c r="AM13" s="155"/>
      <c r="AN13" s="155"/>
      <c r="AO13" s="155"/>
      <c r="AP13" s="155"/>
      <c r="AQ13" s="155"/>
      <c r="AR13" s="155"/>
      <c r="AS13" s="155"/>
      <c r="AT13" s="155"/>
      <c r="AU13" s="155"/>
      <c r="AV13" s="155"/>
      <c r="AW13" s="155"/>
      <c r="AX13" s="155"/>
      <c r="AY13" s="155"/>
      <c r="AZ13" s="155"/>
      <c r="BA13" s="155"/>
      <c r="BB13" s="155"/>
      <c r="BC13" s="155"/>
      <c r="BD13" s="155"/>
      <c r="BE13" s="155"/>
      <c r="BF13" s="155"/>
      <c r="BG13" s="155"/>
      <c r="BH13" s="155"/>
      <c r="BI13" s="499" t="s">
        <v>229</v>
      </c>
      <c r="BJ13" s="499"/>
      <c r="BK13" s="499"/>
      <c r="BL13" s="499"/>
      <c r="BM13" s="499"/>
      <c r="BN13" s="499"/>
      <c r="BO13" s="499"/>
      <c r="BP13" s="499"/>
      <c r="BQ13" s="499"/>
      <c r="BR13" s="499"/>
      <c r="BS13" s="499"/>
      <c r="BT13" s="499"/>
      <c r="BU13" s="499"/>
      <c r="BV13" s="499"/>
      <c r="BW13" s="499"/>
      <c r="BX13" s="499"/>
      <c r="BY13" s="164"/>
      <c r="BZ13" s="164"/>
      <c r="CA13" s="164"/>
      <c r="CB13" s="164"/>
      <c r="CC13" s="164"/>
      <c r="CD13" s="164"/>
      <c r="CE13" s="164"/>
      <c r="CF13" s="164"/>
      <c r="CG13" s="164"/>
      <c r="CH13" s="164"/>
      <c r="CI13" s="164"/>
      <c r="CJ13" s="164"/>
      <c r="CK13" s="164"/>
      <c r="CL13" s="164"/>
      <c r="CM13" s="164"/>
      <c r="CN13" s="164"/>
      <c r="CO13" s="164"/>
      <c r="CP13" s="164"/>
      <c r="CQ13" s="164"/>
      <c r="CR13" s="164"/>
      <c r="CS13" s="164"/>
      <c r="CT13" s="164"/>
      <c r="CU13" s="164"/>
      <c r="CV13" s="164"/>
      <c r="CW13" s="164"/>
      <c r="CX13" s="164"/>
      <c r="CY13" s="164"/>
      <c r="CZ13" s="164"/>
      <c r="DA13" s="164"/>
      <c r="DB13" s="164"/>
      <c r="DC13" s="164"/>
      <c r="DD13" s="164"/>
      <c r="DE13" s="164"/>
    </row>
    <row r="14" spans="1:109" s="167" customFormat="1" ht="15.75" customHeight="1" x14ac:dyDescent="0.25">
      <c r="A14" s="79">
        <v>7</v>
      </c>
      <c r="B14" s="417"/>
      <c r="C14" s="182" t="e">
        <f>IF(#REF!=5,"",B14)</f>
        <v>#REF!</v>
      </c>
      <c r="D14" s="345">
        <v>7</v>
      </c>
      <c r="E14" s="416"/>
      <c r="F14" s="324"/>
      <c r="G14" s="324"/>
      <c r="H14" s="325"/>
      <c r="I14" s="326"/>
      <c r="J14" s="346" t="str">
        <f t="shared" si="0"/>
        <v/>
      </c>
      <c r="K14" s="346" t="str">
        <f t="shared" si="1"/>
        <v/>
      </c>
      <c r="L14" s="346" t="str">
        <f t="shared" si="2"/>
        <v/>
      </c>
      <c r="M14" s="346" t="str">
        <f t="shared" si="3"/>
        <v/>
      </c>
      <c r="N14" s="240" t="e">
        <f>#REF!+L14</f>
        <v>#REF!</v>
      </c>
      <c r="O14" s="208" t="e">
        <f>#REF!+K14+L14</f>
        <v>#REF!</v>
      </c>
      <c r="P14" s="241" t="str">
        <f t="shared" si="4"/>
        <v/>
      </c>
      <c r="Q14" s="241" t="str">
        <f t="shared" si="5"/>
        <v/>
      </c>
      <c r="R14" s="208" t="str">
        <f t="shared" si="6"/>
        <v/>
      </c>
      <c r="S14" s="347" t="str">
        <f t="shared" si="7"/>
        <v/>
      </c>
      <c r="T14" s="348" t="str">
        <f t="shared" si="8"/>
        <v/>
      </c>
      <c r="U14" s="161" t="e">
        <f t="shared" si="21"/>
        <v>#REF!</v>
      </c>
      <c r="V14" s="209" t="str">
        <f t="shared" si="22"/>
        <v/>
      </c>
      <c r="W14" s="210" t="str">
        <f t="shared" si="9"/>
        <v/>
      </c>
      <c r="X14" s="204" t="str">
        <f t="shared" si="10"/>
        <v/>
      </c>
      <c r="Y14" s="198" t="str">
        <f t="shared" si="11"/>
        <v/>
      </c>
      <c r="Z14" s="206" t="str">
        <f t="shared" si="12"/>
        <v/>
      </c>
      <c r="AA14" s="198" t="str">
        <f t="shared" si="13"/>
        <v/>
      </c>
      <c r="AB14" s="199" t="str">
        <f t="shared" si="14"/>
        <v/>
      </c>
      <c r="AC14" s="198" t="str">
        <f t="shared" si="15"/>
        <v/>
      </c>
      <c r="AD14" s="154"/>
      <c r="AE14" s="200" t="str">
        <f t="shared" si="16"/>
        <v/>
      </c>
      <c r="AF14" s="201" t="str">
        <f t="shared" si="17"/>
        <v/>
      </c>
      <c r="AG14" s="200" t="str">
        <f t="shared" si="18"/>
        <v/>
      </c>
      <c r="AH14" s="201" t="str">
        <f t="shared" si="19"/>
        <v/>
      </c>
      <c r="AI14" s="200" t="str">
        <f t="shared" si="20"/>
        <v/>
      </c>
      <c r="AJ14" s="154"/>
      <c r="AK14" s="154"/>
      <c r="AL14" s="166"/>
      <c r="AM14" s="155"/>
      <c r="AN14" s="155"/>
      <c r="AO14" s="155"/>
      <c r="AP14" s="155"/>
      <c r="AQ14" s="155"/>
      <c r="AR14" s="155"/>
      <c r="AS14" s="155"/>
      <c r="AT14" s="155"/>
      <c r="AU14" s="155"/>
      <c r="AV14" s="155"/>
      <c r="AW14" s="155"/>
      <c r="AX14" s="155"/>
      <c r="AY14" s="155"/>
      <c r="AZ14" s="155"/>
      <c r="BA14" s="155"/>
      <c r="BB14" s="155"/>
      <c r="BC14" s="155"/>
      <c r="BD14" s="155"/>
      <c r="BE14" s="155"/>
      <c r="BF14" s="155"/>
      <c r="BG14" s="155"/>
      <c r="BH14" s="155"/>
      <c r="BI14" s="162"/>
      <c r="BJ14" s="163"/>
      <c r="BK14" s="163"/>
      <c r="BL14" s="163"/>
      <c r="BM14" s="164"/>
      <c r="BN14" s="164"/>
      <c r="BO14" s="164"/>
      <c r="BP14" s="164"/>
      <c r="BQ14" s="164"/>
      <c r="BR14" s="164"/>
      <c r="BS14" s="164"/>
      <c r="BT14" s="164"/>
      <c r="BU14" s="164"/>
      <c r="BV14" s="164"/>
      <c r="BW14" s="164"/>
      <c r="BX14" s="164"/>
      <c r="BY14" s="164"/>
      <c r="BZ14" s="164"/>
      <c r="CA14" s="164"/>
      <c r="CB14" s="164"/>
      <c r="CC14" s="164"/>
      <c r="CD14" s="164"/>
      <c r="CE14" s="164"/>
      <c r="CF14" s="164"/>
      <c r="CG14" s="164"/>
      <c r="CH14" s="164"/>
      <c r="CI14" s="164"/>
      <c r="CJ14" s="164"/>
      <c r="CK14" s="164"/>
      <c r="CL14" s="164"/>
      <c r="CM14" s="164"/>
      <c r="CN14" s="164"/>
      <c r="CO14" s="164"/>
      <c r="CP14" s="164"/>
      <c r="CQ14" s="164"/>
      <c r="CR14" s="164"/>
      <c r="CS14" s="164"/>
      <c r="CT14" s="164"/>
      <c r="CU14" s="164"/>
      <c r="CV14" s="164"/>
      <c r="CW14" s="164"/>
      <c r="CX14" s="164"/>
      <c r="CY14" s="164"/>
      <c r="CZ14" s="164"/>
      <c r="DA14" s="164"/>
      <c r="DB14" s="164"/>
      <c r="DC14" s="164"/>
      <c r="DD14" s="164"/>
      <c r="DE14" s="164"/>
    </row>
    <row r="15" spans="1:109" s="167" customFormat="1" ht="15.75" customHeight="1" x14ac:dyDescent="0.25">
      <c r="A15" s="79">
        <v>8</v>
      </c>
      <c r="B15" s="417"/>
      <c r="C15" s="182" t="e">
        <f>IF(#REF!=5,"",B15)</f>
        <v>#REF!</v>
      </c>
      <c r="D15" s="345">
        <v>8</v>
      </c>
      <c r="E15" s="416"/>
      <c r="F15" s="324"/>
      <c r="G15" s="324"/>
      <c r="H15" s="325"/>
      <c r="I15" s="326"/>
      <c r="J15" s="346" t="str">
        <f t="shared" si="0"/>
        <v/>
      </c>
      <c r="K15" s="346" t="str">
        <f t="shared" si="1"/>
        <v/>
      </c>
      <c r="L15" s="346" t="str">
        <f t="shared" si="2"/>
        <v/>
      </c>
      <c r="M15" s="346" t="str">
        <f t="shared" si="3"/>
        <v/>
      </c>
      <c r="N15" s="240" t="e">
        <f>#REF!+L15</f>
        <v>#REF!</v>
      </c>
      <c r="O15" s="208" t="e">
        <f>#REF!+K15+L15</f>
        <v>#REF!</v>
      </c>
      <c r="P15" s="241" t="str">
        <f t="shared" si="4"/>
        <v/>
      </c>
      <c r="Q15" s="241" t="str">
        <f t="shared" si="5"/>
        <v/>
      </c>
      <c r="R15" s="208" t="str">
        <f t="shared" si="6"/>
        <v/>
      </c>
      <c r="S15" s="347" t="str">
        <f t="shared" si="7"/>
        <v/>
      </c>
      <c r="T15" s="348" t="str">
        <f t="shared" si="8"/>
        <v/>
      </c>
      <c r="U15" s="161" t="e">
        <f t="shared" si="21"/>
        <v>#REF!</v>
      </c>
      <c r="V15" s="209" t="str">
        <f t="shared" si="22"/>
        <v/>
      </c>
      <c r="W15" s="210" t="str">
        <f t="shared" si="9"/>
        <v/>
      </c>
      <c r="X15" s="204" t="str">
        <f t="shared" si="10"/>
        <v/>
      </c>
      <c r="Y15" s="198" t="str">
        <f t="shared" si="11"/>
        <v/>
      </c>
      <c r="Z15" s="206" t="str">
        <f t="shared" si="12"/>
        <v/>
      </c>
      <c r="AA15" s="198" t="str">
        <f t="shared" si="13"/>
        <v/>
      </c>
      <c r="AB15" s="199" t="str">
        <f t="shared" si="14"/>
        <v/>
      </c>
      <c r="AC15" s="198" t="str">
        <f t="shared" si="15"/>
        <v/>
      </c>
      <c r="AD15" s="154"/>
      <c r="AE15" s="200" t="str">
        <f t="shared" si="16"/>
        <v/>
      </c>
      <c r="AF15" s="201" t="str">
        <f t="shared" si="17"/>
        <v/>
      </c>
      <c r="AG15" s="200" t="str">
        <f t="shared" si="18"/>
        <v/>
      </c>
      <c r="AH15" s="201" t="str">
        <f t="shared" si="19"/>
        <v/>
      </c>
      <c r="AI15" s="200" t="str">
        <f t="shared" si="20"/>
        <v/>
      </c>
      <c r="AJ15" s="154"/>
      <c r="AK15" s="154"/>
      <c r="AL15" s="166"/>
      <c r="AM15" s="155"/>
      <c r="AN15" s="155"/>
      <c r="AO15" s="155"/>
      <c r="AP15" s="155"/>
      <c r="AQ15" s="155"/>
      <c r="AR15" s="155"/>
      <c r="AS15" s="155"/>
      <c r="AT15" s="155"/>
      <c r="AU15" s="155"/>
      <c r="AV15" s="155"/>
      <c r="AW15" s="155"/>
      <c r="AX15" s="155"/>
      <c r="AY15" s="155"/>
      <c r="AZ15" s="155"/>
      <c r="BA15" s="155"/>
      <c r="BB15" s="155"/>
      <c r="BC15" s="155"/>
      <c r="BD15" s="155"/>
      <c r="BE15" s="155"/>
      <c r="BF15" s="155"/>
      <c r="BG15" s="155"/>
      <c r="BH15" s="155"/>
      <c r="BI15" s="162"/>
      <c r="BJ15" s="163"/>
      <c r="BK15" s="163"/>
      <c r="BL15" s="163"/>
      <c r="BM15" s="164"/>
      <c r="BN15" s="164"/>
      <c r="BO15" s="164"/>
      <c r="BP15" s="164"/>
      <c r="BQ15" s="164"/>
      <c r="BR15" s="164"/>
      <c r="BS15" s="164"/>
      <c r="BT15" s="164"/>
      <c r="BU15" s="164"/>
      <c r="BV15" s="164"/>
      <c r="BW15" s="164"/>
      <c r="BX15" s="164"/>
      <c r="BY15" s="164"/>
      <c r="BZ15" s="164"/>
      <c r="CA15" s="164"/>
      <c r="CB15" s="164"/>
      <c r="CC15" s="164"/>
      <c r="CD15" s="164"/>
      <c r="CE15" s="164"/>
      <c r="CF15" s="164"/>
      <c r="CG15" s="164"/>
      <c r="CH15" s="164"/>
      <c r="CI15" s="164"/>
      <c r="CJ15" s="164"/>
      <c r="CK15" s="164"/>
      <c r="CL15" s="164"/>
      <c r="CM15" s="164"/>
      <c r="CN15" s="164"/>
      <c r="CO15" s="164"/>
      <c r="CP15" s="164"/>
      <c r="CQ15" s="164"/>
      <c r="CR15" s="164"/>
      <c r="CS15" s="164"/>
      <c r="CT15" s="164"/>
      <c r="CU15" s="164"/>
      <c r="CV15" s="164"/>
      <c r="CW15" s="164"/>
      <c r="CX15" s="164"/>
      <c r="CY15" s="164"/>
      <c r="CZ15" s="164"/>
      <c r="DA15" s="164"/>
      <c r="DB15" s="164"/>
      <c r="DC15" s="164"/>
      <c r="DD15" s="164"/>
      <c r="DE15" s="164"/>
    </row>
    <row r="16" spans="1:109" s="165" customFormat="1" ht="15.75" customHeight="1" x14ac:dyDescent="0.25">
      <c r="A16" s="79">
        <v>9</v>
      </c>
      <c r="B16" s="417"/>
      <c r="C16" s="182" t="e">
        <f>IF(#REF!=5,"",B16)</f>
        <v>#REF!</v>
      </c>
      <c r="D16" s="345">
        <v>9</v>
      </c>
      <c r="E16" s="416"/>
      <c r="F16" s="324"/>
      <c r="G16" s="324"/>
      <c r="H16" s="325"/>
      <c r="I16" s="326"/>
      <c r="J16" s="346" t="str">
        <f t="shared" si="0"/>
        <v/>
      </c>
      <c r="K16" s="346" t="str">
        <f t="shared" si="1"/>
        <v/>
      </c>
      <c r="L16" s="346" t="str">
        <f t="shared" si="2"/>
        <v/>
      </c>
      <c r="M16" s="346" t="str">
        <f t="shared" si="3"/>
        <v/>
      </c>
      <c r="N16" s="240" t="e">
        <f>#REF!+L16</f>
        <v>#REF!</v>
      </c>
      <c r="O16" s="208" t="e">
        <f>#REF!+K16+L16</f>
        <v>#REF!</v>
      </c>
      <c r="P16" s="241" t="str">
        <f t="shared" si="4"/>
        <v/>
      </c>
      <c r="Q16" s="241" t="str">
        <f t="shared" si="5"/>
        <v/>
      </c>
      <c r="R16" s="208" t="str">
        <f t="shared" si="6"/>
        <v/>
      </c>
      <c r="S16" s="347" t="str">
        <f t="shared" si="7"/>
        <v/>
      </c>
      <c r="T16" s="348" t="str">
        <f t="shared" si="8"/>
        <v/>
      </c>
      <c r="U16" s="161" t="e">
        <f t="shared" si="21"/>
        <v>#REF!</v>
      </c>
      <c r="V16" s="209" t="str">
        <f t="shared" si="22"/>
        <v/>
      </c>
      <c r="W16" s="210" t="str">
        <f t="shared" si="9"/>
        <v/>
      </c>
      <c r="X16" s="204" t="str">
        <f t="shared" si="10"/>
        <v/>
      </c>
      <c r="Y16" s="198" t="str">
        <f t="shared" si="11"/>
        <v/>
      </c>
      <c r="Z16" s="206" t="str">
        <f t="shared" si="12"/>
        <v/>
      </c>
      <c r="AA16" s="198" t="str">
        <f t="shared" si="13"/>
        <v/>
      </c>
      <c r="AB16" s="199" t="str">
        <f t="shared" si="14"/>
        <v/>
      </c>
      <c r="AC16" s="198" t="str">
        <f t="shared" si="15"/>
        <v/>
      </c>
      <c r="AD16" s="154"/>
      <c r="AE16" s="200" t="str">
        <f t="shared" si="16"/>
        <v/>
      </c>
      <c r="AF16" s="201" t="str">
        <f t="shared" si="17"/>
        <v/>
      </c>
      <c r="AG16" s="200" t="str">
        <f t="shared" si="18"/>
        <v/>
      </c>
      <c r="AH16" s="201" t="str">
        <f t="shared" si="19"/>
        <v/>
      </c>
      <c r="AI16" s="200" t="str">
        <f t="shared" si="20"/>
        <v/>
      </c>
      <c r="AJ16" s="154"/>
      <c r="AK16" s="154"/>
      <c r="AL16" s="166"/>
      <c r="AM16" s="155"/>
      <c r="AN16" s="155"/>
      <c r="AO16" s="155"/>
      <c r="AP16" s="155"/>
      <c r="AQ16" s="155"/>
      <c r="AR16" s="155"/>
      <c r="AS16" s="155"/>
      <c r="AT16" s="155"/>
      <c r="AU16" s="155"/>
      <c r="AV16" s="155"/>
      <c r="AW16" s="155"/>
      <c r="AX16" s="155"/>
      <c r="AY16" s="155"/>
      <c r="AZ16" s="155"/>
      <c r="BA16" s="155"/>
      <c r="BB16" s="155"/>
      <c r="BC16" s="155"/>
      <c r="BD16" s="155"/>
      <c r="BE16" s="155"/>
      <c r="BF16" s="155"/>
      <c r="BG16" s="155"/>
      <c r="BH16" s="155"/>
      <c r="BI16" s="162"/>
      <c r="BJ16" s="163"/>
      <c r="BK16" s="163"/>
      <c r="BL16" s="163"/>
      <c r="BM16" s="164"/>
      <c r="BN16" s="164"/>
      <c r="BO16" s="164"/>
      <c r="BP16" s="164"/>
      <c r="BQ16" s="164"/>
      <c r="BR16" s="164"/>
      <c r="BS16" s="164"/>
      <c r="BT16" s="164"/>
      <c r="BU16" s="164"/>
      <c r="BV16" s="164"/>
      <c r="BW16" s="164"/>
      <c r="BX16" s="164"/>
      <c r="BY16" s="164"/>
      <c r="BZ16" s="164"/>
      <c r="CA16" s="164"/>
      <c r="CB16" s="164"/>
      <c r="CC16" s="164"/>
      <c r="CD16" s="164"/>
      <c r="CE16" s="164"/>
      <c r="CF16" s="164"/>
      <c r="CG16" s="164"/>
      <c r="CH16" s="164"/>
      <c r="CI16" s="164"/>
      <c r="CJ16" s="164"/>
      <c r="CK16" s="164"/>
      <c r="CL16" s="164"/>
      <c r="CM16" s="164"/>
      <c r="CN16" s="164"/>
      <c r="CO16" s="164"/>
      <c r="CP16" s="164"/>
      <c r="CQ16" s="164"/>
      <c r="CR16" s="164"/>
      <c r="CS16" s="164"/>
      <c r="CT16" s="164"/>
      <c r="CU16" s="164"/>
      <c r="CV16" s="164"/>
      <c r="CW16" s="164"/>
      <c r="CX16" s="164"/>
      <c r="CY16" s="164"/>
      <c r="CZ16" s="164"/>
      <c r="DA16" s="164"/>
      <c r="DB16" s="164"/>
      <c r="DC16" s="164"/>
      <c r="DD16" s="164"/>
      <c r="DE16" s="164"/>
    </row>
    <row r="17" spans="1:109" s="167" customFormat="1" ht="15.75" customHeight="1" x14ac:dyDescent="0.25">
      <c r="A17" s="79">
        <v>10</v>
      </c>
      <c r="B17" s="417"/>
      <c r="C17" s="182" t="e">
        <f>IF(#REF!=5,"",B17)</f>
        <v>#REF!</v>
      </c>
      <c r="D17" s="345">
        <v>10</v>
      </c>
      <c r="E17" s="416"/>
      <c r="F17" s="324"/>
      <c r="G17" s="324"/>
      <c r="H17" s="325"/>
      <c r="I17" s="326"/>
      <c r="J17" s="346" t="str">
        <f t="shared" si="0"/>
        <v/>
      </c>
      <c r="K17" s="346" t="str">
        <f t="shared" si="1"/>
        <v/>
      </c>
      <c r="L17" s="346" t="str">
        <f t="shared" si="2"/>
        <v/>
      </c>
      <c r="M17" s="346" t="str">
        <f t="shared" si="3"/>
        <v/>
      </c>
      <c r="N17" s="240" t="e">
        <f>#REF!+L17</f>
        <v>#REF!</v>
      </c>
      <c r="O17" s="208" t="e">
        <f>#REF!+K17+L17</f>
        <v>#REF!</v>
      </c>
      <c r="P17" s="241" t="str">
        <f t="shared" si="4"/>
        <v/>
      </c>
      <c r="Q17" s="241" t="str">
        <f t="shared" si="5"/>
        <v/>
      </c>
      <c r="R17" s="208" t="str">
        <f t="shared" si="6"/>
        <v/>
      </c>
      <c r="S17" s="347" t="str">
        <f t="shared" si="7"/>
        <v/>
      </c>
      <c r="T17" s="348" t="str">
        <f t="shared" si="8"/>
        <v/>
      </c>
      <c r="U17" s="161" t="e">
        <f t="shared" si="21"/>
        <v>#REF!</v>
      </c>
      <c r="V17" s="209" t="str">
        <f t="shared" si="22"/>
        <v/>
      </c>
      <c r="W17" s="210" t="str">
        <f t="shared" si="9"/>
        <v/>
      </c>
      <c r="X17" s="204" t="str">
        <f t="shared" si="10"/>
        <v/>
      </c>
      <c r="Y17" s="198" t="str">
        <f t="shared" si="11"/>
        <v/>
      </c>
      <c r="Z17" s="206" t="str">
        <f t="shared" si="12"/>
        <v/>
      </c>
      <c r="AA17" s="198" t="str">
        <f t="shared" si="13"/>
        <v/>
      </c>
      <c r="AB17" s="199" t="str">
        <f t="shared" si="14"/>
        <v/>
      </c>
      <c r="AC17" s="198" t="str">
        <f t="shared" si="15"/>
        <v/>
      </c>
      <c r="AD17" s="154"/>
      <c r="AE17" s="200" t="str">
        <f t="shared" si="16"/>
        <v/>
      </c>
      <c r="AF17" s="201" t="str">
        <f t="shared" si="17"/>
        <v/>
      </c>
      <c r="AG17" s="200" t="str">
        <f t="shared" si="18"/>
        <v/>
      </c>
      <c r="AH17" s="201" t="str">
        <f t="shared" si="19"/>
        <v/>
      </c>
      <c r="AI17" s="200" t="str">
        <f t="shared" si="20"/>
        <v/>
      </c>
      <c r="AJ17" s="154"/>
      <c r="AK17" s="154"/>
      <c r="AL17" s="166"/>
      <c r="AM17" s="155"/>
      <c r="AN17" s="155"/>
      <c r="AO17" s="155"/>
      <c r="AP17" s="155"/>
      <c r="AQ17" s="155"/>
      <c r="AR17" s="155"/>
      <c r="AS17" s="155"/>
      <c r="AT17" s="155"/>
      <c r="AU17" s="155"/>
      <c r="AV17" s="155"/>
      <c r="AW17" s="155"/>
      <c r="AX17" s="155"/>
      <c r="AY17" s="155"/>
      <c r="AZ17" s="155"/>
      <c r="BA17" s="155"/>
      <c r="BB17" s="155"/>
      <c r="BC17" s="155"/>
      <c r="BD17" s="155"/>
      <c r="BE17" s="155"/>
      <c r="BF17" s="155"/>
      <c r="BG17" s="155"/>
      <c r="BH17" s="155"/>
      <c r="BI17" s="162"/>
      <c r="BJ17" s="163"/>
      <c r="BK17" s="163"/>
      <c r="BL17" s="163"/>
      <c r="BM17" s="164"/>
      <c r="BN17" s="164"/>
      <c r="BO17" s="164"/>
      <c r="BP17" s="164"/>
      <c r="BQ17" s="164"/>
      <c r="BR17" s="164"/>
      <c r="BS17" s="164"/>
      <c r="BT17" s="164"/>
      <c r="BU17" s="164"/>
      <c r="BV17" s="164"/>
      <c r="BW17" s="164"/>
      <c r="BX17" s="164"/>
      <c r="BY17" s="164"/>
      <c r="BZ17" s="164"/>
      <c r="CA17" s="164"/>
      <c r="CB17" s="164"/>
      <c r="CC17" s="164"/>
      <c r="CD17" s="164"/>
      <c r="CE17" s="164"/>
      <c r="CF17" s="164"/>
      <c r="CG17" s="164"/>
      <c r="CH17" s="164"/>
      <c r="CI17" s="164"/>
      <c r="CJ17" s="164"/>
      <c r="CK17" s="164"/>
      <c r="CL17" s="164"/>
      <c r="CM17" s="164"/>
      <c r="CN17" s="164"/>
      <c r="CO17" s="164"/>
      <c r="CP17" s="164"/>
      <c r="CQ17" s="164"/>
      <c r="CR17" s="164"/>
      <c r="CS17" s="164"/>
      <c r="CT17" s="164"/>
      <c r="CU17" s="164"/>
      <c r="CV17" s="164"/>
      <c r="CW17" s="164"/>
      <c r="CX17" s="164"/>
      <c r="CY17" s="164"/>
      <c r="CZ17" s="164"/>
      <c r="DA17" s="164"/>
      <c r="DB17" s="164"/>
      <c r="DC17" s="164"/>
      <c r="DD17" s="164"/>
      <c r="DE17" s="164"/>
    </row>
    <row r="18" spans="1:109" s="167" customFormat="1" ht="15.75" customHeight="1" x14ac:dyDescent="0.25">
      <c r="A18" s="79">
        <v>11</v>
      </c>
      <c r="B18" s="417"/>
      <c r="C18" s="182" t="e">
        <f>IF(#REF!=5,"",B18)</f>
        <v>#REF!</v>
      </c>
      <c r="D18" s="345">
        <v>11</v>
      </c>
      <c r="E18" s="416"/>
      <c r="F18" s="324"/>
      <c r="G18" s="324"/>
      <c r="H18" s="325"/>
      <c r="I18" s="326"/>
      <c r="J18" s="346" t="str">
        <f t="shared" si="0"/>
        <v/>
      </c>
      <c r="K18" s="346" t="str">
        <f t="shared" si="1"/>
        <v/>
      </c>
      <c r="L18" s="346" t="str">
        <f t="shared" si="2"/>
        <v/>
      </c>
      <c r="M18" s="346" t="str">
        <f t="shared" si="3"/>
        <v/>
      </c>
      <c r="N18" s="240" t="e">
        <f>#REF!+L18</f>
        <v>#REF!</v>
      </c>
      <c r="O18" s="208" t="e">
        <f>#REF!+K18+L18</f>
        <v>#REF!</v>
      </c>
      <c r="P18" s="241" t="str">
        <f t="shared" si="4"/>
        <v/>
      </c>
      <c r="Q18" s="241" t="str">
        <f t="shared" si="5"/>
        <v/>
      </c>
      <c r="R18" s="208" t="str">
        <f t="shared" si="6"/>
        <v/>
      </c>
      <c r="S18" s="347" t="str">
        <f t="shared" si="7"/>
        <v/>
      </c>
      <c r="T18" s="348" t="str">
        <f t="shared" si="8"/>
        <v/>
      </c>
      <c r="U18" s="161" t="e">
        <f t="shared" si="21"/>
        <v>#REF!</v>
      </c>
      <c r="V18" s="209" t="str">
        <f t="shared" si="22"/>
        <v/>
      </c>
      <c r="W18" s="210" t="str">
        <f t="shared" si="9"/>
        <v/>
      </c>
      <c r="X18" s="204" t="str">
        <f t="shared" si="10"/>
        <v/>
      </c>
      <c r="Y18" s="198" t="str">
        <f t="shared" si="11"/>
        <v/>
      </c>
      <c r="Z18" s="206" t="str">
        <f t="shared" si="12"/>
        <v/>
      </c>
      <c r="AA18" s="198" t="str">
        <f t="shared" si="13"/>
        <v/>
      </c>
      <c r="AB18" s="199" t="str">
        <f t="shared" si="14"/>
        <v/>
      </c>
      <c r="AC18" s="198" t="str">
        <f t="shared" si="15"/>
        <v/>
      </c>
      <c r="AD18" s="154"/>
      <c r="AE18" s="200" t="str">
        <f t="shared" si="16"/>
        <v/>
      </c>
      <c r="AF18" s="201" t="str">
        <f t="shared" si="17"/>
        <v/>
      </c>
      <c r="AG18" s="200" t="str">
        <f t="shared" si="18"/>
        <v/>
      </c>
      <c r="AH18" s="201" t="str">
        <f t="shared" si="19"/>
        <v/>
      </c>
      <c r="AI18" s="200" t="str">
        <f t="shared" si="20"/>
        <v/>
      </c>
      <c r="AJ18" s="154"/>
      <c r="AK18" s="154"/>
      <c r="AL18" s="166"/>
      <c r="AM18" s="155"/>
      <c r="AN18" s="155"/>
      <c r="AO18" s="155"/>
      <c r="AP18" s="155"/>
      <c r="AQ18" s="155"/>
      <c r="AR18" s="155"/>
      <c r="AS18" s="155"/>
      <c r="AT18" s="155"/>
      <c r="AU18" s="155"/>
      <c r="AV18" s="155"/>
      <c r="AW18" s="155"/>
      <c r="AX18" s="155"/>
      <c r="AY18" s="155"/>
      <c r="AZ18" s="155"/>
      <c r="BA18" s="155"/>
      <c r="BB18" s="155"/>
      <c r="BC18" s="155"/>
      <c r="BD18" s="155"/>
      <c r="BE18" s="155"/>
      <c r="BF18" s="155"/>
      <c r="BG18" s="155"/>
      <c r="BH18" s="155"/>
      <c r="BI18" s="162"/>
      <c r="BJ18" s="163"/>
      <c r="BK18" s="163"/>
      <c r="BL18" s="163"/>
      <c r="BM18" s="164"/>
      <c r="BN18" s="164"/>
      <c r="BO18" s="164"/>
      <c r="BP18" s="164"/>
      <c r="BQ18" s="164"/>
      <c r="BR18" s="164"/>
      <c r="BS18" s="164"/>
      <c r="BT18" s="164"/>
      <c r="BU18" s="164"/>
      <c r="BV18" s="164"/>
      <c r="BW18" s="164"/>
      <c r="BX18" s="164"/>
      <c r="BY18" s="164"/>
      <c r="BZ18" s="164"/>
      <c r="CA18" s="164"/>
      <c r="CB18" s="164"/>
      <c r="CC18" s="164"/>
      <c r="CD18" s="164"/>
      <c r="CE18" s="164"/>
      <c r="CF18" s="164"/>
      <c r="CG18" s="164"/>
      <c r="CH18" s="164"/>
      <c r="CI18" s="164"/>
      <c r="CJ18" s="164"/>
      <c r="CK18" s="164"/>
      <c r="CL18" s="164"/>
      <c r="CM18" s="164"/>
      <c r="CN18" s="164"/>
      <c r="CO18" s="164"/>
      <c r="CP18" s="164"/>
      <c r="CQ18" s="164"/>
      <c r="CR18" s="164"/>
      <c r="CS18" s="164"/>
      <c r="CT18" s="164"/>
      <c r="CU18" s="164"/>
      <c r="CV18" s="164"/>
      <c r="CW18" s="164"/>
      <c r="CX18" s="164"/>
      <c r="CY18" s="164"/>
      <c r="CZ18" s="164"/>
      <c r="DA18" s="164"/>
      <c r="DB18" s="164"/>
      <c r="DC18" s="164"/>
      <c r="DD18" s="164"/>
      <c r="DE18" s="164"/>
    </row>
    <row r="19" spans="1:109" s="167" customFormat="1" ht="15.75" customHeight="1" x14ac:dyDescent="0.25">
      <c r="A19" s="79">
        <v>12</v>
      </c>
      <c r="B19" s="417"/>
      <c r="C19" s="182" t="e">
        <f>IF(#REF!=5,"",B19)</f>
        <v>#REF!</v>
      </c>
      <c r="D19" s="345">
        <v>12</v>
      </c>
      <c r="E19" s="416"/>
      <c r="F19" s="324"/>
      <c r="G19" s="324"/>
      <c r="H19" s="325"/>
      <c r="I19" s="326"/>
      <c r="J19" s="346" t="str">
        <f t="shared" si="0"/>
        <v/>
      </c>
      <c r="K19" s="346" t="str">
        <f t="shared" si="1"/>
        <v/>
      </c>
      <c r="L19" s="346" t="str">
        <f t="shared" si="2"/>
        <v/>
      </c>
      <c r="M19" s="346" t="str">
        <f t="shared" si="3"/>
        <v/>
      </c>
      <c r="N19" s="240" t="e">
        <f>#REF!+L19</f>
        <v>#REF!</v>
      </c>
      <c r="O19" s="208" t="e">
        <f>#REF!+K19+L19</f>
        <v>#REF!</v>
      </c>
      <c r="P19" s="241" t="str">
        <f t="shared" si="4"/>
        <v/>
      </c>
      <c r="Q19" s="241" t="str">
        <f t="shared" si="5"/>
        <v/>
      </c>
      <c r="R19" s="208" t="str">
        <f t="shared" si="6"/>
        <v/>
      </c>
      <c r="S19" s="347" t="str">
        <f t="shared" si="7"/>
        <v/>
      </c>
      <c r="T19" s="348" t="str">
        <f t="shared" si="8"/>
        <v/>
      </c>
      <c r="U19" s="161" t="e">
        <f t="shared" si="21"/>
        <v>#REF!</v>
      </c>
      <c r="V19" s="209" t="str">
        <f t="shared" si="22"/>
        <v/>
      </c>
      <c r="W19" s="210" t="str">
        <f t="shared" si="9"/>
        <v/>
      </c>
      <c r="X19" s="204" t="str">
        <f t="shared" si="10"/>
        <v/>
      </c>
      <c r="Y19" s="198" t="str">
        <f t="shared" si="11"/>
        <v/>
      </c>
      <c r="Z19" s="206" t="str">
        <f t="shared" si="12"/>
        <v/>
      </c>
      <c r="AA19" s="198" t="str">
        <f t="shared" si="13"/>
        <v/>
      </c>
      <c r="AB19" s="199" t="str">
        <f t="shared" si="14"/>
        <v/>
      </c>
      <c r="AC19" s="198" t="str">
        <f t="shared" si="15"/>
        <v/>
      </c>
      <c r="AD19" s="156"/>
      <c r="AE19" s="200" t="str">
        <f t="shared" si="16"/>
        <v/>
      </c>
      <c r="AF19" s="201" t="str">
        <f t="shared" si="17"/>
        <v/>
      </c>
      <c r="AG19" s="200" t="str">
        <f t="shared" si="18"/>
        <v/>
      </c>
      <c r="AH19" s="201" t="str">
        <f t="shared" si="19"/>
        <v/>
      </c>
      <c r="AI19" s="200" t="str">
        <f t="shared" si="20"/>
        <v/>
      </c>
      <c r="AJ19" s="154"/>
      <c r="AK19" s="154"/>
      <c r="AL19" s="166"/>
      <c r="AM19" s="155"/>
      <c r="AN19" s="155"/>
      <c r="AO19" s="155"/>
      <c r="AP19" s="155"/>
      <c r="AQ19" s="155"/>
      <c r="AR19" s="155"/>
      <c r="AS19" s="155"/>
      <c r="AT19" s="155"/>
      <c r="AU19" s="155"/>
      <c r="AV19" s="155"/>
      <c r="AW19" s="155"/>
      <c r="AX19" s="155"/>
      <c r="AY19" s="155"/>
      <c r="AZ19" s="155"/>
      <c r="BA19" s="155"/>
      <c r="BB19" s="155"/>
      <c r="BC19" s="155"/>
      <c r="BD19" s="155"/>
      <c r="BE19" s="155"/>
      <c r="BF19" s="155"/>
      <c r="BG19" s="155"/>
      <c r="BH19" s="155"/>
      <c r="BI19" s="162"/>
      <c r="BJ19" s="163"/>
      <c r="BK19" s="163"/>
      <c r="BL19" s="163"/>
      <c r="BM19" s="164"/>
      <c r="BN19" s="164"/>
      <c r="BO19" s="164"/>
      <c r="BP19" s="164"/>
      <c r="BQ19" s="164"/>
      <c r="BR19" s="164"/>
      <c r="BS19" s="164"/>
      <c r="BT19" s="164"/>
      <c r="BU19" s="164"/>
      <c r="BV19" s="164"/>
      <c r="BW19" s="164"/>
      <c r="BX19" s="164"/>
      <c r="BY19" s="164"/>
      <c r="BZ19" s="164"/>
      <c r="CA19" s="164"/>
      <c r="CB19" s="164"/>
      <c r="CC19" s="164"/>
      <c r="CD19" s="164"/>
      <c r="CE19" s="164"/>
      <c r="CF19" s="164"/>
      <c r="CG19" s="164"/>
      <c r="CH19" s="164"/>
      <c r="CI19" s="164"/>
      <c r="CJ19" s="164"/>
      <c r="CK19" s="164"/>
      <c r="CL19" s="164"/>
      <c r="CM19" s="164"/>
      <c r="CN19" s="164"/>
      <c r="CO19" s="164"/>
      <c r="CP19" s="164"/>
      <c r="CQ19" s="164"/>
      <c r="CR19" s="164"/>
      <c r="CS19" s="164"/>
      <c r="CT19" s="164"/>
      <c r="CU19" s="164"/>
      <c r="CV19" s="164"/>
      <c r="CW19" s="164"/>
      <c r="CX19" s="164"/>
      <c r="CY19" s="164"/>
      <c r="CZ19" s="164"/>
      <c r="DA19" s="164"/>
      <c r="DB19" s="164"/>
      <c r="DC19" s="164"/>
      <c r="DD19" s="164"/>
      <c r="DE19" s="164"/>
    </row>
    <row r="20" spans="1:109" s="167" customFormat="1" ht="15.75" customHeight="1" x14ac:dyDescent="0.25">
      <c r="A20" s="79">
        <v>13</v>
      </c>
      <c r="B20" s="417"/>
      <c r="C20" s="182" t="e">
        <f>IF(#REF!=5,"",B20)</f>
        <v>#REF!</v>
      </c>
      <c r="D20" s="345">
        <v>13</v>
      </c>
      <c r="E20" s="416"/>
      <c r="F20" s="324"/>
      <c r="G20" s="324"/>
      <c r="H20" s="325"/>
      <c r="I20" s="326"/>
      <c r="J20" s="346" t="str">
        <f t="shared" si="0"/>
        <v/>
      </c>
      <c r="K20" s="346" t="str">
        <f t="shared" si="1"/>
        <v/>
      </c>
      <c r="L20" s="346" t="str">
        <f t="shared" si="2"/>
        <v/>
      </c>
      <c r="M20" s="346" t="str">
        <f t="shared" si="3"/>
        <v/>
      </c>
      <c r="N20" s="240" t="e">
        <f>#REF!+L20</f>
        <v>#REF!</v>
      </c>
      <c r="O20" s="208" t="e">
        <f>#REF!+K20+L20</f>
        <v>#REF!</v>
      </c>
      <c r="P20" s="241" t="str">
        <f t="shared" si="4"/>
        <v/>
      </c>
      <c r="Q20" s="241" t="str">
        <f t="shared" si="5"/>
        <v/>
      </c>
      <c r="R20" s="208" t="str">
        <f t="shared" si="6"/>
        <v/>
      </c>
      <c r="S20" s="347" t="str">
        <f t="shared" si="7"/>
        <v/>
      </c>
      <c r="T20" s="348" t="str">
        <f t="shared" si="8"/>
        <v/>
      </c>
      <c r="U20" s="161" t="e">
        <f t="shared" si="21"/>
        <v>#REF!</v>
      </c>
      <c r="V20" s="209" t="str">
        <f t="shared" si="22"/>
        <v/>
      </c>
      <c r="W20" s="210" t="str">
        <f t="shared" si="9"/>
        <v/>
      </c>
      <c r="X20" s="204" t="str">
        <f t="shared" si="10"/>
        <v/>
      </c>
      <c r="Y20" s="198" t="str">
        <f t="shared" si="11"/>
        <v/>
      </c>
      <c r="Z20" s="206" t="str">
        <f t="shared" si="12"/>
        <v/>
      </c>
      <c r="AA20" s="198" t="str">
        <f t="shared" si="13"/>
        <v/>
      </c>
      <c r="AB20" s="199" t="str">
        <f t="shared" si="14"/>
        <v/>
      </c>
      <c r="AC20" s="198" t="str">
        <f t="shared" si="15"/>
        <v/>
      </c>
      <c r="AD20" s="156"/>
      <c r="AE20" s="200" t="str">
        <f t="shared" si="16"/>
        <v/>
      </c>
      <c r="AF20" s="201" t="str">
        <f t="shared" si="17"/>
        <v/>
      </c>
      <c r="AG20" s="200" t="str">
        <f t="shared" si="18"/>
        <v/>
      </c>
      <c r="AH20" s="201" t="str">
        <f t="shared" si="19"/>
        <v/>
      </c>
      <c r="AI20" s="200" t="str">
        <f t="shared" si="20"/>
        <v/>
      </c>
      <c r="AJ20" s="154"/>
      <c r="AK20" s="154"/>
      <c r="AL20" s="166"/>
      <c r="AM20" s="155"/>
      <c r="AN20" s="155"/>
      <c r="AO20" s="155"/>
      <c r="AP20" s="155"/>
      <c r="AQ20" s="155"/>
      <c r="AR20" s="155"/>
      <c r="AS20" s="155"/>
      <c r="AT20" s="155"/>
      <c r="AU20" s="155"/>
      <c r="AV20" s="155"/>
      <c r="AW20" s="155"/>
      <c r="AX20" s="155"/>
      <c r="AY20" s="155"/>
      <c r="AZ20" s="155"/>
      <c r="BA20" s="155"/>
      <c r="BB20" s="155"/>
      <c r="BC20" s="155"/>
      <c r="BD20" s="155"/>
      <c r="BE20" s="155"/>
      <c r="BF20" s="155"/>
      <c r="BG20" s="155"/>
      <c r="BH20" s="155"/>
      <c r="BI20" s="162"/>
      <c r="BJ20" s="163"/>
      <c r="BK20" s="163"/>
      <c r="BL20" s="163"/>
      <c r="BM20" s="164"/>
      <c r="BN20" s="164"/>
      <c r="BO20" s="164"/>
      <c r="BP20" s="164"/>
      <c r="BQ20" s="164"/>
      <c r="BR20" s="164"/>
      <c r="BS20" s="164"/>
      <c r="BT20" s="164"/>
      <c r="BU20" s="164"/>
      <c r="BV20" s="164"/>
      <c r="BW20" s="164"/>
      <c r="BX20" s="164"/>
      <c r="BY20" s="164"/>
      <c r="BZ20" s="164"/>
      <c r="CA20" s="164"/>
      <c r="CB20" s="164"/>
      <c r="CC20" s="164"/>
      <c r="CD20" s="164"/>
      <c r="CE20" s="164"/>
      <c r="CF20" s="164"/>
      <c r="CG20" s="164"/>
      <c r="CH20" s="164"/>
      <c r="CI20" s="164"/>
      <c r="CJ20" s="164"/>
      <c r="CK20" s="164"/>
      <c r="CL20" s="164"/>
      <c r="CM20" s="164"/>
      <c r="CN20" s="164"/>
      <c r="CO20" s="164"/>
      <c r="CP20" s="164"/>
      <c r="CQ20" s="164"/>
      <c r="CR20" s="164"/>
      <c r="CS20" s="164"/>
      <c r="CT20" s="164"/>
      <c r="CU20" s="164"/>
      <c r="CV20" s="164"/>
      <c r="CW20" s="164"/>
      <c r="CX20" s="164"/>
      <c r="CY20" s="164"/>
      <c r="CZ20" s="164"/>
      <c r="DA20" s="164"/>
      <c r="DB20" s="164"/>
      <c r="DC20" s="164"/>
      <c r="DD20" s="164"/>
      <c r="DE20" s="164"/>
    </row>
    <row r="21" spans="1:109" s="167" customFormat="1" ht="15.75" customHeight="1" x14ac:dyDescent="0.25">
      <c r="A21" s="79">
        <v>14</v>
      </c>
      <c r="B21" s="417"/>
      <c r="C21" s="182" t="e">
        <f>IF(#REF!=5,"",B21)</f>
        <v>#REF!</v>
      </c>
      <c r="D21" s="345">
        <v>14</v>
      </c>
      <c r="E21" s="416"/>
      <c r="F21" s="324"/>
      <c r="G21" s="324"/>
      <c r="H21" s="325"/>
      <c r="I21" s="326"/>
      <c r="J21" s="346" t="str">
        <f t="shared" si="0"/>
        <v/>
      </c>
      <c r="K21" s="346" t="str">
        <f t="shared" si="1"/>
        <v/>
      </c>
      <c r="L21" s="346" t="str">
        <f t="shared" si="2"/>
        <v/>
      </c>
      <c r="M21" s="346" t="str">
        <f t="shared" si="3"/>
        <v/>
      </c>
      <c r="N21" s="240" t="e">
        <f>#REF!+L21</f>
        <v>#REF!</v>
      </c>
      <c r="O21" s="208" t="e">
        <f>#REF!+K21+L21</f>
        <v>#REF!</v>
      </c>
      <c r="P21" s="241" t="str">
        <f t="shared" si="4"/>
        <v/>
      </c>
      <c r="Q21" s="241" t="str">
        <f t="shared" si="5"/>
        <v/>
      </c>
      <c r="R21" s="208" t="str">
        <f t="shared" si="6"/>
        <v/>
      </c>
      <c r="S21" s="347" t="str">
        <f t="shared" si="7"/>
        <v/>
      </c>
      <c r="T21" s="348" t="str">
        <f t="shared" si="8"/>
        <v/>
      </c>
      <c r="U21" s="161" t="e">
        <f t="shared" si="21"/>
        <v>#REF!</v>
      </c>
      <c r="V21" s="209" t="str">
        <f t="shared" si="22"/>
        <v/>
      </c>
      <c r="W21" s="210" t="str">
        <f t="shared" si="9"/>
        <v/>
      </c>
      <c r="X21" s="204" t="str">
        <f t="shared" si="10"/>
        <v/>
      </c>
      <c r="Y21" s="198" t="str">
        <f t="shared" si="11"/>
        <v/>
      </c>
      <c r="Z21" s="206" t="str">
        <f t="shared" si="12"/>
        <v/>
      </c>
      <c r="AA21" s="198" t="str">
        <f t="shared" si="13"/>
        <v/>
      </c>
      <c r="AB21" s="199" t="str">
        <f t="shared" si="14"/>
        <v/>
      </c>
      <c r="AC21" s="198" t="str">
        <f t="shared" si="15"/>
        <v/>
      </c>
      <c r="AD21" s="154"/>
      <c r="AE21" s="200" t="str">
        <f t="shared" si="16"/>
        <v/>
      </c>
      <c r="AF21" s="201" t="str">
        <f t="shared" si="17"/>
        <v/>
      </c>
      <c r="AG21" s="200" t="str">
        <f t="shared" si="18"/>
        <v/>
      </c>
      <c r="AH21" s="201" t="str">
        <f t="shared" si="19"/>
        <v/>
      </c>
      <c r="AI21" s="200" t="str">
        <f t="shared" si="20"/>
        <v/>
      </c>
      <c r="AJ21" s="154"/>
      <c r="AK21" s="154"/>
      <c r="AL21" s="166"/>
      <c r="AM21" s="155"/>
      <c r="AN21" s="155"/>
      <c r="AO21" s="155"/>
      <c r="AP21" s="155"/>
      <c r="AQ21" s="155"/>
      <c r="AR21" s="155"/>
      <c r="AS21" s="155"/>
      <c r="AT21" s="155"/>
      <c r="AU21" s="155"/>
      <c r="AV21" s="155"/>
      <c r="AW21" s="155"/>
      <c r="AX21" s="155"/>
      <c r="AY21" s="155"/>
      <c r="AZ21" s="155"/>
      <c r="BA21" s="155"/>
      <c r="BB21" s="155"/>
      <c r="BC21" s="155"/>
      <c r="BD21" s="155"/>
      <c r="BE21" s="155"/>
      <c r="BF21" s="155"/>
      <c r="BG21" s="155"/>
      <c r="BH21" s="155"/>
      <c r="BI21" s="162"/>
      <c r="BJ21" s="163"/>
      <c r="BK21" s="163"/>
      <c r="BL21" s="163"/>
      <c r="BM21" s="164"/>
      <c r="BN21" s="164"/>
      <c r="BO21" s="164"/>
      <c r="BP21" s="164"/>
      <c r="BQ21" s="164"/>
      <c r="BR21" s="164"/>
      <c r="BS21" s="164"/>
      <c r="BT21" s="164"/>
      <c r="BU21" s="164"/>
      <c r="BV21" s="164"/>
      <c r="BW21" s="164"/>
      <c r="BX21" s="164"/>
      <c r="BY21" s="164"/>
      <c r="BZ21" s="164"/>
      <c r="CA21" s="164"/>
      <c r="CB21" s="164"/>
      <c r="CC21" s="164"/>
      <c r="CD21" s="164"/>
      <c r="CE21" s="164"/>
      <c r="CF21" s="164"/>
      <c r="CG21" s="164"/>
      <c r="CH21" s="164"/>
      <c r="CI21" s="164"/>
      <c r="CJ21" s="164"/>
      <c r="CK21" s="164"/>
      <c r="CL21" s="164"/>
      <c r="CM21" s="164"/>
      <c r="CN21" s="164"/>
      <c r="CO21" s="164"/>
      <c r="CP21" s="164"/>
      <c r="CQ21" s="164"/>
      <c r="CR21" s="164"/>
      <c r="CS21" s="164"/>
      <c r="CT21" s="164"/>
      <c r="CU21" s="164"/>
      <c r="CV21" s="164"/>
      <c r="CW21" s="164"/>
      <c r="CX21" s="164"/>
      <c r="CY21" s="164"/>
      <c r="CZ21" s="164"/>
      <c r="DA21" s="164"/>
      <c r="DB21" s="164"/>
      <c r="DC21" s="164"/>
      <c r="DD21" s="164"/>
      <c r="DE21" s="164"/>
    </row>
    <row r="22" spans="1:109" s="167" customFormat="1" ht="15.75" customHeight="1" x14ac:dyDescent="0.25">
      <c r="A22" s="79">
        <v>15</v>
      </c>
      <c r="B22" s="417"/>
      <c r="C22" s="182" t="e">
        <f>IF(#REF!=5,"",B22)</f>
        <v>#REF!</v>
      </c>
      <c r="D22" s="345">
        <v>15</v>
      </c>
      <c r="E22" s="416"/>
      <c r="F22" s="324"/>
      <c r="G22" s="324"/>
      <c r="H22" s="325"/>
      <c r="I22" s="326"/>
      <c r="J22" s="346" t="str">
        <f t="shared" si="0"/>
        <v/>
      </c>
      <c r="K22" s="346" t="str">
        <f t="shared" si="1"/>
        <v/>
      </c>
      <c r="L22" s="346" t="str">
        <f t="shared" si="2"/>
        <v/>
      </c>
      <c r="M22" s="346" t="str">
        <f t="shared" si="3"/>
        <v/>
      </c>
      <c r="N22" s="240" t="e">
        <f>#REF!+L22</f>
        <v>#REF!</v>
      </c>
      <c r="O22" s="208" t="e">
        <f>#REF!+K22+L22</f>
        <v>#REF!</v>
      </c>
      <c r="P22" s="241" t="str">
        <f t="shared" si="4"/>
        <v/>
      </c>
      <c r="Q22" s="241" t="str">
        <f t="shared" si="5"/>
        <v/>
      </c>
      <c r="R22" s="208" t="str">
        <f t="shared" si="6"/>
        <v/>
      </c>
      <c r="S22" s="347" t="str">
        <f t="shared" si="7"/>
        <v/>
      </c>
      <c r="T22" s="348" t="str">
        <f t="shared" si="8"/>
        <v/>
      </c>
      <c r="U22" s="161" t="e">
        <f t="shared" si="21"/>
        <v>#REF!</v>
      </c>
      <c r="V22" s="209" t="str">
        <f t="shared" si="22"/>
        <v/>
      </c>
      <c r="W22" s="210" t="str">
        <f t="shared" si="9"/>
        <v/>
      </c>
      <c r="X22" s="204" t="str">
        <f t="shared" si="10"/>
        <v/>
      </c>
      <c r="Y22" s="198" t="str">
        <f t="shared" si="11"/>
        <v/>
      </c>
      <c r="Z22" s="206" t="str">
        <f t="shared" si="12"/>
        <v/>
      </c>
      <c r="AA22" s="198" t="str">
        <f t="shared" si="13"/>
        <v/>
      </c>
      <c r="AB22" s="199" t="str">
        <f t="shared" si="14"/>
        <v/>
      </c>
      <c r="AC22" s="198" t="str">
        <f t="shared" si="15"/>
        <v/>
      </c>
      <c r="AD22" s="154"/>
      <c r="AE22" s="200" t="str">
        <f t="shared" si="16"/>
        <v/>
      </c>
      <c r="AF22" s="201" t="str">
        <f t="shared" si="17"/>
        <v/>
      </c>
      <c r="AG22" s="200" t="str">
        <f t="shared" si="18"/>
        <v/>
      </c>
      <c r="AH22" s="201" t="str">
        <f t="shared" si="19"/>
        <v/>
      </c>
      <c r="AI22" s="200" t="str">
        <f t="shared" si="20"/>
        <v/>
      </c>
      <c r="AJ22" s="154"/>
      <c r="AK22" s="154"/>
      <c r="AL22" s="166"/>
      <c r="AM22" s="155"/>
      <c r="AN22" s="155"/>
      <c r="AO22" s="155"/>
      <c r="AP22" s="155"/>
      <c r="AQ22" s="155"/>
      <c r="AR22" s="155"/>
      <c r="AS22" s="155"/>
      <c r="AT22" s="155"/>
      <c r="AU22" s="155"/>
      <c r="AV22" s="155"/>
      <c r="AW22" s="155"/>
      <c r="AX22" s="155"/>
      <c r="AY22" s="155"/>
      <c r="AZ22" s="155"/>
      <c r="BA22" s="155"/>
      <c r="BB22" s="155"/>
      <c r="BC22" s="155"/>
      <c r="BD22" s="155"/>
      <c r="BE22" s="155"/>
      <c r="BF22" s="155"/>
      <c r="BG22" s="155"/>
      <c r="BH22" s="155"/>
      <c r="BI22" s="162"/>
      <c r="BJ22" s="163"/>
      <c r="BK22" s="163"/>
      <c r="BL22" s="163"/>
      <c r="BM22" s="164"/>
      <c r="BN22" s="164"/>
      <c r="BO22" s="164"/>
      <c r="BP22" s="164"/>
      <c r="BQ22" s="164"/>
      <c r="BR22" s="164"/>
      <c r="BS22" s="164"/>
      <c r="BT22" s="164"/>
      <c r="BU22" s="164"/>
      <c r="BV22" s="164"/>
      <c r="BW22" s="164"/>
      <c r="BX22" s="164"/>
      <c r="BY22" s="164"/>
      <c r="BZ22" s="164"/>
      <c r="CA22" s="164"/>
      <c r="CB22" s="164"/>
      <c r="CC22" s="164"/>
      <c r="CD22" s="164"/>
      <c r="CE22" s="164"/>
      <c r="CF22" s="164"/>
      <c r="CG22" s="164"/>
      <c r="CH22" s="164"/>
      <c r="CI22" s="164"/>
      <c r="CJ22" s="164"/>
      <c r="CK22" s="164"/>
      <c r="CL22" s="164"/>
      <c r="CM22" s="164"/>
      <c r="CN22" s="164"/>
      <c r="CO22" s="164"/>
      <c r="CP22" s="164"/>
      <c r="CQ22" s="164"/>
      <c r="CR22" s="164"/>
      <c r="CS22" s="164"/>
      <c r="CT22" s="164"/>
      <c r="CU22" s="164"/>
      <c r="CV22" s="164"/>
      <c r="CW22" s="164"/>
      <c r="CX22" s="164"/>
      <c r="CY22" s="164"/>
      <c r="CZ22" s="164"/>
      <c r="DA22" s="164"/>
      <c r="DB22" s="164"/>
      <c r="DC22" s="164"/>
      <c r="DD22" s="164"/>
      <c r="DE22" s="164"/>
    </row>
    <row r="23" spans="1:109" s="167" customFormat="1" ht="15.75" customHeight="1" x14ac:dyDescent="0.25">
      <c r="A23" s="79">
        <v>16</v>
      </c>
      <c r="B23" s="417"/>
      <c r="C23" s="182" t="e">
        <f>IF(#REF!=5,"",B23)</f>
        <v>#REF!</v>
      </c>
      <c r="D23" s="345">
        <v>16</v>
      </c>
      <c r="E23" s="416"/>
      <c r="F23" s="324"/>
      <c r="G23" s="324"/>
      <c r="H23" s="325"/>
      <c r="I23" s="326"/>
      <c r="J23" s="346" t="str">
        <f t="shared" si="0"/>
        <v/>
      </c>
      <c r="K23" s="346" t="str">
        <f t="shared" si="1"/>
        <v/>
      </c>
      <c r="L23" s="346" t="str">
        <f t="shared" si="2"/>
        <v/>
      </c>
      <c r="M23" s="346" t="str">
        <f t="shared" si="3"/>
        <v/>
      </c>
      <c r="N23" s="240" t="e">
        <f>#REF!+L23</f>
        <v>#REF!</v>
      </c>
      <c r="O23" s="208" t="e">
        <f>#REF!+K23+L23</f>
        <v>#REF!</v>
      </c>
      <c r="P23" s="241" t="str">
        <f t="shared" si="4"/>
        <v/>
      </c>
      <c r="Q23" s="241" t="str">
        <f t="shared" si="5"/>
        <v/>
      </c>
      <c r="R23" s="208" t="str">
        <f t="shared" si="6"/>
        <v/>
      </c>
      <c r="S23" s="347" t="str">
        <f t="shared" si="7"/>
        <v/>
      </c>
      <c r="T23" s="348" t="str">
        <f t="shared" si="8"/>
        <v/>
      </c>
      <c r="U23" s="161" t="e">
        <f t="shared" si="21"/>
        <v>#REF!</v>
      </c>
      <c r="V23" s="209" t="str">
        <f t="shared" si="22"/>
        <v/>
      </c>
      <c r="W23" s="210" t="str">
        <f t="shared" si="9"/>
        <v/>
      </c>
      <c r="X23" s="204" t="str">
        <f t="shared" si="10"/>
        <v/>
      </c>
      <c r="Y23" s="198" t="str">
        <f t="shared" si="11"/>
        <v/>
      </c>
      <c r="Z23" s="206" t="str">
        <f t="shared" si="12"/>
        <v/>
      </c>
      <c r="AA23" s="198" t="str">
        <f t="shared" si="13"/>
        <v/>
      </c>
      <c r="AB23" s="199" t="str">
        <f t="shared" si="14"/>
        <v/>
      </c>
      <c r="AC23" s="198" t="str">
        <f t="shared" si="15"/>
        <v/>
      </c>
      <c r="AD23" s="154"/>
      <c r="AE23" s="200" t="str">
        <f t="shared" si="16"/>
        <v/>
      </c>
      <c r="AF23" s="201" t="str">
        <f t="shared" si="17"/>
        <v/>
      </c>
      <c r="AG23" s="200" t="str">
        <f t="shared" si="18"/>
        <v/>
      </c>
      <c r="AH23" s="201" t="str">
        <f t="shared" si="19"/>
        <v/>
      </c>
      <c r="AI23" s="200" t="str">
        <f t="shared" si="20"/>
        <v/>
      </c>
      <c r="AJ23" s="154"/>
      <c r="AK23" s="154"/>
      <c r="AL23" s="166"/>
      <c r="AM23" s="155"/>
      <c r="AN23" s="155"/>
      <c r="AO23" s="155"/>
      <c r="AP23" s="155"/>
      <c r="AQ23" s="155"/>
      <c r="AR23" s="155"/>
      <c r="AS23" s="155"/>
      <c r="AT23" s="155"/>
      <c r="AU23" s="155"/>
      <c r="AV23" s="155"/>
      <c r="AW23" s="155"/>
      <c r="AX23" s="155"/>
      <c r="AY23" s="155"/>
      <c r="AZ23" s="155"/>
      <c r="BA23" s="155"/>
      <c r="BB23" s="155"/>
      <c r="BC23" s="155"/>
      <c r="BD23" s="155"/>
      <c r="BE23" s="155"/>
      <c r="BF23" s="155"/>
      <c r="BG23" s="155"/>
      <c r="BH23" s="155"/>
      <c r="BI23" s="162"/>
      <c r="BJ23" s="163"/>
      <c r="BK23" s="163"/>
      <c r="BL23" s="163"/>
      <c r="BM23" s="164"/>
      <c r="BN23" s="164"/>
      <c r="BO23" s="164"/>
      <c r="BP23" s="164"/>
      <c r="BQ23" s="164"/>
      <c r="BR23" s="164"/>
      <c r="BS23" s="164"/>
      <c r="BT23" s="164"/>
      <c r="BU23" s="164"/>
      <c r="BV23" s="164"/>
      <c r="BW23" s="164"/>
      <c r="BX23" s="164"/>
      <c r="BY23" s="164"/>
      <c r="BZ23" s="164"/>
      <c r="CA23" s="164"/>
      <c r="CB23" s="164"/>
      <c r="CC23" s="164"/>
      <c r="CD23" s="164"/>
      <c r="CE23" s="164"/>
      <c r="CF23" s="164"/>
      <c r="CG23" s="164"/>
      <c r="CH23" s="164"/>
      <c r="CI23" s="164"/>
      <c r="CJ23" s="164"/>
      <c r="CK23" s="164"/>
      <c r="CL23" s="164"/>
      <c r="CM23" s="164"/>
      <c r="CN23" s="164"/>
      <c r="CO23" s="164"/>
      <c r="CP23" s="164"/>
      <c r="CQ23" s="164"/>
      <c r="CR23" s="164"/>
      <c r="CS23" s="164"/>
      <c r="CT23" s="164"/>
      <c r="CU23" s="164"/>
      <c r="CV23" s="164"/>
      <c r="CW23" s="164"/>
      <c r="CX23" s="164"/>
      <c r="CY23" s="164"/>
      <c r="CZ23" s="164"/>
      <c r="DA23" s="164"/>
      <c r="DB23" s="164"/>
      <c r="DC23" s="164"/>
      <c r="DD23" s="164"/>
      <c r="DE23" s="164"/>
    </row>
    <row r="24" spans="1:109" s="167" customFormat="1" ht="15.75" customHeight="1" x14ac:dyDescent="0.25">
      <c r="A24" s="79">
        <v>17</v>
      </c>
      <c r="B24" s="417"/>
      <c r="C24" s="182" t="e">
        <f>IF(#REF!=5,"",B24)</f>
        <v>#REF!</v>
      </c>
      <c r="D24" s="345">
        <v>17</v>
      </c>
      <c r="E24" s="416"/>
      <c r="F24" s="324"/>
      <c r="G24" s="324"/>
      <c r="H24" s="325"/>
      <c r="I24" s="326"/>
      <c r="J24" s="346" t="str">
        <f t="shared" si="0"/>
        <v/>
      </c>
      <c r="K24" s="346" t="str">
        <f t="shared" si="1"/>
        <v/>
      </c>
      <c r="L24" s="346" t="str">
        <f t="shared" si="2"/>
        <v/>
      </c>
      <c r="M24" s="346" t="str">
        <f t="shared" si="3"/>
        <v/>
      </c>
      <c r="N24" s="240" t="e">
        <f>#REF!+L24</f>
        <v>#REF!</v>
      </c>
      <c r="O24" s="208" t="e">
        <f>#REF!+K24+L24</f>
        <v>#REF!</v>
      </c>
      <c r="P24" s="241" t="str">
        <f t="shared" si="4"/>
        <v/>
      </c>
      <c r="Q24" s="241" t="str">
        <f t="shared" si="5"/>
        <v/>
      </c>
      <c r="R24" s="208" t="str">
        <f t="shared" si="6"/>
        <v/>
      </c>
      <c r="S24" s="347" t="str">
        <f t="shared" si="7"/>
        <v/>
      </c>
      <c r="T24" s="348" t="str">
        <f t="shared" si="8"/>
        <v/>
      </c>
      <c r="U24" s="161" t="e">
        <f t="shared" si="21"/>
        <v>#REF!</v>
      </c>
      <c r="V24" s="209" t="str">
        <f t="shared" si="22"/>
        <v/>
      </c>
      <c r="W24" s="210" t="str">
        <f t="shared" si="9"/>
        <v/>
      </c>
      <c r="X24" s="204" t="str">
        <f t="shared" si="10"/>
        <v/>
      </c>
      <c r="Y24" s="198" t="str">
        <f t="shared" si="11"/>
        <v/>
      </c>
      <c r="Z24" s="206" t="str">
        <f t="shared" si="12"/>
        <v/>
      </c>
      <c r="AA24" s="198" t="str">
        <f t="shared" si="13"/>
        <v/>
      </c>
      <c r="AB24" s="199" t="str">
        <f t="shared" si="14"/>
        <v/>
      </c>
      <c r="AC24" s="198" t="str">
        <f t="shared" si="15"/>
        <v/>
      </c>
      <c r="AD24" s="154"/>
      <c r="AE24" s="200" t="str">
        <f t="shared" si="16"/>
        <v/>
      </c>
      <c r="AF24" s="201" t="str">
        <f t="shared" si="17"/>
        <v/>
      </c>
      <c r="AG24" s="200" t="str">
        <f t="shared" si="18"/>
        <v/>
      </c>
      <c r="AH24" s="201" t="str">
        <f t="shared" si="19"/>
        <v/>
      </c>
      <c r="AI24" s="200" t="str">
        <f t="shared" si="20"/>
        <v/>
      </c>
      <c r="AJ24" s="154"/>
      <c r="AK24" s="154"/>
      <c r="AL24" s="166"/>
      <c r="AM24" s="155"/>
      <c r="AN24" s="155"/>
      <c r="AO24" s="155"/>
      <c r="AP24" s="155"/>
      <c r="AQ24" s="155"/>
      <c r="AR24" s="155"/>
      <c r="AS24" s="155"/>
      <c r="AT24" s="155"/>
      <c r="AU24" s="155"/>
      <c r="AV24" s="155"/>
      <c r="AW24" s="155"/>
      <c r="AX24" s="155"/>
      <c r="AY24" s="155"/>
      <c r="AZ24" s="155"/>
      <c r="BA24" s="155"/>
      <c r="BB24" s="155"/>
      <c r="BC24" s="155"/>
      <c r="BD24" s="155"/>
      <c r="BE24" s="155"/>
      <c r="BF24" s="155"/>
      <c r="BG24" s="155"/>
      <c r="BH24" s="155"/>
      <c r="BI24" s="162"/>
      <c r="BJ24" s="163"/>
      <c r="BK24" s="163"/>
      <c r="BL24" s="163"/>
      <c r="BM24" s="164"/>
      <c r="BN24" s="164"/>
      <c r="BO24" s="164"/>
      <c r="BP24" s="164"/>
      <c r="BQ24" s="164"/>
      <c r="BR24" s="164"/>
      <c r="BS24" s="164"/>
      <c r="BT24" s="164"/>
      <c r="BU24" s="164"/>
      <c r="BV24" s="164"/>
      <c r="BW24" s="164"/>
      <c r="BX24" s="164"/>
      <c r="BY24" s="164"/>
      <c r="BZ24" s="164"/>
      <c r="CA24" s="164"/>
      <c r="CB24" s="164"/>
      <c r="CC24" s="164"/>
      <c r="CD24" s="164"/>
      <c r="CE24" s="164"/>
      <c r="CF24" s="164"/>
      <c r="CG24" s="164"/>
      <c r="CH24" s="164"/>
      <c r="CI24" s="164"/>
      <c r="CJ24" s="164"/>
      <c r="CK24" s="164"/>
      <c r="CL24" s="164"/>
      <c r="CM24" s="164"/>
      <c r="CN24" s="164"/>
      <c r="CO24" s="164"/>
      <c r="CP24" s="164"/>
      <c r="CQ24" s="164"/>
      <c r="CR24" s="164"/>
      <c r="CS24" s="164"/>
      <c r="CT24" s="164"/>
      <c r="CU24" s="164"/>
      <c r="CV24" s="164"/>
      <c r="CW24" s="164"/>
      <c r="CX24" s="164"/>
      <c r="CY24" s="164"/>
      <c r="CZ24" s="164"/>
      <c r="DA24" s="164"/>
      <c r="DB24" s="164"/>
      <c r="DC24" s="164"/>
      <c r="DD24" s="164"/>
      <c r="DE24" s="164"/>
    </row>
    <row r="25" spans="1:109" s="167" customFormat="1" ht="15.75" customHeight="1" x14ac:dyDescent="0.25">
      <c r="A25" s="79">
        <v>18</v>
      </c>
      <c r="B25" s="417"/>
      <c r="C25" s="182" t="e">
        <f>IF(#REF!=5,"",B25)</f>
        <v>#REF!</v>
      </c>
      <c r="D25" s="345">
        <v>18</v>
      </c>
      <c r="E25" s="416"/>
      <c r="F25" s="324"/>
      <c r="G25" s="324"/>
      <c r="H25" s="325"/>
      <c r="I25" s="326"/>
      <c r="J25" s="346" t="str">
        <f t="shared" si="0"/>
        <v/>
      </c>
      <c r="K25" s="346" t="str">
        <f t="shared" si="1"/>
        <v/>
      </c>
      <c r="L25" s="346" t="str">
        <f t="shared" si="2"/>
        <v/>
      </c>
      <c r="M25" s="346" t="str">
        <f t="shared" si="3"/>
        <v/>
      </c>
      <c r="N25" s="240" t="e">
        <f>#REF!+L25</f>
        <v>#REF!</v>
      </c>
      <c r="O25" s="208" t="e">
        <f>#REF!+K25+L25</f>
        <v>#REF!</v>
      </c>
      <c r="P25" s="241" t="str">
        <f t="shared" si="4"/>
        <v/>
      </c>
      <c r="Q25" s="241" t="str">
        <f t="shared" si="5"/>
        <v/>
      </c>
      <c r="R25" s="208" t="str">
        <f t="shared" si="6"/>
        <v/>
      </c>
      <c r="S25" s="347" t="str">
        <f t="shared" si="7"/>
        <v/>
      </c>
      <c r="T25" s="348" t="str">
        <f t="shared" si="8"/>
        <v/>
      </c>
      <c r="U25" s="161" t="e">
        <f t="shared" si="21"/>
        <v>#REF!</v>
      </c>
      <c r="V25" s="209" t="str">
        <f t="shared" si="22"/>
        <v/>
      </c>
      <c r="W25" s="210" t="str">
        <f t="shared" si="9"/>
        <v/>
      </c>
      <c r="X25" s="204" t="str">
        <f t="shared" si="10"/>
        <v/>
      </c>
      <c r="Y25" s="198" t="str">
        <f t="shared" si="11"/>
        <v/>
      </c>
      <c r="Z25" s="206" t="str">
        <f t="shared" si="12"/>
        <v/>
      </c>
      <c r="AA25" s="198" t="str">
        <f t="shared" si="13"/>
        <v/>
      </c>
      <c r="AB25" s="199" t="str">
        <f t="shared" si="14"/>
        <v/>
      </c>
      <c r="AC25" s="198" t="str">
        <f t="shared" si="15"/>
        <v/>
      </c>
      <c r="AD25" s="154"/>
      <c r="AE25" s="200" t="str">
        <f t="shared" si="16"/>
        <v/>
      </c>
      <c r="AF25" s="201" t="str">
        <f t="shared" si="17"/>
        <v/>
      </c>
      <c r="AG25" s="200" t="str">
        <f t="shared" si="18"/>
        <v/>
      </c>
      <c r="AH25" s="201" t="str">
        <f t="shared" si="19"/>
        <v/>
      </c>
      <c r="AI25" s="200" t="str">
        <f t="shared" si="20"/>
        <v/>
      </c>
      <c r="AJ25" s="154"/>
      <c r="AK25" s="154"/>
      <c r="AL25" s="166"/>
      <c r="AM25" s="155"/>
      <c r="AN25" s="155"/>
      <c r="AO25" s="155"/>
      <c r="AP25" s="155"/>
      <c r="AQ25" s="155"/>
      <c r="AR25" s="155"/>
      <c r="AS25" s="155"/>
      <c r="AT25" s="155"/>
      <c r="AU25" s="155"/>
      <c r="AV25" s="155"/>
      <c r="AW25" s="155"/>
      <c r="AX25" s="155"/>
      <c r="AY25" s="155"/>
      <c r="AZ25" s="155"/>
      <c r="BA25" s="155"/>
      <c r="BB25" s="155"/>
      <c r="BC25" s="155"/>
      <c r="BD25" s="155"/>
      <c r="BE25" s="155"/>
      <c r="BF25" s="155"/>
      <c r="BG25" s="155"/>
      <c r="BH25" s="155"/>
      <c r="BI25" s="162"/>
      <c r="BJ25" s="163"/>
      <c r="BK25" s="163"/>
      <c r="BL25" s="163"/>
      <c r="BM25" s="164"/>
      <c r="BN25" s="164"/>
      <c r="BO25" s="164"/>
      <c r="BP25" s="164"/>
      <c r="BQ25" s="164"/>
      <c r="BR25" s="164"/>
      <c r="BS25" s="164"/>
      <c r="BT25" s="164"/>
      <c r="BU25" s="164"/>
      <c r="BV25" s="164"/>
      <c r="BW25" s="164"/>
      <c r="BX25" s="164"/>
      <c r="BY25" s="164"/>
      <c r="BZ25" s="164"/>
      <c r="CA25" s="164"/>
      <c r="CB25" s="164"/>
      <c r="CC25" s="164"/>
      <c r="CD25" s="164"/>
      <c r="CE25" s="164"/>
      <c r="CF25" s="164"/>
      <c r="CG25" s="164"/>
      <c r="CH25" s="164"/>
      <c r="CI25" s="164"/>
      <c r="CJ25" s="164"/>
      <c r="CK25" s="164"/>
      <c r="CL25" s="164"/>
      <c r="CM25" s="164"/>
      <c r="CN25" s="164"/>
      <c r="CO25" s="164"/>
      <c r="CP25" s="164"/>
      <c r="CQ25" s="164"/>
      <c r="CR25" s="164"/>
      <c r="CS25" s="164"/>
      <c r="CT25" s="164"/>
      <c r="CU25" s="164"/>
      <c r="CV25" s="164"/>
      <c r="CW25" s="164"/>
      <c r="CX25" s="164"/>
      <c r="CY25" s="164"/>
      <c r="CZ25" s="164"/>
      <c r="DA25" s="164"/>
      <c r="DB25" s="164"/>
      <c r="DC25" s="164"/>
      <c r="DD25" s="164"/>
      <c r="DE25" s="164"/>
    </row>
    <row r="26" spans="1:109" s="167" customFormat="1" ht="15.75" customHeight="1" x14ac:dyDescent="0.25">
      <c r="A26" s="79">
        <v>19</v>
      </c>
      <c r="B26" s="417"/>
      <c r="C26" s="182" t="e">
        <f>IF(#REF!=5,"",B26)</f>
        <v>#REF!</v>
      </c>
      <c r="D26" s="345">
        <v>19</v>
      </c>
      <c r="E26" s="416"/>
      <c r="F26" s="324"/>
      <c r="G26" s="324"/>
      <c r="H26" s="325"/>
      <c r="I26" s="326"/>
      <c r="J26" s="346" t="str">
        <f t="shared" si="0"/>
        <v/>
      </c>
      <c r="K26" s="346" t="str">
        <f t="shared" si="1"/>
        <v/>
      </c>
      <c r="L26" s="346" t="str">
        <f t="shared" si="2"/>
        <v/>
      </c>
      <c r="M26" s="346" t="str">
        <f t="shared" si="3"/>
        <v/>
      </c>
      <c r="N26" s="240" t="e">
        <f>#REF!+L26</f>
        <v>#REF!</v>
      </c>
      <c r="O26" s="208" t="e">
        <f>#REF!+K26+L26</f>
        <v>#REF!</v>
      </c>
      <c r="P26" s="241" t="str">
        <f t="shared" si="4"/>
        <v/>
      </c>
      <c r="Q26" s="241" t="str">
        <f t="shared" si="5"/>
        <v/>
      </c>
      <c r="R26" s="208" t="str">
        <f t="shared" si="6"/>
        <v/>
      </c>
      <c r="S26" s="347" t="str">
        <f t="shared" si="7"/>
        <v/>
      </c>
      <c r="T26" s="348" t="str">
        <f t="shared" si="8"/>
        <v/>
      </c>
      <c r="U26" s="161" t="e">
        <f t="shared" si="21"/>
        <v>#REF!</v>
      </c>
      <c r="V26" s="209" t="str">
        <f t="shared" si="22"/>
        <v/>
      </c>
      <c r="W26" s="210" t="str">
        <f t="shared" si="9"/>
        <v/>
      </c>
      <c r="X26" s="204" t="str">
        <f t="shared" si="10"/>
        <v/>
      </c>
      <c r="Y26" s="198" t="str">
        <f t="shared" si="11"/>
        <v/>
      </c>
      <c r="Z26" s="206" t="str">
        <f t="shared" si="12"/>
        <v/>
      </c>
      <c r="AA26" s="198" t="str">
        <f t="shared" si="13"/>
        <v/>
      </c>
      <c r="AB26" s="199" t="str">
        <f t="shared" si="14"/>
        <v/>
      </c>
      <c r="AC26" s="198" t="str">
        <f t="shared" si="15"/>
        <v/>
      </c>
      <c r="AD26" s="154"/>
      <c r="AE26" s="200" t="str">
        <f t="shared" si="16"/>
        <v/>
      </c>
      <c r="AF26" s="201" t="str">
        <f t="shared" si="17"/>
        <v/>
      </c>
      <c r="AG26" s="200" t="str">
        <f t="shared" si="18"/>
        <v/>
      </c>
      <c r="AH26" s="201" t="str">
        <f t="shared" si="19"/>
        <v/>
      </c>
      <c r="AI26" s="200" t="str">
        <f t="shared" si="20"/>
        <v/>
      </c>
      <c r="AJ26" s="154"/>
      <c r="AK26" s="154"/>
      <c r="AL26" s="166"/>
      <c r="AM26" s="155"/>
      <c r="AN26" s="155"/>
      <c r="AO26" s="155"/>
      <c r="AP26" s="155"/>
      <c r="AQ26" s="155"/>
      <c r="AR26" s="155"/>
      <c r="AS26" s="155"/>
      <c r="AT26" s="155"/>
      <c r="AU26" s="155"/>
      <c r="AV26" s="155"/>
      <c r="AW26" s="155"/>
      <c r="AX26" s="155"/>
      <c r="AY26" s="155"/>
      <c r="AZ26" s="155"/>
      <c r="BA26" s="155"/>
      <c r="BB26" s="155"/>
      <c r="BC26" s="155"/>
      <c r="BD26" s="155"/>
      <c r="BE26" s="155"/>
      <c r="BF26" s="155"/>
      <c r="BG26" s="155"/>
      <c r="BH26" s="155"/>
      <c r="BI26" s="162"/>
      <c r="BJ26" s="163"/>
      <c r="BK26" s="163"/>
      <c r="BL26" s="163"/>
      <c r="BM26" s="164"/>
      <c r="BN26" s="164"/>
      <c r="BO26" s="164"/>
      <c r="BP26" s="164"/>
      <c r="BQ26" s="164"/>
      <c r="BR26" s="164"/>
      <c r="BS26" s="164"/>
      <c r="BT26" s="164"/>
      <c r="BU26" s="164"/>
      <c r="BV26" s="164"/>
      <c r="BW26" s="164"/>
      <c r="BX26" s="164"/>
      <c r="BY26" s="164"/>
      <c r="BZ26" s="164"/>
      <c r="CA26" s="164"/>
      <c r="CB26" s="164"/>
      <c r="CC26" s="164"/>
      <c r="CD26" s="164"/>
      <c r="CE26" s="164"/>
      <c r="CF26" s="164"/>
      <c r="CG26" s="164"/>
      <c r="CH26" s="164"/>
      <c r="CI26" s="164"/>
      <c r="CJ26" s="164"/>
      <c r="CK26" s="164"/>
      <c r="CL26" s="164"/>
      <c r="CM26" s="164"/>
      <c r="CN26" s="164"/>
      <c r="CO26" s="164"/>
      <c r="CP26" s="164"/>
      <c r="CQ26" s="164"/>
      <c r="CR26" s="164"/>
      <c r="CS26" s="164"/>
      <c r="CT26" s="164"/>
      <c r="CU26" s="164"/>
      <c r="CV26" s="164"/>
      <c r="CW26" s="164"/>
      <c r="CX26" s="164"/>
      <c r="CY26" s="164"/>
      <c r="CZ26" s="164"/>
      <c r="DA26" s="164"/>
      <c r="DB26" s="164"/>
      <c r="DC26" s="164"/>
      <c r="DD26" s="164"/>
      <c r="DE26" s="164"/>
    </row>
    <row r="27" spans="1:109" s="167" customFormat="1" ht="15.75" customHeight="1" x14ac:dyDescent="0.25">
      <c r="A27" s="79">
        <v>20</v>
      </c>
      <c r="B27" s="417"/>
      <c r="C27" s="182" t="e">
        <f>IF(#REF!=5,"",B27)</f>
        <v>#REF!</v>
      </c>
      <c r="D27" s="345">
        <v>20</v>
      </c>
      <c r="E27" s="416"/>
      <c r="F27" s="324"/>
      <c r="G27" s="324"/>
      <c r="H27" s="325"/>
      <c r="I27" s="326"/>
      <c r="J27" s="346" t="str">
        <f t="shared" si="0"/>
        <v/>
      </c>
      <c r="K27" s="346" t="str">
        <f t="shared" si="1"/>
        <v/>
      </c>
      <c r="L27" s="346" t="str">
        <f t="shared" si="2"/>
        <v/>
      </c>
      <c r="M27" s="346" t="str">
        <f t="shared" si="3"/>
        <v/>
      </c>
      <c r="N27" s="240" t="e">
        <f>#REF!+L27</f>
        <v>#REF!</v>
      </c>
      <c r="O27" s="208" t="e">
        <f>#REF!+K27+L27</f>
        <v>#REF!</v>
      </c>
      <c r="P27" s="241" t="str">
        <f t="shared" si="4"/>
        <v/>
      </c>
      <c r="Q27" s="241" t="str">
        <f t="shared" si="5"/>
        <v/>
      </c>
      <c r="R27" s="208" t="str">
        <f t="shared" si="6"/>
        <v/>
      </c>
      <c r="S27" s="347" t="str">
        <f t="shared" si="7"/>
        <v/>
      </c>
      <c r="T27" s="348" t="str">
        <f t="shared" si="8"/>
        <v/>
      </c>
      <c r="U27" s="161" t="e">
        <f t="shared" si="21"/>
        <v>#REF!</v>
      </c>
      <c r="V27" s="209" t="str">
        <f t="shared" si="22"/>
        <v/>
      </c>
      <c r="W27" s="210" t="str">
        <f t="shared" si="9"/>
        <v/>
      </c>
      <c r="X27" s="204" t="str">
        <f t="shared" si="10"/>
        <v/>
      </c>
      <c r="Y27" s="198" t="str">
        <f t="shared" si="11"/>
        <v/>
      </c>
      <c r="Z27" s="206" t="str">
        <f t="shared" si="12"/>
        <v/>
      </c>
      <c r="AA27" s="198" t="str">
        <f t="shared" si="13"/>
        <v/>
      </c>
      <c r="AB27" s="199" t="str">
        <f t="shared" si="14"/>
        <v/>
      </c>
      <c r="AC27" s="198" t="str">
        <f t="shared" si="15"/>
        <v/>
      </c>
      <c r="AD27" s="154"/>
      <c r="AE27" s="200" t="str">
        <f t="shared" si="16"/>
        <v/>
      </c>
      <c r="AF27" s="201" t="str">
        <f t="shared" si="17"/>
        <v/>
      </c>
      <c r="AG27" s="200" t="str">
        <f t="shared" si="18"/>
        <v/>
      </c>
      <c r="AH27" s="201" t="str">
        <f t="shared" si="19"/>
        <v/>
      </c>
      <c r="AI27" s="200" t="str">
        <f t="shared" si="20"/>
        <v/>
      </c>
      <c r="AJ27" s="154"/>
      <c r="AK27" s="154"/>
      <c r="AL27" s="166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62"/>
      <c r="BJ27" s="163"/>
      <c r="BK27" s="163"/>
      <c r="BL27" s="163"/>
      <c r="BM27" s="164"/>
      <c r="BN27" s="164"/>
      <c r="BO27" s="164"/>
      <c r="BP27" s="164"/>
      <c r="BQ27" s="164"/>
      <c r="BR27" s="164"/>
      <c r="BS27" s="164"/>
      <c r="BT27" s="164"/>
      <c r="BU27" s="164"/>
      <c r="BV27" s="164"/>
      <c r="BW27" s="164"/>
      <c r="BX27" s="164"/>
      <c r="BY27" s="164"/>
      <c r="BZ27" s="164"/>
      <c r="CA27" s="164"/>
      <c r="CB27" s="164"/>
      <c r="CC27" s="164"/>
      <c r="CD27" s="164"/>
      <c r="CE27" s="164"/>
      <c r="CF27" s="164"/>
      <c r="CG27" s="164"/>
      <c r="CH27" s="164"/>
      <c r="CI27" s="164"/>
      <c r="CJ27" s="164"/>
      <c r="CK27" s="164"/>
      <c r="CL27" s="164"/>
      <c r="CM27" s="164"/>
      <c r="CN27" s="164"/>
      <c r="CO27" s="164"/>
      <c r="CP27" s="164"/>
      <c r="CQ27" s="164"/>
      <c r="CR27" s="164"/>
      <c r="CS27" s="164"/>
      <c r="CT27" s="164"/>
      <c r="CU27" s="164"/>
      <c r="CV27" s="164"/>
      <c r="CW27" s="164"/>
      <c r="CX27" s="164"/>
      <c r="CY27" s="164"/>
      <c r="CZ27" s="164"/>
      <c r="DA27" s="164"/>
      <c r="DB27" s="164"/>
      <c r="DC27" s="164"/>
      <c r="DD27" s="164"/>
      <c r="DE27" s="164"/>
    </row>
    <row r="28" spans="1:109" s="168" customFormat="1" ht="15.75" customHeight="1" x14ac:dyDescent="0.25">
      <c r="A28" s="79">
        <v>21</v>
      </c>
      <c r="B28" s="417"/>
      <c r="C28" s="182" t="e">
        <f>IF(#REF!=5,"",B28)</f>
        <v>#REF!</v>
      </c>
      <c r="D28" s="345">
        <v>21</v>
      </c>
      <c r="E28" s="416"/>
      <c r="F28" s="324"/>
      <c r="G28" s="324"/>
      <c r="H28" s="325"/>
      <c r="I28" s="326"/>
      <c r="J28" s="346" t="str">
        <f t="shared" si="0"/>
        <v/>
      </c>
      <c r="K28" s="346" t="str">
        <f t="shared" si="1"/>
        <v/>
      </c>
      <c r="L28" s="346" t="str">
        <f t="shared" si="2"/>
        <v/>
      </c>
      <c r="M28" s="346" t="str">
        <f t="shared" si="3"/>
        <v/>
      </c>
      <c r="N28" s="240" t="e">
        <f>#REF!+L28</f>
        <v>#REF!</v>
      </c>
      <c r="O28" s="208" t="e">
        <f>#REF!+K28+L28</f>
        <v>#REF!</v>
      </c>
      <c r="P28" s="241" t="str">
        <f t="shared" si="4"/>
        <v/>
      </c>
      <c r="Q28" s="241" t="str">
        <f t="shared" si="5"/>
        <v/>
      </c>
      <c r="R28" s="208" t="str">
        <f t="shared" si="6"/>
        <v/>
      </c>
      <c r="S28" s="347" t="str">
        <f t="shared" si="7"/>
        <v/>
      </c>
      <c r="T28" s="348" t="str">
        <f t="shared" si="8"/>
        <v/>
      </c>
      <c r="U28" s="161" t="e">
        <f t="shared" si="21"/>
        <v>#REF!</v>
      </c>
      <c r="V28" s="209" t="str">
        <f t="shared" si="22"/>
        <v/>
      </c>
      <c r="W28" s="210" t="str">
        <f t="shared" si="9"/>
        <v/>
      </c>
      <c r="X28" s="204" t="str">
        <f t="shared" si="10"/>
        <v/>
      </c>
      <c r="Y28" s="198" t="str">
        <f t="shared" si="11"/>
        <v/>
      </c>
      <c r="Z28" s="206" t="str">
        <f t="shared" si="12"/>
        <v/>
      </c>
      <c r="AA28" s="198" t="str">
        <f t="shared" si="13"/>
        <v/>
      </c>
      <c r="AB28" s="199" t="str">
        <f t="shared" si="14"/>
        <v/>
      </c>
      <c r="AC28" s="198" t="str">
        <f t="shared" si="15"/>
        <v/>
      </c>
      <c r="AD28" s="154"/>
      <c r="AE28" s="200" t="str">
        <f t="shared" si="16"/>
        <v/>
      </c>
      <c r="AF28" s="201" t="str">
        <f t="shared" si="17"/>
        <v/>
      </c>
      <c r="AG28" s="200" t="str">
        <f t="shared" si="18"/>
        <v/>
      </c>
      <c r="AH28" s="201" t="str">
        <f t="shared" si="19"/>
        <v/>
      </c>
      <c r="AI28" s="200" t="str">
        <f t="shared" si="20"/>
        <v/>
      </c>
      <c r="AJ28" s="154"/>
      <c r="AK28" s="154"/>
      <c r="AL28" s="166"/>
      <c r="AM28" s="155"/>
      <c r="AN28" s="155"/>
      <c r="AO28" s="155"/>
      <c r="AP28" s="155"/>
      <c r="AQ28" s="155"/>
      <c r="AR28" s="155"/>
      <c r="AS28" s="155"/>
      <c r="AT28" s="155"/>
      <c r="AU28" s="155"/>
      <c r="AV28" s="155"/>
      <c r="AW28" s="155"/>
      <c r="AX28" s="155"/>
      <c r="AY28" s="155"/>
      <c r="AZ28" s="155"/>
      <c r="BA28" s="155"/>
      <c r="BB28" s="155"/>
      <c r="BC28" s="155"/>
      <c r="BD28" s="155"/>
      <c r="BE28" s="155"/>
      <c r="BF28" s="155"/>
      <c r="BG28" s="155"/>
      <c r="BH28" s="155"/>
      <c r="BI28" s="162"/>
      <c r="BJ28" s="163"/>
      <c r="BK28" s="163"/>
      <c r="BL28" s="163"/>
      <c r="BM28" s="164"/>
      <c r="BN28" s="164"/>
      <c r="BO28" s="164"/>
      <c r="BP28" s="164"/>
      <c r="BQ28" s="164"/>
      <c r="BR28" s="164"/>
      <c r="BS28" s="164"/>
      <c r="BT28" s="164"/>
      <c r="BU28" s="164"/>
      <c r="BV28" s="164"/>
      <c r="BW28" s="164"/>
      <c r="BX28" s="164"/>
      <c r="BY28" s="164"/>
      <c r="BZ28" s="164"/>
      <c r="CA28" s="164"/>
      <c r="CB28" s="164"/>
      <c r="CC28" s="164"/>
      <c r="CD28" s="164"/>
      <c r="CE28" s="164"/>
      <c r="CF28" s="164"/>
      <c r="CG28" s="164"/>
      <c r="CH28" s="164"/>
      <c r="CI28" s="164"/>
      <c r="CJ28" s="164"/>
      <c r="CK28" s="164"/>
      <c r="CL28" s="164"/>
      <c r="CM28" s="164"/>
      <c r="CN28" s="164"/>
      <c r="CO28" s="164"/>
      <c r="CP28" s="164"/>
      <c r="CQ28" s="164"/>
      <c r="CR28" s="164"/>
      <c r="CS28" s="164"/>
      <c r="CT28" s="164"/>
      <c r="CU28" s="164"/>
      <c r="CV28" s="164"/>
      <c r="CW28" s="164"/>
      <c r="CX28" s="164"/>
      <c r="CY28" s="164"/>
      <c r="CZ28" s="164"/>
      <c r="DA28" s="164"/>
      <c r="DB28" s="164"/>
      <c r="DC28" s="164"/>
      <c r="DD28" s="164"/>
      <c r="DE28" s="164"/>
    </row>
    <row r="29" spans="1:109" s="168" customFormat="1" ht="15.75" customHeight="1" x14ac:dyDescent="0.25">
      <c r="A29" s="79">
        <v>22</v>
      </c>
      <c r="B29" s="417"/>
      <c r="C29" s="182" t="e">
        <f>IF(#REF!=5,"",B29)</f>
        <v>#REF!</v>
      </c>
      <c r="D29" s="345">
        <v>22</v>
      </c>
      <c r="E29" s="416"/>
      <c r="F29" s="324"/>
      <c r="G29" s="324"/>
      <c r="H29" s="325"/>
      <c r="I29" s="327"/>
      <c r="J29" s="346" t="str">
        <f t="shared" si="0"/>
        <v/>
      </c>
      <c r="K29" s="346" t="str">
        <f t="shared" si="1"/>
        <v/>
      </c>
      <c r="L29" s="346" t="str">
        <f t="shared" si="2"/>
        <v/>
      </c>
      <c r="M29" s="346" t="str">
        <f t="shared" si="3"/>
        <v/>
      </c>
      <c r="N29" s="240" t="e">
        <f>#REF!+L29</f>
        <v>#REF!</v>
      </c>
      <c r="O29" s="208" t="e">
        <f>#REF!+K29+L29</f>
        <v>#REF!</v>
      </c>
      <c r="P29" s="241" t="str">
        <f t="shared" si="4"/>
        <v/>
      </c>
      <c r="Q29" s="241" t="str">
        <f t="shared" si="5"/>
        <v/>
      </c>
      <c r="R29" s="208" t="str">
        <f t="shared" si="6"/>
        <v/>
      </c>
      <c r="S29" s="347" t="str">
        <f t="shared" si="7"/>
        <v/>
      </c>
      <c r="T29" s="348" t="str">
        <f t="shared" si="8"/>
        <v/>
      </c>
      <c r="U29" s="161" t="e">
        <f t="shared" si="21"/>
        <v>#REF!</v>
      </c>
      <c r="V29" s="209" t="str">
        <f t="shared" si="22"/>
        <v/>
      </c>
      <c r="W29" s="210" t="str">
        <f t="shared" si="9"/>
        <v/>
      </c>
      <c r="X29" s="204" t="str">
        <f t="shared" si="10"/>
        <v/>
      </c>
      <c r="Y29" s="198" t="str">
        <f t="shared" si="11"/>
        <v/>
      </c>
      <c r="Z29" s="206" t="str">
        <f t="shared" si="12"/>
        <v/>
      </c>
      <c r="AA29" s="198" t="str">
        <f t="shared" si="13"/>
        <v/>
      </c>
      <c r="AB29" s="199" t="str">
        <f t="shared" si="14"/>
        <v/>
      </c>
      <c r="AC29" s="198" t="str">
        <f t="shared" si="15"/>
        <v/>
      </c>
      <c r="AD29" s="154"/>
      <c r="AE29" s="200" t="str">
        <f t="shared" si="16"/>
        <v/>
      </c>
      <c r="AF29" s="201" t="str">
        <f t="shared" si="17"/>
        <v/>
      </c>
      <c r="AG29" s="200" t="str">
        <f t="shared" si="18"/>
        <v/>
      </c>
      <c r="AH29" s="201" t="str">
        <f t="shared" si="19"/>
        <v/>
      </c>
      <c r="AI29" s="200" t="str">
        <f t="shared" si="20"/>
        <v/>
      </c>
      <c r="AJ29" s="154"/>
      <c r="AK29" s="154"/>
      <c r="AL29" s="166"/>
      <c r="AM29" s="155"/>
      <c r="AN29" s="155"/>
      <c r="AO29" s="155"/>
      <c r="AP29" s="155"/>
      <c r="AQ29" s="155"/>
      <c r="AR29" s="155"/>
      <c r="AS29" s="155"/>
      <c r="AT29" s="155"/>
      <c r="AU29" s="155"/>
      <c r="AV29" s="155"/>
      <c r="AW29" s="155"/>
      <c r="AX29" s="155"/>
      <c r="AY29" s="155"/>
      <c r="AZ29" s="155"/>
      <c r="BA29" s="155"/>
      <c r="BB29" s="155"/>
      <c r="BC29" s="155"/>
      <c r="BD29" s="155"/>
      <c r="BE29" s="155"/>
      <c r="BF29" s="155"/>
      <c r="BG29" s="155"/>
      <c r="BH29" s="155"/>
      <c r="BI29" s="162"/>
      <c r="BJ29" s="163"/>
      <c r="BK29" s="163"/>
      <c r="BL29" s="163"/>
      <c r="BM29" s="164"/>
      <c r="BN29" s="164"/>
      <c r="BO29" s="164"/>
      <c r="BP29" s="164"/>
      <c r="BQ29" s="164"/>
      <c r="BR29" s="164"/>
      <c r="BS29" s="164"/>
      <c r="BT29" s="164"/>
      <c r="BU29" s="164"/>
      <c r="BV29" s="164"/>
      <c r="BW29" s="164"/>
      <c r="BX29" s="164"/>
      <c r="BY29" s="164"/>
      <c r="BZ29" s="164"/>
      <c r="CA29" s="164"/>
      <c r="CB29" s="164"/>
      <c r="CC29" s="164"/>
      <c r="CD29" s="164"/>
      <c r="CE29" s="164"/>
      <c r="CF29" s="164"/>
      <c r="CG29" s="164"/>
      <c r="CH29" s="164"/>
      <c r="CI29" s="164"/>
      <c r="CJ29" s="164"/>
      <c r="CK29" s="164"/>
      <c r="CL29" s="164"/>
      <c r="CM29" s="164"/>
      <c r="CN29" s="164"/>
      <c r="CO29" s="164"/>
      <c r="CP29" s="164"/>
      <c r="CQ29" s="164"/>
      <c r="CR29" s="164"/>
      <c r="CS29" s="164"/>
      <c r="CT29" s="164"/>
      <c r="CU29" s="164"/>
      <c r="CV29" s="164"/>
      <c r="CW29" s="164"/>
      <c r="CX29" s="164"/>
      <c r="CY29" s="164"/>
      <c r="CZ29" s="164"/>
      <c r="DA29" s="164"/>
      <c r="DB29" s="164"/>
      <c r="DC29" s="164"/>
      <c r="DD29" s="164"/>
      <c r="DE29" s="164"/>
    </row>
    <row r="30" spans="1:109" s="167" customFormat="1" ht="15.75" customHeight="1" x14ac:dyDescent="0.25">
      <c r="A30" s="79">
        <v>23</v>
      </c>
      <c r="B30" s="417"/>
      <c r="C30" s="182" t="e">
        <f>IF(#REF!=5,"",B30)</f>
        <v>#REF!</v>
      </c>
      <c r="D30" s="345">
        <v>23</v>
      </c>
      <c r="E30" s="416"/>
      <c r="F30" s="324"/>
      <c r="G30" s="324"/>
      <c r="H30" s="325"/>
      <c r="I30" s="327"/>
      <c r="J30" s="346" t="str">
        <f t="shared" si="0"/>
        <v/>
      </c>
      <c r="K30" s="346" t="str">
        <f t="shared" si="1"/>
        <v/>
      </c>
      <c r="L30" s="346" t="str">
        <f t="shared" si="2"/>
        <v/>
      </c>
      <c r="M30" s="346" t="str">
        <f t="shared" si="3"/>
        <v/>
      </c>
      <c r="N30" s="240" t="e">
        <f>#REF!+L30</f>
        <v>#REF!</v>
      </c>
      <c r="O30" s="208" t="e">
        <f>#REF!+K30+L30</f>
        <v>#REF!</v>
      </c>
      <c r="P30" s="241" t="str">
        <f t="shared" si="4"/>
        <v/>
      </c>
      <c r="Q30" s="241" t="str">
        <f t="shared" si="5"/>
        <v/>
      </c>
      <c r="R30" s="208" t="str">
        <f t="shared" si="6"/>
        <v/>
      </c>
      <c r="S30" s="347" t="str">
        <f t="shared" si="7"/>
        <v/>
      </c>
      <c r="T30" s="348" t="str">
        <f t="shared" si="8"/>
        <v/>
      </c>
      <c r="U30" s="161" t="e">
        <f t="shared" si="21"/>
        <v>#REF!</v>
      </c>
      <c r="V30" s="209" t="str">
        <f t="shared" si="22"/>
        <v/>
      </c>
      <c r="W30" s="210" t="str">
        <f t="shared" si="9"/>
        <v/>
      </c>
      <c r="X30" s="204" t="str">
        <f t="shared" si="10"/>
        <v/>
      </c>
      <c r="Y30" s="198" t="str">
        <f t="shared" si="11"/>
        <v/>
      </c>
      <c r="Z30" s="206" t="str">
        <f t="shared" si="12"/>
        <v/>
      </c>
      <c r="AA30" s="198" t="str">
        <f t="shared" si="13"/>
        <v/>
      </c>
      <c r="AB30" s="199" t="str">
        <f t="shared" si="14"/>
        <v/>
      </c>
      <c r="AC30" s="198" t="str">
        <f t="shared" si="15"/>
        <v/>
      </c>
      <c r="AD30" s="154"/>
      <c r="AE30" s="200" t="str">
        <f t="shared" si="16"/>
        <v/>
      </c>
      <c r="AF30" s="201" t="str">
        <f t="shared" si="17"/>
        <v/>
      </c>
      <c r="AG30" s="200" t="str">
        <f t="shared" si="18"/>
        <v/>
      </c>
      <c r="AH30" s="201" t="str">
        <f t="shared" si="19"/>
        <v/>
      </c>
      <c r="AI30" s="200" t="str">
        <f t="shared" si="20"/>
        <v/>
      </c>
      <c r="AJ30" s="154"/>
      <c r="AK30" s="154"/>
      <c r="AL30" s="166"/>
      <c r="AM30" s="155"/>
      <c r="AN30" s="155"/>
      <c r="AO30" s="155"/>
      <c r="AP30" s="155"/>
      <c r="AQ30" s="155"/>
      <c r="AR30" s="155"/>
      <c r="AS30" s="155"/>
      <c r="AT30" s="155"/>
      <c r="AU30" s="155"/>
      <c r="AV30" s="155"/>
      <c r="AW30" s="155"/>
      <c r="AX30" s="155"/>
      <c r="AY30" s="155"/>
      <c r="AZ30" s="155"/>
      <c r="BA30" s="155"/>
      <c r="BB30" s="155"/>
      <c r="BC30" s="155"/>
      <c r="BD30" s="155"/>
      <c r="BE30" s="155"/>
      <c r="BF30" s="155"/>
      <c r="BG30" s="155"/>
      <c r="BH30" s="155"/>
      <c r="BI30" s="162"/>
      <c r="BJ30" s="163"/>
      <c r="BK30" s="163"/>
      <c r="BL30" s="163"/>
      <c r="BM30" s="164"/>
      <c r="BN30" s="164"/>
      <c r="BO30" s="164"/>
      <c r="BP30" s="164"/>
      <c r="BQ30" s="164"/>
      <c r="BR30" s="164"/>
      <c r="BS30" s="164"/>
      <c r="BT30" s="164"/>
      <c r="BU30" s="164"/>
      <c r="BV30" s="164"/>
      <c r="BW30" s="164"/>
      <c r="BX30" s="164"/>
      <c r="BY30" s="164"/>
      <c r="BZ30" s="164"/>
      <c r="CA30" s="164"/>
      <c r="CB30" s="164"/>
      <c r="CC30" s="164"/>
      <c r="CD30" s="164"/>
      <c r="CE30" s="164"/>
      <c r="CF30" s="164"/>
      <c r="CG30" s="164"/>
      <c r="CH30" s="164"/>
      <c r="CI30" s="164"/>
      <c r="CJ30" s="164"/>
      <c r="CK30" s="164"/>
      <c r="CL30" s="164"/>
      <c r="CM30" s="164"/>
      <c r="CN30" s="164"/>
      <c r="CO30" s="164"/>
      <c r="CP30" s="164"/>
      <c r="CQ30" s="164"/>
      <c r="CR30" s="164"/>
      <c r="CS30" s="164"/>
      <c r="CT30" s="164"/>
      <c r="CU30" s="164"/>
      <c r="CV30" s="164"/>
      <c r="CW30" s="164"/>
      <c r="CX30" s="164"/>
      <c r="CY30" s="164"/>
      <c r="CZ30" s="164"/>
      <c r="DA30" s="164"/>
      <c r="DB30" s="164"/>
      <c r="DC30" s="164"/>
      <c r="DD30" s="164"/>
      <c r="DE30" s="164"/>
    </row>
    <row r="31" spans="1:109" s="167" customFormat="1" ht="15.75" customHeight="1" x14ac:dyDescent="0.25">
      <c r="A31" s="79">
        <v>24</v>
      </c>
      <c r="B31" s="417"/>
      <c r="C31" s="182" t="e">
        <f>IF(#REF!=5,"",B31)</f>
        <v>#REF!</v>
      </c>
      <c r="D31" s="345">
        <v>24</v>
      </c>
      <c r="E31" s="416"/>
      <c r="F31" s="324"/>
      <c r="G31" s="324"/>
      <c r="H31" s="325"/>
      <c r="I31" s="327"/>
      <c r="J31" s="346" t="str">
        <f t="shared" si="0"/>
        <v/>
      </c>
      <c r="K31" s="346" t="str">
        <f t="shared" si="1"/>
        <v/>
      </c>
      <c r="L31" s="346" t="str">
        <f t="shared" si="2"/>
        <v/>
      </c>
      <c r="M31" s="346" t="str">
        <f t="shared" si="3"/>
        <v/>
      </c>
      <c r="N31" s="240" t="e">
        <f>#REF!+L31</f>
        <v>#REF!</v>
      </c>
      <c r="O31" s="208" t="e">
        <f>#REF!+K31+L31</f>
        <v>#REF!</v>
      </c>
      <c r="P31" s="241" t="str">
        <f t="shared" si="4"/>
        <v/>
      </c>
      <c r="Q31" s="241" t="str">
        <f t="shared" si="5"/>
        <v/>
      </c>
      <c r="R31" s="208" t="str">
        <f t="shared" si="6"/>
        <v/>
      </c>
      <c r="S31" s="347" t="str">
        <f t="shared" si="7"/>
        <v/>
      </c>
      <c r="T31" s="348" t="str">
        <f t="shared" si="8"/>
        <v/>
      </c>
      <c r="U31" s="161" t="e">
        <f t="shared" si="21"/>
        <v>#REF!</v>
      </c>
      <c r="V31" s="209" t="str">
        <f t="shared" si="22"/>
        <v/>
      </c>
      <c r="W31" s="210" t="str">
        <f t="shared" si="9"/>
        <v/>
      </c>
      <c r="X31" s="204" t="str">
        <f t="shared" si="10"/>
        <v/>
      </c>
      <c r="Y31" s="198" t="str">
        <f t="shared" si="11"/>
        <v/>
      </c>
      <c r="Z31" s="206" t="str">
        <f t="shared" si="12"/>
        <v/>
      </c>
      <c r="AA31" s="198" t="str">
        <f t="shared" si="13"/>
        <v/>
      </c>
      <c r="AB31" s="199" t="str">
        <f t="shared" si="14"/>
        <v/>
      </c>
      <c r="AC31" s="198" t="str">
        <f t="shared" si="15"/>
        <v/>
      </c>
      <c r="AD31" s="154"/>
      <c r="AE31" s="200" t="str">
        <f t="shared" si="16"/>
        <v/>
      </c>
      <c r="AF31" s="201" t="str">
        <f t="shared" si="17"/>
        <v/>
      </c>
      <c r="AG31" s="200" t="str">
        <f t="shared" si="18"/>
        <v/>
      </c>
      <c r="AH31" s="201" t="str">
        <f t="shared" si="19"/>
        <v/>
      </c>
      <c r="AI31" s="200" t="str">
        <f t="shared" si="20"/>
        <v/>
      </c>
      <c r="AJ31" s="154"/>
      <c r="AK31" s="154"/>
      <c r="AL31" s="166"/>
      <c r="AM31" s="155"/>
      <c r="AN31" s="155"/>
      <c r="AO31" s="155"/>
      <c r="AP31" s="155"/>
      <c r="AQ31" s="155"/>
      <c r="AR31" s="155"/>
      <c r="AS31" s="155"/>
      <c r="AT31" s="155"/>
      <c r="AU31" s="155"/>
      <c r="AV31" s="155"/>
      <c r="AW31" s="155"/>
      <c r="AX31" s="155"/>
      <c r="AY31" s="155"/>
      <c r="AZ31" s="155"/>
      <c r="BA31" s="155"/>
      <c r="BB31" s="155"/>
      <c r="BC31" s="155"/>
      <c r="BD31" s="155"/>
      <c r="BE31" s="155"/>
      <c r="BF31" s="155"/>
      <c r="BG31" s="155"/>
      <c r="BH31" s="155"/>
      <c r="BI31" s="162"/>
      <c r="BJ31" s="163"/>
      <c r="BK31" s="163"/>
      <c r="BL31" s="163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</row>
    <row r="32" spans="1:109" s="170" customFormat="1" ht="15.75" customHeight="1" x14ac:dyDescent="0.25">
      <c r="A32" s="79">
        <v>25</v>
      </c>
      <c r="B32" s="417"/>
      <c r="C32" s="182" t="e">
        <f>IF(#REF!=5,"",B32)</f>
        <v>#REF!</v>
      </c>
      <c r="D32" s="345">
        <v>25</v>
      </c>
      <c r="E32" s="416"/>
      <c r="F32" s="324"/>
      <c r="G32" s="324"/>
      <c r="H32" s="325"/>
      <c r="I32" s="327"/>
      <c r="J32" s="346" t="str">
        <f t="shared" si="0"/>
        <v/>
      </c>
      <c r="K32" s="346" t="str">
        <f t="shared" si="1"/>
        <v/>
      </c>
      <c r="L32" s="346" t="str">
        <f t="shared" si="2"/>
        <v/>
      </c>
      <c r="M32" s="346" t="str">
        <f t="shared" si="3"/>
        <v/>
      </c>
      <c r="N32" s="240" t="e">
        <f>#REF!+L32</f>
        <v>#REF!</v>
      </c>
      <c r="O32" s="208" t="e">
        <f>#REF!+K32+L32</f>
        <v>#REF!</v>
      </c>
      <c r="P32" s="241" t="str">
        <f t="shared" si="4"/>
        <v/>
      </c>
      <c r="Q32" s="241" t="str">
        <f t="shared" si="5"/>
        <v/>
      </c>
      <c r="R32" s="208" t="str">
        <f t="shared" si="6"/>
        <v/>
      </c>
      <c r="S32" s="347" t="str">
        <f t="shared" si="7"/>
        <v/>
      </c>
      <c r="T32" s="348" t="str">
        <f t="shared" si="8"/>
        <v/>
      </c>
      <c r="U32" s="161" t="e">
        <f t="shared" si="21"/>
        <v>#REF!</v>
      </c>
      <c r="V32" s="209" t="str">
        <f t="shared" si="22"/>
        <v/>
      </c>
      <c r="W32" s="210" t="str">
        <f t="shared" si="9"/>
        <v/>
      </c>
      <c r="X32" s="204" t="str">
        <f t="shared" si="10"/>
        <v/>
      </c>
      <c r="Y32" s="198" t="str">
        <f t="shared" si="11"/>
        <v/>
      </c>
      <c r="Z32" s="206" t="str">
        <f t="shared" si="12"/>
        <v/>
      </c>
      <c r="AA32" s="198" t="str">
        <f t="shared" si="13"/>
        <v/>
      </c>
      <c r="AB32" s="199" t="str">
        <f t="shared" si="14"/>
        <v/>
      </c>
      <c r="AC32" s="198" t="str">
        <f t="shared" si="15"/>
        <v/>
      </c>
      <c r="AD32" s="169"/>
      <c r="AE32" s="200" t="str">
        <f t="shared" si="16"/>
        <v/>
      </c>
      <c r="AF32" s="201" t="str">
        <f t="shared" si="17"/>
        <v/>
      </c>
      <c r="AG32" s="200" t="str">
        <f t="shared" si="18"/>
        <v/>
      </c>
      <c r="AH32" s="201" t="str">
        <f t="shared" si="19"/>
        <v/>
      </c>
      <c r="AI32" s="200" t="str">
        <f t="shared" si="20"/>
        <v/>
      </c>
      <c r="AJ32" s="154"/>
      <c r="AK32" s="154"/>
      <c r="AL32" s="166"/>
      <c r="AM32" s="155"/>
      <c r="AN32" s="155"/>
      <c r="AO32" s="155"/>
      <c r="AP32" s="155"/>
      <c r="AQ32" s="155"/>
      <c r="AR32" s="155"/>
      <c r="AS32" s="155"/>
      <c r="AT32" s="155"/>
      <c r="AU32" s="155"/>
      <c r="AV32" s="155"/>
      <c r="AW32" s="155"/>
      <c r="AX32" s="155"/>
      <c r="AY32" s="155"/>
      <c r="AZ32" s="155"/>
      <c r="BA32" s="155"/>
      <c r="BB32" s="155"/>
      <c r="BC32" s="155"/>
      <c r="BD32" s="155"/>
      <c r="BE32" s="155"/>
      <c r="BF32" s="155"/>
      <c r="BG32" s="155"/>
      <c r="BH32" s="155"/>
      <c r="BI32" s="162"/>
      <c r="BJ32" s="163"/>
      <c r="BK32" s="163"/>
      <c r="BL32" s="163"/>
      <c r="BM32" s="164"/>
      <c r="BN32" s="164"/>
      <c r="BO32" s="164"/>
      <c r="BP32" s="164"/>
      <c r="BQ32" s="164"/>
      <c r="BR32" s="164"/>
    </row>
    <row r="33" spans="1:70" s="167" customFormat="1" ht="15.75" customHeight="1" x14ac:dyDescent="0.25">
      <c r="A33" s="79">
        <v>26</v>
      </c>
      <c r="B33" s="417"/>
      <c r="C33" s="182" t="e">
        <f>IF(#REF!=5,"",B33)</f>
        <v>#REF!</v>
      </c>
      <c r="D33" s="345">
        <v>26</v>
      </c>
      <c r="E33" s="416"/>
      <c r="F33" s="324"/>
      <c r="G33" s="324"/>
      <c r="H33" s="325"/>
      <c r="I33" s="327"/>
      <c r="J33" s="346" t="str">
        <f t="shared" si="0"/>
        <v/>
      </c>
      <c r="K33" s="346" t="str">
        <f t="shared" si="1"/>
        <v/>
      </c>
      <c r="L33" s="346" t="str">
        <f t="shared" si="2"/>
        <v/>
      </c>
      <c r="M33" s="346" t="str">
        <f t="shared" si="3"/>
        <v/>
      </c>
      <c r="N33" s="240" t="e">
        <f>#REF!+L33</f>
        <v>#REF!</v>
      </c>
      <c r="O33" s="208" t="e">
        <f>#REF!+K33+L33</f>
        <v>#REF!</v>
      </c>
      <c r="P33" s="241" t="str">
        <f t="shared" si="4"/>
        <v/>
      </c>
      <c r="Q33" s="241" t="str">
        <f t="shared" si="5"/>
        <v/>
      </c>
      <c r="R33" s="208" t="str">
        <f t="shared" si="6"/>
        <v/>
      </c>
      <c r="S33" s="347" t="str">
        <f t="shared" si="7"/>
        <v/>
      </c>
      <c r="T33" s="348" t="str">
        <f t="shared" si="8"/>
        <v/>
      </c>
      <c r="U33" s="161" t="e">
        <f t="shared" si="21"/>
        <v>#REF!</v>
      </c>
      <c r="V33" s="209" t="str">
        <f t="shared" si="22"/>
        <v/>
      </c>
      <c r="W33" s="210" t="str">
        <f t="shared" si="9"/>
        <v/>
      </c>
      <c r="X33" s="204" t="str">
        <f t="shared" si="10"/>
        <v/>
      </c>
      <c r="Y33" s="198" t="str">
        <f t="shared" si="11"/>
        <v/>
      </c>
      <c r="Z33" s="206" t="str">
        <f t="shared" si="12"/>
        <v/>
      </c>
      <c r="AA33" s="198" t="str">
        <f t="shared" si="13"/>
        <v/>
      </c>
      <c r="AB33" s="199" t="str">
        <f t="shared" si="14"/>
        <v/>
      </c>
      <c r="AC33" s="198" t="str">
        <f t="shared" si="15"/>
        <v/>
      </c>
      <c r="AD33" s="156"/>
      <c r="AE33" s="200" t="str">
        <f t="shared" si="16"/>
        <v/>
      </c>
      <c r="AF33" s="201" t="str">
        <f t="shared" si="17"/>
        <v/>
      </c>
      <c r="AG33" s="200" t="str">
        <f t="shared" si="18"/>
        <v/>
      </c>
      <c r="AH33" s="201" t="str">
        <f t="shared" si="19"/>
        <v/>
      </c>
      <c r="AI33" s="200" t="str">
        <f t="shared" si="20"/>
        <v/>
      </c>
      <c r="AJ33" s="154"/>
      <c r="AK33" s="154"/>
      <c r="AL33" s="166"/>
      <c r="AM33" s="155"/>
      <c r="AN33" s="155"/>
      <c r="AO33" s="155"/>
      <c r="AP33" s="155"/>
      <c r="AQ33" s="155"/>
      <c r="AR33" s="155"/>
      <c r="AS33" s="155"/>
      <c r="AT33" s="155"/>
      <c r="AU33" s="155"/>
      <c r="AV33" s="155"/>
      <c r="AW33" s="155"/>
      <c r="AX33" s="155"/>
      <c r="AY33" s="155"/>
      <c r="AZ33" s="155"/>
      <c r="BA33" s="155"/>
      <c r="BB33" s="155"/>
      <c r="BC33" s="155"/>
      <c r="BD33" s="155"/>
      <c r="BE33" s="155"/>
      <c r="BF33" s="155"/>
      <c r="BG33" s="155"/>
      <c r="BH33" s="155"/>
      <c r="BI33" s="162"/>
      <c r="BJ33" s="163"/>
      <c r="BK33" s="163"/>
      <c r="BL33" s="163"/>
      <c r="BM33" s="164"/>
      <c r="BN33" s="164"/>
      <c r="BO33" s="164"/>
      <c r="BP33" s="164"/>
      <c r="BQ33" s="164"/>
      <c r="BR33" s="164"/>
    </row>
    <row r="34" spans="1:70" s="167" customFormat="1" ht="15.75" customHeight="1" x14ac:dyDescent="0.25">
      <c r="A34" s="79">
        <v>27</v>
      </c>
      <c r="B34" s="417"/>
      <c r="C34" s="182" t="e">
        <f>IF(#REF!=5,"",B34)</f>
        <v>#REF!</v>
      </c>
      <c r="D34" s="345">
        <v>27</v>
      </c>
      <c r="E34" s="416"/>
      <c r="F34" s="324"/>
      <c r="G34" s="324"/>
      <c r="H34" s="325"/>
      <c r="I34" s="327"/>
      <c r="J34" s="346" t="str">
        <f t="shared" si="0"/>
        <v/>
      </c>
      <c r="K34" s="346" t="str">
        <f t="shared" si="1"/>
        <v/>
      </c>
      <c r="L34" s="346" t="str">
        <f t="shared" si="2"/>
        <v/>
      </c>
      <c r="M34" s="346" t="str">
        <f t="shared" si="3"/>
        <v/>
      </c>
      <c r="N34" s="240" t="e">
        <f>#REF!+L34</f>
        <v>#REF!</v>
      </c>
      <c r="O34" s="208" t="e">
        <f>#REF!+K34+L34</f>
        <v>#REF!</v>
      </c>
      <c r="P34" s="241" t="str">
        <f t="shared" si="4"/>
        <v/>
      </c>
      <c r="Q34" s="241" t="str">
        <f t="shared" si="5"/>
        <v/>
      </c>
      <c r="R34" s="208" t="str">
        <f t="shared" si="6"/>
        <v/>
      </c>
      <c r="S34" s="347" t="str">
        <f t="shared" si="7"/>
        <v/>
      </c>
      <c r="T34" s="348" t="str">
        <f t="shared" si="8"/>
        <v/>
      </c>
      <c r="U34" s="161" t="e">
        <f t="shared" si="21"/>
        <v>#REF!</v>
      </c>
      <c r="V34" s="209" t="str">
        <f t="shared" si="22"/>
        <v/>
      </c>
      <c r="W34" s="210" t="str">
        <f t="shared" si="9"/>
        <v/>
      </c>
      <c r="X34" s="204" t="str">
        <f t="shared" si="10"/>
        <v/>
      </c>
      <c r="Y34" s="198" t="str">
        <f t="shared" si="11"/>
        <v/>
      </c>
      <c r="Z34" s="206" t="str">
        <f t="shared" si="12"/>
        <v/>
      </c>
      <c r="AA34" s="198" t="str">
        <f t="shared" si="13"/>
        <v/>
      </c>
      <c r="AB34" s="199" t="str">
        <f t="shared" si="14"/>
        <v/>
      </c>
      <c r="AC34" s="198" t="str">
        <f t="shared" si="15"/>
        <v/>
      </c>
      <c r="AD34" s="156"/>
      <c r="AE34" s="200" t="str">
        <f t="shared" si="16"/>
        <v/>
      </c>
      <c r="AF34" s="201" t="str">
        <f t="shared" si="17"/>
        <v/>
      </c>
      <c r="AG34" s="200" t="str">
        <f t="shared" si="18"/>
        <v/>
      </c>
      <c r="AH34" s="201" t="str">
        <f t="shared" si="19"/>
        <v/>
      </c>
      <c r="AI34" s="200" t="str">
        <f t="shared" si="20"/>
        <v/>
      </c>
      <c r="AJ34" s="154"/>
      <c r="AK34" s="154"/>
      <c r="AL34" s="166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62"/>
      <c r="BJ34" s="163"/>
      <c r="BK34" s="163"/>
      <c r="BL34" s="163"/>
      <c r="BM34" s="164"/>
      <c r="BN34" s="164"/>
      <c r="BO34" s="164"/>
      <c r="BP34" s="164"/>
      <c r="BQ34" s="164"/>
      <c r="BR34" s="164"/>
    </row>
    <row r="35" spans="1:70" s="167" customFormat="1" ht="15.75" customHeight="1" x14ac:dyDescent="0.25">
      <c r="A35" s="79">
        <v>28</v>
      </c>
      <c r="B35" s="417"/>
      <c r="C35" s="182" t="e">
        <f>IF(#REF!=5,"",B35)</f>
        <v>#REF!</v>
      </c>
      <c r="D35" s="345">
        <v>28</v>
      </c>
      <c r="E35" s="416"/>
      <c r="F35" s="324"/>
      <c r="G35" s="324"/>
      <c r="H35" s="325"/>
      <c r="I35" s="327"/>
      <c r="J35" s="346" t="str">
        <f t="shared" si="0"/>
        <v/>
      </c>
      <c r="K35" s="346" t="str">
        <f t="shared" si="1"/>
        <v/>
      </c>
      <c r="L35" s="346" t="str">
        <f t="shared" si="2"/>
        <v/>
      </c>
      <c r="M35" s="346" t="str">
        <f t="shared" si="3"/>
        <v/>
      </c>
      <c r="N35" s="240" t="e">
        <f>#REF!+L35</f>
        <v>#REF!</v>
      </c>
      <c r="O35" s="208" t="e">
        <f>#REF!+K35+L35</f>
        <v>#REF!</v>
      </c>
      <c r="P35" s="241" t="str">
        <f t="shared" si="4"/>
        <v/>
      </c>
      <c r="Q35" s="241" t="str">
        <f t="shared" si="5"/>
        <v/>
      </c>
      <c r="R35" s="208" t="str">
        <f t="shared" si="6"/>
        <v/>
      </c>
      <c r="S35" s="347" t="str">
        <f t="shared" si="7"/>
        <v/>
      </c>
      <c r="T35" s="348" t="str">
        <f t="shared" si="8"/>
        <v/>
      </c>
      <c r="U35" s="161" t="e">
        <f t="shared" si="21"/>
        <v>#REF!</v>
      </c>
      <c r="V35" s="209" t="str">
        <f t="shared" si="22"/>
        <v/>
      </c>
      <c r="W35" s="210" t="str">
        <f t="shared" si="9"/>
        <v/>
      </c>
      <c r="X35" s="204" t="str">
        <f t="shared" si="10"/>
        <v/>
      </c>
      <c r="Y35" s="198" t="str">
        <f t="shared" si="11"/>
        <v/>
      </c>
      <c r="Z35" s="206" t="str">
        <f t="shared" si="12"/>
        <v/>
      </c>
      <c r="AA35" s="198" t="str">
        <f t="shared" si="13"/>
        <v/>
      </c>
      <c r="AB35" s="199" t="str">
        <f t="shared" si="14"/>
        <v/>
      </c>
      <c r="AC35" s="198" t="str">
        <f t="shared" si="15"/>
        <v/>
      </c>
      <c r="AD35" s="156"/>
      <c r="AE35" s="200" t="str">
        <f t="shared" si="16"/>
        <v/>
      </c>
      <c r="AF35" s="201" t="str">
        <f t="shared" si="17"/>
        <v/>
      </c>
      <c r="AG35" s="200" t="str">
        <f t="shared" si="18"/>
        <v/>
      </c>
      <c r="AH35" s="201" t="str">
        <f t="shared" si="19"/>
        <v/>
      </c>
      <c r="AI35" s="200" t="str">
        <f t="shared" si="20"/>
        <v/>
      </c>
      <c r="AJ35" s="154"/>
      <c r="AK35" s="154"/>
      <c r="AL35" s="166"/>
      <c r="AM35" s="155"/>
      <c r="AN35" s="155"/>
      <c r="AO35" s="155"/>
      <c r="AP35" s="155"/>
      <c r="AQ35" s="155"/>
      <c r="AR35" s="155"/>
      <c r="AS35" s="155"/>
      <c r="AT35" s="155"/>
      <c r="AU35" s="155"/>
      <c r="AV35" s="155"/>
      <c r="AW35" s="155"/>
      <c r="AX35" s="155"/>
      <c r="AY35" s="155"/>
      <c r="AZ35" s="155"/>
      <c r="BA35" s="155"/>
      <c r="BB35" s="155"/>
      <c r="BC35" s="155"/>
      <c r="BD35" s="155"/>
      <c r="BE35" s="155"/>
      <c r="BF35" s="155"/>
      <c r="BG35" s="155"/>
      <c r="BH35" s="155"/>
      <c r="BI35" s="162"/>
      <c r="BJ35" s="163"/>
      <c r="BK35" s="163"/>
      <c r="BL35" s="163"/>
      <c r="BM35" s="164"/>
      <c r="BN35" s="164"/>
      <c r="BO35" s="164"/>
      <c r="BP35" s="164"/>
      <c r="BQ35" s="164"/>
      <c r="BR35" s="164"/>
    </row>
    <row r="36" spans="1:70" s="167" customFormat="1" ht="15.75" customHeight="1" x14ac:dyDescent="0.25">
      <c r="A36" s="79">
        <v>29</v>
      </c>
      <c r="B36" s="417"/>
      <c r="C36" s="182" t="e">
        <f>IF(#REF!=5,"",B36)</f>
        <v>#REF!</v>
      </c>
      <c r="D36" s="345">
        <v>29</v>
      </c>
      <c r="E36" s="416"/>
      <c r="F36" s="324"/>
      <c r="G36" s="324"/>
      <c r="H36" s="325"/>
      <c r="I36" s="327"/>
      <c r="J36" s="346" t="str">
        <f t="shared" si="0"/>
        <v/>
      </c>
      <c r="K36" s="346" t="str">
        <f t="shared" si="1"/>
        <v/>
      </c>
      <c r="L36" s="346" t="str">
        <f t="shared" si="2"/>
        <v/>
      </c>
      <c r="M36" s="346" t="str">
        <f t="shared" si="3"/>
        <v/>
      </c>
      <c r="N36" s="240" t="e">
        <f>#REF!+L36</f>
        <v>#REF!</v>
      </c>
      <c r="O36" s="208" t="e">
        <f>#REF!+K36+L36</f>
        <v>#REF!</v>
      </c>
      <c r="P36" s="241" t="str">
        <f t="shared" si="4"/>
        <v/>
      </c>
      <c r="Q36" s="241" t="str">
        <f t="shared" si="5"/>
        <v/>
      </c>
      <c r="R36" s="208" t="str">
        <f t="shared" si="6"/>
        <v/>
      </c>
      <c r="S36" s="347" t="str">
        <f t="shared" si="7"/>
        <v/>
      </c>
      <c r="T36" s="348" t="str">
        <f t="shared" si="8"/>
        <v/>
      </c>
      <c r="U36" s="161" t="e">
        <f t="shared" si="21"/>
        <v>#REF!</v>
      </c>
      <c r="V36" s="209" t="str">
        <f t="shared" si="22"/>
        <v/>
      </c>
      <c r="W36" s="210" t="str">
        <f t="shared" si="9"/>
        <v/>
      </c>
      <c r="X36" s="204" t="str">
        <f t="shared" si="10"/>
        <v/>
      </c>
      <c r="Y36" s="198" t="str">
        <f t="shared" si="11"/>
        <v/>
      </c>
      <c r="Z36" s="206" t="str">
        <f t="shared" si="12"/>
        <v/>
      </c>
      <c r="AA36" s="198" t="str">
        <f t="shared" si="13"/>
        <v/>
      </c>
      <c r="AB36" s="199" t="str">
        <f t="shared" si="14"/>
        <v/>
      </c>
      <c r="AC36" s="198" t="str">
        <f t="shared" si="15"/>
        <v/>
      </c>
      <c r="AD36" s="156"/>
      <c r="AE36" s="200" t="str">
        <f t="shared" si="16"/>
        <v/>
      </c>
      <c r="AF36" s="201" t="str">
        <f t="shared" si="17"/>
        <v/>
      </c>
      <c r="AG36" s="200" t="str">
        <f t="shared" si="18"/>
        <v/>
      </c>
      <c r="AH36" s="201" t="str">
        <f t="shared" si="19"/>
        <v/>
      </c>
      <c r="AI36" s="200" t="str">
        <f t="shared" si="20"/>
        <v/>
      </c>
      <c r="AJ36" s="154"/>
      <c r="AK36" s="154"/>
      <c r="AL36" s="166"/>
      <c r="AM36" s="155"/>
      <c r="AN36" s="155"/>
      <c r="AO36" s="155"/>
      <c r="AP36" s="155"/>
      <c r="AQ36" s="155"/>
      <c r="AR36" s="155"/>
      <c r="AS36" s="155"/>
      <c r="AT36" s="155"/>
      <c r="AU36" s="155"/>
      <c r="AV36" s="155"/>
      <c r="AW36" s="155"/>
      <c r="AX36" s="155"/>
      <c r="AY36" s="155"/>
      <c r="AZ36" s="155"/>
      <c r="BA36" s="155"/>
      <c r="BB36" s="155"/>
      <c r="BC36" s="155"/>
      <c r="BD36" s="155"/>
      <c r="BE36" s="155"/>
      <c r="BF36" s="155"/>
      <c r="BG36" s="155"/>
      <c r="BH36" s="155"/>
      <c r="BI36" s="162"/>
      <c r="BJ36" s="163"/>
      <c r="BK36" s="163"/>
      <c r="BL36" s="163"/>
      <c r="BM36" s="164"/>
      <c r="BN36" s="164"/>
      <c r="BO36" s="164"/>
      <c r="BP36" s="164"/>
      <c r="BQ36" s="164"/>
      <c r="BR36" s="164"/>
    </row>
    <row r="37" spans="1:70" s="167" customFormat="1" ht="15.75" customHeight="1" x14ac:dyDescent="0.25">
      <c r="A37" s="79">
        <v>30</v>
      </c>
      <c r="B37" s="417"/>
      <c r="C37" s="182" t="e">
        <f>IF(#REF!=5,"",B37)</f>
        <v>#REF!</v>
      </c>
      <c r="D37" s="345">
        <v>30</v>
      </c>
      <c r="E37" s="416"/>
      <c r="F37" s="324"/>
      <c r="G37" s="324"/>
      <c r="H37" s="325"/>
      <c r="I37" s="327"/>
      <c r="J37" s="346" t="str">
        <f t="shared" si="0"/>
        <v/>
      </c>
      <c r="K37" s="346" t="str">
        <f t="shared" si="1"/>
        <v/>
      </c>
      <c r="L37" s="346" t="str">
        <f t="shared" si="2"/>
        <v/>
      </c>
      <c r="M37" s="346" t="str">
        <f t="shared" si="3"/>
        <v/>
      </c>
      <c r="N37" s="240" t="e">
        <f>#REF!+L37</f>
        <v>#REF!</v>
      </c>
      <c r="O37" s="208" t="e">
        <f>#REF!+K37+L37</f>
        <v>#REF!</v>
      </c>
      <c r="P37" s="241" t="str">
        <f t="shared" si="4"/>
        <v/>
      </c>
      <c r="Q37" s="241" t="str">
        <f t="shared" si="5"/>
        <v/>
      </c>
      <c r="R37" s="208" t="str">
        <f t="shared" si="6"/>
        <v/>
      </c>
      <c r="S37" s="347" t="str">
        <f t="shared" si="7"/>
        <v/>
      </c>
      <c r="T37" s="348" t="str">
        <f t="shared" si="8"/>
        <v/>
      </c>
      <c r="U37" s="161" t="e">
        <f t="shared" si="21"/>
        <v>#REF!</v>
      </c>
      <c r="V37" s="209" t="str">
        <f t="shared" si="22"/>
        <v/>
      </c>
      <c r="W37" s="210" t="str">
        <f t="shared" si="9"/>
        <v/>
      </c>
      <c r="X37" s="204" t="str">
        <f t="shared" si="10"/>
        <v/>
      </c>
      <c r="Y37" s="198" t="str">
        <f t="shared" si="11"/>
        <v/>
      </c>
      <c r="Z37" s="206" t="str">
        <f t="shared" si="12"/>
        <v/>
      </c>
      <c r="AA37" s="198" t="str">
        <f t="shared" si="13"/>
        <v/>
      </c>
      <c r="AB37" s="199" t="str">
        <f t="shared" si="14"/>
        <v/>
      </c>
      <c r="AC37" s="198" t="str">
        <f t="shared" si="15"/>
        <v/>
      </c>
      <c r="AD37" s="156"/>
      <c r="AE37" s="200" t="str">
        <f t="shared" si="16"/>
        <v/>
      </c>
      <c r="AF37" s="201" t="str">
        <f t="shared" si="17"/>
        <v/>
      </c>
      <c r="AG37" s="200" t="str">
        <f t="shared" si="18"/>
        <v/>
      </c>
      <c r="AH37" s="201" t="str">
        <f t="shared" si="19"/>
        <v/>
      </c>
      <c r="AI37" s="200" t="str">
        <f t="shared" si="20"/>
        <v/>
      </c>
      <c r="AJ37" s="154"/>
      <c r="AK37" s="154"/>
      <c r="AL37" s="166"/>
      <c r="AM37" s="155"/>
      <c r="AN37" s="155"/>
      <c r="AO37" s="155"/>
      <c r="AP37" s="155"/>
      <c r="AQ37" s="155"/>
      <c r="AR37" s="155"/>
      <c r="AS37" s="155"/>
      <c r="AT37" s="155"/>
      <c r="AU37" s="155"/>
      <c r="AV37" s="155"/>
      <c r="AW37" s="155"/>
      <c r="AX37" s="155"/>
      <c r="AY37" s="155"/>
      <c r="AZ37" s="155"/>
      <c r="BA37" s="155"/>
      <c r="BB37" s="155"/>
      <c r="BC37" s="155"/>
      <c r="BD37" s="155"/>
      <c r="BE37" s="155"/>
      <c r="BF37" s="155"/>
      <c r="BG37" s="155"/>
      <c r="BH37" s="155"/>
      <c r="BI37" s="162"/>
      <c r="BJ37" s="163"/>
      <c r="BK37" s="163"/>
      <c r="BL37" s="163"/>
      <c r="BM37" s="164"/>
      <c r="BN37" s="164"/>
      <c r="BO37" s="164"/>
      <c r="BP37" s="164"/>
      <c r="BQ37" s="164"/>
      <c r="BR37" s="164"/>
    </row>
    <row r="38" spans="1:70" s="167" customFormat="1" ht="15.75" customHeight="1" x14ac:dyDescent="0.25">
      <c r="A38" s="79">
        <v>31</v>
      </c>
      <c r="B38" s="417"/>
      <c r="C38" s="182" t="e">
        <f>IF(#REF!=5,"",B38)</f>
        <v>#REF!</v>
      </c>
      <c r="D38" s="345">
        <v>31</v>
      </c>
      <c r="E38" s="416"/>
      <c r="F38" s="324"/>
      <c r="G38" s="324"/>
      <c r="H38" s="325"/>
      <c r="I38" s="327"/>
      <c r="J38" s="346" t="str">
        <f t="shared" si="0"/>
        <v/>
      </c>
      <c r="K38" s="346" t="str">
        <f t="shared" si="1"/>
        <v/>
      </c>
      <c r="L38" s="346" t="str">
        <f t="shared" si="2"/>
        <v/>
      </c>
      <c r="M38" s="346" t="str">
        <f t="shared" si="3"/>
        <v/>
      </c>
      <c r="N38" s="240" t="e">
        <f>#REF!+L38</f>
        <v>#REF!</v>
      </c>
      <c r="O38" s="208" t="e">
        <f>#REF!+K38+L38</f>
        <v>#REF!</v>
      </c>
      <c r="P38" s="241" t="str">
        <f t="shared" si="4"/>
        <v/>
      </c>
      <c r="Q38" s="241" t="str">
        <f t="shared" si="5"/>
        <v/>
      </c>
      <c r="R38" s="208" t="str">
        <f t="shared" si="6"/>
        <v/>
      </c>
      <c r="S38" s="347" t="str">
        <f t="shared" si="7"/>
        <v/>
      </c>
      <c r="T38" s="348" t="str">
        <f t="shared" si="8"/>
        <v/>
      </c>
      <c r="U38" s="161" t="e">
        <f t="shared" si="21"/>
        <v>#REF!</v>
      </c>
      <c r="V38" s="209" t="str">
        <f t="shared" si="22"/>
        <v/>
      </c>
      <c r="W38" s="210" t="str">
        <f t="shared" si="9"/>
        <v/>
      </c>
      <c r="X38" s="204" t="str">
        <f t="shared" si="10"/>
        <v/>
      </c>
      <c r="Y38" s="198" t="str">
        <f t="shared" si="11"/>
        <v/>
      </c>
      <c r="Z38" s="206" t="str">
        <f t="shared" si="12"/>
        <v/>
      </c>
      <c r="AA38" s="198" t="str">
        <f t="shared" si="13"/>
        <v/>
      </c>
      <c r="AB38" s="199" t="str">
        <f t="shared" si="14"/>
        <v/>
      </c>
      <c r="AC38" s="198" t="str">
        <f t="shared" si="15"/>
        <v/>
      </c>
      <c r="AD38" s="156"/>
      <c r="AE38" s="200" t="str">
        <f t="shared" si="16"/>
        <v/>
      </c>
      <c r="AF38" s="201" t="str">
        <f t="shared" si="17"/>
        <v/>
      </c>
      <c r="AG38" s="200" t="str">
        <f t="shared" si="18"/>
        <v/>
      </c>
      <c r="AH38" s="201" t="str">
        <f t="shared" si="19"/>
        <v/>
      </c>
      <c r="AI38" s="200" t="str">
        <f t="shared" si="20"/>
        <v/>
      </c>
      <c r="AJ38" s="154"/>
      <c r="AK38" s="154"/>
      <c r="AL38" s="166"/>
      <c r="AM38" s="155"/>
      <c r="AN38" s="155"/>
      <c r="AO38" s="155"/>
      <c r="AP38" s="155"/>
      <c r="AQ38" s="155"/>
      <c r="AR38" s="155"/>
      <c r="AS38" s="155"/>
      <c r="AT38" s="155"/>
      <c r="AU38" s="155"/>
      <c r="AV38" s="155"/>
      <c r="AW38" s="155"/>
      <c r="AX38" s="155"/>
      <c r="AY38" s="155"/>
      <c r="AZ38" s="155"/>
      <c r="BA38" s="155"/>
      <c r="BB38" s="155"/>
      <c r="BC38" s="155"/>
      <c r="BD38" s="155"/>
      <c r="BE38" s="155"/>
      <c r="BF38" s="155"/>
      <c r="BG38" s="155"/>
      <c r="BH38" s="155"/>
      <c r="BI38" s="162"/>
      <c r="BJ38" s="163"/>
      <c r="BK38" s="163"/>
      <c r="BL38" s="163"/>
      <c r="BM38" s="164"/>
      <c r="BN38" s="164"/>
      <c r="BO38" s="164"/>
      <c r="BP38" s="164"/>
      <c r="BQ38" s="164"/>
      <c r="BR38" s="164"/>
    </row>
    <row r="39" spans="1:70" s="167" customFormat="1" ht="15.75" customHeight="1" x14ac:dyDescent="0.25">
      <c r="A39" s="79">
        <v>32</v>
      </c>
      <c r="B39" s="417"/>
      <c r="C39" s="182" t="e">
        <f>IF(#REF!=5,"",B39)</f>
        <v>#REF!</v>
      </c>
      <c r="D39" s="345">
        <v>32</v>
      </c>
      <c r="E39" s="416"/>
      <c r="F39" s="324"/>
      <c r="G39" s="324"/>
      <c r="H39" s="325"/>
      <c r="I39" s="327"/>
      <c r="J39" s="346" t="str">
        <f t="shared" si="0"/>
        <v/>
      </c>
      <c r="K39" s="346" t="str">
        <f t="shared" si="1"/>
        <v/>
      </c>
      <c r="L39" s="346" t="str">
        <f t="shared" si="2"/>
        <v/>
      </c>
      <c r="M39" s="346" t="str">
        <f t="shared" si="3"/>
        <v/>
      </c>
      <c r="N39" s="240" t="e">
        <f>#REF!+L39</f>
        <v>#REF!</v>
      </c>
      <c r="O39" s="208" t="e">
        <f>#REF!+K39+L39</f>
        <v>#REF!</v>
      </c>
      <c r="P39" s="241" t="str">
        <f t="shared" si="4"/>
        <v/>
      </c>
      <c r="Q39" s="241" t="str">
        <f t="shared" si="5"/>
        <v/>
      </c>
      <c r="R39" s="208" t="str">
        <f t="shared" si="6"/>
        <v/>
      </c>
      <c r="S39" s="347" t="str">
        <f t="shared" si="7"/>
        <v/>
      </c>
      <c r="T39" s="348" t="str">
        <f t="shared" si="8"/>
        <v/>
      </c>
      <c r="U39" s="161" t="e">
        <f t="shared" si="21"/>
        <v>#REF!</v>
      </c>
      <c r="V39" s="209" t="str">
        <f t="shared" si="22"/>
        <v/>
      </c>
      <c r="W39" s="210" t="str">
        <f t="shared" si="9"/>
        <v/>
      </c>
      <c r="X39" s="204" t="str">
        <f t="shared" si="10"/>
        <v/>
      </c>
      <c r="Y39" s="198" t="str">
        <f t="shared" si="11"/>
        <v/>
      </c>
      <c r="Z39" s="206" t="str">
        <f t="shared" si="12"/>
        <v/>
      </c>
      <c r="AA39" s="198" t="str">
        <f t="shared" si="13"/>
        <v/>
      </c>
      <c r="AB39" s="199" t="str">
        <f t="shared" si="14"/>
        <v/>
      </c>
      <c r="AC39" s="198" t="str">
        <f t="shared" si="15"/>
        <v/>
      </c>
      <c r="AD39" s="156"/>
      <c r="AE39" s="200" t="str">
        <f t="shared" si="16"/>
        <v/>
      </c>
      <c r="AF39" s="201" t="str">
        <f t="shared" si="17"/>
        <v/>
      </c>
      <c r="AG39" s="200" t="str">
        <f t="shared" si="18"/>
        <v/>
      </c>
      <c r="AH39" s="201" t="str">
        <f t="shared" si="19"/>
        <v/>
      </c>
      <c r="AI39" s="200" t="str">
        <f t="shared" si="20"/>
        <v/>
      </c>
      <c r="AJ39" s="154"/>
      <c r="AK39" s="154"/>
      <c r="AL39" s="166"/>
      <c r="AM39" s="155"/>
      <c r="AN39" s="155"/>
      <c r="AO39" s="155"/>
      <c r="AP39" s="155"/>
      <c r="AQ39" s="155"/>
      <c r="AR39" s="155"/>
      <c r="AS39" s="155"/>
      <c r="AT39" s="155"/>
      <c r="AU39" s="155"/>
      <c r="AV39" s="155"/>
      <c r="AW39" s="155"/>
      <c r="AX39" s="155"/>
      <c r="AY39" s="155"/>
      <c r="AZ39" s="155"/>
      <c r="BA39" s="155"/>
      <c r="BB39" s="155"/>
      <c r="BC39" s="155"/>
      <c r="BD39" s="155"/>
      <c r="BE39" s="155"/>
      <c r="BF39" s="155"/>
      <c r="BG39" s="155"/>
      <c r="BH39" s="155"/>
      <c r="BI39" s="162"/>
      <c r="BJ39" s="163"/>
      <c r="BK39" s="163"/>
      <c r="BL39" s="163"/>
      <c r="BM39" s="164"/>
      <c r="BN39" s="164"/>
      <c r="BO39" s="164"/>
      <c r="BP39" s="164"/>
      <c r="BQ39" s="164"/>
      <c r="BR39" s="164"/>
    </row>
    <row r="40" spans="1:70" s="167" customFormat="1" ht="15.75" customHeight="1" x14ac:dyDescent="0.25">
      <c r="A40" s="79">
        <v>33</v>
      </c>
      <c r="B40" s="417"/>
      <c r="C40" s="182" t="e">
        <f>IF(#REF!=5,"",B40)</f>
        <v>#REF!</v>
      </c>
      <c r="D40" s="345">
        <v>33</v>
      </c>
      <c r="E40" s="416"/>
      <c r="F40" s="324"/>
      <c r="G40" s="324"/>
      <c r="H40" s="325"/>
      <c r="I40" s="327"/>
      <c r="J40" s="346" t="str">
        <f t="shared" si="0"/>
        <v/>
      </c>
      <c r="K40" s="346" t="str">
        <f t="shared" si="1"/>
        <v/>
      </c>
      <c r="L40" s="346" t="str">
        <f t="shared" si="2"/>
        <v/>
      </c>
      <c r="M40" s="346" t="str">
        <f t="shared" si="3"/>
        <v/>
      </c>
      <c r="N40" s="240" t="e">
        <f>#REF!+L40</f>
        <v>#REF!</v>
      </c>
      <c r="O40" s="208" t="e">
        <f>#REF!+K40+L40</f>
        <v>#REF!</v>
      </c>
      <c r="P40" s="241" t="str">
        <f t="shared" si="4"/>
        <v/>
      </c>
      <c r="Q40" s="241" t="str">
        <f t="shared" si="5"/>
        <v/>
      </c>
      <c r="R40" s="208" t="str">
        <f t="shared" si="6"/>
        <v/>
      </c>
      <c r="S40" s="347" t="str">
        <f t="shared" si="7"/>
        <v/>
      </c>
      <c r="T40" s="348" t="str">
        <f t="shared" si="8"/>
        <v/>
      </c>
      <c r="U40" s="161" t="e">
        <f t="shared" si="21"/>
        <v>#REF!</v>
      </c>
      <c r="V40" s="209" t="str">
        <f t="shared" si="22"/>
        <v/>
      </c>
      <c r="W40" s="210" t="str">
        <f t="shared" si="9"/>
        <v/>
      </c>
      <c r="X40" s="204" t="str">
        <f t="shared" si="10"/>
        <v/>
      </c>
      <c r="Y40" s="198" t="str">
        <f t="shared" si="11"/>
        <v/>
      </c>
      <c r="Z40" s="206" t="str">
        <f t="shared" si="12"/>
        <v/>
      </c>
      <c r="AA40" s="198" t="str">
        <f t="shared" si="13"/>
        <v/>
      </c>
      <c r="AB40" s="199" t="str">
        <f t="shared" si="14"/>
        <v/>
      </c>
      <c r="AC40" s="198" t="str">
        <f t="shared" si="15"/>
        <v/>
      </c>
      <c r="AD40" s="156"/>
      <c r="AE40" s="200" t="str">
        <f t="shared" si="16"/>
        <v/>
      </c>
      <c r="AF40" s="201" t="str">
        <f t="shared" si="17"/>
        <v/>
      </c>
      <c r="AG40" s="200" t="str">
        <f t="shared" si="18"/>
        <v/>
      </c>
      <c r="AH40" s="201" t="str">
        <f t="shared" si="19"/>
        <v/>
      </c>
      <c r="AI40" s="200" t="str">
        <f t="shared" si="20"/>
        <v/>
      </c>
      <c r="AJ40" s="154"/>
      <c r="AK40" s="154"/>
      <c r="AL40" s="166"/>
      <c r="AM40" s="155"/>
      <c r="AN40" s="155"/>
      <c r="AO40" s="155"/>
      <c r="AP40" s="155"/>
      <c r="AQ40" s="155"/>
      <c r="AR40" s="155"/>
      <c r="AS40" s="155"/>
      <c r="AT40" s="155"/>
      <c r="AU40" s="155"/>
      <c r="AV40" s="155"/>
      <c r="AW40" s="155"/>
      <c r="AX40" s="155"/>
      <c r="AY40" s="155"/>
      <c r="AZ40" s="155"/>
      <c r="BA40" s="155"/>
      <c r="BB40" s="155"/>
      <c r="BC40" s="155"/>
      <c r="BD40" s="155"/>
      <c r="BE40" s="155"/>
      <c r="BF40" s="155"/>
      <c r="BG40" s="155"/>
      <c r="BH40" s="155"/>
      <c r="BI40" s="162"/>
      <c r="BJ40" s="163"/>
      <c r="BK40" s="163"/>
      <c r="BL40" s="163"/>
      <c r="BM40" s="164"/>
      <c r="BN40" s="164"/>
      <c r="BO40" s="164"/>
      <c r="BP40" s="164"/>
      <c r="BQ40" s="164"/>
      <c r="BR40" s="164"/>
    </row>
    <row r="41" spans="1:70" s="167" customFormat="1" ht="15.75" customHeight="1" x14ac:dyDescent="0.25">
      <c r="A41" s="79">
        <v>34</v>
      </c>
      <c r="B41" s="417"/>
      <c r="C41" s="182" t="e">
        <f>IF(#REF!=5,"",B41)</f>
        <v>#REF!</v>
      </c>
      <c r="D41" s="345">
        <v>34</v>
      </c>
      <c r="E41" s="416"/>
      <c r="F41" s="324"/>
      <c r="G41" s="324"/>
      <c r="H41" s="325"/>
      <c r="I41" s="327"/>
      <c r="J41" s="346" t="str">
        <f t="shared" si="0"/>
        <v/>
      </c>
      <c r="K41" s="346" t="str">
        <f t="shared" si="1"/>
        <v/>
      </c>
      <c r="L41" s="346" t="str">
        <f t="shared" si="2"/>
        <v/>
      </c>
      <c r="M41" s="346" t="str">
        <f t="shared" si="3"/>
        <v/>
      </c>
      <c r="N41" s="240" t="e">
        <f>#REF!+L41</f>
        <v>#REF!</v>
      </c>
      <c r="O41" s="208" t="e">
        <f>#REF!+K41+L41</f>
        <v>#REF!</v>
      </c>
      <c r="P41" s="241" t="str">
        <f t="shared" si="4"/>
        <v/>
      </c>
      <c r="Q41" s="241" t="str">
        <f t="shared" si="5"/>
        <v/>
      </c>
      <c r="R41" s="208" t="str">
        <f t="shared" si="6"/>
        <v/>
      </c>
      <c r="S41" s="347" t="str">
        <f t="shared" si="7"/>
        <v/>
      </c>
      <c r="T41" s="348" t="str">
        <f t="shared" si="8"/>
        <v/>
      </c>
      <c r="U41" s="161" t="e">
        <f t="shared" si="21"/>
        <v>#REF!</v>
      </c>
      <c r="V41" s="209" t="str">
        <f t="shared" si="22"/>
        <v/>
      </c>
      <c r="W41" s="210" t="str">
        <f t="shared" si="9"/>
        <v/>
      </c>
      <c r="X41" s="204" t="str">
        <f t="shared" si="10"/>
        <v/>
      </c>
      <c r="Y41" s="198" t="str">
        <f t="shared" si="11"/>
        <v/>
      </c>
      <c r="Z41" s="206" t="str">
        <f t="shared" si="12"/>
        <v/>
      </c>
      <c r="AA41" s="198" t="str">
        <f t="shared" si="13"/>
        <v/>
      </c>
      <c r="AB41" s="199" t="str">
        <f t="shared" si="14"/>
        <v/>
      </c>
      <c r="AC41" s="198" t="str">
        <f t="shared" si="15"/>
        <v/>
      </c>
      <c r="AD41" s="156"/>
      <c r="AE41" s="200" t="str">
        <f t="shared" si="16"/>
        <v/>
      </c>
      <c r="AF41" s="201" t="str">
        <f t="shared" si="17"/>
        <v/>
      </c>
      <c r="AG41" s="200" t="str">
        <f t="shared" si="18"/>
        <v/>
      </c>
      <c r="AH41" s="201" t="str">
        <f t="shared" si="19"/>
        <v/>
      </c>
      <c r="AI41" s="200" t="str">
        <f t="shared" si="20"/>
        <v/>
      </c>
      <c r="AJ41" s="154"/>
      <c r="AK41" s="154"/>
      <c r="AL41" s="166"/>
      <c r="AM41" s="155"/>
      <c r="AN41" s="155"/>
      <c r="AO41" s="155"/>
      <c r="AP41" s="155"/>
      <c r="AQ41" s="155"/>
      <c r="AR41" s="155"/>
      <c r="AS41" s="155"/>
      <c r="AT41" s="155"/>
      <c r="AU41" s="155"/>
      <c r="AV41" s="155"/>
      <c r="AW41" s="155"/>
      <c r="AX41" s="155"/>
      <c r="AY41" s="155"/>
      <c r="AZ41" s="155"/>
      <c r="BA41" s="155"/>
      <c r="BB41" s="155"/>
      <c r="BC41" s="155"/>
      <c r="BD41" s="155"/>
      <c r="BE41" s="155"/>
      <c r="BF41" s="155"/>
      <c r="BG41" s="155"/>
      <c r="BH41" s="155"/>
      <c r="BI41" s="162"/>
      <c r="BJ41" s="163"/>
      <c r="BK41" s="163"/>
      <c r="BL41" s="163"/>
      <c r="BM41" s="164"/>
      <c r="BN41" s="164"/>
      <c r="BO41" s="164"/>
      <c r="BP41" s="164"/>
      <c r="BQ41" s="164"/>
      <c r="BR41" s="164"/>
    </row>
    <row r="42" spans="1:70" s="167" customFormat="1" ht="15.75" customHeight="1" x14ac:dyDescent="0.25">
      <c r="A42" s="79">
        <v>35</v>
      </c>
      <c r="B42" s="417"/>
      <c r="C42" s="182" t="e">
        <f>IF(#REF!=5,"",B42)</f>
        <v>#REF!</v>
      </c>
      <c r="D42" s="345">
        <v>35</v>
      </c>
      <c r="E42" s="416"/>
      <c r="F42" s="324"/>
      <c r="G42" s="324"/>
      <c r="H42" s="325"/>
      <c r="I42" s="327"/>
      <c r="J42" s="346" t="str">
        <f t="shared" si="0"/>
        <v/>
      </c>
      <c r="K42" s="346" t="str">
        <f t="shared" si="1"/>
        <v/>
      </c>
      <c r="L42" s="346" t="str">
        <f t="shared" si="2"/>
        <v/>
      </c>
      <c r="M42" s="346" t="str">
        <f t="shared" si="3"/>
        <v/>
      </c>
      <c r="N42" s="240" t="e">
        <f>#REF!+L42</f>
        <v>#REF!</v>
      </c>
      <c r="O42" s="208" t="e">
        <f>#REF!+K42+L42</f>
        <v>#REF!</v>
      </c>
      <c r="P42" s="241" t="str">
        <f t="shared" si="4"/>
        <v/>
      </c>
      <c r="Q42" s="241" t="str">
        <f t="shared" si="5"/>
        <v/>
      </c>
      <c r="R42" s="208" t="str">
        <f t="shared" si="6"/>
        <v/>
      </c>
      <c r="S42" s="347" t="str">
        <f t="shared" si="7"/>
        <v/>
      </c>
      <c r="T42" s="348" t="str">
        <f t="shared" si="8"/>
        <v/>
      </c>
      <c r="U42" s="161" t="e">
        <f t="shared" si="21"/>
        <v>#REF!</v>
      </c>
      <c r="V42" s="209" t="str">
        <f t="shared" si="22"/>
        <v/>
      </c>
      <c r="W42" s="210" t="str">
        <f t="shared" si="9"/>
        <v/>
      </c>
      <c r="X42" s="204" t="str">
        <f t="shared" si="10"/>
        <v/>
      </c>
      <c r="Y42" s="198" t="str">
        <f t="shared" si="11"/>
        <v/>
      </c>
      <c r="Z42" s="206" t="str">
        <f t="shared" si="12"/>
        <v/>
      </c>
      <c r="AA42" s="198" t="str">
        <f t="shared" si="13"/>
        <v/>
      </c>
      <c r="AB42" s="199" t="str">
        <f t="shared" si="14"/>
        <v/>
      </c>
      <c r="AC42" s="198" t="str">
        <f t="shared" si="15"/>
        <v/>
      </c>
      <c r="AD42" s="156"/>
      <c r="AE42" s="200" t="str">
        <f t="shared" si="16"/>
        <v/>
      </c>
      <c r="AF42" s="201" t="str">
        <f t="shared" si="17"/>
        <v/>
      </c>
      <c r="AG42" s="200" t="str">
        <f t="shared" si="18"/>
        <v/>
      </c>
      <c r="AH42" s="201" t="str">
        <f t="shared" si="19"/>
        <v/>
      </c>
      <c r="AI42" s="200" t="str">
        <f t="shared" si="20"/>
        <v/>
      </c>
      <c r="AJ42" s="154"/>
      <c r="AK42" s="154"/>
      <c r="AL42" s="166"/>
      <c r="AM42" s="155"/>
      <c r="AN42" s="155"/>
      <c r="AO42" s="155"/>
      <c r="AP42" s="155"/>
      <c r="AQ42" s="155"/>
      <c r="AR42" s="155"/>
      <c r="AS42" s="155"/>
      <c r="AT42" s="155"/>
      <c r="AU42" s="155"/>
      <c r="AV42" s="155"/>
      <c r="AW42" s="155"/>
      <c r="AX42" s="155"/>
      <c r="AY42" s="155"/>
      <c r="AZ42" s="155"/>
      <c r="BA42" s="155"/>
      <c r="BB42" s="155"/>
      <c r="BC42" s="155"/>
      <c r="BD42" s="155"/>
      <c r="BE42" s="155"/>
      <c r="BF42" s="155"/>
      <c r="BG42" s="155"/>
      <c r="BH42" s="155"/>
      <c r="BI42" s="162"/>
      <c r="BJ42" s="163"/>
      <c r="BK42" s="163"/>
      <c r="BL42" s="163"/>
    </row>
    <row r="43" spans="1:70" s="167" customFormat="1" ht="15.75" customHeight="1" x14ac:dyDescent="0.25">
      <c r="A43" s="79">
        <v>36</v>
      </c>
      <c r="B43" s="417"/>
      <c r="C43" s="182" t="e">
        <f>IF(#REF!=5,"",B43)</f>
        <v>#REF!</v>
      </c>
      <c r="D43" s="345">
        <v>36</v>
      </c>
      <c r="E43" s="416"/>
      <c r="F43" s="324"/>
      <c r="G43" s="324"/>
      <c r="H43" s="325"/>
      <c r="I43" s="327"/>
      <c r="J43" s="346" t="str">
        <f t="shared" si="0"/>
        <v/>
      </c>
      <c r="K43" s="346" t="str">
        <f t="shared" si="1"/>
        <v/>
      </c>
      <c r="L43" s="346" t="str">
        <f t="shared" si="2"/>
        <v/>
      </c>
      <c r="M43" s="346" t="str">
        <f t="shared" si="3"/>
        <v/>
      </c>
      <c r="N43" s="240" t="e">
        <f>#REF!+L43</f>
        <v>#REF!</v>
      </c>
      <c r="O43" s="208" t="e">
        <f>#REF!+K43+L43</f>
        <v>#REF!</v>
      </c>
      <c r="P43" s="241" t="str">
        <f t="shared" si="4"/>
        <v/>
      </c>
      <c r="Q43" s="241" t="str">
        <f t="shared" si="5"/>
        <v/>
      </c>
      <c r="R43" s="208" t="str">
        <f t="shared" si="6"/>
        <v/>
      </c>
      <c r="S43" s="347" t="str">
        <f t="shared" si="7"/>
        <v/>
      </c>
      <c r="T43" s="348" t="str">
        <f t="shared" si="8"/>
        <v/>
      </c>
      <c r="U43" s="161" t="e">
        <f t="shared" si="21"/>
        <v>#REF!</v>
      </c>
      <c r="V43" s="209" t="str">
        <f t="shared" si="22"/>
        <v/>
      </c>
      <c r="W43" s="210" t="str">
        <f t="shared" si="9"/>
        <v/>
      </c>
      <c r="X43" s="204" t="str">
        <f t="shared" si="10"/>
        <v/>
      </c>
      <c r="Y43" s="198" t="str">
        <f t="shared" si="11"/>
        <v/>
      </c>
      <c r="Z43" s="206" t="str">
        <f t="shared" si="12"/>
        <v/>
      </c>
      <c r="AA43" s="198" t="str">
        <f t="shared" si="13"/>
        <v/>
      </c>
      <c r="AB43" s="199" t="str">
        <f t="shared" si="14"/>
        <v/>
      </c>
      <c r="AC43" s="198" t="str">
        <f t="shared" si="15"/>
        <v/>
      </c>
      <c r="AD43" s="156"/>
      <c r="AE43" s="200" t="str">
        <f t="shared" si="16"/>
        <v/>
      </c>
      <c r="AF43" s="201" t="str">
        <f t="shared" si="17"/>
        <v/>
      </c>
      <c r="AG43" s="200" t="str">
        <f t="shared" si="18"/>
        <v/>
      </c>
      <c r="AH43" s="201" t="str">
        <f t="shared" si="19"/>
        <v/>
      </c>
      <c r="AI43" s="200" t="str">
        <f t="shared" si="20"/>
        <v/>
      </c>
      <c r="AJ43" s="154"/>
      <c r="AK43" s="154"/>
      <c r="AL43" s="166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62"/>
      <c r="BJ43" s="163"/>
      <c r="BK43" s="163"/>
      <c r="BL43" s="163"/>
    </row>
    <row r="44" spans="1:70" s="167" customFormat="1" ht="15.75" customHeight="1" x14ac:dyDescent="0.25">
      <c r="A44" s="79">
        <v>37</v>
      </c>
      <c r="B44" s="417"/>
      <c r="C44" s="182" t="e">
        <f>IF(#REF!=5,"",B44)</f>
        <v>#REF!</v>
      </c>
      <c r="D44" s="345">
        <v>37</v>
      </c>
      <c r="E44" s="416"/>
      <c r="F44" s="324"/>
      <c r="G44" s="324"/>
      <c r="H44" s="325"/>
      <c r="I44" s="327"/>
      <c r="J44" s="346" t="str">
        <f t="shared" si="0"/>
        <v/>
      </c>
      <c r="K44" s="346" t="str">
        <f t="shared" si="1"/>
        <v/>
      </c>
      <c r="L44" s="346" t="str">
        <f t="shared" si="2"/>
        <v/>
      </c>
      <c r="M44" s="346" t="str">
        <f t="shared" si="3"/>
        <v/>
      </c>
      <c r="N44" s="240" t="e">
        <f>#REF!+L44</f>
        <v>#REF!</v>
      </c>
      <c r="O44" s="208" t="e">
        <f>#REF!+K44+L44</f>
        <v>#REF!</v>
      </c>
      <c r="P44" s="241" t="str">
        <f t="shared" si="4"/>
        <v/>
      </c>
      <c r="Q44" s="241" t="str">
        <f t="shared" si="5"/>
        <v/>
      </c>
      <c r="R44" s="208" t="str">
        <f t="shared" si="6"/>
        <v/>
      </c>
      <c r="S44" s="347" t="str">
        <f t="shared" si="7"/>
        <v/>
      </c>
      <c r="T44" s="348" t="str">
        <f t="shared" si="8"/>
        <v/>
      </c>
      <c r="U44" s="161" t="e">
        <f t="shared" si="21"/>
        <v>#REF!</v>
      </c>
      <c r="V44" s="209" t="str">
        <f t="shared" si="22"/>
        <v/>
      </c>
      <c r="W44" s="210" t="str">
        <f t="shared" si="9"/>
        <v/>
      </c>
      <c r="X44" s="204" t="str">
        <f t="shared" si="10"/>
        <v/>
      </c>
      <c r="Y44" s="198" t="str">
        <f t="shared" si="11"/>
        <v/>
      </c>
      <c r="Z44" s="206" t="str">
        <f t="shared" si="12"/>
        <v/>
      </c>
      <c r="AA44" s="198" t="str">
        <f t="shared" si="13"/>
        <v/>
      </c>
      <c r="AB44" s="199" t="str">
        <f t="shared" si="14"/>
        <v/>
      </c>
      <c r="AC44" s="198" t="str">
        <f t="shared" si="15"/>
        <v/>
      </c>
      <c r="AD44" s="156"/>
      <c r="AE44" s="200" t="str">
        <f t="shared" si="16"/>
        <v/>
      </c>
      <c r="AF44" s="201" t="str">
        <f t="shared" si="17"/>
        <v/>
      </c>
      <c r="AG44" s="200" t="str">
        <f t="shared" si="18"/>
        <v/>
      </c>
      <c r="AH44" s="201" t="str">
        <f t="shared" si="19"/>
        <v/>
      </c>
      <c r="AI44" s="200" t="str">
        <f t="shared" si="20"/>
        <v/>
      </c>
      <c r="AJ44" s="154"/>
      <c r="AK44" s="154"/>
      <c r="AL44" s="166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5"/>
      <c r="BH44" s="155"/>
      <c r="BI44" s="162"/>
      <c r="BJ44" s="163"/>
      <c r="BK44" s="163"/>
      <c r="BL44" s="163"/>
    </row>
    <row r="45" spans="1:70" s="167" customFormat="1" ht="15.75" customHeight="1" x14ac:dyDescent="0.25">
      <c r="A45" s="79">
        <v>38</v>
      </c>
      <c r="B45" s="417"/>
      <c r="C45" s="182" t="e">
        <f>IF(#REF!=5,"",B45)</f>
        <v>#REF!</v>
      </c>
      <c r="D45" s="345">
        <v>38</v>
      </c>
      <c r="E45" s="416"/>
      <c r="F45" s="324"/>
      <c r="G45" s="324"/>
      <c r="H45" s="325"/>
      <c r="I45" s="327"/>
      <c r="J45" s="346" t="str">
        <f t="shared" si="0"/>
        <v/>
      </c>
      <c r="K45" s="346" t="str">
        <f t="shared" si="1"/>
        <v/>
      </c>
      <c r="L45" s="346" t="str">
        <f t="shared" si="2"/>
        <v/>
      </c>
      <c r="M45" s="346" t="str">
        <f t="shared" si="3"/>
        <v/>
      </c>
      <c r="N45" s="240" t="e">
        <f>#REF!+L45</f>
        <v>#REF!</v>
      </c>
      <c r="O45" s="208" t="e">
        <f>#REF!+K45+L45</f>
        <v>#REF!</v>
      </c>
      <c r="P45" s="241" t="str">
        <f t="shared" si="4"/>
        <v/>
      </c>
      <c r="Q45" s="241" t="str">
        <f t="shared" si="5"/>
        <v/>
      </c>
      <c r="R45" s="208" t="str">
        <f t="shared" si="6"/>
        <v/>
      </c>
      <c r="S45" s="347" t="str">
        <f t="shared" si="7"/>
        <v/>
      </c>
      <c r="T45" s="348" t="str">
        <f t="shared" si="8"/>
        <v/>
      </c>
      <c r="U45" s="161" t="e">
        <f t="shared" si="21"/>
        <v>#REF!</v>
      </c>
      <c r="V45" s="209" t="str">
        <f t="shared" si="22"/>
        <v/>
      </c>
      <c r="W45" s="210" t="str">
        <f t="shared" si="9"/>
        <v/>
      </c>
      <c r="X45" s="204" t="str">
        <f t="shared" si="10"/>
        <v/>
      </c>
      <c r="Y45" s="198" t="str">
        <f t="shared" si="11"/>
        <v/>
      </c>
      <c r="Z45" s="206" t="str">
        <f t="shared" si="12"/>
        <v/>
      </c>
      <c r="AA45" s="198" t="str">
        <f t="shared" si="13"/>
        <v/>
      </c>
      <c r="AB45" s="199" t="str">
        <f t="shared" si="14"/>
        <v/>
      </c>
      <c r="AC45" s="198" t="str">
        <f t="shared" si="15"/>
        <v/>
      </c>
      <c r="AD45" s="156"/>
      <c r="AE45" s="200" t="str">
        <f t="shared" si="16"/>
        <v/>
      </c>
      <c r="AF45" s="201" t="str">
        <f t="shared" si="17"/>
        <v/>
      </c>
      <c r="AG45" s="200" t="str">
        <f t="shared" si="18"/>
        <v/>
      </c>
      <c r="AH45" s="201" t="str">
        <f t="shared" si="19"/>
        <v/>
      </c>
      <c r="AI45" s="200" t="str">
        <f t="shared" si="20"/>
        <v/>
      </c>
      <c r="AJ45" s="154"/>
      <c r="AK45" s="154"/>
      <c r="AL45" s="166"/>
      <c r="AM45" s="155"/>
      <c r="AN45" s="155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  <c r="BH45" s="155"/>
      <c r="BI45" s="162"/>
      <c r="BJ45" s="163"/>
      <c r="BK45" s="163"/>
      <c r="BL45" s="163"/>
    </row>
    <row r="46" spans="1:70" s="167" customFormat="1" ht="15.75" customHeight="1" x14ac:dyDescent="0.25">
      <c r="A46" s="79">
        <v>39</v>
      </c>
      <c r="B46" s="417"/>
      <c r="C46" s="182" t="e">
        <f>IF(#REF!=5,"",B46)</f>
        <v>#REF!</v>
      </c>
      <c r="D46" s="345">
        <v>39</v>
      </c>
      <c r="E46" s="416"/>
      <c r="F46" s="324"/>
      <c r="G46" s="324"/>
      <c r="H46" s="325"/>
      <c r="I46" s="327"/>
      <c r="J46" s="346" t="str">
        <f t="shared" si="0"/>
        <v/>
      </c>
      <c r="K46" s="346" t="str">
        <f t="shared" si="1"/>
        <v/>
      </c>
      <c r="L46" s="346" t="str">
        <f t="shared" si="2"/>
        <v/>
      </c>
      <c r="M46" s="346" t="str">
        <f t="shared" si="3"/>
        <v/>
      </c>
      <c r="N46" s="240" t="e">
        <f>#REF!+L46</f>
        <v>#REF!</v>
      </c>
      <c r="O46" s="208" t="e">
        <f>#REF!+K46+L46</f>
        <v>#REF!</v>
      </c>
      <c r="P46" s="241" t="str">
        <f t="shared" si="4"/>
        <v/>
      </c>
      <c r="Q46" s="241" t="str">
        <f t="shared" si="5"/>
        <v/>
      </c>
      <c r="R46" s="208" t="str">
        <f t="shared" si="6"/>
        <v/>
      </c>
      <c r="S46" s="347" t="str">
        <f t="shared" si="7"/>
        <v/>
      </c>
      <c r="T46" s="348" t="str">
        <f t="shared" si="8"/>
        <v/>
      </c>
      <c r="U46" s="161" t="e">
        <f t="shared" si="21"/>
        <v>#REF!</v>
      </c>
      <c r="V46" s="209" t="str">
        <f t="shared" si="22"/>
        <v/>
      </c>
      <c r="W46" s="210" t="str">
        <f t="shared" si="9"/>
        <v/>
      </c>
      <c r="X46" s="204" t="str">
        <f t="shared" si="10"/>
        <v/>
      </c>
      <c r="Y46" s="198" t="str">
        <f t="shared" si="11"/>
        <v/>
      </c>
      <c r="Z46" s="206" t="str">
        <f t="shared" si="12"/>
        <v/>
      </c>
      <c r="AA46" s="198" t="str">
        <f t="shared" si="13"/>
        <v/>
      </c>
      <c r="AB46" s="199" t="str">
        <f t="shared" si="14"/>
        <v/>
      </c>
      <c r="AC46" s="198" t="str">
        <f t="shared" si="15"/>
        <v/>
      </c>
      <c r="AD46" s="156"/>
      <c r="AE46" s="200" t="str">
        <f t="shared" si="16"/>
        <v/>
      </c>
      <c r="AF46" s="201" t="str">
        <f t="shared" si="17"/>
        <v/>
      </c>
      <c r="AG46" s="200" t="str">
        <f t="shared" si="18"/>
        <v/>
      </c>
      <c r="AH46" s="201" t="str">
        <f t="shared" si="19"/>
        <v/>
      </c>
      <c r="AI46" s="200" t="str">
        <f t="shared" si="20"/>
        <v/>
      </c>
      <c r="AJ46" s="154"/>
      <c r="AK46" s="154"/>
      <c r="AL46" s="166"/>
      <c r="AM46" s="155"/>
      <c r="AN46" s="155"/>
      <c r="AO46" s="155"/>
      <c r="AP46" s="155"/>
      <c r="AQ46" s="155"/>
      <c r="AR46" s="155"/>
      <c r="AS46" s="155"/>
      <c r="AT46" s="155"/>
      <c r="AU46" s="155"/>
      <c r="AV46" s="155"/>
      <c r="AW46" s="155"/>
      <c r="AX46" s="155"/>
      <c r="AY46" s="155"/>
      <c r="AZ46" s="155"/>
      <c r="BA46" s="155"/>
      <c r="BB46" s="155"/>
      <c r="BC46" s="155"/>
      <c r="BD46" s="155"/>
      <c r="BE46" s="155"/>
      <c r="BF46" s="155"/>
      <c r="BG46" s="155"/>
      <c r="BH46" s="155"/>
      <c r="BI46" s="162"/>
      <c r="BJ46" s="163"/>
      <c r="BK46" s="163"/>
      <c r="BL46" s="163"/>
    </row>
    <row r="47" spans="1:70" s="167" customFormat="1" ht="15.75" customHeight="1" x14ac:dyDescent="0.25">
      <c r="A47" s="79">
        <v>40</v>
      </c>
      <c r="B47" s="417"/>
      <c r="C47" s="182" t="e">
        <f>IF(#REF!=5,"",B47)</f>
        <v>#REF!</v>
      </c>
      <c r="D47" s="345">
        <v>40</v>
      </c>
      <c r="E47" s="416"/>
      <c r="F47" s="324"/>
      <c r="G47" s="324"/>
      <c r="H47" s="325"/>
      <c r="I47" s="327"/>
      <c r="J47" s="346" t="str">
        <f t="shared" si="0"/>
        <v/>
      </c>
      <c r="K47" s="346" t="str">
        <f t="shared" si="1"/>
        <v/>
      </c>
      <c r="L47" s="346" t="str">
        <f t="shared" si="2"/>
        <v/>
      </c>
      <c r="M47" s="346" t="str">
        <f t="shared" si="3"/>
        <v/>
      </c>
      <c r="N47" s="240" t="e">
        <f>#REF!+L47</f>
        <v>#REF!</v>
      </c>
      <c r="O47" s="208" t="e">
        <f>#REF!+K47+L47</f>
        <v>#REF!</v>
      </c>
      <c r="P47" s="241" t="str">
        <f t="shared" si="4"/>
        <v/>
      </c>
      <c r="Q47" s="241" t="str">
        <f t="shared" si="5"/>
        <v/>
      </c>
      <c r="R47" s="208" t="str">
        <f t="shared" si="6"/>
        <v/>
      </c>
      <c r="S47" s="347" t="str">
        <f t="shared" si="7"/>
        <v/>
      </c>
      <c r="T47" s="348" t="str">
        <f t="shared" si="8"/>
        <v/>
      </c>
      <c r="U47" s="161" t="e">
        <f t="shared" si="21"/>
        <v>#REF!</v>
      </c>
      <c r="V47" s="209" t="str">
        <f t="shared" si="22"/>
        <v/>
      </c>
      <c r="W47" s="210" t="str">
        <f t="shared" si="9"/>
        <v/>
      </c>
      <c r="X47" s="204" t="str">
        <f t="shared" si="10"/>
        <v/>
      </c>
      <c r="Y47" s="198" t="str">
        <f t="shared" si="11"/>
        <v/>
      </c>
      <c r="Z47" s="206" t="str">
        <f t="shared" si="12"/>
        <v/>
      </c>
      <c r="AA47" s="198" t="str">
        <f t="shared" si="13"/>
        <v/>
      </c>
      <c r="AB47" s="199" t="str">
        <f t="shared" si="14"/>
        <v/>
      </c>
      <c r="AC47" s="198" t="str">
        <f t="shared" si="15"/>
        <v/>
      </c>
      <c r="AD47" s="156"/>
      <c r="AE47" s="200" t="str">
        <f t="shared" si="16"/>
        <v/>
      </c>
      <c r="AF47" s="201" t="str">
        <f t="shared" si="17"/>
        <v/>
      </c>
      <c r="AG47" s="200" t="str">
        <f t="shared" si="18"/>
        <v/>
      </c>
      <c r="AH47" s="201" t="str">
        <f t="shared" si="19"/>
        <v/>
      </c>
      <c r="AI47" s="200" t="str">
        <f t="shared" si="20"/>
        <v/>
      </c>
      <c r="AJ47" s="154"/>
      <c r="AK47" s="154"/>
      <c r="AL47" s="166"/>
      <c r="AM47" s="155"/>
      <c r="AN47" s="155"/>
      <c r="AO47" s="155"/>
      <c r="AP47" s="155"/>
      <c r="AQ47" s="155"/>
      <c r="AR47" s="155"/>
      <c r="AS47" s="155"/>
      <c r="AT47" s="155"/>
      <c r="AU47" s="155"/>
      <c r="AV47" s="155"/>
      <c r="AW47" s="155"/>
      <c r="AX47" s="155"/>
      <c r="AY47" s="155"/>
      <c r="AZ47" s="155"/>
      <c r="BA47" s="155"/>
      <c r="BB47" s="155"/>
      <c r="BC47" s="155"/>
      <c r="BD47" s="155"/>
      <c r="BE47" s="155"/>
      <c r="BF47" s="155"/>
      <c r="BG47" s="155"/>
      <c r="BH47" s="155"/>
      <c r="BI47" s="162"/>
      <c r="BJ47" s="163"/>
      <c r="BK47" s="163"/>
      <c r="BL47" s="163"/>
    </row>
    <row r="48" spans="1:70" s="167" customFormat="1" ht="15.75" customHeight="1" x14ac:dyDescent="0.25">
      <c r="A48" s="79">
        <v>41</v>
      </c>
      <c r="B48" s="417"/>
      <c r="C48" s="182" t="e">
        <f>IF(#REF!=5,"",B48)</f>
        <v>#REF!</v>
      </c>
      <c r="D48" s="345">
        <v>41</v>
      </c>
      <c r="E48" s="416"/>
      <c r="F48" s="324"/>
      <c r="G48" s="324"/>
      <c r="H48" s="325"/>
      <c r="I48" s="327"/>
      <c r="J48" s="346" t="str">
        <f t="shared" si="0"/>
        <v/>
      </c>
      <c r="K48" s="346" t="str">
        <f t="shared" si="1"/>
        <v/>
      </c>
      <c r="L48" s="346" t="str">
        <f t="shared" si="2"/>
        <v/>
      </c>
      <c r="M48" s="346" t="str">
        <f t="shared" si="3"/>
        <v/>
      </c>
      <c r="N48" s="240" t="e">
        <f>#REF!+L48</f>
        <v>#REF!</v>
      </c>
      <c r="O48" s="208" t="e">
        <f>#REF!+K48+L48</f>
        <v>#REF!</v>
      </c>
      <c r="P48" s="241" t="str">
        <f t="shared" si="4"/>
        <v/>
      </c>
      <c r="Q48" s="241" t="str">
        <f t="shared" si="5"/>
        <v/>
      </c>
      <c r="R48" s="208" t="str">
        <f t="shared" si="6"/>
        <v/>
      </c>
      <c r="S48" s="347" t="str">
        <f t="shared" si="7"/>
        <v/>
      </c>
      <c r="T48" s="348" t="str">
        <f t="shared" si="8"/>
        <v/>
      </c>
      <c r="U48" s="161" t="e">
        <f t="shared" si="21"/>
        <v>#REF!</v>
      </c>
      <c r="V48" s="209" t="str">
        <f t="shared" si="22"/>
        <v/>
      </c>
      <c r="W48" s="210" t="str">
        <f t="shared" si="9"/>
        <v/>
      </c>
      <c r="X48" s="204" t="str">
        <f t="shared" si="10"/>
        <v/>
      </c>
      <c r="Y48" s="198" t="str">
        <f t="shared" si="11"/>
        <v/>
      </c>
      <c r="Z48" s="206" t="str">
        <f t="shared" si="12"/>
        <v/>
      </c>
      <c r="AA48" s="198" t="str">
        <f t="shared" si="13"/>
        <v/>
      </c>
      <c r="AB48" s="199" t="str">
        <f t="shared" si="14"/>
        <v/>
      </c>
      <c r="AC48" s="198" t="str">
        <f t="shared" si="15"/>
        <v/>
      </c>
      <c r="AD48" s="156"/>
      <c r="AE48" s="200" t="str">
        <f t="shared" si="16"/>
        <v/>
      </c>
      <c r="AF48" s="201" t="str">
        <f t="shared" si="17"/>
        <v/>
      </c>
      <c r="AG48" s="200" t="str">
        <f t="shared" si="18"/>
        <v/>
      </c>
      <c r="AH48" s="201" t="str">
        <f t="shared" si="19"/>
        <v/>
      </c>
      <c r="AI48" s="200" t="str">
        <f t="shared" si="20"/>
        <v/>
      </c>
      <c r="AJ48" s="154"/>
      <c r="AK48" s="154"/>
      <c r="AL48" s="166"/>
      <c r="AM48" s="155"/>
      <c r="AN48" s="155"/>
      <c r="AO48" s="155"/>
      <c r="AP48" s="155"/>
      <c r="AQ48" s="155"/>
      <c r="AR48" s="155"/>
      <c r="AS48" s="155"/>
      <c r="AT48" s="155"/>
      <c r="AU48" s="155"/>
      <c r="AV48" s="155"/>
      <c r="AW48" s="155"/>
      <c r="AX48" s="155"/>
      <c r="AY48" s="155"/>
      <c r="AZ48" s="155"/>
      <c r="BA48" s="155"/>
      <c r="BB48" s="155"/>
      <c r="BC48" s="155"/>
      <c r="BD48" s="155"/>
      <c r="BE48" s="155"/>
      <c r="BF48" s="155"/>
      <c r="BG48" s="155"/>
      <c r="BH48" s="155"/>
      <c r="BI48" s="162"/>
      <c r="BJ48" s="163"/>
      <c r="BK48" s="163"/>
      <c r="BL48" s="163"/>
    </row>
    <row r="49" spans="1:64" s="167" customFormat="1" ht="15.75" customHeight="1" x14ac:dyDescent="0.25">
      <c r="A49" s="79">
        <v>42</v>
      </c>
      <c r="B49" s="417"/>
      <c r="C49" s="182" t="e">
        <f>IF(#REF!=5,"",B49)</f>
        <v>#REF!</v>
      </c>
      <c r="D49" s="345">
        <v>42</v>
      </c>
      <c r="E49" s="416"/>
      <c r="F49" s="324"/>
      <c r="G49" s="324"/>
      <c r="H49" s="325"/>
      <c r="I49" s="327"/>
      <c r="J49" s="346" t="str">
        <f t="shared" si="0"/>
        <v/>
      </c>
      <c r="K49" s="346" t="str">
        <f t="shared" si="1"/>
        <v/>
      </c>
      <c r="L49" s="346" t="str">
        <f t="shared" si="2"/>
        <v/>
      </c>
      <c r="M49" s="346" t="str">
        <f t="shared" si="3"/>
        <v/>
      </c>
      <c r="N49" s="240" t="e">
        <f>#REF!+L49</f>
        <v>#REF!</v>
      </c>
      <c r="O49" s="208" t="e">
        <f>#REF!+K49+L49</f>
        <v>#REF!</v>
      </c>
      <c r="P49" s="241" t="str">
        <f t="shared" si="4"/>
        <v/>
      </c>
      <c r="Q49" s="241" t="str">
        <f t="shared" si="5"/>
        <v/>
      </c>
      <c r="R49" s="208" t="str">
        <f t="shared" si="6"/>
        <v/>
      </c>
      <c r="S49" s="347" t="str">
        <f t="shared" si="7"/>
        <v/>
      </c>
      <c r="T49" s="348" t="str">
        <f t="shared" si="8"/>
        <v/>
      </c>
      <c r="U49" s="161" t="e">
        <f t="shared" si="21"/>
        <v>#REF!</v>
      </c>
      <c r="V49" s="209" t="str">
        <f t="shared" si="22"/>
        <v/>
      </c>
      <c r="W49" s="210" t="str">
        <f t="shared" si="9"/>
        <v/>
      </c>
      <c r="X49" s="204" t="str">
        <f t="shared" si="10"/>
        <v/>
      </c>
      <c r="Y49" s="198" t="str">
        <f t="shared" si="11"/>
        <v/>
      </c>
      <c r="Z49" s="206" t="str">
        <f t="shared" si="12"/>
        <v/>
      </c>
      <c r="AA49" s="198" t="str">
        <f t="shared" si="13"/>
        <v/>
      </c>
      <c r="AB49" s="199" t="str">
        <f t="shared" si="14"/>
        <v/>
      </c>
      <c r="AC49" s="198" t="str">
        <f t="shared" si="15"/>
        <v/>
      </c>
      <c r="AD49" s="156"/>
      <c r="AE49" s="200" t="str">
        <f t="shared" si="16"/>
        <v/>
      </c>
      <c r="AF49" s="201" t="str">
        <f t="shared" si="17"/>
        <v/>
      </c>
      <c r="AG49" s="200" t="str">
        <f t="shared" si="18"/>
        <v/>
      </c>
      <c r="AH49" s="201" t="str">
        <f t="shared" si="19"/>
        <v/>
      </c>
      <c r="AI49" s="200" t="str">
        <f t="shared" si="20"/>
        <v/>
      </c>
      <c r="AJ49" s="154"/>
      <c r="AK49" s="154"/>
      <c r="AL49" s="166"/>
      <c r="AM49" s="155"/>
      <c r="AN49" s="155"/>
      <c r="AO49" s="155"/>
      <c r="AP49" s="155"/>
      <c r="AQ49" s="155"/>
      <c r="AR49" s="155"/>
      <c r="AS49" s="155"/>
      <c r="AT49" s="155"/>
      <c r="AU49" s="155"/>
      <c r="AV49" s="155"/>
      <c r="AW49" s="155"/>
      <c r="AX49" s="155"/>
      <c r="AY49" s="155"/>
      <c r="AZ49" s="155"/>
      <c r="BA49" s="155"/>
      <c r="BB49" s="155"/>
      <c r="BC49" s="155"/>
      <c r="BD49" s="155"/>
      <c r="BE49" s="155"/>
      <c r="BF49" s="155"/>
      <c r="BG49" s="155"/>
      <c r="BH49" s="155"/>
      <c r="BI49" s="162"/>
      <c r="BJ49" s="163"/>
      <c r="BK49" s="163"/>
      <c r="BL49" s="163"/>
    </row>
    <row r="50" spans="1:64" x14ac:dyDescent="0.25">
      <c r="A50" s="94"/>
      <c r="B50" s="104"/>
      <c r="C50" s="104"/>
      <c r="F50" s="94"/>
      <c r="G50" s="94"/>
      <c r="H50" s="94"/>
      <c r="I50" s="239"/>
      <c r="J50" s="94"/>
      <c r="K50" s="94"/>
      <c r="L50" s="94"/>
      <c r="M50" s="231"/>
      <c r="N50" s="212"/>
      <c r="O50" s="228"/>
      <c r="P50" s="212"/>
      <c r="Q50" s="212"/>
      <c r="R50" s="94"/>
      <c r="S50" s="103"/>
      <c r="T50" s="111"/>
      <c r="U50" s="111"/>
      <c r="V50" s="102"/>
      <c r="W50" s="94"/>
      <c r="X50" s="205" t="str">
        <f t="shared" si="10"/>
        <v/>
      </c>
      <c r="Y50" s="207" t="str">
        <f>CONCATENATE(Y8,Y9,Y10,Y11,Y12,Y13,Y14,Y15,Y16,Y17,Y18,Y19,Y20,Y21,Y22,Y23,Y24,Y25,Y26,Y27,Y28,Y29,Y30,Y31,Y32,Y33,Y34,Y35,Y36,Y37)</f>
        <v/>
      </c>
      <c r="Z50" s="202" t="str">
        <f t="shared" si="12"/>
        <v/>
      </c>
      <c r="AA50" s="130" t="str">
        <f>CONCATENATE(AA8,AA9,AA10,AA11,AA12,AA13,AA14,AA15,AA16,AA17,AA18,AA19,AA20,AA21,AA22,AA23,AA24,AA25,AA26,AA27,AA28,AA29,AA30,AA31,AA32,AA33,AA34,AA35,AA36,AA37)</f>
        <v/>
      </c>
      <c r="AB50" s="130" t="str">
        <f>IF(U50=$Y$6,"",IF(U50=$Z$6,"",U50))</f>
        <v/>
      </c>
      <c r="AC50" s="130" t="str">
        <f>CONCATENATE(AC8,AC9,AC10,AC11,AC12,AC13,AC14,AC15,AC16,AC17,AC18,AC19,AC20,AC21,AC22,AC23,AC24,AC25,AC26,AC27,AC28,AC29,AC30,AC31,AC32,AC33,AC34,AC35,AC36,AC37)</f>
        <v/>
      </c>
      <c r="AD50" s="130" t="str">
        <f>CONCATENATE(AD8,AD9,AD10,AD11,AD12,AD13,AD14,AD15,AD16,AD17,AD18,AD19,AD20,AD21,AD22,AD23,AD24,AD25,AD26,AD27,AD28,AD29,AD30,AD31,AD32,AD33,AD34,AD35,AD36,AD37)</f>
        <v/>
      </c>
      <c r="AE50" s="130" t="str">
        <f>CONCATENATE(AE8,AE9,AE10,AE11,AE12,AE13,AE14,AE15,AE16,AE17,AE18,AE19,AE20,AE21,AE22,AE23,AE24,AE25,AE26,AE27,AE28,AE29,AE30,AE31,AE32,AE33,AE34,AE35,AE36,AE37)</f>
        <v/>
      </c>
      <c r="AF50" s="131" t="str">
        <f>IF(U50=$AE$6,"",U50)</f>
        <v/>
      </c>
      <c r="AG50" s="130" t="str">
        <f>CONCATENATE(AG8,AG9,AG10,AG11,AG12,AG13,AG14,AG15,AG16,AG17,AG18,AG19,AG20,AG21,AG22,AG23,AG24,AG25,AG26,AG27,AG28,AG29,AG30,AG31,AG32,AG33,AG34,AG35,AG36,AG37)</f>
        <v/>
      </c>
      <c r="AH50" s="131" t="str">
        <f>IF(U50=$AE$6,"",IF(U50=$AF$6,"",U50))</f>
        <v/>
      </c>
      <c r="AI50" s="130" t="str">
        <f>CONCATENATE(AI8,AI9,AI10,AI11,AI12,AI13,AI14,AI15,AI16,AI17,AI18,AI19,AI20,AI21,AI22,AI23,AI24,AI25,AI26,AI27,AI28,AI29,AI30,AI31,AI32,AI33,AI34,AI35,AI36,AI37)</f>
        <v/>
      </c>
      <c r="AJ50" s="121"/>
      <c r="AK50" s="121"/>
      <c r="AL50" s="195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41"/>
      <c r="BJ50" s="41"/>
      <c r="BK50" s="41"/>
      <c r="BL50" s="41"/>
    </row>
    <row r="51" spans="1:64" x14ac:dyDescent="0.25">
      <c r="A51" s="94"/>
      <c r="B51" s="104"/>
      <c r="C51" s="104"/>
      <c r="F51" s="94"/>
      <c r="G51" s="94"/>
      <c r="H51" s="94"/>
      <c r="I51" s="239"/>
      <c r="J51" s="94"/>
      <c r="K51" s="94"/>
      <c r="L51" s="94"/>
      <c r="M51" s="231"/>
      <c r="N51" s="212"/>
      <c r="O51" s="228"/>
      <c r="P51" s="212"/>
      <c r="Q51" s="212"/>
      <c r="R51" s="94"/>
      <c r="S51" s="103"/>
      <c r="T51" s="105"/>
      <c r="U51" s="94"/>
      <c r="V51" s="102"/>
      <c r="W51" s="94"/>
      <c r="X51" s="124"/>
      <c r="Y51" s="208" t="str">
        <f>CONCATENATE(Y38,Y39,Y40,Y41,Y42,Y43,Y44,Y45,Y46,Y47,Y48,Y49)</f>
        <v/>
      </c>
      <c r="Z51" s="203"/>
      <c r="AA51" s="132" t="str">
        <f>CONCATENATE(AA38,AA39,AA40,AA41,AA42,AA43,AA44,AA45,AA46,AA47,AA48,AA49)</f>
        <v/>
      </c>
      <c r="AB51" s="132"/>
      <c r="AC51" s="132" t="str">
        <f>CONCATENATE(AC38,AC39,AC40,AC41,AC42,AC43,AC44,AC45,AC46,AC47,AC48,AC49)</f>
        <v/>
      </c>
      <c r="AD51" s="132" t="str">
        <f>CONCATENATE(AD38,AD39,AD40,AD41,AD42,AD43,AD44,AD45,AD46,AD47,AD48,AD49)</f>
        <v/>
      </c>
      <c r="AE51" s="132" t="str">
        <f>CONCATENATE(AE38,AE39,AE40,AE41,AE42,AE43,AE44,AE45,AE46,AE47,AE48,AE49)</f>
        <v/>
      </c>
      <c r="AF51" s="133"/>
      <c r="AG51" s="132" t="str">
        <f>CONCATENATE(AG38,AG39,AG40,AG41,AG42,AG43,AG44,AG45,AG46,AG47,AG48,AG49)</f>
        <v/>
      </c>
      <c r="AH51" s="133"/>
      <c r="AI51" s="132" t="str">
        <f>CONCATENATE(AI38,AI39,AI40,AI41,AI42,AI43,AI44,AI45,AI46,AI47,AI48,AI49)</f>
        <v/>
      </c>
      <c r="AJ51" s="121"/>
      <c r="AK51" s="121"/>
      <c r="AL51" s="195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41"/>
      <c r="BJ51" s="41"/>
      <c r="BK51" s="41"/>
      <c r="BL51" s="41"/>
    </row>
    <row r="52" spans="1:64" ht="23.25" hidden="1" customHeight="1" x14ac:dyDescent="0.25">
      <c r="A52" s="94"/>
      <c r="B52" s="104"/>
      <c r="C52" s="104"/>
      <c r="F52" s="94"/>
      <c r="G52" s="94"/>
      <c r="H52" s="238" t="s">
        <v>104</v>
      </c>
      <c r="I52" s="238"/>
      <c r="J52" s="94"/>
      <c r="K52" s="94"/>
      <c r="L52" s="94"/>
      <c r="M52" s="231"/>
      <c r="N52" s="212"/>
      <c r="O52" s="228"/>
      <c r="P52" s="212"/>
      <c r="Q52" s="212"/>
      <c r="R52" s="94"/>
      <c r="S52" s="103"/>
      <c r="T52" s="105"/>
      <c r="U52" s="94"/>
      <c r="V52" s="102"/>
      <c r="W52" s="94"/>
      <c r="X52" s="124"/>
      <c r="Y52" s="134" t="str">
        <f>CONCATENATE(Y50,Y51)</f>
        <v/>
      </c>
      <c r="Z52" s="134"/>
      <c r="AA52" s="134" t="str">
        <f t="shared" ref="AA52:AI52" si="23">CONCATENATE(AA50,AA51)</f>
        <v/>
      </c>
      <c r="AB52" s="134"/>
      <c r="AC52" s="134" t="str">
        <f t="shared" si="23"/>
        <v/>
      </c>
      <c r="AD52" s="134" t="str">
        <f t="shared" si="23"/>
        <v/>
      </c>
      <c r="AE52" s="134" t="str">
        <f t="shared" si="23"/>
        <v/>
      </c>
      <c r="AF52" s="135"/>
      <c r="AG52" s="134" t="str">
        <f t="shared" si="23"/>
        <v/>
      </c>
      <c r="AH52" s="135"/>
      <c r="AI52" s="134" t="str">
        <f t="shared" si="23"/>
        <v/>
      </c>
      <c r="AJ52" s="121"/>
      <c r="AK52" s="121"/>
      <c r="AL52" s="195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41"/>
      <c r="BJ52" s="41"/>
      <c r="BK52" s="41"/>
      <c r="BL52" s="41"/>
    </row>
    <row r="53" spans="1:64" hidden="1" x14ac:dyDescent="0.25">
      <c r="A53" s="94"/>
      <c r="B53" s="104"/>
      <c r="C53" s="104"/>
      <c r="F53" s="94"/>
      <c r="G53" s="94"/>
      <c r="H53" s="94"/>
      <c r="I53" s="239"/>
      <c r="J53" s="488"/>
      <c r="K53" s="488"/>
      <c r="L53" s="488"/>
      <c r="M53" s="488"/>
      <c r="N53" s="488"/>
      <c r="O53" s="488"/>
      <c r="P53" s="488"/>
      <c r="Q53" s="488"/>
      <c r="R53" s="488"/>
      <c r="S53" s="488"/>
      <c r="T53" s="488"/>
      <c r="U53" s="488"/>
      <c r="V53" s="102"/>
      <c r="W53" s="94"/>
      <c r="X53" s="94"/>
      <c r="Y53" s="94"/>
      <c r="Z53" s="94"/>
      <c r="AA53" s="94"/>
      <c r="AB53" s="94"/>
      <c r="AC53" s="94"/>
      <c r="AD53" s="94"/>
      <c r="AE53" s="94"/>
      <c r="AF53" s="105"/>
      <c r="AG53" s="94"/>
      <c r="AH53" s="105"/>
      <c r="AI53" s="94"/>
      <c r="AJ53" s="94"/>
      <c r="AK53" s="94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41"/>
      <c r="BJ53" s="41"/>
      <c r="BK53" s="41"/>
      <c r="BL53" s="41"/>
    </row>
    <row r="54" spans="1:64" ht="27" hidden="1" customHeight="1" x14ac:dyDescent="0.25">
      <c r="A54" s="94"/>
      <c r="B54" s="104"/>
      <c r="C54" s="104"/>
      <c r="F54" s="94"/>
      <c r="G54" s="487" t="s">
        <v>102</v>
      </c>
      <c r="H54" s="487"/>
      <c r="I54" s="245"/>
      <c r="J54" s="503" t="str">
        <f>CONCATENATE(" - ",Y52)</f>
        <v xml:space="preserve"> - </v>
      </c>
      <c r="K54" s="504"/>
      <c r="L54" s="504"/>
      <c r="M54" s="505"/>
      <c r="N54" s="505"/>
      <c r="O54" s="504"/>
      <c r="P54" s="505"/>
      <c r="Q54" s="505"/>
      <c r="R54" s="504"/>
      <c r="S54" s="504"/>
      <c r="T54" s="504"/>
      <c r="U54" s="504"/>
      <c r="V54" s="504"/>
      <c r="W54" s="504"/>
      <c r="X54" s="504"/>
      <c r="Y54" s="504"/>
      <c r="Z54" s="504"/>
      <c r="AA54" s="504"/>
      <c r="AB54" s="504"/>
      <c r="AC54" s="504"/>
      <c r="AD54" s="504"/>
      <c r="AE54" s="504"/>
      <c r="AF54" s="504"/>
      <c r="AG54" s="504"/>
      <c r="AH54" s="504"/>
      <c r="AI54" s="504"/>
      <c r="AJ54" s="504"/>
      <c r="AK54" s="504"/>
      <c r="AL54" s="504"/>
      <c r="AM54" s="504"/>
      <c r="AN54" s="504"/>
      <c r="AO54" s="504"/>
      <c r="AP54" s="504"/>
      <c r="AQ54" s="504"/>
      <c r="AR54" s="504"/>
      <c r="AS54" s="504"/>
      <c r="AT54" s="504"/>
      <c r="AU54" s="504"/>
      <c r="AV54" s="504"/>
      <c r="AW54" s="504"/>
      <c r="AX54" s="504"/>
      <c r="AY54" s="504"/>
      <c r="AZ54" s="504"/>
      <c r="BA54" s="504"/>
      <c r="BB54" s="504"/>
      <c r="BC54" s="504"/>
      <c r="BD54" s="504"/>
      <c r="BE54" s="504"/>
      <c r="BF54" s="504"/>
      <c r="BG54" s="506"/>
      <c r="BH54" s="94"/>
    </row>
    <row r="55" spans="1:64" ht="29.25" hidden="1" customHeight="1" x14ac:dyDescent="0.25">
      <c r="A55" s="94"/>
      <c r="B55" s="104"/>
      <c r="C55" s="104"/>
      <c r="F55" s="94"/>
      <c r="G55" s="94"/>
      <c r="H55" s="94"/>
      <c r="I55" s="239"/>
      <c r="J55" s="507" t="str">
        <f>CONCATENATE(" - ",AA52)</f>
        <v xml:space="preserve"> - </v>
      </c>
      <c r="K55" s="508"/>
      <c r="L55" s="508"/>
      <c r="M55" s="509"/>
      <c r="N55" s="509"/>
      <c r="O55" s="508"/>
      <c r="P55" s="509"/>
      <c r="Q55" s="509"/>
      <c r="R55" s="508"/>
      <c r="S55" s="508"/>
      <c r="T55" s="508"/>
      <c r="U55" s="508"/>
      <c r="V55" s="508"/>
      <c r="W55" s="508"/>
      <c r="X55" s="508"/>
      <c r="Y55" s="508"/>
      <c r="Z55" s="508"/>
      <c r="AA55" s="508"/>
      <c r="AB55" s="508"/>
      <c r="AC55" s="508"/>
      <c r="AD55" s="508"/>
      <c r="AE55" s="508"/>
      <c r="AF55" s="508"/>
      <c r="AG55" s="508"/>
      <c r="AH55" s="508"/>
      <c r="AI55" s="508"/>
      <c r="AJ55" s="508"/>
      <c r="AK55" s="508"/>
      <c r="AL55" s="508"/>
      <c r="AM55" s="508"/>
      <c r="AN55" s="508"/>
      <c r="AO55" s="508"/>
      <c r="AP55" s="508"/>
      <c r="AQ55" s="508"/>
      <c r="AR55" s="508"/>
      <c r="AS55" s="508"/>
      <c r="AT55" s="508"/>
      <c r="AU55" s="508"/>
      <c r="AV55" s="508"/>
      <c r="AW55" s="508"/>
      <c r="AX55" s="508"/>
      <c r="AY55" s="508"/>
      <c r="AZ55" s="508"/>
      <c r="BA55" s="508"/>
      <c r="BB55" s="508"/>
      <c r="BC55" s="508"/>
      <c r="BD55" s="508"/>
      <c r="BE55" s="508"/>
      <c r="BF55" s="508"/>
      <c r="BG55" s="510"/>
      <c r="BH55" s="94"/>
    </row>
    <row r="56" spans="1:64" ht="24.75" hidden="1" customHeight="1" x14ac:dyDescent="0.25">
      <c r="A56" s="94"/>
      <c r="B56" s="104"/>
      <c r="C56" s="104"/>
      <c r="F56" s="94"/>
      <c r="G56" s="487" t="s">
        <v>103</v>
      </c>
      <c r="H56" s="487"/>
      <c r="I56" s="245"/>
      <c r="J56" s="507" t="str">
        <f>CONCATENATE(" - ",AC52)</f>
        <v xml:space="preserve"> - </v>
      </c>
      <c r="K56" s="508"/>
      <c r="L56" s="508"/>
      <c r="M56" s="509"/>
      <c r="N56" s="509"/>
      <c r="O56" s="508"/>
      <c r="P56" s="509"/>
      <c r="Q56" s="509"/>
      <c r="R56" s="508"/>
      <c r="S56" s="508"/>
      <c r="T56" s="508"/>
      <c r="U56" s="508"/>
      <c r="V56" s="508"/>
      <c r="W56" s="508"/>
      <c r="X56" s="508"/>
      <c r="Y56" s="508"/>
      <c r="Z56" s="508"/>
      <c r="AA56" s="508"/>
      <c r="AB56" s="508"/>
      <c r="AC56" s="508"/>
      <c r="AD56" s="508"/>
      <c r="AE56" s="508"/>
      <c r="AF56" s="508"/>
      <c r="AG56" s="508"/>
      <c r="AH56" s="508"/>
      <c r="AI56" s="508"/>
      <c r="AJ56" s="508"/>
      <c r="AK56" s="508"/>
      <c r="AL56" s="508"/>
      <c r="AM56" s="508"/>
      <c r="AN56" s="508"/>
      <c r="AO56" s="508"/>
      <c r="AP56" s="508"/>
      <c r="AQ56" s="508"/>
      <c r="AR56" s="508"/>
      <c r="AS56" s="508"/>
      <c r="AT56" s="508"/>
      <c r="AU56" s="508"/>
      <c r="AV56" s="508"/>
      <c r="AW56" s="508"/>
      <c r="AX56" s="508"/>
      <c r="AY56" s="508"/>
      <c r="AZ56" s="508"/>
      <c r="BA56" s="508"/>
      <c r="BB56" s="508"/>
      <c r="BC56" s="508"/>
      <c r="BD56" s="508"/>
      <c r="BE56" s="508"/>
      <c r="BF56" s="508"/>
      <c r="BG56" s="510"/>
      <c r="BH56" s="94"/>
    </row>
    <row r="57" spans="1:64" hidden="1" x14ac:dyDescent="0.25">
      <c r="A57" s="94"/>
      <c r="B57" s="104"/>
      <c r="C57" s="104"/>
      <c r="F57" s="94"/>
      <c r="G57" s="94"/>
      <c r="H57" s="94"/>
      <c r="I57" s="239"/>
      <c r="J57" s="94"/>
      <c r="K57" s="94"/>
      <c r="L57" s="94"/>
      <c r="M57" s="231"/>
      <c r="N57" s="212"/>
      <c r="O57" s="228"/>
      <c r="P57" s="212"/>
      <c r="Q57" s="212"/>
      <c r="R57" s="94"/>
      <c r="S57" s="103"/>
      <c r="T57" s="105"/>
      <c r="U57" s="94"/>
      <c r="V57" s="102"/>
      <c r="W57" s="94"/>
      <c r="X57" s="94"/>
      <c r="Y57" s="94"/>
      <c r="Z57" s="94"/>
      <c r="AA57" s="94"/>
      <c r="AB57" s="94"/>
      <c r="AC57" s="94"/>
      <c r="AD57" s="94"/>
      <c r="AE57" s="94"/>
      <c r="AF57" s="105"/>
      <c r="AG57" s="94"/>
      <c r="AH57" s="105"/>
      <c r="AI57" s="94"/>
      <c r="AJ57" s="94"/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94"/>
      <c r="AW57" s="94"/>
      <c r="AX57" s="94"/>
      <c r="AY57" s="94"/>
      <c r="AZ57" s="94"/>
      <c r="BA57" s="94"/>
      <c r="BB57" s="94"/>
      <c r="BC57" s="94"/>
      <c r="BD57" s="94"/>
      <c r="BE57" s="94"/>
      <c r="BF57" s="94"/>
      <c r="BG57" s="94"/>
      <c r="BH57" s="94"/>
    </row>
    <row r="58" spans="1:64" hidden="1" x14ac:dyDescent="0.25">
      <c r="A58" s="94"/>
      <c r="B58" s="104"/>
      <c r="C58" s="104"/>
      <c r="F58" s="94"/>
      <c r="G58" s="94"/>
      <c r="H58" s="94"/>
      <c r="I58" s="239"/>
      <c r="J58" s="94"/>
      <c r="K58" s="94"/>
      <c r="L58" s="94"/>
      <c r="M58" s="231"/>
      <c r="N58" s="212"/>
      <c r="O58" s="228"/>
      <c r="P58" s="212"/>
      <c r="Q58" s="212"/>
      <c r="R58" s="94"/>
      <c r="S58" s="103"/>
      <c r="T58" s="105"/>
      <c r="U58" s="94"/>
      <c r="V58" s="102"/>
      <c r="W58" s="94"/>
      <c r="X58" s="94"/>
      <c r="Y58" s="94"/>
      <c r="Z58" s="94"/>
      <c r="AA58" s="94"/>
      <c r="AB58" s="94"/>
      <c r="AC58" s="94"/>
      <c r="AD58" s="94"/>
      <c r="AE58" s="94"/>
      <c r="AF58" s="105"/>
      <c r="AG58" s="94"/>
      <c r="AH58" s="105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94"/>
      <c r="BB58" s="94"/>
      <c r="BC58" s="94"/>
      <c r="BD58" s="94"/>
      <c r="BE58" s="94"/>
      <c r="BF58" s="94"/>
      <c r="BG58" s="94"/>
      <c r="BH58" s="94"/>
    </row>
    <row r="59" spans="1:64" hidden="1" x14ac:dyDescent="0.25">
      <c r="A59" s="94"/>
      <c r="B59" s="104"/>
      <c r="C59" s="104"/>
      <c r="F59" s="94"/>
      <c r="G59" s="94"/>
      <c r="H59" s="94"/>
      <c r="I59" s="239"/>
      <c r="J59" s="488"/>
      <c r="K59" s="488"/>
      <c r="L59" s="488"/>
      <c r="M59" s="488"/>
      <c r="N59" s="488"/>
      <c r="O59" s="488"/>
      <c r="P59" s="488"/>
      <c r="Q59" s="488"/>
      <c r="R59" s="488"/>
      <c r="S59" s="488"/>
      <c r="T59" s="488"/>
      <c r="U59" s="488"/>
      <c r="V59" s="102"/>
      <c r="W59" s="94"/>
      <c r="X59" s="94"/>
      <c r="Y59" s="94"/>
      <c r="Z59" s="94"/>
      <c r="AA59" s="94"/>
      <c r="AB59" s="94"/>
      <c r="AC59" s="94"/>
      <c r="AD59" s="94"/>
      <c r="AE59" s="94"/>
      <c r="AF59" s="105"/>
      <c r="AG59" s="94"/>
      <c r="AH59" s="105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94"/>
      <c r="BB59" s="94"/>
      <c r="BC59" s="94"/>
      <c r="BD59" s="94"/>
      <c r="BE59" s="94"/>
      <c r="BF59" s="94"/>
      <c r="BG59" s="94"/>
      <c r="BH59" s="94"/>
    </row>
    <row r="60" spans="1:64" hidden="1" x14ac:dyDescent="0.25">
      <c r="A60" s="94"/>
      <c r="B60" s="104"/>
      <c r="C60" s="104"/>
      <c r="F60" s="94"/>
      <c r="G60" s="94"/>
      <c r="H60" s="94"/>
      <c r="I60" s="239"/>
      <c r="J60" s="94"/>
      <c r="K60" s="94"/>
      <c r="L60" s="94"/>
      <c r="M60" s="231"/>
      <c r="N60" s="212"/>
      <c r="O60" s="228"/>
      <c r="P60" s="212"/>
      <c r="Q60" s="212"/>
      <c r="R60" s="94"/>
      <c r="S60" s="103"/>
      <c r="T60" s="105"/>
      <c r="U60" s="94"/>
      <c r="V60" s="102"/>
      <c r="W60" s="94"/>
      <c r="X60" s="94"/>
      <c r="Y60" s="94"/>
      <c r="Z60" s="94"/>
      <c r="AA60" s="94"/>
      <c r="AB60" s="94"/>
      <c r="AC60" s="94"/>
      <c r="AD60" s="94"/>
      <c r="AE60" s="94"/>
      <c r="AF60" s="105"/>
      <c r="AG60" s="94"/>
      <c r="AH60" s="105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94"/>
      <c r="BB60" s="94"/>
      <c r="BC60" s="94"/>
      <c r="BD60" s="94"/>
      <c r="BE60" s="94"/>
      <c r="BF60" s="94"/>
      <c r="BG60" s="94"/>
      <c r="BH60" s="94"/>
    </row>
    <row r="61" spans="1:64" ht="24.75" hidden="1" customHeight="1" x14ac:dyDescent="0.25">
      <c r="A61" s="94"/>
      <c r="B61" s="104"/>
      <c r="C61" s="104"/>
      <c r="F61" s="94"/>
      <c r="G61" s="94"/>
      <c r="H61" s="94"/>
      <c r="I61" s="239"/>
      <c r="J61" s="501" t="str">
        <f>CONCATENATE(" - ",AE52)</f>
        <v xml:space="preserve"> - </v>
      </c>
      <c r="K61" s="501"/>
      <c r="L61" s="501"/>
      <c r="M61" s="502"/>
      <c r="N61" s="502"/>
      <c r="O61" s="501"/>
      <c r="P61" s="502"/>
      <c r="Q61" s="502"/>
      <c r="R61" s="501"/>
      <c r="S61" s="501"/>
      <c r="T61" s="501"/>
      <c r="U61" s="501"/>
      <c r="V61" s="501"/>
      <c r="W61" s="501"/>
      <c r="X61" s="501"/>
      <c r="Y61" s="501"/>
      <c r="Z61" s="501"/>
      <c r="AA61" s="501"/>
      <c r="AB61" s="501"/>
      <c r="AC61" s="501"/>
      <c r="AD61" s="501"/>
      <c r="AE61" s="501"/>
      <c r="AF61" s="501"/>
      <c r="AG61" s="501"/>
      <c r="AH61" s="501"/>
      <c r="AI61" s="501"/>
      <c r="AJ61" s="501"/>
      <c r="AK61" s="501"/>
      <c r="AL61" s="501"/>
      <c r="AM61" s="501"/>
      <c r="AN61" s="501"/>
      <c r="AO61" s="501"/>
      <c r="AP61" s="501"/>
      <c r="AQ61" s="501"/>
      <c r="AR61" s="501"/>
      <c r="AS61" s="501"/>
      <c r="AT61" s="501"/>
      <c r="AU61" s="501"/>
      <c r="AV61" s="501"/>
      <c r="AW61" s="501"/>
      <c r="AX61" s="501"/>
      <c r="AY61" s="501"/>
      <c r="AZ61" s="501"/>
      <c r="BA61" s="501"/>
      <c r="BB61" s="501"/>
      <c r="BC61" s="501"/>
      <c r="BD61" s="501"/>
      <c r="BE61" s="501"/>
      <c r="BF61" s="501"/>
      <c r="BG61" s="501"/>
      <c r="BH61" s="94"/>
    </row>
    <row r="62" spans="1:64" ht="26.25" hidden="1" customHeight="1" x14ac:dyDescent="0.25">
      <c r="A62" s="94"/>
      <c r="B62" s="104"/>
      <c r="C62" s="104"/>
      <c r="F62" s="94"/>
      <c r="G62" s="94"/>
      <c r="H62" s="94"/>
      <c r="I62" s="239"/>
      <c r="J62" s="501" t="str">
        <f>CONCATENATE(" - ",AG52)</f>
        <v xml:space="preserve"> - </v>
      </c>
      <c r="K62" s="501"/>
      <c r="L62" s="501"/>
      <c r="M62" s="502"/>
      <c r="N62" s="502"/>
      <c r="O62" s="501"/>
      <c r="P62" s="502"/>
      <c r="Q62" s="502"/>
      <c r="R62" s="501"/>
      <c r="S62" s="501"/>
      <c r="T62" s="501"/>
      <c r="U62" s="501"/>
      <c r="V62" s="501"/>
      <c r="W62" s="501"/>
      <c r="X62" s="501"/>
      <c r="Y62" s="501"/>
      <c r="Z62" s="501"/>
      <c r="AA62" s="501"/>
      <c r="AB62" s="501"/>
      <c r="AC62" s="501"/>
      <c r="AD62" s="501"/>
      <c r="AE62" s="501"/>
      <c r="AF62" s="501"/>
      <c r="AG62" s="501"/>
      <c r="AH62" s="501"/>
      <c r="AI62" s="501"/>
      <c r="AJ62" s="501"/>
      <c r="AK62" s="501"/>
      <c r="AL62" s="501"/>
      <c r="AM62" s="501"/>
      <c r="AN62" s="501"/>
      <c r="AO62" s="501"/>
      <c r="AP62" s="501"/>
      <c r="AQ62" s="501"/>
      <c r="AR62" s="501"/>
      <c r="AS62" s="501"/>
      <c r="AT62" s="501"/>
      <c r="AU62" s="501"/>
      <c r="AV62" s="501"/>
      <c r="AW62" s="501"/>
      <c r="AX62" s="501"/>
      <c r="AY62" s="501"/>
      <c r="AZ62" s="501"/>
      <c r="BA62" s="501"/>
      <c r="BB62" s="501"/>
      <c r="BC62" s="501"/>
      <c r="BD62" s="501"/>
      <c r="BE62" s="501"/>
      <c r="BF62" s="501"/>
      <c r="BG62" s="501"/>
      <c r="BH62" s="94"/>
    </row>
    <row r="63" spans="1:64" ht="25.5" hidden="1" customHeight="1" x14ac:dyDescent="0.25">
      <c r="A63" s="94"/>
      <c r="B63" s="104"/>
      <c r="C63" s="104"/>
      <c r="F63" s="94"/>
      <c r="G63" s="94"/>
      <c r="H63" s="94"/>
      <c r="I63" s="239"/>
      <c r="J63" s="501" t="str">
        <f>CONCATENATE(" - ",AI52)</f>
        <v xml:space="preserve"> - </v>
      </c>
      <c r="K63" s="501"/>
      <c r="L63" s="501"/>
      <c r="M63" s="502"/>
      <c r="N63" s="502"/>
      <c r="O63" s="501"/>
      <c r="P63" s="502"/>
      <c r="Q63" s="502"/>
      <c r="R63" s="501"/>
      <c r="S63" s="501"/>
      <c r="T63" s="501"/>
      <c r="U63" s="501"/>
      <c r="V63" s="501"/>
      <c r="W63" s="501"/>
      <c r="X63" s="501"/>
      <c r="Y63" s="501"/>
      <c r="Z63" s="501"/>
      <c r="AA63" s="501"/>
      <c r="AB63" s="501"/>
      <c r="AC63" s="501"/>
      <c r="AD63" s="501"/>
      <c r="AE63" s="501"/>
      <c r="AF63" s="501"/>
      <c r="AG63" s="501"/>
      <c r="AH63" s="501"/>
      <c r="AI63" s="501"/>
      <c r="AJ63" s="501"/>
      <c r="AK63" s="501"/>
      <c r="AL63" s="501"/>
      <c r="AM63" s="501"/>
      <c r="AN63" s="501"/>
      <c r="AO63" s="501"/>
      <c r="AP63" s="501"/>
      <c r="AQ63" s="501"/>
      <c r="AR63" s="501"/>
      <c r="AS63" s="501"/>
      <c r="AT63" s="501"/>
      <c r="AU63" s="501"/>
      <c r="AV63" s="501"/>
      <c r="AW63" s="501"/>
      <c r="AX63" s="501"/>
      <c r="AY63" s="501"/>
      <c r="AZ63" s="501"/>
      <c r="BA63" s="501"/>
      <c r="BB63" s="501"/>
      <c r="BC63" s="501"/>
      <c r="BD63" s="501"/>
      <c r="BE63" s="501"/>
      <c r="BF63" s="501"/>
      <c r="BG63" s="501"/>
      <c r="BH63" s="94"/>
    </row>
    <row r="64" spans="1:64" x14ac:dyDescent="0.25">
      <c r="A64" s="94"/>
      <c r="B64" s="104"/>
      <c r="C64" s="104"/>
      <c r="F64" s="94"/>
      <c r="G64" s="94"/>
      <c r="H64" s="94"/>
      <c r="I64" s="239"/>
      <c r="J64" s="94"/>
      <c r="K64" s="94"/>
      <c r="L64" s="94"/>
      <c r="M64" s="231"/>
      <c r="N64" s="212"/>
      <c r="O64" s="228"/>
      <c r="P64" s="212"/>
      <c r="Q64" s="212"/>
      <c r="R64" s="94"/>
      <c r="S64" s="103"/>
      <c r="T64" s="105"/>
      <c r="U64" s="94"/>
      <c r="V64" s="102"/>
      <c r="W64" s="94"/>
      <c r="X64" s="94"/>
      <c r="Y64" s="94"/>
      <c r="Z64" s="94"/>
      <c r="AA64" s="94"/>
      <c r="AB64" s="94"/>
      <c r="AC64" s="94"/>
      <c r="AD64" s="94"/>
      <c r="AE64" s="94"/>
      <c r="AF64" s="105"/>
      <c r="AG64" s="94"/>
      <c r="AH64" s="105"/>
      <c r="AI64" s="94"/>
      <c r="AJ64" s="94"/>
      <c r="AK64" s="94"/>
      <c r="AL64" s="94"/>
      <c r="AM64" s="94"/>
      <c r="AN64" s="94"/>
      <c r="AO64" s="94"/>
      <c r="AP64" s="94"/>
      <c r="AQ64" s="94"/>
      <c r="AR64" s="94"/>
      <c r="AS64" s="94"/>
      <c r="AT64" s="94"/>
      <c r="AU64" s="94"/>
      <c r="AV64" s="94"/>
      <c r="AW64" s="94"/>
      <c r="AX64" s="94"/>
      <c r="AY64" s="94"/>
      <c r="AZ64" s="94"/>
      <c r="BA64" s="94"/>
      <c r="BB64" s="94"/>
      <c r="BC64" s="94"/>
      <c r="BD64" s="94"/>
      <c r="BE64" s="94"/>
      <c r="BF64" s="94"/>
      <c r="BG64" s="94"/>
      <c r="BH64" s="94"/>
    </row>
  </sheetData>
  <sheetProtection algorithmName="SHA-512" hashValue="IrnVJBdA7GkuAyQX8xif9vF+RRVFRrPjoE7YodwymwYlNukWne0Dr6kcuLWO/OZrJVbHXtuYEtNZRL9h9hXzEw==" saltValue="CqviE6y/Sw0eFNuveNzUyA==" spinCount="100000" sheet="1" formatCells="0" formatColumns="0" formatRows="0" insertColumns="0" insertRows="0" insertHyperlinks="0" deleteColumns="0" deleteRows="0" sort="0" autoFilter="0" pivotTables="0"/>
  <protectedRanges>
    <protectedRange sqref="F42:F49 H31:I49" name="godziny"/>
    <protectedRange sqref="C8:C49" name="nazwiska"/>
    <protectedRange sqref="G9:G49 F9:F41 H9:I30 F8:I8" name="godziny_1"/>
    <protectedRange sqref="B8:B49" name="nazwiska_1"/>
  </protectedRanges>
  <customSheetViews>
    <customSheetView guid="{6FC05442-CA40-4BCC-973E-0EE4E90E80CD}" showRuler="0" topLeftCell="A4">
      <selection activeCell="S24" sqref="S24"/>
      <pageMargins left="0.19685039370078741" right="0.19685039370078741" top="0.39370078740157483" bottom="0.59055118110236227" header="0.51181102362204722" footer="0.31496062992125984"/>
      <pageSetup paperSize="9" orientation="portrait" horizontalDpi="4294967293" verticalDpi="0" r:id="rId1"/>
      <headerFooter alignWithMargins="0"/>
    </customSheetView>
  </customSheetViews>
  <mergeCells count="41">
    <mergeCell ref="BI13:BX13"/>
    <mergeCell ref="BI10:BX10"/>
    <mergeCell ref="BI8:BX8"/>
    <mergeCell ref="J62:BG62"/>
    <mergeCell ref="J63:BG63"/>
    <mergeCell ref="J59:U59"/>
    <mergeCell ref="J54:BG54"/>
    <mergeCell ref="J55:BG55"/>
    <mergeCell ref="J56:BG56"/>
    <mergeCell ref="J61:BG61"/>
    <mergeCell ref="G56:H56"/>
    <mergeCell ref="J53:U53"/>
    <mergeCell ref="E5:H5"/>
    <mergeCell ref="J5:M6"/>
    <mergeCell ref="BJ5:BJ7"/>
    <mergeCell ref="W5:W7"/>
    <mergeCell ref="AM5:AM7"/>
    <mergeCell ref="AN5:AP5"/>
    <mergeCell ref="AQ5:AS5"/>
    <mergeCell ref="BI5:BI7"/>
    <mergeCell ref="BG5:BG7"/>
    <mergeCell ref="BC5:BE6"/>
    <mergeCell ref="BF5:BF7"/>
    <mergeCell ref="BH5:BH7"/>
    <mergeCell ref="T5:T7"/>
    <mergeCell ref="R5:R7"/>
    <mergeCell ref="A5:A7"/>
    <mergeCell ref="B5:B7"/>
    <mergeCell ref="D5:D7"/>
    <mergeCell ref="C5:C7"/>
    <mergeCell ref="G54:H54"/>
    <mergeCell ref="U5:U7"/>
    <mergeCell ref="E6:H6"/>
    <mergeCell ref="F3:K3"/>
    <mergeCell ref="AS3:BA3"/>
    <mergeCell ref="V5:V7"/>
    <mergeCell ref="AL5:AL7"/>
    <mergeCell ref="AT5:AV5"/>
    <mergeCell ref="AN6:BB6"/>
    <mergeCell ref="AZ5:BB5"/>
    <mergeCell ref="AW5:AY5"/>
  </mergeCells>
  <phoneticPr fontId="0" type="noConversion"/>
  <conditionalFormatting sqref="U8:U50">
    <cfRule type="expression" priority="2" stopIfTrue="1">
      <formula>"JEŻELI(CZY.BŁĄD);+$AA$8;"""";)"</formula>
    </cfRule>
  </conditionalFormatting>
  <conditionalFormatting sqref="T8:T49">
    <cfRule type="cellIs" dxfId="12" priority="1" operator="lessThan">
      <formula>0.51</formula>
    </cfRule>
  </conditionalFormatting>
  <pageMargins left="0.39370078740157483" right="0.39370078740157483" top="0.39370078740157483" bottom="0.39370078740157483" header="0" footer="0"/>
  <pageSetup paperSize="9" scale="50" orientation="landscape" horizontalDpi="4294967293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4">
    <tabColor indexed="55"/>
  </sheetPr>
  <dimension ref="A1:AY46"/>
  <sheetViews>
    <sheetView zoomScale="70" zoomScaleNormal="70" workbookViewId="0">
      <selection activeCell="B5" sqref="B5"/>
    </sheetView>
  </sheetViews>
  <sheetFormatPr defaultColWidth="9.109375" defaultRowHeight="13.2" x14ac:dyDescent="0.25"/>
  <cols>
    <col min="1" max="1" width="7" style="94" customWidth="1"/>
    <col min="2" max="2" width="39.5546875" style="94" customWidth="1"/>
    <col min="3" max="3" width="9.109375" style="94"/>
    <col min="4" max="4" width="9.109375" style="147"/>
    <col min="5" max="13" width="5.5546875" style="94" customWidth="1"/>
    <col min="14" max="14" width="8.109375" style="94" customWidth="1"/>
    <col min="15" max="15" width="8.5546875" style="94" customWidth="1"/>
    <col min="16" max="16" width="12" style="94" customWidth="1"/>
    <col min="17" max="17" width="10.88671875" style="94" customWidth="1"/>
    <col min="18" max="18" width="6.109375" style="94" customWidth="1"/>
    <col min="19" max="26" width="7.33203125" style="94" customWidth="1"/>
    <col min="27" max="29" width="7.33203125" style="197" customWidth="1"/>
    <col min="30" max="30" width="7.33203125" style="94" customWidth="1"/>
    <col min="31" max="31" width="10.109375" style="94" customWidth="1"/>
    <col min="32" max="32" width="9.109375" style="94"/>
    <col min="33" max="33" width="17.33203125" style="94" customWidth="1"/>
    <col min="34" max="34" width="17.33203125" style="147" customWidth="1"/>
    <col min="35" max="37" width="9.109375" style="94" hidden="1" customWidth="1"/>
    <col min="38" max="38" width="20.6640625" style="94" hidden="1" customWidth="1"/>
    <col min="39" max="41" width="9.44140625" style="147" hidden="1" customWidth="1"/>
    <col min="42" max="42" width="13.88671875" style="147" hidden="1" customWidth="1"/>
    <col min="43" max="48" width="9.44140625" style="147" hidden="1" customWidth="1"/>
    <col min="49" max="49" width="12.44140625" style="94" customWidth="1"/>
    <col min="50" max="50" width="15.44140625" style="94" customWidth="1"/>
    <col min="51" max="16384" width="9.109375" style="94"/>
  </cols>
  <sheetData>
    <row r="1" spans="1:51" ht="20.100000000000001" customHeight="1" x14ac:dyDescent="0.25">
      <c r="C1" s="511" t="s">
        <v>146</v>
      </c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  <c r="AE1" s="511"/>
    </row>
    <row r="2" spans="1:51" ht="20.100000000000001" customHeight="1" x14ac:dyDescent="0.25"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511"/>
      <c r="Q2" s="511"/>
      <c r="R2" s="511"/>
      <c r="S2" s="511"/>
      <c r="T2" s="511"/>
      <c r="U2" s="511"/>
      <c r="V2" s="511"/>
      <c r="W2" s="511"/>
      <c r="X2" s="511"/>
      <c r="Y2" s="511"/>
      <c r="Z2" s="511"/>
      <c r="AA2" s="511"/>
      <c r="AB2" s="511"/>
      <c r="AC2" s="511"/>
      <c r="AD2" s="511"/>
      <c r="AE2" s="511"/>
    </row>
    <row r="3" spans="1:51" s="97" customFormat="1" ht="21" customHeight="1" x14ac:dyDescent="0.25">
      <c r="E3" s="512" t="s">
        <v>148</v>
      </c>
      <c r="F3" s="512"/>
      <c r="G3" s="512"/>
      <c r="H3" s="512"/>
      <c r="I3" s="512"/>
      <c r="J3" s="512"/>
      <c r="K3" s="512"/>
      <c r="L3" s="512"/>
      <c r="M3" s="512"/>
      <c r="R3" s="512" t="s">
        <v>149</v>
      </c>
      <c r="S3" s="512"/>
      <c r="T3" s="512"/>
      <c r="U3" s="512"/>
      <c r="V3" s="512"/>
      <c r="W3" s="512"/>
      <c r="X3" s="512"/>
      <c r="Y3" s="512"/>
      <c r="Z3" s="512"/>
      <c r="AA3" s="512"/>
      <c r="AB3" s="512"/>
      <c r="AC3" s="512"/>
      <c r="AD3" s="512"/>
    </row>
    <row r="4" spans="1:51" ht="65.099999999999994" customHeight="1" x14ac:dyDescent="0.25">
      <c r="A4" s="79" t="s">
        <v>113</v>
      </c>
      <c r="B4" s="79" t="s">
        <v>142</v>
      </c>
      <c r="C4" s="79" t="s">
        <v>114</v>
      </c>
      <c r="D4" s="439" t="s">
        <v>168</v>
      </c>
      <c r="E4" s="79" t="s">
        <v>115</v>
      </c>
      <c r="F4" s="79" t="s">
        <v>116</v>
      </c>
      <c r="G4" s="79" t="s">
        <v>117</v>
      </c>
      <c r="H4" s="79" t="s">
        <v>118</v>
      </c>
      <c r="I4" s="79" t="s">
        <v>119</v>
      </c>
      <c r="J4" s="79" t="s">
        <v>120</v>
      </c>
      <c r="K4" s="79" t="s">
        <v>121</v>
      </c>
      <c r="L4" s="79" t="s">
        <v>122</v>
      </c>
      <c r="M4" s="79" t="s">
        <v>123</v>
      </c>
      <c r="N4" s="432" t="s">
        <v>154</v>
      </c>
      <c r="O4" s="432" t="s">
        <v>155</v>
      </c>
      <c r="P4" s="433" t="s">
        <v>172</v>
      </c>
      <c r="Q4" s="432" t="s">
        <v>143</v>
      </c>
      <c r="R4" s="79" t="s">
        <v>124</v>
      </c>
      <c r="S4" s="79" t="s">
        <v>125</v>
      </c>
      <c r="T4" s="79" t="s">
        <v>126</v>
      </c>
      <c r="U4" s="79" t="s">
        <v>127</v>
      </c>
      <c r="V4" s="79" t="s">
        <v>128</v>
      </c>
      <c r="W4" s="79" t="s">
        <v>129</v>
      </c>
      <c r="X4" s="79" t="s">
        <v>130</v>
      </c>
      <c r="Y4" s="79" t="s">
        <v>131</v>
      </c>
      <c r="Z4" s="79" t="s">
        <v>132</v>
      </c>
      <c r="AA4" s="79" t="s">
        <v>133</v>
      </c>
      <c r="AB4" s="79" t="s">
        <v>134</v>
      </c>
      <c r="AC4" s="79" t="s">
        <v>184</v>
      </c>
      <c r="AD4" s="79" t="s">
        <v>185</v>
      </c>
      <c r="AE4" s="440" t="s">
        <v>156</v>
      </c>
      <c r="AF4" s="79" t="s">
        <v>135</v>
      </c>
      <c r="AG4" s="79" t="s">
        <v>144</v>
      </c>
      <c r="AH4" s="439" t="s">
        <v>169</v>
      </c>
      <c r="AI4" s="96" t="s">
        <v>147</v>
      </c>
      <c r="AJ4" s="96"/>
      <c r="AY4" s="94">
        <v>2</v>
      </c>
    </row>
    <row r="5" spans="1:51" ht="26.25" customHeight="1" x14ac:dyDescent="0.25">
      <c r="A5" s="79">
        <v>1</v>
      </c>
      <c r="B5" s="368" t="str">
        <f>IF(ISBLANK('frekwencja I sem'!B8),"",'frekwencja I sem'!B8)</f>
        <v/>
      </c>
      <c r="C5" s="79">
        <v>100</v>
      </c>
      <c r="D5" s="442"/>
      <c r="E5" s="442"/>
      <c r="F5" s="442"/>
      <c r="G5" s="442"/>
      <c r="H5" s="442"/>
      <c r="I5" s="442"/>
      <c r="J5" s="442"/>
      <c r="K5" s="442"/>
      <c r="L5" s="442"/>
      <c r="M5" s="442"/>
      <c r="N5" s="79" t="str">
        <f>IF(ISBLANK('frekwencja I sem'!B8),"",SUM(E5:M5))</f>
        <v/>
      </c>
      <c r="O5" s="79" t="str">
        <f>IF(ISBLANK('frekwencja I sem'!B8),"",C5+N5)</f>
        <v/>
      </c>
      <c r="P5" s="79" t="str">
        <f>IF(ISBLANK('frekwencja I sem'!B8),"",'frekwencja I sem'!J8)</f>
        <v/>
      </c>
      <c r="Q5" s="79" t="str">
        <f>IF(ISBLANK('frekwencja I sem'!B8),"",P5*2)</f>
        <v/>
      </c>
      <c r="R5" s="441" t="str">
        <f>IF(ISBLANK('frekwencja I sem'!B8),"",TRUNC(AJ5,0))</f>
        <v/>
      </c>
      <c r="S5" s="442"/>
      <c r="T5" s="442"/>
      <c r="U5" s="442"/>
      <c r="V5" s="442"/>
      <c r="W5" s="442"/>
      <c r="X5" s="442"/>
      <c r="Y5" s="442"/>
      <c r="Z5" s="442"/>
      <c r="AA5" s="442"/>
      <c r="AB5" s="442"/>
      <c r="AC5" s="442"/>
      <c r="AD5" s="442"/>
      <c r="AE5" s="79" t="str">
        <f>IF(ISBLANK('frekwencja I sem'!B8),"",SUM(Q5:AD5))</f>
        <v/>
      </c>
      <c r="AF5" s="79" t="str">
        <f>IF(ISBLANK('frekwencja I sem'!B8),"",O5-AE5)</f>
        <v/>
      </c>
      <c r="AG5" s="79" t="str">
        <f>IF(ISBLANK('frekwencja I sem'!B8),"",LOOKUP(AF5,{-600,41,61,81,101,121},{"naganne","nieodpowiednie","poprawne","dobre","bardzo dobre","wzorowe"}))</f>
        <v/>
      </c>
      <c r="AH5" s="79" t="str">
        <f>IF(ISBLANK('frekwencja I sem'!B8),"",LOOKUP(AV5,{1,2,3,4,5,6},{"naganne","nieodpowiednie","poprawne","dobre","bardzo dobre","wzorowe"}))</f>
        <v/>
      </c>
      <c r="AI5" s="94" t="str">
        <f>IF(ISBLANK('frekwencja I sem'!B8),"",'frekwencja I sem'!L8)</f>
        <v/>
      </c>
      <c r="AJ5" s="94" t="str">
        <f>IF(ISBLANK('frekwencja I sem'!B8),"",AI5/2)</f>
        <v/>
      </c>
      <c r="AK5" s="94" t="str">
        <f>IF(ISBLANK('frekwencja I sem'!B8),"",TRUNC(AJ5,0))</f>
        <v/>
      </c>
      <c r="AL5" s="94" t="str">
        <f>IF(ISBLANK('frekwencja I sem'!B8),"",'frekwencja I sem'!B8)</f>
        <v/>
      </c>
      <c r="AM5" s="147" t="str">
        <f>AF5</f>
        <v/>
      </c>
      <c r="AN5" s="147">
        <f t="shared" ref="AN5:AN46" si="0">D5</f>
        <v>0</v>
      </c>
      <c r="AO5" s="147">
        <f>SUM(AM5:AN5)</f>
        <v>0</v>
      </c>
      <c r="AP5" s="147" t="str">
        <f>IF(ISBLANK('frekwencja I sem'!B8),"",LOOKUP(AO5,{-600,41,61,81,101,121},{"naganne","nieodpowiednie","poprawne","dobre","bardzo dobre","wzorowe"}))</f>
        <v/>
      </c>
      <c r="AQ5" s="147" t="str">
        <f>IF(OR(AG5="naganne"),1,IF(AG5="nieodpowiednie",2,IF(AG5="poprawne",3,IF(AG5="dobre",4,IF(AG5="bardzo dobre",5,IF(AG5="wzorowe",6,""))))))</f>
        <v/>
      </c>
      <c r="AR5" s="147" t="str">
        <f>IF(OR(AP5="naganne"),1,IF(AP5="nieodpowiednie",2,IF(AP5="poprawne",3,IF(AP5="dobre",4,IF(AP5="bardzo dobre",5,IF(AP5="wzorowe",6,""))))))</f>
        <v/>
      </c>
      <c r="AS5" s="147" t="e">
        <f>AQ5-AR5</f>
        <v>#VALUE!</v>
      </c>
      <c r="AT5" s="147" t="e">
        <f>TRUNC(AS5,0)</f>
        <v>#VALUE!</v>
      </c>
      <c r="AU5" s="147" t="e">
        <f>AT5/-1</f>
        <v>#VALUE!</v>
      </c>
      <c r="AV5" s="147" t="str">
        <f>IF(ISBLANK('frekwencja I sem'!B8),"",IF(AU5&gt;=1,AQ5+1,AQ5))</f>
        <v/>
      </c>
      <c r="AW5" s="78" t="s">
        <v>136</v>
      </c>
      <c r="AX5" s="78" t="s">
        <v>55</v>
      </c>
    </row>
    <row r="6" spans="1:51" ht="26.25" customHeight="1" x14ac:dyDescent="0.25">
      <c r="A6" s="79">
        <v>2</v>
      </c>
      <c r="B6" s="368" t="str">
        <f>IF(ISBLANK('frekwencja I sem'!B9),"",'frekwencja I sem'!B9)</f>
        <v/>
      </c>
      <c r="C6" s="79">
        <v>100</v>
      </c>
      <c r="D6" s="442"/>
      <c r="E6" s="442"/>
      <c r="F6" s="442"/>
      <c r="G6" s="442"/>
      <c r="H6" s="442"/>
      <c r="I6" s="442"/>
      <c r="J6" s="442"/>
      <c r="K6" s="442"/>
      <c r="L6" s="442"/>
      <c r="M6" s="442"/>
      <c r="N6" s="79" t="str">
        <f>IF(ISBLANK('frekwencja I sem'!B9),"",SUM(E6:M6))</f>
        <v/>
      </c>
      <c r="O6" s="79" t="str">
        <f>IF(ISBLANK('frekwencja I sem'!B9),"",C6+N6)</f>
        <v/>
      </c>
      <c r="P6" s="79" t="str">
        <f>IF(ISBLANK('frekwencja I sem'!B9),"",'frekwencja I sem'!J9)</f>
        <v/>
      </c>
      <c r="Q6" s="79" t="str">
        <f>IF(ISBLANK('frekwencja I sem'!B9),"",P6*2)</f>
        <v/>
      </c>
      <c r="R6" s="441" t="str">
        <f>IF(ISBLANK('frekwencja I sem'!B9),"",TRUNC(AJ6,0))</f>
        <v/>
      </c>
      <c r="S6" s="442"/>
      <c r="T6" s="442"/>
      <c r="U6" s="442"/>
      <c r="V6" s="442"/>
      <c r="W6" s="442"/>
      <c r="X6" s="442"/>
      <c r="Y6" s="442"/>
      <c r="Z6" s="442"/>
      <c r="AA6" s="442"/>
      <c r="AB6" s="442"/>
      <c r="AC6" s="442"/>
      <c r="AD6" s="442"/>
      <c r="AE6" s="79" t="str">
        <f>IF(ISBLANK('frekwencja I sem'!B9),"",SUM(Q6:AD6))</f>
        <v/>
      </c>
      <c r="AF6" s="79" t="str">
        <f>IF(ISBLANK('frekwencja I sem'!B9),"",O6-AE6)</f>
        <v/>
      </c>
      <c r="AG6" s="79" t="str">
        <f>IF(ISBLANK('frekwencja I sem'!B9),"",LOOKUP(AF6,{-600,41,61,81,101,121},{"naganne","nieodpowiednie","poprawne","dobre","bardzo dobre","wzorowe"}))</f>
        <v/>
      </c>
      <c r="AH6" s="79" t="str">
        <f>IF(ISBLANK('frekwencja I sem'!B9),"",LOOKUP(AV6,{1,2,3,4,5,6},{"naganne","nieodpowiednie","poprawne","dobre","bardzo dobre","wzorowe"}))</f>
        <v/>
      </c>
      <c r="AI6" s="313" t="str">
        <f>IF(ISBLANK('frekwencja I sem'!B9),"",'frekwencja I sem'!L9)</f>
        <v/>
      </c>
      <c r="AJ6" s="94" t="str">
        <f>IF(ISBLANK('frekwencja I sem'!B9),"",AI6/2)</f>
        <v/>
      </c>
      <c r="AK6" s="94" t="str">
        <f>IF(ISBLANK('frekwencja I sem'!B9),"",TRUNC(AJ6,0))</f>
        <v/>
      </c>
      <c r="AL6" s="94" t="str">
        <f>IF(ISBLANK('frekwencja I sem'!B9),"",'frekwencja I sem'!B9)</f>
        <v/>
      </c>
      <c r="AM6" s="147" t="str">
        <f t="shared" ref="AM6:AM46" si="1">AF6</f>
        <v/>
      </c>
      <c r="AN6" s="147">
        <f t="shared" si="0"/>
        <v>0</v>
      </c>
      <c r="AO6" s="147">
        <f t="shared" ref="AO6:AO46" si="2">SUM(AM6:AN6)</f>
        <v>0</v>
      </c>
      <c r="AP6" s="147" t="str">
        <f>IF(ISBLANK('frekwencja I sem'!B9),"",LOOKUP(AO6,{-600,41,61,81,101,121},{"naganne","nieodpowiednie","poprawne","dobre","bardzo dobre","wzorowe"}))</f>
        <v/>
      </c>
      <c r="AQ6" s="147" t="str">
        <f t="shared" ref="AQ6:AQ46" si="3">IF(OR(AG6="naganne"),1,IF(AG6="nieodpowiednie",2,IF(AG6="poprawne",3,IF(AG6="dobre",4,IF(AG6="bardzo dobre",5,IF(AG6="wzorowe",6,""))))))</f>
        <v/>
      </c>
      <c r="AR6" s="147" t="str">
        <f t="shared" ref="AR6:AR46" si="4">IF(OR(AP6="naganne"),1,IF(AP6="nieodpowiednie",2,IF(AP6="poprawne",3,IF(AP6="dobre",4,IF(AP6="bardzo dobre",5,IF(AP6="wzorowe",6,""))))))</f>
        <v/>
      </c>
      <c r="AS6" s="147" t="e">
        <f t="shared" ref="AS6:AS46" si="5">AQ6-AR6</f>
        <v>#VALUE!</v>
      </c>
      <c r="AT6" s="147" t="e">
        <f t="shared" ref="AT6:AT46" si="6">TRUNC(AS6,0)</f>
        <v>#VALUE!</v>
      </c>
      <c r="AU6" s="147" t="e">
        <f t="shared" ref="AU6:AU46" si="7">AT6/-1</f>
        <v>#VALUE!</v>
      </c>
      <c r="AV6" s="147" t="str">
        <f>IF(ISBLANK('frekwencja I sem'!B9),"",IF(AU6&gt;=1,AQ6+1,AQ6))</f>
        <v/>
      </c>
      <c r="AW6" s="78" t="s">
        <v>137</v>
      </c>
      <c r="AX6" s="78" t="s">
        <v>56</v>
      </c>
    </row>
    <row r="7" spans="1:51" ht="26.25" customHeight="1" x14ac:dyDescent="0.25">
      <c r="A7" s="79">
        <v>3</v>
      </c>
      <c r="B7" s="368" t="str">
        <f>IF(ISBLANK('frekwencja I sem'!B10),"",'frekwencja I sem'!B10)</f>
        <v/>
      </c>
      <c r="C7" s="79">
        <v>100</v>
      </c>
      <c r="D7" s="442"/>
      <c r="E7" s="442"/>
      <c r="F7" s="442"/>
      <c r="G7" s="442"/>
      <c r="H7" s="442"/>
      <c r="I7" s="442"/>
      <c r="J7" s="442"/>
      <c r="K7" s="442"/>
      <c r="L7" s="442"/>
      <c r="M7" s="442"/>
      <c r="N7" s="79" t="str">
        <f>IF(ISBLANK('frekwencja I sem'!B10),"",SUM(E7:M7))</f>
        <v/>
      </c>
      <c r="O7" s="79" t="str">
        <f>IF(ISBLANK('frekwencja I sem'!B10),"",C7+N7)</f>
        <v/>
      </c>
      <c r="P7" s="79" t="str">
        <f>IF(ISBLANK('frekwencja I sem'!B10),"",'frekwencja I sem'!J10)</f>
        <v/>
      </c>
      <c r="Q7" s="79" t="str">
        <f>IF(ISBLANK('frekwencja I sem'!B10),"",P7*2)</f>
        <v/>
      </c>
      <c r="R7" s="441" t="str">
        <f>IF(ISBLANK('frekwencja I sem'!B10),"",TRUNC(AJ7,0))</f>
        <v/>
      </c>
      <c r="S7" s="442"/>
      <c r="T7" s="442"/>
      <c r="U7" s="442"/>
      <c r="V7" s="442"/>
      <c r="W7" s="442"/>
      <c r="X7" s="442"/>
      <c r="Y7" s="442"/>
      <c r="Z7" s="442"/>
      <c r="AA7" s="442"/>
      <c r="AB7" s="442"/>
      <c r="AC7" s="442"/>
      <c r="AD7" s="442"/>
      <c r="AE7" s="79" t="str">
        <f>IF(ISBLANK('frekwencja I sem'!B10),"",SUM(Q7:AD7))</f>
        <v/>
      </c>
      <c r="AF7" s="79" t="str">
        <f>IF(ISBLANK('frekwencja I sem'!B10),"",O7-AE7)</f>
        <v/>
      </c>
      <c r="AG7" s="79" t="str">
        <f>IF(ISBLANK('frekwencja I sem'!B10),"",LOOKUP(AF7,{-600,41,61,81,101,121},{"naganne","nieodpowiednie","poprawne","dobre","bardzo dobre","wzorowe"}))</f>
        <v/>
      </c>
      <c r="AH7" s="79" t="str">
        <f>IF(ISBLANK('frekwencja I sem'!B10),"",LOOKUP(AV7,{1,2,3,4,5,6},{"naganne","nieodpowiednie","poprawne","dobre","bardzo dobre","wzorowe"}))</f>
        <v/>
      </c>
      <c r="AI7" s="313" t="str">
        <f>IF(ISBLANK('frekwencja I sem'!B10),"",'frekwencja I sem'!L10)</f>
        <v/>
      </c>
      <c r="AJ7" s="94" t="str">
        <f>IF(ISBLANK('frekwencja I sem'!B10),"",AI7/2)</f>
        <v/>
      </c>
      <c r="AK7" s="94" t="str">
        <f>IF(ISBLANK('frekwencja I sem'!B10),"",TRUNC(AJ7,0))</f>
        <v/>
      </c>
      <c r="AL7" s="94" t="str">
        <f>IF(ISBLANK('frekwencja I sem'!B10),"",'frekwencja I sem'!B10)</f>
        <v/>
      </c>
      <c r="AM7" s="147" t="str">
        <f t="shared" si="1"/>
        <v/>
      </c>
      <c r="AN7" s="147">
        <f t="shared" si="0"/>
        <v>0</v>
      </c>
      <c r="AO7" s="147">
        <f t="shared" si="2"/>
        <v>0</v>
      </c>
      <c r="AP7" s="147" t="str">
        <f>IF(ISBLANK('frekwencja I sem'!B10),"",LOOKUP(AO7,{-600,41,61,81,101,121},{"naganne","nieodpowiednie","poprawne","dobre","bardzo dobre","wzorowe"}))</f>
        <v/>
      </c>
      <c r="AQ7" s="147" t="str">
        <f t="shared" si="3"/>
        <v/>
      </c>
      <c r="AR7" s="147" t="str">
        <f t="shared" si="4"/>
        <v/>
      </c>
      <c r="AS7" s="147" t="e">
        <f t="shared" si="5"/>
        <v>#VALUE!</v>
      </c>
      <c r="AT7" s="147" t="e">
        <f t="shared" si="6"/>
        <v>#VALUE!</v>
      </c>
      <c r="AU7" s="147" t="e">
        <f t="shared" si="7"/>
        <v>#VALUE!</v>
      </c>
      <c r="AV7" s="147" t="str">
        <f>IF(ISBLANK('frekwencja I sem'!B10),"",IF(AU7&gt;=1,AQ7+1,AQ7))</f>
        <v/>
      </c>
      <c r="AW7" s="78" t="s">
        <v>138</v>
      </c>
      <c r="AX7" s="78" t="s">
        <v>57</v>
      </c>
    </row>
    <row r="8" spans="1:51" ht="26.25" customHeight="1" x14ac:dyDescent="0.25">
      <c r="A8" s="79">
        <v>4</v>
      </c>
      <c r="B8" s="368" t="str">
        <f>IF(ISBLANK('frekwencja I sem'!B11),"",'frekwencja I sem'!B11)</f>
        <v/>
      </c>
      <c r="C8" s="79">
        <v>100</v>
      </c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79" t="str">
        <f>IF(ISBLANK('frekwencja I sem'!B11),"",SUM(E8:M8))</f>
        <v/>
      </c>
      <c r="O8" s="79" t="str">
        <f>IF(ISBLANK('frekwencja I sem'!B11),"",C8+N8)</f>
        <v/>
      </c>
      <c r="P8" s="79" t="str">
        <f>IF(ISBLANK('frekwencja I sem'!B11),"",'frekwencja I sem'!J11)</f>
        <v/>
      </c>
      <c r="Q8" s="79" t="str">
        <f>IF(ISBLANK('frekwencja I sem'!B11),"",P8*2)</f>
        <v/>
      </c>
      <c r="R8" s="441" t="str">
        <f>IF(ISBLANK('frekwencja I sem'!B11),"",TRUNC(AJ8,0))</f>
        <v/>
      </c>
      <c r="S8" s="442"/>
      <c r="T8" s="442"/>
      <c r="U8" s="442"/>
      <c r="V8" s="442"/>
      <c r="W8" s="442"/>
      <c r="X8" s="442"/>
      <c r="Y8" s="442"/>
      <c r="Z8" s="442"/>
      <c r="AA8" s="442"/>
      <c r="AB8" s="442"/>
      <c r="AC8" s="442"/>
      <c r="AD8" s="442"/>
      <c r="AE8" s="79" t="str">
        <f>IF(ISBLANK('frekwencja I sem'!B11),"",SUM(Q8:AD8))</f>
        <v/>
      </c>
      <c r="AF8" s="79" t="str">
        <f>IF(ISBLANK('frekwencja I sem'!B11),"",O8-AE8)</f>
        <v/>
      </c>
      <c r="AG8" s="79" t="str">
        <f>IF(ISBLANK('frekwencja I sem'!B11),"",LOOKUP(AF8,{-600,41,61,81,101,121},{"naganne","nieodpowiednie","poprawne","dobre","bardzo dobre","wzorowe"}))</f>
        <v/>
      </c>
      <c r="AH8" s="79" t="str">
        <f>IF(ISBLANK('frekwencja I sem'!B11),"",LOOKUP(AV8,{1,2,3,4,5,6},{"naganne","nieodpowiednie","poprawne","dobre","bardzo dobre","wzorowe"}))</f>
        <v/>
      </c>
      <c r="AI8" s="313" t="str">
        <f>IF(ISBLANK('frekwencja I sem'!B11),"",'frekwencja I sem'!L11)</f>
        <v/>
      </c>
      <c r="AJ8" s="94" t="str">
        <f>IF(ISBLANK('frekwencja I sem'!B11),"",AI8/2)</f>
        <v/>
      </c>
      <c r="AK8" s="94" t="str">
        <f>IF(ISBLANK('frekwencja I sem'!B11),"",TRUNC(AJ8,0))</f>
        <v/>
      </c>
      <c r="AL8" s="94" t="str">
        <f>IF(ISBLANK('frekwencja I sem'!B11),"",'frekwencja I sem'!B11)</f>
        <v/>
      </c>
      <c r="AM8" s="147" t="str">
        <f t="shared" si="1"/>
        <v/>
      </c>
      <c r="AN8" s="147">
        <f t="shared" si="0"/>
        <v>0</v>
      </c>
      <c r="AO8" s="147">
        <f t="shared" si="2"/>
        <v>0</v>
      </c>
      <c r="AP8" s="147" t="str">
        <f>IF(ISBLANK('frekwencja I sem'!B11),"",LOOKUP(AO8,{-600,41,61,81,101,121},{"naganne","nieodpowiednie","poprawne","dobre","bardzo dobre","wzorowe"}))</f>
        <v/>
      </c>
      <c r="AQ8" s="147" t="str">
        <f t="shared" si="3"/>
        <v/>
      </c>
      <c r="AR8" s="147" t="str">
        <f t="shared" si="4"/>
        <v/>
      </c>
      <c r="AS8" s="147" t="e">
        <f t="shared" si="5"/>
        <v>#VALUE!</v>
      </c>
      <c r="AT8" s="147" t="e">
        <f t="shared" si="6"/>
        <v>#VALUE!</v>
      </c>
      <c r="AU8" s="147" t="e">
        <f t="shared" si="7"/>
        <v>#VALUE!</v>
      </c>
      <c r="AV8" s="147" t="str">
        <f>IF(ISBLANK('frekwencja I sem'!B11),"",IF(AU8&gt;=1,AQ8+1,AQ8))</f>
        <v/>
      </c>
      <c r="AW8" s="78" t="s">
        <v>139</v>
      </c>
      <c r="AX8" s="78" t="s">
        <v>58</v>
      </c>
    </row>
    <row r="9" spans="1:51" ht="26.25" customHeight="1" x14ac:dyDescent="0.25">
      <c r="A9" s="79">
        <v>5</v>
      </c>
      <c r="B9" s="368" t="str">
        <f>IF(ISBLANK('frekwencja I sem'!B12),"",'frekwencja I sem'!B12)</f>
        <v/>
      </c>
      <c r="C9" s="79">
        <v>100</v>
      </c>
      <c r="D9" s="442"/>
      <c r="E9" s="442"/>
      <c r="F9" s="442"/>
      <c r="G9" s="442"/>
      <c r="H9" s="442"/>
      <c r="I9" s="442"/>
      <c r="J9" s="442"/>
      <c r="K9" s="442"/>
      <c r="L9" s="442"/>
      <c r="M9" s="442"/>
      <c r="N9" s="79" t="str">
        <f>IF(ISBLANK('frekwencja I sem'!B12),"",SUM(E9:M9))</f>
        <v/>
      </c>
      <c r="O9" s="79" t="str">
        <f>IF(ISBLANK('frekwencja I sem'!B12),"",C9+N9)</f>
        <v/>
      </c>
      <c r="P9" s="79" t="str">
        <f>IF(ISBLANK('frekwencja I sem'!B12),"",'frekwencja I sem'!J12)</f>
        <v/>
      </c>
      <c r="Q9" s="79" t="str">
        <f>IF(ISBLANK('frekwencja I sem'!B12),"",P9*2)</f>
        <v/>
      </c>
      <c r="R9" s="441" t="str">
        <f>IF(ISBLANK('frekwencja I sem'!B12),"",TRUNC(AJ9,0))</f>
        <v/>
      </c>
      <c r="S9" s="442"/>
      <c r="T9" s="442"/>
      <c r="U9" s="442"/>
      <c r="V9" s="442"/>
      <c r="W9" s="442"/>
      <c r="X9" s="442"/>
      <c r="Y9" s="442"/>
      <c r="Z9" s="442"/>
      <c r="AA9" s="442"/>
      <c r="AB9" s="442"/>
      <c r="AC9" s="442"/>
      <c r="AD9" s="442"/>
      <c r="AE9" s="79" t="str">
        <f>IF(ISBLANK('frekwencja I sem'!B12),"",SUM(Q9:AD9))</f>
        <v/>
      </c>
      <c r="AF9" s="79" t="str">
        <f>IF(ISBLANK('frekwencja I sem'!B12),"",O9-AE9)</f>
        <v/>
      </c>
      <c r="AG9" s="79" t="str">
        <f>IF(ISBLANK('frekwencja I sem'!B12),"",LOOKUP(AF9,{-600,41,61,81,101,121},{"naganne","nieodpowiednie","poprawne","dobre","bardzo dobre","wzorowe"}))</f>
        <v/>
      </c>
      <c r="AH9" s="79" t="str">
        <f>IF(ISBLANK('frekwencja I sem'!B12),"",LOOKUP(AV9,{1,2,3,4,5,6},{"naganne","nieodpowiednie","poprawne","dobre","bardzo dobre","wzorowe"}))</f>
        <v/>
      </c>
      <c r="AI9" s="313" t="str">
        <f>IF(ISBLANK('frekwencja I sem'!B12),"",'frekwencja I sem'!L12)</f>
        <v/>
      </c>
      <c r="AJ9" s="94" t="str">
        <f>IF(ISBLANK('frekwencja I sem'!B12),"",AI9/2)</f>
        <v/>
      </c>
      <c r="AK9" s="94" t="str">
        <f>IF(ISBLANK('frekwencja I sem'!B12),"",TRUNC(AJ9,0))</f>
        <v/>
      </c>
      <c r="AL9" s="94" t="str">
        <f>IF(ISBLANK('frekwencja I sem'!B12),"",'frekwencja I sem'!B12)</f>
        <v/>
      </c>
      <c r="AM9" s="147" t="str">
        <f t="shared" si="1"/>
        <v/>
      </c>
      <c r="AN9" s="147">
        <f t="shared" si="0"/>
        <v>0</v>
      </c>
      <c r="AO9" s="147">
        <f t="shared" si="2"/>
        <v>0</v>
      </c>
      <c r="AP9" s="147" t="str">
        <f>IF(ISBLANK('frekwencja I sem'!B12),"",LOOKUP(AO9,{-600,41,61,81,101,121},{"naganne","nieodpowiednie","poprawne","dobre","bardzo dobre","wzorowe"}))</f>
        <v/>
      </c>
      <c r="AQ9" s="147" t="str">
        <f t="shared" si="3"/>
        <v/>
      </c>
      <c r="AR9" s="147" t="str">
        <f t="shared" si="4"/>
        <v/>
      </c>
      <c r="AS9" s="147" t="e">
        <f t="shared" si="5"/>
        <v>#VALUE!</v>
      </c>
      <c r="AT9" s="147" t="e">
        <f t="shared" si="6"/>
        <v>#VALUE!</v>
      </c>
      <c r="AU9" s="147" t="e">
        <f t="shared" si="7"/>
        <v>#VALUE!</v>
      </c>
      <c r="AV9" s="147" t="str">
        <f>IF(ISBLANK('frekwencja I sem'!B12),"",IF(AU9&gt;=1,AQ9+1,AQ9))</f>
        <v/>
      </c>
      <c r="AW9" s="78" t="s">
        <v>140</v>
      </c>
      <c r="AX9" s="78" t="s">
        <v>59</v>
      </c>
    </row>
    <row r="10" spans="1:51" ht="26.25" customHeight="1" x14ac:dyDescent="0.25">
      <c r="A10" s="79">
        <v>6</v>
      </c>
      <c r="B10" s="368" t="str">
        <f>IF(ISBLANK('frekwencja I sem'!B13),"",'frekwencja I sem'!B13)</f>
        <v/>
      </c>
      <c r="C10" s="79">
        <v>100</v>
      </c>
      <c r="D10" s="442"/>
      <c r="E10" s="442"/>
      <c r="F10" s="442"/>
      <c r="G10" s="442"/>
      <c r="H10" s="442"/>
      <c r="I10" s="442"/>
      <c r="J10" s="442"/>
      <c r="K10" s="442"/>
      <c r="L10" s="442"/>
      <c r="M10" s="442"/>
      <c r="N10" s="79" t="str">
        <f>IF(ISBLANK('frekwencja I sem'!B13),"",SUM(E10:M10))</f>
        <v/>
      </c>
      <c r="O10" s="79" t="str">
        <f>IF(ISBLANK('frekwencja I sem'!B13),"",C10+N10)</f>
        <v/>
      </c>
      <c r="P10" s="79" t="str">
        <f>IF(ISBLANK('frekwencja I sem'!B13),"",'frekwencja I sem'!J13)</f>
        <v/>
      </c>
      <c r="Q10" s="79" t="str">
        <f>IF(ISBLANK('frekwencja I sem'!B13),"",P10*2)</f>
        <v/>
      </c>
      <c r="R10" s="441" t="str">
        <f>IF(ISBLANK('frekwencja I sem'!B13),"",TRUNC(AJ10,0))</f>
        <v/>
      </c>
      <c r="S10" s="442"/>
      <c r="T10" s="442"/>
      <c r="U10" s="442"/>
      <c r="V10" s="442"/>
      <c r="W10" s="442"/>
      <c r="X10" s="442"/>
      <c r="Y10" s="442"/>
      <c r="Z10" s="442"/>
      <c r="AA10" s="442"/>
      <c r="AB10" s="442"/>
      <c r="AC10" s="442"/>
      <c r="AD10" s="442"/>
      <c r="AE10" s="79" t="str">
        <f>IF(ISBLANK('frekwencja I sem'!B13),"",SUM(Q10:AD10))</f>
        <v/>
      </c>
      <c r="AF10" s="79" t="str">
        <f>IF(ISBLANK('frekwencja I sem'!B13),"",O10-AE10)</f>
        <v/>
      </c>
      <c r="AG10" s="79" t="str">
        <f>IF(ISBLANK('frekwencja I sem'!B13),"",LOOKUP(AF10,{-600,41,61,81,101,121},{"naganne","nieodpowiednie","poprawne","dobre","bardzo dobre","wzorowe"}))</f>
        <v/>
      </c>
      <c r="AH10" s="79" t="str">
        <f>IF(ISBLANK('frekwencja I sem'!B13),"",LOOKUP(AV10,{1,2,3,4,5,6},{"naganne","nieodpowiednie","poprawne","dobre","bardzo dobre","wzorowe"}))</f>
        <v/>
      </c>
      <c r="AI10" s="313" t="str">
        <f>IF(ISBLANK('frekwencja I sem'!B13),"",'frekwencja I sem'!L13)</f>
        <v/>
      </c>
      <c r="AJ10" s="94" t="str">
        <f>IF(ISBLANK('frekwencja I sem'!B13),"",AI10/2)</f>
        <v/>
      </c>
      <c r="AK10" s="94" t="str">
        <f>IF(ISBLANK('frekwencja I sem'!B13),"",TRUNC(AJ10,0))</f>
        <v/>
      </c>
      <c r="AL10" s="94" t="str">
        <f>IF(ISBLANK('frekwencja I sem'!B13),"",'frekwencja I sem'!B13)</f>
        <v/>
      </c>
      <c r="AM10" s="147" t="str">
        <f t="shared" si="1"/>
        <v/>
      </c>
      <c r="AN10" s="147">
        <f t="shared" si="0"/>
        <v>0</v>
      </c>
      <c r="AO10" s="147">
        <f t="shared" si="2"/>
        <v>0</v>
      </c>
      <c r="AP10" s="147" t="str">
        <f>IF(ISBLANK('frekwencja I sem'!B13),"",LOOKUP(AO10,{-600,41,61,81,101,121},{"naganne","nieodpowiednie","poprawne","dobre","bardzo dobre","wzorowe"}))</f>
        <v/>
      </c>
      <c r="AQ10" s="147" t="str">
        <f t="shared" si="3"/>
        <v/>
      </c>
      <c r="AR10" s="147" t="str">
        <f t="shared" si="4"/>
        <v/>
      </c>
      <c r="AS10" s="147" t="e">
        <f t="shared" si="5"/>
        <v>#VALUE!</v>
      </c>
      <c r="AT10" s="147" t="e">
        <f t="shared" si="6"/>
        <v>#VALUE!</v>
      </c>
      <c r="AU10" s="147" t="e">
        <f t="shared" si="7"/>
        <v>#VALUE!</v>
      </c>
      <c r="AV10" s="147" t="str">
        <f>IF(ISBLANK('frekwencja I sem'!B13),"",IF(AU10&gt;=1,AQ10+1,AQ10))</f>
        <v/>
      </c>
      <c r="AW10" s="78" t="s">
        <v>141</v>
      </c>
      <c r="AX10" s="78" t="s">
        <v>60</v>
      </c>
    </row>
    <row r="11" spans="1:51" ht="26.25" customHeight="1" x14ac:dyDescent="0.25">
      <c r="A11" s="79">
        <v>7</v>
      </c>
      <c r="B11" s="368" t="str">
        <f>IF(ISBLANK('frekwencja I sem'!B14),"",'frekwencja I sem'!B14)</f>
        <v/>
      </c>
      <c r="C11" s="79">
        <v>100</v>
      </c>
      <c r="D11" s="442"/>
      <c r="E11" s="442"/>
      <c r="F11" s="442"/>
      <c r="G11" s="442"/>
      <c r="H11" s="442"/>
      <c r="I11" s="442"/>
      <c r="J11" s="442"/>
      <c r="K11" s="442"/>
      <c r="L11" s="442"/>
      <c r="M11" s="442"/>
      <c r="N11" s="79" t="str">
        <f>IF(ISBLANK('frekwencja I sem'!B14),"",SUM(E11:M11))</f>
        <v/>
      </c>
      <c r="O11" s="79" t="str">
        <f>IF(ISBLANK('frekwencja I sem'!B14),"",C11+N11)</f>
        <v/>
      </c>
      <c r="P11" s="79" t="str">
        <f>IF(ISBLANK('frekwencja I sem'!B14),"",'frekwencja I sem'!J14)</f>
        <v/>
      </c>
      <c r="Q11" s="79" t="str">
        <f>IF(ISBLANK('frekwencja I sem'!B14),"",P11*2)</f>
        <v/>
      </c>
      <c r="R11" s="441" t="str">
        <f>IF(ISBLANK('frekwencja I sem'!B14),"",TRUNC(AJ11,0))</f>
        <v/>
      </c>
      <c r="S11" s="442"/>
      <c r="T11" s="442"/>
      <c r="U11" s="442"/>
      <c r="V11" s="442"/>
      <c r="W11" s="442"/>
      <c r="X11" s="442"/>
      <c r="Y11" s="442"/>
      <c r="Z11" s="442"/>
      <c r="AA11" s="442"/>
      <c r="AB11" s="442"/>
      <c r="AC11" s="442"/>
      <c r="AD11" s="442"/>
      <c r="AE11" s="79" t="str">
        <f>IF(ISBLANK('frekwencja I sem'!B14),"",SUM(Q11:AD11))</f>
        <v/>
      </c>
      <c r="AF11" s="79" t="str">
        <f>IF(ISBLANK('frekwencja I sem'!B14),"",O11-AE11)</f>
        <v/>
      </c>
      <c r="AG11" s="79" t="str">
        <f>IF(ISBLANK('frekwencja I sem'!B14),"",LOOKUP(AF11,{-600,41,61,81,101,121},{"naganne","nieodpowiednie","poprawne","dobre","bardzo dobre","wzorowe"}))</f>
        <v/>
      </c>
      <c r="AH11" s="79" t="str">
        <f>IF(ISBLANK('frekwencja I sem'!B14),"",LOOKUP(AV11,{1,2,3,4,5,6},{"naganne","nieodpowiednie","poprawne","dobre","bardzo dobre","wzorowe"}))</f>
        <v/>
      </c>
      <c r="AI11" s="313" t="str">
        <f>IF(ISBLANK('frekwencja I sem'!B14),"",'frekwencja I sem'!L14)</f>
        <v/>
      </c>
      <c r="AJ11" s="94" t="str">
        <f>IF(ISBLANK('frekwencja I sem'!B14),"",AI11/2)</f>
        <v/>
      </c>
      <c r="AK11" s="94" t="str">
        <f>IF(ISBLANK('frekwencja I sem'!B14),"",TRUNC(AJ11,0))</f>
        <v/>
      </c>
      <c r="AL11" s="94" t="str">
        <f>IF(ISBLANK('frekwencja I sem'!B14),"",'frekwencja I sem'!B14)</f>
        <v/>
      </c>
      <c r="AM11" s="147" t="str">
        <f t="shared" si="1"/>
        <v/>
      </c>
      <c r="AN11" s="147">
        <f t="shared" si="0"/>
        <v>0</v>
      </c>
      <c r="AO11" s="147">
        <f t="shared" si="2"/>
        <v>0</v>
      </c>
      <c r="AP11" s="147" t="str">
        <f>IF(ISBLANK('frekwencja I sem'!B14),"",LOOKUP(AO11,{-600,41,61,81,101,121},{"naganne","nieodpowiednie","poprawne","dobre","bardzo dobre","wzorowe"}))</f>
        <v/>
      </c>
      <c r="AQ11" s="147" t="str">
        <f t="shared" si="3"/>
        <v/>
      </c>
      <c r="AR11" s="147" t="str">
        <f t="shared" si="4"/>
        <v/>
      </c>
      <c r="AS11" s="147" t="e">
        <f t="shared" si="5"/>
        <v>#VALUE!</v>
      </c>
      <c r="AT11" s="147" t="e">
        <f t="shared" si="6"/>
        <v>#VALUE!</v>
      </c>
      <c r="AU11" s="147" t="e">
        <f t="shared" si="7"/>
        <v>#VALUE!</v>
      </c>
      <c r="AV11" s="147" t="str">
        <f>IF(ISBLANK('frekwencja I sem'!B14),"",IF(AU11&gt;=1,AQ11+1,AQ11))</f>
        <v/>
      </c>
    </row>
    <row r="12" spans="1:51" ht="26.25" customHeight="1" x14ac:dyDescent="0.25">
      <c r="A12" s="79">
        <v>8</v>
      </c>
      <c r="B12" s="368" t="str">
        <f>IF(ISBLANK('frekwencja I sem'!B15),"",'frekwencja I sem'!B15)</f>
        <v/>
      </c>
      <c r="C12" s="79">
        <v>100</v>
      </c>
      <c r="D12" s="442"/>
      <c r="E12" s="442"/>
      <c r="F12" s="442"/>
      <c r="G12" s="442"/>
      <c r="H12" s="442"/>
      <c r="I12" s="442"/>
      <c r="J12" s="442"/>
      <c r="K12" s="442"/>
      <c r="L12" s="442"/>
      <c r="M12" s="442"/>
      <c r="N12" s="79" t="str">
        <f>IF(ISBLANK('frekwencja I sem'!B15),"",SUM(E12:M12))</f>
        <v/>
      </c>
      <c r="O12" s="79" t="str">
        <f>IF(ISBLANK('frekwencja I sem'!B15),"",C12+N12)</f>
        <v/>
      </c>
      <c r="P12" s="79" t="str">
        <f>IF(ISBLANK('frekwencja I sem'!B15),"",'frekwencja I sem'!J15)</f>
        <v/>
      </c>
      <c r="Q12" s="79" t="str">
        <f>IF(ISBLANK('frekwencja I sem'!B15),"",P12*2)</f>
        <v/>
      </c>
      <c r="R12" s="441" t="str">
        <f>IF(ISBLANK('frekwencja I sem'!B15),"",TRUNC(AJ12,0))</f>
        <v/>
      </c>
      <c r="S12" s="442"/>
      <c r="T12" s="442"/>
      <c r="U12" s="442"/>
      <c r="V12" s="442"/>
      <c r="W12" s="442"/>
      <c r="X12" s="442"/>
      <c r="Y12" s="442"/>
      <c r="Z12" s="442"/>
      <c r="AA12" s="442"/>
      <c r="AB12" s="442"/>
      <c r="AC12" s="442"/>
      <c r="AD12" s="442"/>
      <c r="AE12" s="79" t="str">
        <f>IF(ISBLANK('frekwencja I sem'!B15),"",SUM(Q12:AD12))</f>
        <v/>
      </c>
      <c r="AF12" s="79" t="str">
        <f>IF(ISBLANK('frekwencja I sem'!B15),"",O12-AE12)</f>
        <v/>
      </c>
      <c r="AG12" s="79" t="str">
        <f>IF(ISBLANK('frekwencja I sem'!B15),"",LOOKUP(AF12,{-600,41,61,81,101,121},{"naganne","nieodpowiednie","poprawne","dobre","bardzo dobre","wzorowe"}))</f>
        <v/>
      </c>
      <c r="AH12" s="79" t="str">
        <f>IF(ISBLANK('frekwencja I sem'!B15),"",LOOKUP(AV12,{1,2,3,4,5,6},{"naganne","nieodpowiednie","poprawne","dobre","bardzo dobre","wzorowe"}))</f>
        <v/>
      </c>
      <c r="AI12" s="313" t="str">
        <f>IF(ISBLANK('frekwencja I sem'!B15),"",'frekwencja I sem'!L15)</f>
        <v/>
      </c>
      <c r="AJ12" s="94" t="str">
        <f>IF(ISBLANK('frekwencja I sem'!B15),"",AI12/2)</f>
        <v/>
      </c>
      <c r="AK12" s="94" t="str">
        <f>IF(ISBLANK('frekwencja I sem'!B15),"",TRUNC(AJ12,0))</f>
        <v/>
      </c>
      <c r="AL12" s="94" t="str">
        <f>IF(ISBLANK('frekwencja I sem'!B15),"",'frekwencja I sem'!B15)</f>
        <v/>
      </c>
      <c r="AM12" s="147" t="str">
        <f t="shared" si="1"/>
        <v/>
      </c>
      <c r="AN12" s="147">
        <f t="shared" si="0"/>
        <v>0</v>
      </c>
      <c r="AO12" s="147">
        <f t="shared" si="2"/>
        <v>0</v>
      </c>
      <c r="AP12" s="147" t="str">
        <f>IF(ISBLANK('frekwencja I sem'!B15),"",LOOKUP(AO12,{-600,41,61,81,101,121},{"naganne","nieodpowiednie","poprawne","dobre","bardzo dobre","wzorowe"}))</f>
        <v/>
      </c>
      <c r="AQ12" s="147" t="str">
        <f t="shared" si="3"/>
        <v/>
      </c>
      <c r="AR12" s="147" t="str">
        <f t="shared" si="4"/>
        <v/>
      </c>
      <c r="AS12" s="147" t="e">
        <f t="shared" si="5"/>
        <v>#VALUE!</v>
      </c>
      <c r="AT12" s="147" t="e">
        <f t="shared" si="6"/>
        <v>#VALUE!</v>
      </c>
      <c r="AU12" s="147" t="e">
        <f t="shared" si="7"/>
        <v>#VALUE!</v>
      </c>
      <c r="AV12" s="147" t="str">
        <f>IF(ISBLANK('frekwencja I sem'!B15),"",IF(AU12&gt;=1,AQ12+1,AQ12))</f>
        <v/>
      </c>
    </row>
    <row r="13" spans="1:51" ht="26.25" customHeight="1" x14ac:dyDescent="0.25">
      <c r="A13" s="79">
        <v>9</v>
      </c>
      <c r="B13" s="368" t="str">
        <f>IF(ISBLANK('frekwencja I sem'!B16),"",'frekwencja I sem'!B16)</f>
        <v/>
      </c>
      <c r="C13" s="79">
        <v>100</v>
      </c>
      <c r="D13" s="442"/>
      <c r="E13" s="442"/>
      <c r="F13" s="442"/>
      <c r="G13" s="442"/>
      <c r="H13" s="442"/>
      <c r="I13" s="442"/>
      <c r="J13" s="442"/>
      <c r="K13" s="442"/>
      <c r="L13" s="442"/>
      <c r="M13" s="442"/>
      <c r="N13" s="79" t="str">
        <f>IF(ISBLANK('frekwencja I sem'!B16),"",SUM(E13:M13))</f>
        <v/>
      </c>
      <c r="O13" s="79" t="str">
        <f>IF(ISBLANK('frekwencja I sem'!B16),"",C13+N13)</f>
        <v/>
      </c>
      <c r="P13" s="79" t="str">
        <f>IF(ISBLANK('frekwencja I sem'!B16),"",'frekwencja I sem'!J16)</f>
        <v/>
      </c>
      <c r="Q13" s="79" t="str">
        <f>IF(ISBLANK('frekwencja I sem'!B16),"",P13*2)</f>
        <v/>
      </c>
      <c r="R13" s="441" t="str">
        <f>IF(ISBLANK('frekwencja I sem'!B16),"",TRUNC(AJ13,0))</f>
        <v/>
      </c>
      <c r="S13" s="442"/>
      <c r="T13" s="442"/>
      <c r="U13" s="442"/>
      <c r="V13" s="442"/>
      <c r="W13" s="442"/>
      <c r="X13" s="442"/>
      <c r="Y13" s="442"/>
      <c r="Z13" s="442"/>
      <c r="AA13" s="442"/>
      <c r="AB13" s="442"/>
      <c r="AC13" s="442"/>
      <c r="AD13" s="442"/>
      <c r="AE13" s="79" t="str">
        <f>IF(ISBLANK('frekwencja I sem'!B16),"",SUM(Q13:AD13))</f>
        <v/>
      </c>
      <c r="AF13" s="79" t="str">
        <f>IF(ISBLANK('frekwencja I sem'!B16),"",O13-AE13)</f>
        <v/>
      </c>
      <c r="AG13" s="79" t="str">
        <f>IF(ISBLANK('frekwencja I sem'!B16),"",LOOKUP(AF13,{-600,41,61,81,101,121},{"naganne","nieodpowiednie","poprawne","dobre","bardzo dobre","wzorowe"}))</f>
        <v/>
      </c>
      <c r="AH13" s="79" t="str">
        <f>IF(ISBLANK('frekwencja I sem'!B16),"",LOOKUP(AV13,{1,2,3,4,5,6},{"naganne","nieodpowiednie","poprawne","dobre","bardzo dobre","wzorowe"}))</f>
        <v/>
      </c>
      <c r="AI13" s="313" t="str">
        <f>IF(ISBLANK('frekwencja I sem'!B16),"",'frekwencja I sem'!L16)</f>
        <v/>
      </c>
      <c r="AJ13" s="94" t="str">
        <f>IF(ISBLANK('frekwencja I sem'!B16),"",AI13/2)</f>
        <v/>
      </c>
      <c r="AK13" s="94" t="str">
        <f>IF(ISBLANK('frekwencja I sem'!B16),"",TRUNC(AJ13,0))</f>
        <v/>
      </c>
      <c r="AL13" s="94" t="str">
        <f>IF(ISBLANK('frekwencja I sem'!B16),"",'frekwencja I sem'!B16)</f>
        <v/>
      </c>
      <c r="AM13" s="147" t="str">
        <f t="shared" si="1"/>
        <v/>
      </c>
      <c r="AN13" s="147">
        <f t="shared" si="0"/>
        <v>0</v>
      </c>
      <c r="AO13" s="147">
        <f t="shared" si="2"/>
        <v>0</v>
      </c>
      <c r="AP13" s="147" t="str">
        <f>IF(ISBLANK('frekwencja I sem'!B16),"",LOOKUP(AO13,{-600,41,61,81,101,121},{"naganne","nieodpowiednie","poprawne","dobre","bardzo dobre","wzorowe"}))</f>
        <v/>
      </c>
      <c r="AQ13" s="147" t="str">
        <f t="shared" si="3"/>
        <v/>
      </c>
      <c r="AR13" s="147" t="str">
        <f t="shared" si="4"/>
        <v/>
      </c>
      <c r="AS13" s="147" t="e">
        <f t="shared" si="5"/>
        <v>#VALUE!</v>
      </c>
      <c r="AT13" s="147" t="e">
        <f t="shared" si="6"/>
        <v>#VALUE!</v>
      </c>
      <c r="AU13" s="147" t="e">
        <f t="shared" si="7"/>
        <v>#VALUE!</v>
      </c>
      <c r="AV13" s="147" t="str">
        <f>IF(ISBLANK('frekwencja I sem'!B16),"",IF(AU13&gt;=1,AQ13+1,AQ13))</f>
        <v/>
      </c>
    </row>
    <row r="14" spans="1:51" ht="26.25" customHeight="1" x14ac:dyDescent="0.25">
      <c r="A14" s="79">
        <v>10</v>
      </c>
      <c r="B14" s="368" t="str">
        <f>IF(ISBLANK('frekwencja I sem'!B17),"",'frekwencja I sem'!B17)</f>
        <v/>
      </c>
      <c r="C14" s="79">
        <v>100</v>
      </c>
      <c r="D14" s="442"/>
      <c r="E14" s="442"/>
      <c r="F14" s="442"/>
      <c r="G14" s="442"/>
      <c r="H14" s="442"/>
      <c r="I14" s="442"/>
      <c r="J14" s="442"/>
      <c r="K14" s="442"/>
      <c r="L14" s="442"/>
      <c r="M14" s="442"/>
      <c r="N14" s="79" t="str">
        <f>IF(ISBLANK('frekwencja I sem'!B17),"",SUM(E14:M14))</f>
        <v/>
      </c>
      <c r="O14" s="79" t="str">
        <f>IF(ISBLANK('frekwencja I sem'!B17),"",C14+N14)</f>
        <v/>
      </c>
      <c r="P14" s="79" t="str">
        <f>IF(ISBLANK('frekwencja I sem'!B17),"",'frekwencja I sem'!J17)</f>
        <v/>
      </c>
      <c r="Q14" s="79" t="str">
        <f>IF(ISBLANK('frekwencja I sem'!B17),"",P14*2)</f>
        <v/>
      </c>
      <c r="R14" s="441" t="str">
        <f>IF(ISBLANK('frekwencja I sem'!B17),"",TRUNC(AJ14,0))</f>
        <v/>
      </c>
      <c r="S14" s="442"/>
      <c r="T14" s="442"/>
      <c r="U14" s="442"/>
      <c r="V14" s="442"/>
      <c r="W14" s="442"/>
      <c r="X14" s="442"/>
      <c r="Y14" s="442"/>
      <c r="Z14" s="442"/>
      <c r="AA14" s="442"/>
      <c r="AB14" s="442"/>
      <c r="AC14" s="442"/>
      <c r="AD14" s="442"/>
      <c r="AE14" s="79" t="str">
        <f>IF(ISBLANK('frekwencja I sem'!B17),"",SUM(Q14:AD14))</f>
        <v/>
      </c>
      <c r="AF14" s="79" t="str">
        <f>IF(ISBLANK('frekwencja I sem'!B17),"",O14-AE14)</f>
        <v/>
      </c>
      <c r="AG14" s="79" t="str">
        <f>IF(ISBLANK('frekwencja I sem'!B17),"",LOOKUP(AF14,{-600,41,61,81,101,121},{"naganne","nieodpowiednie","poprawne","dobre","bardzo dobre","wzorowe"}))</f>
        <v/>
      </c>
      <c r="AH14" s="79" t="str">
        <f>IF(ISBLANK('frekwencja I sem'!B17),"",LOOKUP(AV14,{1,2,3,4,5,6},{"naganne","nieodpowiednie","poprawne","dobre","bardzo dobre","wzorowe"}))</f>
        <v/>
      </c>
      <c r="AI14" s="313" t="str">
        <f>IF(ISBLANK('frekwencja I sem'!B17),"",'frekwencja I sem'!L17)</f>
        <v/>
      </c>
      <c r="AJ14" s="94" t="str">
        <f>IF(ISBLANK('frekwencja I sem'!B17),"",AI14/2)</f>
        <v/>
      </c>
      <c r="AK14" s="94" t="str">
        <f>IF(ISBLANK('frekwencja I sem'!B17),"",TRUNC(AJ14,0))</f>
        <v/>
      </c>
      <c r="AL14" s="94" t="str">
        <f>IF(ISBLANK('frekwencja I sem'!B17),"",'frekwencja I sem'!B17)</f>
        <v/>
      </c>
      <c r="AM14" s="147" t="str">
        <f t="shared" si="1"/>
        <v/>
      </c>
      <c r="AN14" s="147">
        <f t="shared" si="0"/>
        <v>0</v>
      </c>
      <c r="AO14" s="147">
        <f t="shared" si="2"/>
        <v>0</v>
      </c>
      <c r="AP14" s="147" t="str">
        <f>IF(ISBLANK('frekwencja I sem'!B17),"",LOOKUP(AO14,{-600,41,61,81,101,121},{"naganne","nieodpowiednie","poprawne","dobre","bardzo dobre","wzorowe"}))</f>
        <v/>
      </c>
      <c r="AQ14" s="147" t="str">
        <f t="shared" si="3"/>
        <v/>
      </c>
      <c r="AR14" s="147" t="str">
        <f t="shared" si="4"/>
        <v/>
      </c>
      <c r="AS14" s="147" t="e">
        <f t="shared" si="5"/>
        <v>#VALUE!</v>
      </c>
      <c r="AT14" s="147" t="e">
        <f t="shared" si="6"/>
        <v>#VALUE!</v>
      </c>
      <c r="AU14" s="147" t="e">
        <f t="shared" si="7"/>
        <v>#VALUE!</v>
      </c>
      <c r="AV14" s="147" t="str">
        <f>IF(ISBLANK('frekwencja I sem'!B17),"",IF(AU14&gt;=1,AQ14+1,AQ14))</f>
        <v/>
      </c>
    </row>
    <row r="15" spans="1:51" ht="26.25" customHeight="1" x14ac:dyDescent="0.25">
      <c r="A15" s="79">
        <v>11</v>
      </c>
      <c r="B15" s="368" t="str">
        <f>IF(ISBLANK('frekwencja I sem'!B18),"",'frekwencja I sem'!B18)</f>
        <v/>
      </c>
      <c r="C15" s="79">
        <v>100</v>
      </c>
      <c r="D15" s="442"/>
      <c r="E15" s="442"/>
      <c r="F15" s="442"/>
      <c r="G15" s="442"/>
      <c r="H15" s="442"/>
      <c r="I15" s="442"/>
      <c r="J15" s="442"/>
      <c r="K15" s="442"/>
      <c r="L15" s="442"/>
      <c r="M15" s="442"/>
      <c r="N15" s="79" t="str">
        <f>IF(ISBLANK('frekwencja I sem'!B18),"",SUM(E15:M15))</f>
        <v/>
      </c>
      <c r="O15" s="79" t="str">
        <f>IF(ISBLANK('frekwencja I sem'!B18),"",C15+N15)</f>
        <v/>
      </c>
      <c r="P15" s="79" t="str">
        <f>IF(ISBLANK('frekwencja I sem'!B18),"",'frekwencja I sem'!J18)</f>
        <v/>
      </c>
      <c r="Q15" s="79" t="str">
        <f>IF(ISBLANK('frekwencja I sem'!B18),"",P15*2)</f>
        <v/>
      </c>
      <c r="R15" s="441" t="str">
        <f>IF(ISBLANK('frekwencja I sem'!B18),"",TRUNC(AJ15,0))</f>
        <v/>
      </c>
      <c r="S15" s="442"/>
      <c r="T15" s="442"/>
      <c r="U15" s="442"/>
      <c r="V15" s="442"/>
      <c r="W15" s="442"/>
      <c r="X15" s="442"/>
      <c r="Y15" s="442"/>
      <c r="Z15" s="442"/>
      <c r="AA15" s="442"/>
      <c r="AB15" s="442"/>
      <c r="AC15" s="442"/>
      <c r="AD15" s="442"/>
      <c r="AE15" s="79" t="str">
        <f>IF(ISBLANK('frekwencja I sem'!B18),"",SUM(Q15:AD15))</f>
        <v/>
      </c>
      <c r="AF15" s="79" t="str">
        <f>IF(ISBLANK('frekwencja I sem'!B18),"",O15-AE15)</f>
        <v/>
      </c>
      <c r="AG15" s="79" t="str">
        <f>IF(ISBLANK('frekwencja I sem'!B18),"",LOOKUP(AF15,{-600,41,61,81,101,121},{"naganne","nieodpowiednie","poprawne","dobre","bardzo dobre","wzorowe"}))</f>
        <v/>
      </c>
      <c r="AH15" s="79" t="str">
        <f>IF(ISBLANK('frekwencja I sem'!B18),"",LOOKUP(AV15,{1,2,3,4,5,6},{"naganne","nieodpowiednie","poprawne","dobre","bardzo dobre","wzorowe"}))</f>
        <v/>
      </c>
      <c r="AI15" s="313" t="str">
        <f>IF(ISBLANK('frekwencja I sem'!B18),"",'frekwencja I sem'!L18)</f>
        <v/>
      </c>
      <c r="AJ15" s="94" t="str">
        <f>IF(ISBLANK('frekwencja I sem'!B18),"",AI15/2)</f>
        <v/>
      </c>
      <c r="AK15" s="94" t="str">
        <f>IF(ISBLANK('frekwencja I sem'!B18),"",TRUNC(AJ15,0))</f>
        <v/>
      </c>
      <c r="AL15" s="94" t="str">
        <f>IF(ISBLANK('frekwencja I sem'!B18),"",'frekwencja I sem'!B18)</f>
        <v/>
      </c>
      <c r="AM15" s="147" t="str">
        <f t="shared" si="1"/>
        <v/>
      </c>
      <c r="AN15" s="147">
        <f t="shared" si="0"/>
        <v>0</v>
      </c>
      <c r="AO15" s="147">
        <f t="shared" si="2"/>
        <v>0</v>
      </c>
      <c r="AP15" s="147" t="str">
        <f>IF(ISBLANK('frekwencja I sem'!B18),"",LOOKUP(AO15,{-600,41,61,81,101,121},{"naganne","nieodpowiednie","poprawne","dobre","bardzo dobre","wzorowe"}))</f>
        <v/>
      </c>
      <c r="AQ15" s="147" t="str">
        <f t="shared" si="3"/>
        <v/>
      </c>
      <c r="AR15" s="147" t="str">
        <f t="shared" si="4"/>
        <v/>
      </c>
      <c r="AS15" s="147" t="e">
        <f t="shared" si="5"/>
        <v>#VALUE!</v>
      </c>
      <c r="AT15" s="147" t="e">
        <f t="shared" si="6"/>
        <v>#VALUE!</v>
      </c>
      <c r="AU15" s="147" t="e">
        <f t="shared" si="7"/>
        <v>#VALUE!</v>
      </c>
      <c r="AV15" s="147" t="str">
        <f>IF(ISBLANK('frekwencja I sem'!B18),"",IF(AU15&gt;=1,AQ15+1,AQ15))</f>
        <v/>
      </c>
    </row>
    <row r="16" spans="1:51" ht="26.25" customHeight="1" x14ac:dyDescent="0.25">
      <c r="A16" s="79">
        <v>12</v>
      </c>
      <c r="B16" s="368" t="str">
        <f>IF(ISBLANK('frekwencja I sem'!B19),"",'frekwencja I sem'!B19)</f>
        <v/>
      </c>
      <c r="C16" s="79">
        <v>100</v>
      </c>
      <c r="D16" s="442"/>
      <c r="E16" s="442"/>
      <c r="F16" s="442"/>
      <c r="G16" s="442"/>
      <c r="H16" s="442"/>
      <c r="I16" s="442"/>
      <c r="J16" s="442"/>
      <c r="K16" s="442"/>
      <c r="L16" s="442"/>
      <c r="M16" s="442"/>
      <c r="N16" s="79" t="str">
        <f>IF(ISBLANK('frekwencja I sem'!B19),"",SUM(E16:M16))</f>
        <v/>
      </c>
      <c r="O16" s="79" t="str">
        <f>IF(ISBLANK('frekwencja I sem'!B19),"",C16+N16)</f>
        <v/>
      </c>
      <c r="P16" s="79" t="str">
        <f>IF(ISBLANK('frekwencja I sem'!B19),"",'frekwencja I sem'!J19)</f>
        <v/>
      </c>
      <c r="Q16" s="79" t="str">
        <f>IF(ISBLANK('frekwencja I sem'!B19),"",P16*2)</f>
        <v/>
      </c>
      <c r="R16" s="441" t="str">
        <f>IF(ISBLANK('frekwencja I sem'!B19),"",TRUNC(AJ16,0))</f>
        <v/>
      </c>
      <c r="S16" s="442"/>
      <c r="T16" s="442"/>
      <c r="U16" s="442"/>
      <c r="V16" s="442"/>
      <c r="W16" s="442"/>
      <c r="X16" s="442"/>
      <c r="Y16" s="442"/>
      <c r="Z16" s="442"/>
      <c r="AA16" s="442"/>
      <c r="AB16" s="442"/>
      <c r="AC16" s="442"/>
      <c r="AD16" s="442"/>
      <c r="AE16" s="79" t="str">
        <f>IF(ISBLANK('frekwencja I sem'!B19),"",SUM(Q16:AD16))</f>
        <v/>
      </c>
      <c r="AF16" s="79" t="str">
        <f>IF(ISBLANK('frekwencja I sem'!B19),"",O16-AE16)</f>
        <v/>
      </c>
      <c r="AG16" s="79" t="str">
        <f>IF(ISBLANK('frekwencja I sem'!B19),"",LOOKUP(AF16,{-600,41,61,81,101,121},{"naganne","nieodpowiednie","poprawne","dobre","bardzo dobre","wzorowe"}))</f>
        <v/>
      </c>
      <c r="AH16" s="79" t="str">
        <f>IF(ISBLANK('frekwencja I sem'!B19),"",LOOKUP(AV16,{1,2,3,4,5,6},{"naganne","nieodpowiednie","poprawne","dobre","bardzo dobre","wzorowe"}))</f>
        <v/>
      </c>
      <c r="AI16" s="313" t="str">
        <f>IF(ISBLANK('frekwencja I sem'!B19),"",'frekwencja I sem'!L19)</f>
        <v/>
      </c>
      <c r="AJ16" s="94" t="str">
        <f>IF(ISBLANK('frekwencja I sem'!B19),"",AI16/2)</f>
        <v/>
      </c>
      <c r="AK16" s="94" t="str">
        <f>IF(ISBLANK('frekwencja I sem'!B19),"",TRUNC(AJ16,0))</f>
        <v/>
      </c>
      <c r="AL16" s="94" t="str">
        <f>IF(ISBLANK('frekwencja I sem'!B19),"",'frekwencja I sem'!B19)</f>
        <v/>
      </c>
      <c r="AM16" s="147" t="str">
        <f t="shared" si="1"/>
        <v/>
      </c>
      <c r="AN16" s="147">
        <f t="shared" si="0"/>
        <v>0</v>
      </c>
      <c r="AO16" s="147">
        <f t="shared" si="2"/>
        <v>0</v>
      </c>
      <c r="AP16" s="147" t="str">
        <f>IF(ISBLANK('frekwencja I sem'!B19),"",LOOKUP(AO16,{-600,41,61,81,101,121},{"naganne","nieodpowiednie","poprawne","dobre","bardzo dobre","wzorowe"}))</f>
        <v/>
      </c>
      <c r="AQ16" s="147" t="str">
        <f t="shared" si="3"/>
        <v/>
      </c>
      <c r="AR16" s="147" t="str">
        <f t="shared" si="4"/>
        <v/>
      </c>
      <c r="AS16" s="147" t="e">
        <f t="shared" si="5"/>
        <v>#VALUE!</v>
      </c>
      <c r="AT16" s="147" t="e">
        <f t="shared" si="6"/>
        <v>#VALUE!</v>
      </c>
      <c r="AU16" s="147" t="e">
        <f t="shared" si="7"/>
        <v>#VALUE!</v>
      </c>
      <c r="AV16" s="147" t="str">
        <f>IF(ISBLANK('frekwencja I sem'!B19),"",IF(AU16&gt;=1,AQ16+1,AQ16))</f>
        <v/>
      </c>
    </row>
    <row r="17" spans="1:48" ht="26.25" customHeight="1" x14ac:dyDescent="0.25">
      <c r="A17" s="79">
        <v>13</v>
      </c>
      <c r="B17" s="368" t="str">
        <f>IF(ISBLANK('frekwencja I sem'!B20),"",'frekwencja I sem'!B20)</f>
        <v/>
      </c>
      <c r="C17" s="79">
        <v>100</v>
      </c>
      <c r="D17" s="442"/>
      <c r="E17" s="442"/>
      <c r="F17" s="442"/>
      <c r="G17" s="442"/>
      <c r="H17" s="442"/>
      <c r="I17" s="442"/>
      <c r="J17" s="442"/>
      <c r="K17" s="442"/>
      <c r="L17" s="442"/>
      <c r="M17" s="442"/>
      <c r="N17" s="79" t="str">
        <f>IF(ISBLANK('frekwencja I sem'!B20),"",SUM(E17:M17))</f>
        <v/>
      </c>
      <c r="O17" s="79" t="str">
        <f>IF(ISBLANK('frekwencja I sem'!B20),"",C17+N17)</f>
        <v/>
      </c>
      <c r="P17" s="79" t="str">
        <f>IF(ISBLANK('frekwencja I sem'!B20),"",'frekwencja I sem'!J20)</f>
        <v/>
      </c>
      <c r="Q17" s="79" t="str">
        <f>IF(ISBLANK('frekwencja I sem'!B20),"",P17*2)</f>
        <v/>
      </c>
      <c r="R17" s="441" t="str">
        <f>IF(ISBLANK('frekwencja I sem'!B20),"",TRUNC(AJ17,0))</f>
        <v/>
      </c>
      <c r="S17" s="442"/>
      <c r="T17" s="442"/>
      <c r="U17" s="442"/>
      <c r="V17" s="442"/>
      <c r="W17" s="442"/>
      <c r="X17" s="442"/>
      <c r="Y17" s="442"/>
      <c r="Z17" s="442"/>
      <c r="AA17" s="442"/>
      <c r="AB17" s="442"/>
      <c r="AC17" s="442"/>
      <c r="AD17" s="442"/>
      <c r="AE17" s="79" t="str">
        <f>IF(ISBLANK('frekwencja I sem'!B20),"",SUM(Q17:AD17))</f>
        <v/>
      </c>
      <c r="AF17" s="79" t="str">
        <f>IF(ISBLANK('frekwencja I sem'!B20),"",O17-AE17)</f>
        <v/>
      </c>
      <c r="AG17" s="79" t="str">
        <f>IF(ISBLANK('frekwencja I sem'!B20),"",LOOKUP(AF17,{-600,41,61,81,101,121},{"naganne","nieodpowiednie","poprawne","dobre","bardzo dobre","wzorowe"}))</f>
        <v/>
      </c>
      <c r="AH17" s="79" t="str">
        <f>IF(ISBLANK('frekwencja I sem'!B20),"",LOOKUP(AV17,{1,2,3,4,5,6},{"naganne","nieodpowiednie","poprawne","dobre","bardzo dobre","wzorowe"}))</f>
        <v/>
      </c>
      <c r="AI17" s="313" t="str">
        <f>IF(ISBLANK('frekwencja I sem'!B20),"",'frekwencja I sem'!L20)</f>
        <v/>
      </c>
      <c r="AJ17" s="94" t="str">
        <f>IF(ISBLANK('frekwencja I sem'!B20),"",AI17/2)</f>
        <v/>
      </c>
      <c r="AK17" s="94" t="str">
        <f>IF(ISBLANK('frekwencja I sem'!B20),"",TRUNC(AJ17,0))</f>
        <v/>
      </c>
      <c r="AL17" s="94" t="str">
        <f>IF(ISBLANK('frekwencja I sem'!B20),"",'frekwencja I sem'!B20)</f>
        <v/>
      </c>
      <c r="AM17" s="147" t="str">
        <f t="shared" si="1"/>
        <v/>
      </c>
      <c r="AN17" s="147">
        <f t="shared" si="0"/>
        <v>0</v>
      </c>
      <c r="AO17" s="147">
        <f t="shared" si="2"/>
        <v>0</v>
      </c>
      <c r="AP17" s="147" t="str">
        <f>IF(ISBLANK('frekwencja I sem'!B20),"",LOOKUP(AO17,{-600,41,61,81,101,121},{"naganne","nieodpowiednie","poprawne","dobre","bardzo dobre","wzorowe"}))</f>
        <v/>
      </c>
      <c r="AQ17" s="147" t="str">
        <f t="shared" si="3"/>
        <v/>
      </c>
      <c r="AR17" s="147" t="str">
        <f t="shared" si="4"/>
        <v/>
      </c>
      <c r="AS17" s="147" t="e">
        <f t="shared" si="5"/>
        <v>#VALUE!</v>
      </c>
      <c r="AT17" s="147" t="e">
        <f t="shared" si="6"/>
        <v>#VALUE!</v>
      </c>
      <c r="AU17" s="147" t="e">
        <f t="shared" si="7"/>
        <v>#VALUE!</v>
      </c>
      <c r="AV17" s="147" t="str">
        <f>IF(ISBLANK('frekwencja I sem'!B20),"",IF(AU17&gt;=1,AQ17+1,AQ17))</f>
        <v/>
      </c>
    </row>
    <row r="18" spans="1:48" ht="26.25" customHeight="1" x14ac:dyDescent="0.25">
      <c r="A18" s="79">
        <v>14</v>
      </c>
      <c r="B18" s="368" t="str">
        <f>IF(ISBLANK('frekwencja I sem'!B21),"",'frekwencja I sem'!B21)</f>
        <v/>
      </c>
      <c r="C18" s="79">
        <v>100</v>
      </c>
      <c r="D18" s="442"/>
      <c r="E18" s="442"/>
      <c r="F18" s="442"/>
      <c r="G18" s="442"/>
      <c r="H18" s="442"/>
      <c r="I18" s="442"/>
      <c r="J18" s="442"/>
      <c r="K18" s="442"/>
      <c r="L18" s="442"/>
      <c r="M18" s="442"/>
      <c r="N18" s="79" t="str">
        <f>IF(ISBLANK('frekwencja I sem'!B21),"",SUM(E18:M18))</f>
        <v/>
      </c>
      <c r="O18" s="79" t="str">
        <f>IF(ISBLANK('frekwencja I sem'!B21),"",C18+N18)</f>
        <v/>
      </c>
      <c r="P18" s="79" t="str">
        <f>IF(ISBLANK('frekwencja I sem'!B21),"",'frekwencja I sem'!J21)</f>
        <v/>
      </c>
      <c r="Q18" s="79" t="str">
        <f>IF(ISBLANK('frekwencja I sem'!B21),"",P18*2)</f>
        <v/>
      </c>
      <c r="R18" s="441" t="str">
        <f>IF(ISBLANK('frekwencja I sem'!B21),"",TRUNC(AJ18,0))</f>
        <v/>
      </c>
      <c r="S18" s="442"/>
      <c r="T18" s="442"/>
      <c r="U18" s="442"/>
      <c r="V18" s="442"/>
      <c r="W18" s="442"/>
      <c r="X18" s="442"/>
      <c r="Y18" s="442"/>
      <c r="Z18" s="442"/>
      <c r="AA18" s="442"/>
      <c r="AB18" s="442"/>
      <c r="AC18" s="442"/>
      <c r="AD18" s="442"/>
      <c r="AE18" s="79" t="str">
        <f>IF(ISBLANK('frekwencja I sem'!B21),"",SUM(Q18:AD18))</f>
        <v/>
      </c>
      <c r="AF18" s="79" t="str">
        <f>IF(ISBLANK('frekwencja I sem'!B21),"",O18-AE18)</f>
        <v/>
      </c>
      <c r="AG18" s="79" t="str">
        <f>IF(ISBLANK('frekwencja I sem'!B21),"",LOOKUP(AF18,{-600,41,61,81,101,121},{"naganne","nieodpowiednie","poprawne","dobre","bardzo dobre","wzorowe"}))</f>
        <v/>
      </c>
      <c r="AH18" s="79" t="str">
        <f>IF(ISBLANK('frekwencja I sem'!B21),"",LOOKUP(AV18,{1,2,3,4,5,6},{"naganne","nieodpowiednie","poprawne","dobre","bardzo dobre","wzorowe"}))</f>
        <v/>
      </c>
      <c r="AI18" s="313" t="str">
        <f>IF(ISBLANK('frekwencja I sem'!B21),"",'frekwencja I sem'!L21)</f>
        <v/>
      </c>
      <c r="AJ18" s="94" t="str">
        <f>IF(ISBLANK('frekwencja I sem'!B21),"",AI18/2)</f>
        <v/>
      </c>
      <c r="AK18" s="94" t="str">
        <f>IF(ISBLANK('frekwencja I sem'!B21),"",TRUNC(AJ18,0))</f>
        <v/>
      </c>
      <c r="AL18" s="94" t="str">
        <f>IF(ISBLANK('frekwencja I sem'!B21),"",'frekwencja I sem'!B21)</f>
        <v/>
      </c>
      <c r="AM18" s="147" t="str">
        <f t="shared" si="1"/>
        <v/>
      </c>
      <c r="AN18" s="147">
        <f t="shared" si="0"/>
        <v>0</v>
      </c>
      <c r="AO18" s="147">
        <f t="shared" si="2"/>
        <v>0</v>
      </c>
      <c r="AP18" s="147" t="str">
        <f>IF(ISBLANK('frekwencja I sem'!B21),"",LOOKUP(AO18,{-600,41,61,81,101,121},{"naganne","nieodpowiednie","poprawne","dobre","bardzo dobre","wzorowe"}))</f>
        <v/>
      </c>
      <c r="AQ18" s="147" t="str">
        <f t="shared" si="3"/>
        <v/>
      </c>
      <c r="AR18" s="147" t="str">
        <f t="shared" si="4"/>
        <v/>
      </c>
      <c r="AS18" s="147" t="e">
        <f t="shared" si="5"/>
        <v>#VALUE!</v>
      </c>
      <c r="AT18" s="147" t="e">
        <f t="shared" si="6"/>
        <v>#VALUE!</v>
      </c>
      <c r="AU18" s="147" t="e">
        <f t="shared" si="7"/>
        <v>#VALUE!</v>
      </c>
      <c r="AV18" s="147" t="str">
        <f>IF(ISBLANK('frekwencja I sem'!B21),"",IF(AU18&gt;=1,AQ18+1,AQ18))</f>
        <v/>
      </c>
    </row>
    <row r="19" spans="1:48" ht="26.25" customHeight="1" x14ac:dyDescent="0.25">
      <c r="A19" s="79">
        <v>15</v>
      </c>
      <c r="B19" s="368" t="str">
        <f>IF(ISBLANK('frekwencja I sem'!B22),"",'frekwencja I sem'!B22)</f>
        <v/>
      </c>
      <c r="C19" s="79">
        <v>100</v>
      </c>
      <c r="D19" s="442"/>
      <c r="E19" s="442"/>
      <c r="F19" s="442"/>
      <c r="G19" s="442"/>
      <c r="H19" s="442"/>
      <c r="I19" s="442"/>
      <c r="J19" s="442"/>
      <c r="K19" s="442"/>
      <c r="L19" s="442"/>
      <c r="M19" s="442"/>
      <c r="N19" s="79" t="str">
        <f>IF(ISBLANK('frekwencja I sem'!B22),"",SUM(E19:M19))</f>
        <v/>
      </c>
      <c r="O19" s="79" t="str">
        <f>IF(ISBLANK('frekwencja I sem'!B22),"",C19+N19)</f>
        <v/>
      </c>
      <c r="P19" s="79" t="str">
        <f>IF(ISBLANK('frekwencja I sem'!B22),"",'frekwencja I sem'!J22)</f>
        <v/>
      </c>
      <c r="Q19" s="79" t="str">
        <f>IF(ISBLANK('frekwencja I sem'!B22),"",P19*2)</f>
        <v/>
      </c>
      <c r="R19" s="441" t="str">
        <f>IF(ISBLANK('frekwencja I sem'!B22),"",TRUNC(AJ19,0))</f>
        <v/>
      </c>
      <c r="S19" s="442"/>
      <c r="T19" s="442"/>
      <c r="U19" s="442"/>
      <c r="V19" s="442"/>
      <c r="W19" s="442"/>
      <c r="X19" s="442"/>
      <c r="Y19" s="442"/>
      <c r="Z19" s="442"/>
      <c r="AA19" s="442"/>
      <c r="AB19" s="442"/>
      <c r="AC19" s="442"/>
      <c r="AD19" s="442"/>
      <c r="AE19" s="79" t="str">
        <f>IF(ISBLANK('frekwencja I sem'!B22),"",SUM(Q19:AD19))</f>
        <v/>
      </c>
      <c r="AF19" s="79" t="str">
        <f>IF(ISBLANK('frekwencja I sem'!B22),"",O19-AE19)</f>
        <v/>
      </c>
      <c r="AG19" s="79" t="str">
        <f>IF(ISBLANK('frekwencja I sem'!B22),"",LOOKUP(AF19,{-600,41,61,81,101,121},{"naganne","nieodpowiednie","poprawne","dobre","bardzo dobre","wzorowe"}))</f>
        <v/>
      </c>
      <c r="AH19" s="79" t="str">
        <f>IF(ISBLANK('frekwencja I sem'!B22),"",LOOKUP(AV19,{1,2,3,4,5,6},{"naganne","nieodpowiednie","poprawne","dobre","bardzo dobre","wzorowe"}))</f>
        <v/>
      </c>
      <c r="AI19" s="313" t="str">
        <f>IF(ISBLANK('frekwencja I sem'!B22),"",'frekwencja I sem'!L22)</f>
        <v/>
      </c>
      <c r="AJ19" s="94" t="str">
        <f>IF(ISBLANK('frekwencja I sem'!B22),"",AI19/2)</f>
        <v/>
      </c>
      <c r="AK19" s="94" t="str">
        <f>IF(ISBLANK('frekwencja I sem'!B22),"",TRUNC(AJ19,0))</f>
        <v/>
      </c>
      <c r="AL19" s="94" t="str">
        <f>IF(ISBLANK('frekwencja I sem'!B22),"",'frekwencja I sem'!B22)</f>
        <v/>
      </c>
      <c r="AM19" s="147" t="str">
        <f t="shared" si="1"/>
        <v/>
      </c>
      <c r="AN19" s="147">
        <f t="shared" si="0"/>
        <v>0</v>
      </c>
      <c r="AO19" s="147">
        <f t="shared" si="2"/>
        <v>0</v>
      </c>
      <c r="AP19" s="147" t="str">
        <f>IF(ISBLANK('frekwencja I sem'!B22),"",LOOKUP(AO19,{-600,41,61,81,101,121},{"naganne","nieodpowiednie","poprawne","dobre","bardzo dobre","wzorowe"}))</f>
        <v/>
      </c>
      <c r="AQ19" s="147" t="str">
        <f t="shared" si="3"/>
        <v/>
      </c>
      <c r="AR19" s="147" t="str">
        <f t="shared" si="4"/>
        <v/>
      </c>
      <c r="AS19" s="147" t="e">
        <f t="shared" si="5"/>
        <v>#VALUE!</v>
      </c>
      <c r="AT19" s="147" t="e">
        <f t="shared" si="6"/>
        <v>#VALUE!</v>
      </c>
      <c r="AU19" s="147" t="e">
        <f t="shared" si="7"/>
        <v>#VALUE!</v>
      </c>
      <c r="AV19" s="147" t="str">
        <f>IF(ISBLANK('frekwencja I sem'!B22),"",IF(AU19&gt;=1,AQ19+1,AQ19))</f>
        <v/>
      </c>
    </row>
    <row r="20" spans="1:48" ht="26.25" customHeight="1" x14ac:dyDescent="0.25">
      <c r="A20" s="79">
        <v>16</v>
      </c>
      <c r="B20" s="368" t="str">
        <f>IF(ISBLANK('frekwencja I sem'!B23),"",'frekwencja I sem'!B23)</f>
        <v/>
      </c>
      <c r="C20" s="79">
        <v>100</v>
      </c>
      <c r="D20" s="442"/>
      <c r="E20" s="442"/>
      <c r="F20" s="442"/>
      <c r="G20" s="442"/>
      <c r="H20" s="442"/>
      <c r="I20" s="442"/>
      <c r="J20" s="442"/>
      <c r="K20" s="442"/>
      <c r="L20" s="442"/>
      <c r="M20" s="442"/>
      <c r="N20" s="79" t="str">
        <f>IF(ISBLANK('frekwencja I sem'!B23),"",SUM(E20:M20))</f>
        <v/>
      </c>
      <c r="O20" s="79" t="str">
        <f>IF(ISBLANK('frekwencja I sem'!B23),"",C20+N20)</f>
        <v/>
      </c>
      <c r="P20" s="79" t="str">
        <f>IF(ISBLANK('frekwencja I sem'!B23),"",'frekwencja I sem'!J23)</f>
        <v/>
      </c>
      <c r="Q20" s="79" t="str">
        <f>IF(ISBLANK('frekwencja I sem'!B23),"",P20*2)</f>
        <v/>
      </c>
      <c r="R20" s="441" t="str">
        <f>IF(ISBLANK('frekwencja I sem'!B23),"",TRUNC(AJ20,0))</f>
        <v/>
      </c>
      <c r="S20" s="442"/>
      <c r="T20" s="442"/>
      <c r="U20" s="442"/>
      <c r="V20" s="442"/>
      <c r="W20" s="442"/>
      <c r="X20" s="442"/>
      <c r="Y20" s="442"/>
      <c r="Z20" s="442"/>
      <c r="AA20" s="442"/>
      <c r="AB20" s="442"/>
      <c r="AC20" s="442"/>
      <c r="AD20" s="442"/>
      <c r="AE20" s="79" t="str">
        <f>IF(ISBLANK('frekwencja I sem'!B23),"",SUM(Q20:AD20))</f>
        <v/>
      </c>
      <c r="AF20" s="79" t="str">
        <f>IF(ISBLANK('frekwencja I sem'!B23),"",O20-AE20)</f>
        <v/>
      </c>
      <c r="AG20" s="79" t="str">
        <f>IF(ISBLANK('frekwencja I sem'!B23),"",LOOKUP(AF20,{-600,41,61,81,101,121},{"naganne","nieodpowiednie","poprawne","dobre","bardzo dobre","wzorowe"}))</f>
        <v/>
      </c>
      <c r="AH20" s="79" t="str">
        <f>IF(ISBLANK('frekwencja I sem'!B23),"",LOOKUP(AV20,{1,2,3,4,5,6},{"naganne","nieodpowiednie","poprawne","dobre","bardzo dobre","wzorowe"}))</f>
        <v/>
      </c>
      <c r="AI20" s="313" t="str">
        <f>IF(ISBLANK('frekwencja I sem'!B23),"",'frekwencja I sem'!L23)</f>
        <v/>
      </c>
      <c r="AJ20" s="94" t="str">
        <f>IF(ISBLANK('frekwencja I sem'!B23),"",AI20/2)</f>
        <v/>
      </c>
      <c r="AK20" s="94" t="str">
        <f>IF(ISBLANK('frekwencja I sem'!B23),"",TRUNC(AJ20,0))</f>
        <v/>
      </c>
      <c r="AL20" s="94" t="str">
        <f>IF(ISBLANK('frekwencja I sem'!B23),"",'frekwencja I sem'!B23)</f>
        <v/>
      </c>
      <c r="AM20" s="147" t="str">
        <f t="shared" si="1"/>
        <v/>
      </c>
      <c r="AN20" s="147">
        <f t="shared" si="0"/>
        <v>0</v>
      </c>
      <c r="AO20" s="147">
        <f t="shared" si="2"/>
        <v>0</v>
      </c>
      <c r="AP20" s="147" t="str">
        <f>IF(ISBLANK('frekwencja I sem'!B23),"",LOOKUP(AO20,{-600,41,61,81,101,121},{"naganne","nieodpowiednie","poprawne","dobre","bardzo dobre","wzorowe"}))</f>
        <v/>
      </c>
      <c r="AQ20" s="147" t="str">
        <f t="shared" si="3"/>
        <v/>
      </c>
      <c r="AR20" s="147" t="str">
        <f t="shared" si="4"/>
        <v/>
      </c>
      <c r="AS20" s="147" t="e">
        <f t="shared" si="5"/>
        <v>#VALUE!</v>
      </c>
      <c r="AT20" s="147" t="e">
        <f t="shared" si="6"/>
        <v>#VALUE!</v>
      </c>
      <c r="AU20" s="147" t="e">
        <f t="shared" si="7"/>
        <v>#VALUE!</v>
      </c>
      <c r="AV20" s="147" t="str">
        <f>IF(ISBLANK('frekwencja I sem'!B23),"",IF(AU20&gt;=1,AQ20+1,AQ20))</f>
        <v/>
      </c>
    </row>
    <row r="21" spans="1:48" ht="26.25" customHeight="1" x14ac:dyDescent="0.25">
      <c r="A21" s="79">
        <v>17</v>
      </c>
      <c r="B21" s="368" t="str">
        <f>IF(ISBLANK('frekwencja I sem'!B24),"",'frekwencja I sem'!B24)</f>
        <v/>
      </c>
      <c r="C21" s="79">
        <v>100</v>
      </c>
      <c r="D21" s="442"/>
      <c r="E21" s="442"/>
      <c r="F21" s="442"/>
      <c r="G21" s="442"/>
      <c r="H21" s="442"/>
      <c r="I21" s="442"/>
      <c r="J21" s="442"/>
      <c r="K21" s="442"/>
      <c r="L21" s="442"/>
      <c r="M21" s="442"/>
      <c r="N21" s="79" t="str">
        <f>IF(ISBLANK('frekwencja I sem'!B24),"",SUM(E21:M21))</f>
        <v/>
      </c>
      <c r="O21" s="79" t="str">
        <f>IF(ISBLANK('frekwencja I sem'!B24),"",C21+N21)</f>
        <v/>
      </c>
      <c r="P21" s="79" t="str">
        <f>IF(ISBLANK('frekwencja I sem'!B24),"",'frekwencja I sem'!J24)</f>
        <v/>
      </c>
      <c r="Q21" s="79" t="str">
        <f>IF(ISBLANK('frekwencja I sem'!B24),"",P21*2)</f>
        <v/>
      </c>
      <c r="R21" s="441" t="str">
        <f>IF(ISBLANK('frekwencja I sem'!B24),"",TRUNC(AJ21,0))</f>
        <v/>
      </c>
      <c r="S21" s="442"/>
      <c r="T21" s="442"/>
      <c r="U21" s="442"/>
      <c r="V21" s="442"/>
      <c r="W21" s="442"/>
      <c r="X21" s="442"/>
      <c r="Y21" s="442"/>
      <c r="Z21" s="442"/>
      <c r="AA21" s="442"/>
      <c r="AB21" s="442"/>
      <c r="AC21" s="442"/>
      <c r="AD21" s="442"/>
      <c r="AE21" s="79" t="str">
        <f>IF(ISBLANK('frekwencja I sem'!B24),"",SUM(Q21:AD21))</f>
        <v/>
      </c>
      <c r="AF21" s="79" t="str">
        <f>IF(ISBLANK('frekwencja I sem'!B24),"",O21-AE21)</f>
        <v/>
      </c>
      <c r="AG21" s="79" t="str">
        <f>IF(ISBLANK('frekwencja I sem'!B24),"",LOOKUP(AF21,{-600,41,61,81,101,121},{"naganne","nieodpowiednie","poprawne","dobre","bardzo dobre","wzorowe"}))</f>
        <v/>
      </c>
      <c r="AH21" s="79" t="str">
        <f>IF(ISBLANK('frekwencja I sem'!B24),"",LOOKUP(AV21,{1,2,3,4,5,6},{"naganne","nieodpowiednie","poprawne","dobre","bardzo dobre","wzorowe"}))</f>
        <v/>
      </c>
      <c r="AI21" s="313" t="str">
        <f>IF(ISBLANK('frekwencja I sem'!B24),"",'frekwencja I sem'!L24)</f>
        <v/>
      </c>
      <c r="AJ21" s="94" t="str">
        <f>IF(ISBLANK('frekwencja I sem'!B24),"",AI21/2)</f>
        <v/>
      </c>
      <c r="AK21" s="94" t="str">
        <f>IF(ISBLANK('frekwencja I sem'!B24),"",TRUNC(AJ21,0))</f>
        <v/>
      </c>
      <c r="AL21" s="94" t="str">
        <f>IF(ISBLANK('frekwencja I sem'!B24),"",'frekwencja I sem'!B24)</f>
        <v/>
      </c>
      <c r="AM21" s="147" t="str">
        <f t="shared" si="1"/>
        <v/>
      </c>
      <c r="AN21" s="147">
        <f t="shared" si="0"/>
        <v>0</v>
      </c>
      <c r="AO21" s="147">
        <f t="shared" si="2"/>
        <v>0</v>
      </c>
      <c r="AP21" s="147" t="str">
        <f>IF(ISBLANK('frekwencja I sem'!B24),"",LOOKUP(AO21,{-600,41,61,81,101,121},{"naganne","nieodpowiednie","poprawne","dobre","bardzo dobre","wzorowe"}))</f>
        <v/>
      </c>
      <c r="AQ21" s="147" t="str">
        <f t="shared" si="3"/>
        <v/>
      </c>
      <c r="AR21" s="147" t="str">
        <f t="shared" si="4"/>
        <v/>
      </c>
      <c r="AS21" s="147" t="e">
        <f t="shared" si="5"/>
        <v>#VALUE!</v>
      </c>
      <c r="AT21" s="147" t="e">
        <f t="shared" si="6"/>
        <v>#VALUE!</v>
      </c>
      <c r="AU21" s="147" t="e">
        <f t="shared" si="7"/>
        <v>#VALUE!</v>
      </c>
      <c r="AV21" s="147" t="str">
        <f>IF(ISBLANK('frekwencja I sem'!B24),"",IF(AU21&gt;=1,AQ21+1,AQ21))</f>
        <v/>
      </c>
    </row>
    <row r="22" spans="1:48" ht="26.25" customHeight="1" x14ac:dyDescent="0.25">
      <c r="A22" s="79">
        <v>18</v>
      </c>
      <c r="B22" s="368" t="str">
        <f>IF(ISBLANK('frekwencja I sem'!B25),"",'frekwencja I sem'!B25)</f>
        <v/>
      </c>
      <c r="C22" s="79">
        <v>100</v>
      </c>
      <c r="D22" s="442"/>
      <c r="E22" s="442"/>
      <c r="F22" s="442"/>
      <c r="G22" s="442"/>
      <c r="H22" s="442"/>
      <c r="I22" s="442"/>
      <c r="J22" s="442"/>
      <c r="K22" s="442"/>
      <c r="L22" s="442"/>
      <c r="M22" s="442"/>
      <c r="N22" s="79" t="str">
        <f>IF(ISBLANK('frekwencja I sem'!B25),"",SUM(E22:M22))</f>
        <v/>
      </c>
      <c r="O22" s="79" t="str">
        <f>IF(ISBLANK('frekwencja I sem'!B25),"",C22+N22)</f>
        <v/>
      </c>
      <c r="P22" s="79" t="str">
        <f>IF(ISBLANK('frekwencja I sem'!B25),"",'frekwencja I sem'!J25)</f>
        <v/>
      </c>
      <c r="Q22" s="79" t="str">
        <f>IF(ISBLANK('frekwencja I sem'!B25),"",P22*2)</f>
        <v/>
      </c>
      <c r="R22" s="441" t="str">
        <f>IF(ISBLANK('frekwencja I sem'!B25),"",TRUNC(AJ22,0))</f>
        <v/>
      </c>
      <c r="S22" s="442"/>
      <c r="T22" s="442"/>
      <c r="U22" s="442"/>
      <c r="V22" s="442"/>
      <c r="W22" s="442"/>
      <c r="X22" s="442"/>
      <c r="Y22" s="442"/>
      <c r="Z22" s="442"/>
      <c r="AA22" s="442"/>
      <c r="AB22" s="442"/>
      <c r="AC22" s="442"/>
      <c r="AD22" s="442"/>
      <c r="AE22" s="79" t="str">
        <f>IF(ISBLANK('frekwencja I sem'!B25),"",SUM(Q22:AD22))</f>
        <v/>
      </c>
      <c r="AF22" s="79" t="str">
        <f>IF(ISBLANK('frekwencja I sem'!B25),"",O22-AE22)</f>
        <v/>
      </c>
      <c r="AG22" s="79" t="str">
        <f>IF(ISBLANK('frekwencja I sem'!B25),"",LOOKUP(AF22,{-600,41,61,81,101,121},{"naganne","nieodpowiednie","poprawne","dobre","bardzo dobre","wzorowe"}))</f>
        <v/>
      </c>
      <c r="AH22" s="79" t="str">
        <f>IF(ISBLANK('frekwencja I sem'!B25),"",LOOKUP(AV22,{1,2,3,4,5,6},{"naganne","nieodpowiednie","poprawne","dobre","bardzo dobre","wzorowe"}))</f>
        <v/>
      </c>
      <c r="AI22" s="313" t="str">
        <f>IF(ISBLANK('frekwencja I sem'!B25),"",'frekwencja I sem'!L25)</f>
        <v/>
      </c>
      <c r="AJ22" s="94" t="str">
        <f>IF(ISBLANK('frekwencja I sem'!B25),"",AI22/2)</f>
        <v/>
      </c>
      <c r="AK22" s="94" t="str">
        <f>IF(ISBLANK('frekwencja I sem'!B25),"",TRUNC(AJ22,0))</f>
        <v/>
      </c>
      <c r="AL22" s="94" t="str">
        <f>IF(ISBLANK('frekwencja I sem'!B25),"",'frekwencja I sem'!B25)</f>
        <v/>
      </c>
      <c r="AM22" s="147" t="str">
        <f t="shared" si="1"/>
        <v/>
      </c>
      <c r="AN22" s="147">
        <f t="shared" si="0"/>
        <v>0</v>
      </c>
      <c r="AO22" s="147">
        <f t="shared" si="2"/>
        <v>0</v>
      </c>
      <c r="AP22" s="147" t="str">
        <f>IF(ISBLANK('frekwencja I sem'!B25),"",LOOKUP(AO22,{-600,41,61,81,101,121},{"naganne","nieodpowiednie","poprawne","dobre","bardzo dobre","wzorowe"}))</f>
        <v/>
      </c>
      <c r="AQ22" s="147" t="str">
        <f t="shared" si="3"/>
        <v/>
      </c>
      <c r="AR22" s="147" t="str">
        <f t="shared" si="4"/>
        <v/>
      </c>
      <c r="AS22" s="147" t="e">
        <f t="shared" si="5"/>
        <v>#VALUE!</v>
      </c>
      <c r="AT22" s="147" t="e">
        <f t="shared" si="6"/>
        <v>#VALUE!</v>
      </c>
      <c r="AU22" s="147" t="e">
        <f t="shared" si="7"/>
        <v>#VALUE!</v>
      </c>
      <c r="AV22" s="147" t="str">
        <f>IF(ISBLANK('frekwencja I sem'!B25),"",IF(AU22&gt;=1,AQ22+1,AQ22))</f>
        <v/>
      </c>
    </row>
    <row r="23" spans="1:48" ht="26.25" customHeight="1" x14ac:dyDescent="0.25">
      <c r="A23" s="79">
        <v>19</v>
      </c>
      <c r="B23" s="368" t="str">
        <f>IF(ISBLANK('frekwencja I sem'!B26),"",'frekwencja I sem'!B26)</f>
        <v/>
      </c>
      <c r="C23" s="79">
        <v>100</v>
      </c>
      <c r="D23" s="442"/>
      <c r="E23" s="442"/>
      <c r="F23" s="442"/>
      <c r="G23" s="442"/>
      <c r="H23" s="442"/>
      <c r="I23" s="442"/>
      <c r="J23" s="442"/>
      <c r="K23" s="442"/>
      <c r="L23" s="442"/>
      <c r="M23" s="442"/>
      <c r="N23" s="79" t="str">
        <f>IF(ISBLANK('frekwencja I sem'!B26),"",SUM(E23:M23))</f>
        <v/>
      </c>
      <c r="O23" s="79" t="str">
        <f>IF(ISBLANK('frekwencja I sem'!B26),"",C23+N23)</f>
        <v/>
      </c>
      <c r="P23" s="79" t="str">
        <f>IF(ISBLANK('frekwencja I sem'!B26),"",'frekwencja I sem'!J26)</f>
        <v/>
      </c>
      <c r="Q23" s="79" t="str">
        <f>IF(ISBLANK('frekwencja I sem'!B26),"",P23*2)</f>
        <v/>
      </c>
      <c r="R23" s="441" t="str">
        <f>IF(ISBLANK('frekwencja I sem'!B26),"",TRUNC(AJ23,0))</f>
        <v/>
      </c>
      <c r="S23" s="442"/>
      <c r="T23" s="442"/>
      <c r="U23" s="442"/>
      <c r="V23" s="442"/>
      <c r="W23" s="442"/>
      <c r="X23" s="442"/>
      <c r="Y23" s="442"/>
      <c r="Z23" s="442"/>
      <c r="AA23" s="442"/>
      <c r="AB23" s="442"/>
      <c r="AC23" s="442"/>
      <c r="AD23" s="442"/>
      <c r="AE23" s="79" t="str">
        <f>IF(ISBLANK('frekwencja I sem'!B26),"",SUM(Q23:AD23))</f>
        <v/>
      </c>
      <c r="AF23" s="79" t="str">
        <f>IF(ISBLANK('frekwencja I sem'!B26),"",O23-AE23)</f>
        <v/>
      </c>
      <c r="AG23" s="79" t="str">
        <f>IF(ISBLANK('frekwencja I sem'!B26),"",LOOKUP(AF23,{-600,41,61,81,101,121},{"naganne","nieodpowiednie","poprawne","dobre","bardzo dobre","wzorowe"}))</f>
        <v/>
      </c>
      <c r="AH23" s="79" t="str">
        <f>IF(ISBLANK('frekwencja I sem'!B26),"",LOOKUP(AV23,{1,2,3,4,5,6},{"naganne","nieodpowiednie","poprawne","dobre","bardzo dobre","wzorowe"}))</f>
        <v/>
      </c>
      <c r="AI23" s="313" t="str">
        <f>IF(ISBLANK('frekwencja I sem'!B26),"",'frekwencja I sem'!L26)</f>
        <v/>
      </c>
      <c r="AJ23" s="94" t="str">
        <f>IF(ISBLANK('frekwencja I sem'!B26),"",AI23/2)</f>
        <v/>
      </c>
      <c r="AK23" s="94" t="str">
        <f>IF(ISBLANK('frekwencja I sem'!B26),"",TRUNC(AJ23,0))</f>
        <v/>
      </c>
      <c r="AL23" s="94" t="str">
        <f>IF(ISBLANK('frekwencja I sem'!B26),"",'frekwencja I sem'!B26)</f>
        <v/>
      </c>
      <c r="AM23" s="147" t="str">
        <f t="shared" si="1"/>
        <v/>
      </c>
      <c r="AN23" s="147">
        <f t="shared" si="0"/>
        <v>0</v>
      </c>
      <c r="AO23" s="147">
        <f t="shared" si="2"/>
        <v>0</v>
      </c>
      <c r="AP23" s="147" t="str">
        <f>IF(ISBLANK('frekwencja I sem'!B26),"",LOOKUP(AO23,{-600,41,61,81,101,121},{"naganne","nieodpowiednie","poprawne","dobre","bardzo dobre","wzorowe"}))</f>
        <v/>
      </c>
      <c r="AQ23" s="147" t="str">
        <f t="shared" si="3"/>
        <v/>
      </c>
      <c r="AR23" s="147" t="str">
        <f t="shared" si="4"/>
        <v/>
      </c>
      <c r="AS23" s="147" t="e">
        <f t="shared" si="5"/>
        <v>#VALUE!</v>
      </c>
      <c r="AT23" s="147" t="e">
        <f t="shared" si="6"/>
        <v>#VALUE!</v>
      </c>
      <c r="AU23" s="147" t="e">
        <f t="shared" si="7"/>
        <v>#VALUE!</v>
      </c>
      <c r="AV23" s="147" t="str">
        <f>IF(ISBLANK('frekwencja I sem'!B26),"",IF(AU23&gt;=1,AQ23+1,AQ23))</f>
        <v/>
      </c>
    </row>
    <row r="24" spans="1:48" ht="26.25" customHeight="1" x14ac:dyDescent="0.25">
      <c r="A24" s="79">
        <v>20</v>
      </c>
      <c r="B24" s="368" t="str">
        <f>IF(ISBLANK('frekwencja I sem'!B27),"",'frekwencja I sem'!B27)</f>
        <v/>
      </c>
      <c r="C24" s="79">
        <v>100</v>
      </c>
      <c r="D24" s="442"/>
      <c r="E24" s="442"/>
      <c r="F24" s="442"/>
      <c r="G24" s="442"/>
      <c r="H24" s="442"/>
      <c r="I24" s="442"/>
      <c r="J24" s="442"/>
      <c r="K24" s="442"/>
      <c r="L24" s="442"/>
      <c r="M24" s="442"/>
      <c r="N24" s="79" t="str">
        <f>IF(ISBLANK('frekwencja I sem'!B27),"",SUM(E24:M24))</f>
        <v/>
      </c>
      <c r="O24" s="79" t="str">
        <f>IF(ISBLANK('frekwencja I sem'!B27),"",C24+N24)</f>
        <v/>
      </c>
      <c r="P24" s="79" t="str">
        <f>IF(ISBLANK('frekwencja I sem'!B27),"",'frekwencja I sem'!J27)</f>
        <v/>
      </c>
      <c r="Q24" s="79" t="str">
        <f>IF(ISBLANK('frekwencja I sem'!B27),"",P24*2)</f>
        <v/>
      </c>
      <c r="R24" s="441" t="str">
        <f>IF(ISBLANK('frekwencja I sem'!B27),"",TRUNC(AJ24,0))</f>
        <v/>
      </c>
      <c r="S24" s="442"/>
      <c r="T24" s="442"/>
      <c r="U24" s="442"/>
      <c r="V24" s="442"/>
      <c r="W24" s="442"/>
      <c r="X24" s="442"/>
      <c r="Y24" s="442"/>
      <c r="Z24" s="442"/>
      <c r="AA24" s="442"/>
      <c r="AB24" s="442"/>
      <c r="AC24" s="442"/>
      <c r="AD24" s="442"/>
      <c r="AE24" s="79" t="str">
        <f>IF(ISBLANK('frekwencja I sem'!B27),"",SUM(Q24:AD24))</f>
        <v/>
      </c>
      <c r="AF24" s="79" t="str">
        <f>IF(ISBLANK('frekwencja I sem'!B27),"",O24-AE24)</f>
        <v/>
      </c>
      <c r="AG24" s="79" t="str">
        <f>IF(ISBLANK('frekwencja I sem'!B27),"",LOOKUP(AF24,{-600,41,61,81,101,121},{"naganne","nieodpowiednie","poprawne","dobre","bardzo dobre","wzorowe"}))</f>
        <v/>
      </c>
      <c r="AH24" s="79" t="str">
        <f>IF(ISBLANK('frekwencja I sem'!B27),"",LOOKUP(AV24,{1,2,3,4,5,6},{"naganne","nieodpowiednie","poprawne","dobre","bardzo dobre","wzorowe"}))</f>
        <v/>
      </c>
      <c r="AI24" s="313" t="str">
        <f>IF(ISBLANK('frekwencja I sem'!B27),"",'frekwencja I sem'!L27)</f>
        <v/>
      </c>
      <c r="AJ24" s="94" t="str">
        <f>IF(ISBLANK('frekwencja I sem'!B27),"",AI24/2)</f>
        <v/>
      </c>
      <c r="AK24" s="94" t="str">
        <f>IF(ISBLANK('frekwencja I sem'!B27),"",TRUNC(AJ24,0))</f>
        <v/>
      </c>
      <c r="AL24" s="94" t="str">
        <f>IF(ISBLANK('frekwencja I sem'!B27),"",'frekwencja I sem'!B27)</f>
        <v/>
      </c>
      <c r="AM24" s="147" t="str">
        <f t="shared" si="1"/>
        <v/>
      </c>
      <c r="AN24" s="147">
        <f t="shared" si="0"/>
        <v>0</v>
      </c>
      <c r="AO24" s="147">
        <f t="shared" si="2"/>
        <v>0</v>
      </c>
      <c r="AP24" s="147" t="str">
        <f>IF(ISBLANK('frekwencja I sem'!B27),"",LOOKUP(AO24,{-600,41,61,81,101,121},{"naganne","nieodpowiednie","poprawne","dobre","bardzo dobre","wzorowe"}))</f>
        <v/>
      </c>
      <c r="AQ24" s="147" t="str">
        <f t="shared" si="3"/>
        <v/>
      </c>
      <c r="AR24" s="147" t="str">
        <f t="shared" si="4"/>
        <v/>
      </c>
      <c r="AS24" s="147" t="e">
        <f t="shared" si="5"/>
        <v>#VALUE!</v>
      </c>
      <c r="AT24" s="147" t="e">
        <f t="shared" si="6"/>
        <v>#VALUE!</v>
      </c>
      <c r="AU24" s="147" t="e">
        <f t="shared" si="7"/>
        <v>#VALUE!</v>
      </c>
      <c r="AV24" s="147" t="str">
        <f>IF(ISBLANK('frekwencja I sem'!B27),"",IF(AU24&gt;=1,AQ24+1,AQ24))</f>
        <v/>
      </c>
    </row>
    <row r="25" spans="1:48" ht="26.25" customHeight="1" x14ac:dyDescent="0.25">
      <c r="A25" s="79">
        <v>21</v>
      </c>
      <c r="B25" s="368" t="str">
        <f>IF(ISBLANK('frekwencja I sem'!B28),"",'frekwencja I sem'!B28)</f>
        <v/>
      </c>
      <c r="C25" s="79">
        <v>100</v>
      </c>
      <c r="D25" s="442" t="s">
        <v>167</v>
      </c>
      <c r="E25" s="442"/>
      <c r="F25" s="442"/>
      <c r="G25" s="442"/>
      <c r="H25" s="442"/>
      <c r="I25" s="442"/>
      <c r="J25" s="442"/>
      <c r="K25" s="442"/>
      <c r="L25" s="442"/>
      <c r="M25" s="442"/>
      <c r="N25" s="79" t="str">
        <f>IF(ISBLANK('frekwencja I sem'!B28),"",SUM(E25:M25))</f>
        <v/>
      </c>
      <c r="O25" s="79" t="str">
        <f>IF(ISBLANK('frekwencja I sem'!B28),"",C25+N25)</f>
        <v/>
      </c>
      <c r="P25" s="79" t="str">
        <f>IF(ISBLANK('frekwencja I sem'!B28),"",'frekwencja I sem'!J28)</f>
        <v/>
      </c>
      <c r="Q25" s="79" t="str">
        <f>IF(ISBLANK('frekwencja I sem'!B28),"",P25*2)</f>
        <v/>
      </c>
      <c r="R25" s="441" t="str">
        <f>IF(ISBLANK('frekwencja I sem'!B28),"",TRUNC(AJ25,0))</f>
        <v/>
      </c>
      <c r="S25" s="442"/>
      <c r="T25" s="442"/>
      <c r="U25" s="442"/>
      <c r="V25" s="442"/>
      <c r="W25" s="442"/>
      <c r="X25" s="442"/>
      <c r="Y25" s="442"/>
      <c r="Z25" s="442"/>
      <c r="AA25" s="442"/>
      <c r="AB25" s="442"/>
      <c r="AC25" s="442"/>
      <c r="AD25" s="442"/>
      <c r="AE25" s="79" t="str">
        <f>IF(ISBLANK('frekwencja I sem'!B28),"",SUM(Q25:AD25))</f>
        <v/>
      </c>
      <c r="AF25" s="79" t="str">
        <f>IF(ISBLANK('frekwencja I sem'!B28),"",O25-AE25)</f>
        <v/>
      </c>
      <c r="AG25" s="79" t="str">
        <f>IF(ISBLANK('frekwencja I sem'!B28),"",LOOKUP(AF25,{-600,41,61,81,101,121},{"naganne","nieodpowiednie","poprawne","dobre","bardzo dobre","wzorowe"}))</f>
        <v/>
      </c>
      <c r="AH25" s="79" t="str">
        <f>IF(ISBLANK('frekwencja I sem'!B28),"",LOOKUP(AV25,{1,2,3,4,5,6},{"naganne","nieodpowiednie","poprawne","dobre","bardzo dobre","wzorowe"}))</f>
        <v/>
      </c>
      <c r="AI25" s="313" t="str">
        <f>IF(ISBLANK('frekwencja I sem'!B28),"",'frekwencja I sem'!L28)</f>
        <v/>
      </c>
      <c r="AJ25" s="94" t="str">
        <f>IF(ISBLANK('frekwencja I sem'!B28),"",AI25/2)</f>
        <v/>
      </c>
      <c r="AK25" s="94" t="str">
        <f>IF(ISBLANK('frekwencja I sem'!B28),"",TRUNC(AJ25,0))</f>
        <v/>
      </c>
      <c r="AL25" s="94" t="str">
        <f>IF(ISBLANK('frekwencja I sem'!B28),"",'frekwencja I sem'!B28)</f>
        <v/>
      </c>
      <c r="AM25" s="147" t="str">
        <f t="shared" si="1"/>
        <v/>
      </c>
      <c r="AN25" s="147" t="str">
        <f t="shared" si="0"/>
        <v/>
      </c>
      <c r="AO25" s="147">
        <f t="shared" si="2"/>
        <v>0</v>
      </c>
      <c r="AP25" s="147" t="str">
        <f>IF(ISBLANK('frekwencja I sem'!B28),"",LOOKUP(AO25,{-600,41,61,81,101,121},{"naganne","nieodpowiednie","poprawne","dobre","bardzo dobre","wzorowe"}))</f>
        <v/>
      </c>
      <c r="AQ25" s="147" t="str">
        <f t="shared" si="3"/>
        <v/>
      </c>
      <c r="AR25" s="147" t="str">
        <f t="shared" si="4"/>
        <v/>
      </c>
      <c r="AS25" s="147" t="e">
        <f t="shared" si="5"/>
        <v>#VALUE!</v>
      </c>
      <c r="AT25" s="147" t="e">
        <f t="shared" si="6"/>
        <v>#VALUE!</v>
      </c>
      <c r="AU25" s="147" t="e">
        <f t="shared" si="7"/>
        <v>#VALUE!</v>
      </c>
      <c r="AV25" s="147" t="str">
        <f>IF(ISBLANK('frekwencja I sem'!B28),"",IF(AU25&gt;=1,AQ25+1,AQ25))</f>
        <v/>
      </c>
    </row>
    <row r="26" spans="1:48" ht="26.25" customHeight="1" x14ac:dyDescent="0.25">
      <c r="A26" s="79">
        <v>22</v>
      </c>
      <c r="B26" s="368" t="str">
        <f>IF(ISBLANK('frekwencja I sem'!B29),"",'frekwencja I sem'!B29)</f>
        <v/>
      </c>
      <c r="C26" s="79">
        <v>100</v>
      </c>
      <c r="D26" s="442" t="s">
        <v>167</v>
      </c>
      <c r="E26" s="442"/>
      <c r="F26" s="442"/>
      <c r="G26" s="442"/>
      <c r="H26" s="442"/>
      <c r="I26" s="442"/>
      <c r="J26" s="442"/>
      <c r="K26" s="442"/>
      <c r="L26" s="442"/>
      <c r="M26" s="442"/>
      <c r="N26" s="79" t="str">
        <f>IF(ISBLANK('frekwencja I sem'!B29),"",SUM(E26:M26))</f>
        <v/>
      </c>
      <c r="O26" s="79" t="str">
        <f>IF(ISBLANK('frekwencja I sem'!B29),"",C26+N26)</f>
        <v/>
      </c>
      <c r="P26" s="79" t="str">
        <f>IF(ISBLANK('frekwencja I sem'!B29),"",'frekwencja I sem'!J29)</f>
        <v/>
      </c>
      <c r="Q26" s="79" t="str">
        <f>IF(ISBLANK('frekwencja I sem'!B29),"",P26*2)</f>
        <v/>
      </c>
      <c r="R26" s="441" t="str">
        <f>IF(ISBLANK('frekwencja I sem'!B29),"",TRUNC(AJ26,0))</f>
        <v/>
      </c>
      <c r="S26" s="442"/>
      <c r="T26" s="442"/>
      <c r="U26" s="442"/>
      <c r="V26" s="442"/>
      <c r="W26" s="442"/>
      <c r="X26" s="442"/>
      <c r="Y26" s="442"/>
      <c r="Z26" s="442"/>
      <c r="AA26" s="442"/>
      <c r="AB26" s="442"/>
      <c r="AC26" s="442"/>
      <c r="AD26" s="442"/>
      <c r="AE26" s="79" t="str">
        <f>IF(ISBLANK('frekwencja I sem'!B29),"",SUM(Q26:AD26))</f>
        <v/>
      </c>
      <c r="AF26" s="79" t="str">
        <f>IF(ISBLANK('frekwencja I sem'!B29),"",O26-AE26)</f>
        <v/>
      </c>
      <c r="AG26" s="79" t="str">
        <f>IF(ISBLANK('frekwencja I sem'!B29),"",LOOKUP(AF26,{-600,41,61,81,101,121},{"naganne","nieodpowiednie","poprawne","dobre","bardzo dobre","wzorowe"}))</f>
        <v/>
      </c>
      <c r="AH26" s="79" t="str">
        <f>IF(ISBLANK('frekwencja I sem'!B29),"",LOOKUP(AV26,{1,2,3,4,5,6},{"naganne","nieodpowiednie","poprawne","dobre","bardzo dobre","wzorowe"}))</f>
        <v/>
      </c>
      <c r="AI26" s="313" t="str">
        <f>IF(ISBLANK('frekwencja I sem'!B29),"",'frekwencja I sem'!L29)</f>
        <v/>
      </c>
      <c r="AJ26" s="94" t="str">
        <f>IF(ISBLANK('frekwencja I sem'!B29),"",AI26/2)</f>
        <v/>
      </c>
      <c r="AK26" s="94" t="str">
        <f>IF(ISBLANK('frekwencja I sem'!B29),"",TRUNC(AJ26,0))</f>
        <v/>
      </c>
      <c r="AL26" s="94" t="str">
        <f>IF(ISBLANK('frekwencja I sem'!B29),"",'frekwencja I sem'!B29)</f>
        <v/>
      </c>
      <c r="AM26" s="147" t="str">
        <f t="shared" si="1"/>
        <v/>
      </c>
      <c r="AN26" s="147" t="str">
        <f t="shared" si="0"/>
        <v/>
      </c>
      <c r="AO26" s="147">
        <f t="shared" si="2"/>
        <v>0</v>
      </c>
      <c r="AP26" s="147" t="str">
        <f>IF(ISBLANK('frekwencja I sem'!B29),"",LOOKUP(AO26,{-600,41,61,81,101,121},{"naganne","nieodpowiednie","poprawne","dobre","bardzo dobre","wzorowe"}))</f>
        <v/>
      </c>
      <c r="AQ26" s="147" t="str">
        <f t="shared" si="3"/>
        <v/>
      </c>
      <c r="AR26" s="147" t="str">
        <f t="shared" si="4"/>
        <v/>
      </c>
      <c r="AS26" s="147" t="e">
        <f t="shared" si="5"/>
        <v>#VALUE!</v>
      </c>
      <c r="AT26" s="147" t="e">
        <f t="shared" si="6"/>
        <v>#VALUE!</v>
      </c>
      <c r="AU26" s="147" t="e">
        <f t="shared" si="7"/>
        <v>#VALUE!</v>
      </c>
      <c r="AV26" s="147" t="str">
        <f>IF(ISBLANK('frekwencja I sem'!B29),"",IF(AU26&gt;=1,AQ26+1,AQ26))</f>
        <v/>
      </c>
    </row>
    <row r="27" spans="1:48" ht="26.25" customHeight="1" x14ac:dyDescent="0.25">
      <c r="A27" s="79">
        <v>23</v>
      </c>
      <c r="B27" s="368" t="str">
        <f>IF(ISBLANK('frekwencja I sem'!B30),"",'frekwencja I sem'!B30)</f>
        <v/>
      </c>
      <c r="C27" s="79">
        <v>100</v>
      </c>
      <c r="D27" s="442" t="s">
        <v>167</v>
      </c>
      <c r="E27" s="442"/>
      <c r="F27" s="442"/>
      <c r="G27" s="442"/>
      <c r="H27" s="442"/>
      <c r="I27" s="442"/>
      <c r="J27" s="442"/>
      <c r="K27" s="442"/>
      <c r="L27" s="442"/>
      <c r="M27" s="442"/>
      <c r="N27" s="79" t="str">
        <f>IF(ISBLANK('frekwencja I sem'!B30),"",SUM(E27:M27))</f>
        <v/>
      </c>
      <c r="O27" s="79" t="str">
        <f>IF(ISBLANK('frekwencja I sem'!B30),"",C27+N27)</f>
        <v/>
      </c>
      <c r="P27" s="79" t="str">
        <f>IF(ISBLANK('frekwencja I sem'!B30),"",'frekwencja I sem'!J30)</f>
        <v/>
      </c>
      <c r="Q27" s="79" t="str">
        <f>IF(ISBLANK('frekwencja I sem'!B30),"",P27*2)</f>
        <v/>
      </c>
      <c r="R27" s="441" t="str">
        <f>IF(ISBLANK('frekwencja I sem'!B30),"",TRUNC(AJ27,0))</f>
        <v/>
      </c>
      <c r="S27" s="442"/>
      <c r="T27" s="442"/>
      <c r="U27" s="442"/>
      <c r="V27" s="442"/>
      <c r="W27" s="442"/>
      <c r="X27" s="442"/>
      <c r="Y27" s="442"/>
      <c r="Z27" s="442"/>
      <c r="AA27" s="442"/>
      <c r="AB27" s="442"/>
      <c r="AC27" s="442"/>
      <c r="AD27" s="442"/>
      <c r="AE27" s="79" t="str">
        <f>IF(ISBLANK('frekwencja I sem'!B30),"",SUM(Q27:AD27))</f>
        <v/>
      </c>
      <c r="AF27" s="79" t="str">
        <f>IF(ISBLANK('frekwencja I sem'!B30),"",O27-AE27)</f>
        <v/>
      </c>
      <c r="AG27" s="79" t="str">
        <f>IF(ISBLANK('frekwencja I sem'!B30),"",LOOKUP(AF27,{-600,41,61,81,101,121},{"naganne","nieodpowiednie","poprawne","dobre","bardzo dobre","wzorowe"}))</f>
        <v/>
      </c>
      <c r="AH27" s="79" t="str">
        <f>IF(ISBLANK('frekwencja I sem'!B30),"",LOOKUP(AV27,{1,2,3,4,5,6},{"naganne","nieodpowiednie","poprawne","dobre","bardzo dobre","wzorowe"}))</f>
        <v/>
      </c>
      <c r="AI27" s="313" t="str">
        <f>IF(ISBLANK('frekwencja I sem'!B30),"",'frekwencja I sem'!L30)</f>
        <v/>
      </c>
      <c r="AJ27" s="94" t="str">
        <f>IF(ISBLANK('frekwencja I sem'!B30),"",AI27/2)</f>
        <v/>
      </c>
      <c r="AK27" s="94" t="str">
        <f>IF(ISBLANK('frekwencja I sem'!B30),"",TRUNC(AJ27,0))</f>
        <v/>
      </c>
      <c r="AL27" s="94" t="str">
        <f>IF(ISBLANK('frekwencja I sem'!B30),"",'frekwencja I sem'!B30)</f>
        <v/>
      </c>
      <c r="AM27" s="147" t="str">
        <f t="shared" si="1"/>
        <v/>
      </c>
      <c r="AN27" s="147" t="str">
        <f t="shared" si="0"/>
        <v/>
      </c>
      <c r="AO27" s="147">
        <f t="shared" si="2"/>
        <v>0</v>
      </c>
      <c r="AP27" s="147" t="str">
        <f>IF(ISBLANK('frekwencja I sem'!B30),"",LOOKUP(AO27,{-600,41,61,81,101,121},{"naganne","nieodpowiednie","poprawne","dobre","bardzo dobre","wzorowe"}))</f>
        <v/>
      </c>
      <c r="AQ27" s="147" t="str">
        <f t="shared" si="3"/>
        <v/>
      </c>
      <c r="AR27" s="147" t="str">
        <f t="shared" si="4"/>
        <v/>
      </c>
      <c r="AS27" s="147" t="e">
        <f t="shared" si="5"/>
        <v>#VALUE!</v>
      </c>
      <c r="AT27" s="147" t="e">
        <f t="shared" si="6"/>
        <v>#VALUE!</v>
      </c>
      <c r="AU27" s="147" t="e">
        <f t="shared" si="7"/>
        <v>#VALUE!</v>
      </c>
      <c r="AV27" s="147" t="str">
        <f>IF(ISBLANK('frekwencja I sem'!B30),"",IF(AU27&gt;=1,AQ27+1,AQ27))</f>
        <v/>
      </c>
    </row>
    <row r="28" spans="1:48" ht="26.25" customHeight="1" x14ac:dyDescent="0.25">
      <c r="A28" s="79">
        <v>24</v>
      </c>
      <c r="B28" s="368" t="str">
        <f>IF(ISBLANK('frekwencja I sem'!B31),"",'frekwencja I sem'!B31)</f>
        <v/>
      </c>
      <c r="C28" s="79">
        <v>100</v>
      </c>
      <c r="D28" s="442" t="s">
        <v>167</v>
      </c>
      <c r="E28" s="442"/>
      <c r="F28" s="442"/>
      <c r="G28" s="442"/>
      <c r="H28" s="442"/>
      <c r="I28" s="442"/>
      <c r="J28" s="442"/>
      <c r="K28" s="442"/>
      <c r="L28" s="442"/>
      <c r="M28" s="442"/>
      <c r="N28" s="79" t="str">
        <f>IF(ISBLANK('frekwencja I sem'!B31),"",SUM(E28:M28))</f>
        <v/>
      </c>
      <c r="O28" s="79" t="str">
        <f>IF(ISBLANK('frekwencja I sem'!B31),"",C28+N28)</f>
        <v/>
      </c>
      <c r="P28" s="79" t="str">
        <f>IF(ISBLANK('frekwencja I sem'!B31),"",'frekwencja I sem'!J31)</f>
        <v/>
      </c>
      <c r="Q28" s="79" t="str">
        <f>IF(ISBLANK('frekwencja I sem'!B31),"",P28*2)</f>
        <v/>
      </c>
      <c r="R28" s="441" t="str">
        <f>IF(ISBLANK('frekwencja I sem'!B31),"",TRUNC(AJ28,0))</f>
        <v/>
      </c>
      <c r="S28" s="442"/>
      <c r="T28" s="442"/>
      <c r="U28" s="442"/>
      <c r="V28" s="442"/>
      <c r="W28" s="442"/>
      <c r="X28" s="442"/>
      <c r="Y28" s="442"/>
      <c r="Z28" s="442"/>
      <c r="AA28" s="442"/>
      <c r="AB28" s="442"/>
      <c r="AC28" s="442"/>
      <c r="AD28" s="442"/>
      <c r="AE28" s="79" t="str">
        <f>IF(ISBLANK('frekwencja I sem'!B31),"",SUM(Q28:AD28))</f>
        <v/>
      </c>
      <c r="AF28" s="79" t="str">
        <f>IF(ISBLANK('frekwencja I sem'!B31),"",O28-AE28)</f>
        <v/>
      </c>
      <c r="AG28" s="79" t="str">
        <f>IF(ISBLANK('frekwencja I sem'!B31),"",LOOKUP(AF28,{-600,41,61,81,101,121},{"naganne","nieodpowiednie","poprawne","dobre","bardzo dobre","wzorowe"}))</f>
        <v/>
      </c>
      <c r="AH28" s="79" t="str">
        <f>IF(ISBLANK('frekwencja I sem'!B31),"",LOOKUP(AV28,{1,2,3,4,5,6},{"naganne","nieodpowiednie","poprawne","dobre","bardzo dobre","wzorowe"}))</f>
        <v/>
      </c>
      <c r="AI28" s="313" t="str">
        <f>IF(ISBLANK('frekwencja I sem'!B31),"",'frekwencja I sem'!L31)</f>
        <v/>
      </c>
      <c r="AJ28" s="94" t="str">
        <f>IF(ISBLANK('frekwencja I sem'!B31),"",AI28/2)</f>
        <v/>
      </c>
      <c r="AK28" s="94" t="str">
        <f>IF(ISBLANK('frekwencja I sem'!B31),"",TRUNC(AJ28,0))</f>
        <v/>
      </c>
      <c r="AL28" s="94" t="str">
        <f>IF(ISBLANK('frekwencja I sem'!B31),"",'frekwencja I sem'!B31)</f>
        <v/>
      </c>
      <c r="AM28" s="147" t="str">
        <f t="shared" si="1"/>
        <v/>
      </c>
      <c r="AN28" s="147" t="str">
        <f t="shared" si="0"/>
        <v/>
      </c>
      <c r="AO28" s="147">
        <f t="shared" si="2"/>
        <v>0</v>
      </c>
      <c r="AP28" s="147" t="str">
        <f>IF(ISBLANK('frekwencja I sem'!B31),"",LOOKUP(AO28,{-600,41,61,81,101,121},{"naganne","nieodpowiednie","poprawne","dobre","bardzo dobre","wzorowe"}))</f>
        <v/>
      </c>
      <c r="AQ28" s="147" t="str">
        <f t="shared" si="3"/>
        <v/>
      </c>
      <c r="AR28" s="147" t="str">
        <f t="shared" si="4"/>
        <v/>
      </c>
      <c r="AS28" s="147" t="e">
        <f t="shared" si="5"/>
        <v>#VALUE!</v>
      </c>
      <c r="AT28" s="147" t="e">
        <f t="shared" si="6"/>
        <v>#VALUE!</v>
      </c>
      <c r="AU28" s="147" t="e">
        <f t="shared" si="7"/>
        <v>#VALUE!</v>
      </c>
      <c r="AV28" s="147" t="str">
        <f>IF(ISBLANK('frekwencja I sem'!B31),"",IF(AU28&gt;=1,AQ28+1,AQ28))</f>
        <v/>
      </c>
    </row>
    <row r="29" spans="1:48" ht="26.25" customHeight="1" x14ac:dyDescent="0.25">
      <c r="A29" s="79">
        <v>25</v>
      </c>
      <c r="B29" s="368" t="str">
        <f>IF(ISBLANK('frekwencja I sem'!B32),"",'frekwencja I sem'!B32)</f>
        <v/>
      </c>
      <c r="C29" s="79">
        <v>100</v>
      </c>
      <c r="D29" s="442" t="s">
        <v>167</v>
      </c>
      <c r="E29" s="442"/>
      <c r="F29" s="442"/>
      <c r="G29" s="442"/>
      <c r="H29" s="442"/>
      <c r="I29" s="442"/>
      <c r="J29" s="442"/>
      <c r="K29" s="442"/>
      <c r="L29" s="442"/>
      <c r="M29" s="442"/>
      <c r="N29" s="79" t="str">
        <f>IF(ISBLANK('frekwencja I sem'!B32),"",SUM(E29:M29))</f>
        <v/>
      </c>
      <c r="O29" s="79" t="str">
        <f>IF(ISBLANK('frekwencja I sem'!B32),"",C29+N29)</f>
        <v/>
      </c>
      <c r="P29" s="79" t="str">
        <f>IF(ISBLANK('frekwencja I sem'!B32),"",'frekwencja I sem'!J32)</f>
        <v/>
      </c>
      <c r="Q29" s="79" t="str">
        <f>IF(ISBLANK('frekwencja I sem'!B32),"",P29*2)</f>
        <v/>
      </c>
      <c r="R29" s="441" t="str">
        <f>IF(ISBLANK('frekwencja I sem'!B32),"",TRUNC(AJ29,0))</f>
        <v/>
      </c>
      <c r="S29" s="442"/>
      <c r="T29" s="442"/>
      <c r="U29" s="442"/>
      <c r="V29" s="442"/>
      <c r="W29" s="442"/>
      <c r="X29" s="442"/>
      <c r="Y29" s="442"/>
      <c r="Z29" s="442"/>
      <c r="AA29" s="442"/>
      <c r="AB29" s="442"/>
      <c r="AC29" s="442"/>
      <c r="AD29" s="442"/>
      <c r="AE29" s="79" t="str">
        <f>IF(ISBLANK('frekwencja I sem'!B32),"",SUM(Q29:AD29))</f>
        <v/>
      </c>
      <c r="AF29" s="79" t="str">
        <f>IF(ISBLANK('frekwencja I sem'!B32),"",O29-AE29)</f>
        <v/>
      </c>
      <c r="AG29" s="79" t="str">
        <f>IF(ISBLANK('frekwencja I sem'!B32),"",LOOKUP(AF29,{-600,41,61,81,101,121},{"naganne","nieodpowiednie","poprawne","dobre","bardzo dobre","wzorowe"}))</f>
        <v/>
      </c>
      <c r="AH29" s="79" t="str">
        <f>IF(ISBLANK('frekwencja I sem'!B32),"",LOOKUP(AV29,{1,2,3,4,5,6},{"naganne","nieodpowiednie","poprawne","dobre","bardzo dobre","wzorowe"}))</f>
        <v/>
      </c>
      <c r="AI29" s="313" t="str">
        <f>IF(ISBLANK('frekwencja I sem'!B32),"",'frekwencja I sem'!L32)</f>
        <v/>
      </c>
      <c r="AJ29" s="94" t="str">
        <f>IF(ISBLANK('frekwencja I sem'!B32),"",AI29/2)</f>
        <v/>
      </c>
      <c r="AK29" s="94" t="str">
        <f>IF(ISBLANK('frekwencja I sem'!B32),"",TRUNC(AJ29,0))</f>
        <v/>
      </c>
      <c r="AL29" s="94" t="str">
        <f>IF(ISBLANK('frekwencja I sem'!B32),"",'frekwencja I sem'!B32)</f>
        <v/>
      </c>
      <c r="AM29" s="147" t="str">
        <f t="shared" si="1"/>
        <v/>
      </c>
      <c r="AN29" s="147" t="str">
        <f t="shared" si="0"/>
        <v/>
      </c>
      <c r="AO29" s="147">
        <f t="shared" si="2"/>
        <v>0</v>
      </c>
      <c r="AP29" s="147" t="str">
        <f>IF(ISBLANK('frekwencja I sem'!B32),"",LOOKUP(AO29,{-600,41,61,81,101,121},{"naganne","nieodpowiednie","poprawne","dobre","bardzo dobre","wzorowe"}))</f>
        <v/>
      </c>
      <c r="AQ29" s="147" t="str">
        <f t="shared" si="3"/>
        <v/>
      </c>
      <c r="AR29" s="147" t="str">
        <f t="shared" si="4"/>
        <v/>
      </c>
      <c r="AS29" s="147" t="e">
        <f t="shared" si="5"/>
        <v>#VALUE!</v>
      </c>
      <c r="AT29" s="147" t="e">
        <f t="shared" si="6"/>
        <v>#VALUE!</v>
      </c>
      <c r="AU29" s="147" t="e">
        <f t="shared" si="7"/>
        <v>#VALUE!</v>
      </c>
      <c r="AV29" s="147" t="str">
        <f>IF(ISBLANK('frekwencja I sem'!B32),"",IF(AU29&gt;=1,AQ29+1,AQ29))</f>
        <v/>
      </c>
    </row>
    <row r="30" spans="1:48" ht="26.25" customHeight="1" x14ac:dyDescent="0.25">
      <c r="A30" s="79">
        <v>26</v>
      </c>
      <c r="B30" s="368" t="str">
        <f>IF(ISBLANK('frekwencja I sem'!B33),"",'frekwencja I sem'!B33)</f>
        <v/>
      </c>
      <c r="C30" s="79">
        <v>100</v>
      </c>
      <c r="D30" s="442" t="s">
        <v>167</v>
      </c>
      <c r="E30" s="442"/>
      <c r="F30" s="442"/>
      <c r="G30" s="442"/>
      <c r="H30" s="442"/>
      <c r="I30" s="442"/>
      <c r="J30" s="442"/>
      <c r="K30" s="442"/>
      <c r="L30" s="442"/>
      <c r="M30" s="442"/>
      <c r="N30" s="79" t="str">
        <f>IF(ISBLANK('frekwencja I sem'!B33),"",SUM(E30:M30))</f>
        <v/>
      </c>
      <c r="O30" s="79" t="str">
        <f>IF(ISBLANK('frekwencja I sem'!B33),"",C30+N30)</f>
        <v/>
      </c>
      <c r="P30" s="79" t="str">
        <f>IF(ISBLANK('frekwencja I sem'!B33),"",'frekwencja I sem'!J33)</f>
        <v/>
      </c>
      <c r="Q30" s="79" t="str">
        <f>IF(ISBLANK('frekwencja I sem'!B33),"",P30*2)</f>
        <v/>
      </c>
      <c r="R30" s="441" t="str">
        <f>IF(ISBLANK('frekwencja I sem'!B33),"",TRUNC(AJ30,0))</f>
        <v/>
      </c>
      <c r="S30" s="442"/>
      <c r="T30" s="442"/>
      <c r="U30" s="442"/>
      <c r="V30" s="442"/>
      <c r="W30" s="442"/>
      <c r="X30" s="442"/>
      <c r="Y30" s="442"/>
      <c r="Z30" s="442"/>
      <c r="AA30" s="442"/>
      <c r="AB30" s="442"/>
      <c r="AC30" s="442"/>
      <c r="AD30" s="442"/>
      <c r="AE30" s="79" t="str">
        <f>IF(ISBLANK('frekwencja I sem'!B33),"",SUM(Q30:AD30))</f>
        <v/>
      </c>
      <c r="AF30" s="79" t="str">
        <f>IF(ISBLANK('frekwencja I sem'!B33),"",O30-AE30)</f>
        <v/>
      </c>
      <c r="AG30" s="79" t="str">
        <f>IF(ISBLANK('frekwencja I sem'!B33),"",LOOKUP(AF30,{-600,41,61,81,101,121},{"naganne","nieodpowiednie","poprawne","dobre","bardzo dobre","wzorowe"}))</f>
        <v/>
      </c>
      <c r="AH30" s="79" t="str">
        <f>IF(ISBLANK('frekwencja I sem'!B33),"",LOOKUP(AV30,{1,2,3,4,5,6},{"naganne","nieodpowiednie","poprawne","dobre","bardzo dobre","wzorowe"}))</f>
        <v/>
      </c>
      <c r="AI30" s="313" t="str">
        <f>IF(ISBLANK('frekwencja I sem'!B33),"",'frekwencja I sem'!L33)</f>
        <v/>
      </c>
      <c r="AJ30" s="94" t="str">
        <f>IF(ISBLANK('frekwencja I sem'!B33),"",AI30/2)</f>
        <v/>
      </c>
      <c r="AK30" s="94" t="str">
        <f>IF(ISBLANK('frekwencja I sem'!B33),"",TRUNC(AJ30,0))</f>
        <v/>
      </c>
      <c r="AL30" s="94" t="str">
        <f>IF(ISBLANK('frekwencja I sem'!B33),"",'frekwencja I sem'!B33)</f>
        <v/>
      </c>
      <c r="AM30" s="147" t="str">
        <f t="shared" si="1"/>
        <v/>
      </c>
      <c r="AN30" s="147" t="str">
        <f t="shared" si="0"/>
        <v/>
      </c>
      <c r="AO30" s="147">
        <f t="shared" si="2"/>
        <v>0</v>
      </c>
      <c r="AP30" s="147" t="str">
        <f>IF(ISBLANK('frekwencja I sem'!B33),"",LOOKUP(AO30,{-600,41,61,81,101,121},{"naganne","nieodpowiednie","poprawne","dobre","bardzo dobre","wzorowe"}))</f>
        <v/>
      </c>
      <c r="AQ30" s="147" t="str">
        <f t="shared" si="3"/>
        <v/>
      </c>
      <c r="AR30" s="147" t="str">
        <f t="shared" si="4"/>
        <v/>
      </c>
      <c r="AS30" s="147" t="e">
        <f t="shared" si="5"/>
        <v>#VALUE!</v>
      </c>
      <c r="AT30" s="147" t="e">
        <f t="shared" si="6"/>
        <v>#VALUE!</v>
      </c>
      <c r="AU30" s="147" t="e">
        <f t="shared" si="7"/>
        <v>#VALUE!</v>
      </c>
      <c r="AV30" s="147" t="str">
        <f>IF(ISBLANK('frekwencja I sem'!B33),"",IF(AU30&gt;=1,AQ30+1,AQ30))</f>
        <v/>
      </c>
    </row>
    <row r="31" spans="1:48" ht="26.25" customHeight="1" x14ac:dyDescent="0.25">
      <c r="A31" s="79">
        <v>27</v>
      </c>
      <c r="B31" s="368" t="str">
        <f>IF(ISBLANK('frekwencja I sem'!B34),"",'frekwencja I sem'!B34)</f>
        <v/>
      </c>
      <c r="C31" s="79">
        <v>100</v>
      </c>
      <c r="D31" s="442" t="s">
        <v>167</v>
      </c>
      <c r="E31" s="442"/>
      <c r="F31" s="442"/>
      <c r="G31" s="442"/>
      <c r="H31" s="442"/>
      <c r="I31" s="442"/>
      <c r="J31" s="442"/>
      <c r="K31" s="442"/>
      <c r="L31" s="442"/>
      <c r="M31" s="442"/>
      <c r="N31" s="79" t="str">
        <f>IF(ISBLANK('frekwencja I sem'!B34),"",SUM(E31:M31))</f>
        <v/>
      </c>
      <c r="O31" s="79" t="str">
        <f>IF(ISBLANK('frekwencja I sem'!B34),"",C31+N31)</f>
        <v/>
      </c>
      <c r="P31" s="79" t="str">
        <f>IF(ISBLANK('frekwencja I sem'!B34),"",'frekwencja I sem'!J34)</f>
        <v/>
      </c>
      <c r="Q31" s="79" t="str">
        <f>IF(ISBLANK('frekwencja I sem'!B34),"",P31*2)</f>
        <v/>
      </c>
      <c r="R31" s="441" t="str">
        <f>IF(ISBLANK('frekwencja I sem'!B34),"",TRUNC(AJ31,0))</f>
        <v/>
      </c>
      <c r="S31" s="442"/>
      <c r="T31" s="442"/>
      <c r="U31" s="442"/>
      <c r="V31" s="442"/>
      <c r="W31" s="442"/>
      <c r="X31" s="442"/>
      <c r="Y31" s="442"/>
      <c r="Z31" s="442"/>
      <c r="AA31" s="442"/>
      <c r="AB31" s="442"/>
      <c r="AC31" s="442"/>
      <c r="AD31" s="442"/>
      <c r="AE31" s="79" t="str">
        <f>IF(ISBLANK('frekwencja I sem'!B34),"",SUM(Q31:AD31))</f>
        <v/>
      </c>
      <c r="AF31" s="79" t="str">
        <f>IF(ISBLANK('frekwencja I sem'!B34),"",O31-AE31)</f>
        <v/>
      </c>
      <c r="AG31" s="79" t="str">
        <f>IF(ISBLANK('frekwencja I sem'!B34),"",LOOKUP(AF31,{-600,41,61,81,101,121},{"naganne","nieodpowiednie","poprawne","dobre","bardzo dobre","wzorowe"}))</f>
        <v/>
      </c>
      <c r="AH31" s="79" t="str">
        <f>IF(ISBLANK('frekwencja I sem'!B34),"",LOOKUP(AV31,{1,2,3,4,5,6},{"naganne","nieodpowiednie","poprawne","dobre","bardzo dobre","wzorowe"}))</f>
        <v/>
      </c>
      <c r="AI31" s="313" t="str">
        <f>IF(ISBLANK('frekwencja I sem'!B34),"",'frekwencja I sem'!L34)</f>
        <v/>
      </c>
      <c r="AJ31" s="94" t="str">
        <f>IF(ISBLANK('frekwencja I sem'!B34),"",AI31/2)</f>
        <v/>
      </c>
      <c r="AK31" s="94" t="str">
        <f>IF(ISBLANK('frekwencja I sem'!B34),"",TRUNC(AJ31,0))</f>
        <v/>
      </c>
      <c r="AL31" s="94" t="str">
        <f>IF(ISBLANK('frekwencja I sem'!B34),"",'frekwencja I sem'!B34)</f>
        <v/>
      </c>
      <c r="AM31" s="147" t="str">
        <f t="shared" si="1"/>
        <v/>
      </c>
      <c r="AN31" s="147" t="str">
        <f t="shared" si="0"/>
        <v/>
      </c>
      <c r="AO31" s="147">
        <f t="shared" si="2"/>
        <v>0</v>
      </c>
      <c r="AP31" s="147" t="str">
        <f>IF(ISBLANK('frekwencja I sem'!B34),"",LOOKUP(AO31,{-600,41,61,81,101,121},{"naganne","nieodpowiednie","poprawne","dobre","bardzo dobre","wzorowe"}))</f>
        <v/>
      </c>
      <c r="AQ31" s="147" t="str">
        <f t="shared" si="3"/>
        <v/>
      </c>
      <c r="AR31" s="147" t="str">
        <f t="shared" si="4"/>
        <v/>
      </c>
      <c r="AS31" s="147" t="e">
        <f t="shared" si="5"/>
        <v>#VALUE!</v>
      </c>
      <c r="AT31" s="147" t="e">
        <f t="shared" si="6"/>
        <v>#VALUE!</v>
      </c>
      <c r="AU31" s="147" t="e">
        <f t="shared" si="7"/>
        <v>#VALUE!</v>
      </c>
      <c r="AV31" s="147" t="str">
        <f>IF(ISBLANK('frekwencja I sem'!B34),"",IF(AU31&gt;=1,AQ31+1,AQ31))</f>
        <v/>
      </c>
    </row>
    <row r="32" spans="1:48" ht="26.25" customHeight="1" x14ac:dyDescent="0.25">
      <c r="A32" s="79">
        <v>28</v>
      </c>
      <c r="B32" s="368" t="str">
        <f>IF(ISBLANK('frekwencja I sem'!B35),"",'frekwencja I sem'!B35)</f>
        <v/>
      </c>
      <c r="C32" s="79">
        <v>100</v>
      </c>
      <c r="D32" s="442" t="s">
        <v>167</v>
      </c>
      <c r="E32" s="442"/>
      <c r="F32" s="442"/>
      <c r="G32" s="442"/>
      <c r="H32" s="442"/>
      <c r="I32" s="442"/>
      <c r="J32" s="442"/>
      <c r="K32" s="442"/>
      <c r="L32" s="442"/>
      <c r="M32" s="442"/>
      <c r="N32" s="79" t="str">
        <f>IF(ISBLANK('frekwencja I sem'!B35),"",SUM(E32:M32))</f>
        <v/>
      </c>
      <c r="O32" s="79" t="str">
        <f>IF(ISBLANK('frekwencja I sem'!B35),"",C32+N32)</f>
        <v/>
      </c>
      <c r="P32" s="79" t="str">
        <f>IF(ISBLANK('frekwencja I sem'!B35),"",'frekwencja I sem'!J35)</f>
        <v/>
      </c>
      <c r="Q32" s="79" t="str">
        <f>IF(ISBLANK('frekwencja I sem'!B35),"",P32*2)</f>
        <v/>
      </c>
      <c r="R32" s="441" t="str">
        <f>IF(ISBLANK('frekwencja I sem'!B35),"",TRUNC(AJ32,0))</f>
        <v/>
      </c>
      <c r="S32" s="442"/>
      <c r="T32" s="442"/>
      <c r="U32" s="442"/>
      <c r="V32" s="442"/>
      <c r="W32" s="442"/>
      <c r="X32" s="442"/>
      <c r="Y32" s="442"/>
      <c r="Z32" s="442"/>
      <c r="AA32" s="442"/>
      <c r="AB32" s="442"/>
      <c r="AC32" s="442"/>
      <c r="AD32" s="442"/>
      <c r="AE32" s="79" t="str">
        <f>IF(ISBLANK('frekwencja I sem'!B35),"",SUM(Q32:AD32))</f>
        <v/>
      </c>
      <c r="AF32" s="79" t="str">
        <f>IF(ISBLANK('frekwencja I sem'!B35),"",O32-AE32)</f>
        <v/>
      </c>
      <c r="AG32" s="79" t="str">
        <f>IF(ISBLANK('frekwencja I sem'!B35),"",LOOKUP(AF32,{-600,41,61,81,101,121},{"naganne","nieodpowiednie","poprawne","dobre","bardzo dobre","wzorowe"}))</f>
        <v/>
      </c>
      <c r="AH32" s="79" t="str">
        <f>IF(ISBLANK('frekwencja I sem'!B35),"",LOOKUP(AV32,{1,2,3,4,5,6},{"naganne","nieodpowiednie","poprawne","dobre","bardzo dobre","wzorowe"}))</f>
        <v/>
      </c>
      <c r="AI32" s="313" t="str">
        <f>IF(ISBLANK('frekwencja I sem'!B35),"",'frekwencja I sem'!L35)</f>
        <v/>
      </c>
      <c r="AJ32" s="94" t="str">
        <f>IF(ISBLANK('frekwencja I sem'!B35),"",AI32/2)</f>
        <v/>
      </c>
      <c r="AK32" s="94" t="str">
        <f>IF(ISBLANK('frekwencja I sem'!B35),"",TRUNC(AJ32,0))</f>
        <v/>
      </c>
      <c r="AL32" s="94" t="str">
        <f>IF(ISBLANK('frekwencja I sem'!B35),"",'frekwencja I sem'!B35)</f>
        <v/>
      </c>
      <c r="AM32" s="147" t="str">
        <f t="shared" si="1"/>
        <v/>
      </c>
      <c r="AN32" s="147" t="str">
        <f t="shared" si="0"/>
        <v/>
      </c>
      <c r="AO32" s="147">
        <f t="shared" si="2"/>
        <v>0</v>
      </c>
      <c r="AP32" s="147" t="str">
        <f>IF(ISBLANK('frekwencja I sem'!B35),"",LOOKUP(AO32,{-600,41,61,81,101,121},{"naganne","nieodpowiednie","poprawne","dobre","bardzo dobre","wzorowe"}))</f>
        <v/>
      </c>
      <c r="AQ32" s="147" t="str">
        <f t="shared" si="3"/>
        <v/>
      </c>
      <c r="AR32" s="147" t="str">
        <f t="shared" si="4"/>
        <v/>
      </c>
      <c r="AS32" s="147" t="e">
        <f t="shared" si="5"/>
        <v>#VALUE!</v>
      </c>
      <c r="AT32" s="147" t="e">
        <f t="shared" si="6"/>
        <v>#VALUE!</v>
      </c>
      <c r="AU32" s="147" t="e">
        <f t="shared" si="7"/>
        <v>#VALUE!</v>
      </c>
      <c r="AV32" s="147" t="str">
        <f>IF(ISBLANK('frekwencja I sem'!B35),"",IF(AU32&gt;=1,AQ32+1,AQ32))</f>
        <v/>
      </c>
    </row>
    <row r="33" spans="1:48" ht="26.25" customHeight="1" x14ac:dyDescent="0.25">
      <c r="A33" s="79">
        <v>29</v>
      </c>
      <c r="B33" s="368" t="str">
        <f>IF(ISBLANK('frekwencja I sem'!B36),"",'frekwencja I sem'!B36)</f>
        <v/>
      </c>
      <c r="C33" s="79">
        <v>100</v>
      </c>
      <c r="D33" s="442" t="s">
        <v>167</v>
      </c>
      <c r="E33" s="442"/>
      <c r="F33" s="442"/>
      <c r="G33" s="442"/>
      <c r="H33" s="442"/>
      <c r="I33" s="442"/>
      <c r="J33" s="442"/>
      <c r="K33" s="442"/>
      <c r="L33" s="442"/>
      <c r="M33" s="442"/>
      <c r="N33" s="79" t="str">
        <f>IF(ISBLANK('frekwencja I sem'!B36),"",SUM(E33:M33))</f>
        <v/>
      </c>
      <c r="O33" s="79" t="str">
        <f>IF(ISBLANK('frekwencja I sem'!B36),"",C33+N33)</f>
        <v/>
      </c>
      <c r="P33" s="79" t="str">
        <f>IF(ISBLANK('frekwencja I sem'!B36),"",'frekwencja I sem'!J36)</f>
        <v/>
      </c>
      <c r="Q33" s="79" t="str">
        <f>IF(ISBLANK('frekwencja I sem'!B36),"",P33*2)</f>
        <v/>
      </c>
      <c r="R33" s="441" t="str">
        <f>IF(ISBLANK('frekwencja I sem'!B36),"",TRUNC(AJ33,0))</f>
        <v/>
      </c>
      <c r="S33" s="442"/>
      <c r="T33" s="442"/>
      <c r="U33" s="442"/>
      <c r="V33" s="442"/>
      <c r="W33" s="442"/>
      <c r="X33" s="442"/>
      <c r="Y33" s="442"/>
      <c r="Z33" s="442"/>
      <c r="AA33" s="442"/>
      <c r="AB33" s="442"/>
      <c r="AC33" s="442"/>
      <c r="AD33" s="442"/>
      <c r="AE33" s="79" t="str">
        <f>IF(ISBLANK('frekwencja I sem'!B36),"",SUM(Q33:AD33))</f>
        <v/>
      </c>
      <c r="AF33" s="79" t="str">
        <f>IF(ISBLANK('frekwencja I sem'!B36),"",O33-AE33)</f>
        <v/>
      </c>
      <c r="AG33" s="79" t="str">
        <f>IF(ISBLANK('frekwencja I sem'!B36),"",LOOKUP(AF33,{-600,41,61,81,101,121},{"naganne","nieodpowiednie","poprawne","dobre","bardzo dobre","wzorowe"}))</f>
        <v/>
      </c>
      <c r="AH33" s="79" t="str">
        <f>IF(ISBLANK('frekwencja I sem'!B36),"",LOOKUP(AV33,{1,2,3,4,5,6},{"naganne","nieodpowiednie","poprawne","dobre","bardzo dobre","wzorowe"}))</f>
        <v/>
      </c>
      <c r="AI33" s="313" t="str">
        <f>IF(ISBLANK('frekwencja I sem'!B36),"",'frekwencja I sem'!L36)</f>
        <v/>
      </c>
      <c r="AJ33" s="94" t="str">
        <f>IF(ISBLANK('frekwencja I sem'!B36),"",AI33/2)</f>
        <v/>
      </c>
      <c r="AK33" s="94" t="str">
        <f>IF(ISBLANK('frekwencja I sem'!B36),"",TRUNC(AJ33,0))</f>
        <v/>
      </c>
      <c r="AL33" s="94" t="str">
        <f>IF(ISBLANK('frekwencja I sem'!B36),"",'frekwencja I sem'!B36)</f>
        <v/>
      </c>
      <c r="AM33" s="147" t="str">
        <f t="shared" si="1"/>
        <v/>
      </c>
      <c r="AN33" s="147" t="str">
        <f t="shared" si="0"/>
        <v/>
      </c>
      <c r="AO33" s="147">
        <f t="shared" si="2"/>
        <v>0</v>
      </c>
      <c r="AP33" s="147" t="str">
        <f>IF(ISBLANK('frekwencja I sem'!B36),"",LOOKUP(AO33,{-600,41,61,81,101,121},{"naganne","nieodpowiednie","poprawne","dobre","bardzo dobre","wzorowe"}))</f>
        <v/>
      </c>
      <c r="AQ33" s="147" t="str">
        <f t="shared" si="3"/>
        <v/>
      </c>
      <c r="AR33" s="147" t="str">
        <f t="shared" si="4"/>
        <v/>
      </c>
      <c r="AS33" s="147" t="e">
        <f t="shared" si="5"/>
        <v>#VALUE!</v>
      </c>
      <c r="AT33" s="147" t="e">
        <f t="shared" si="6"/>
        <v>#VALUE!</v>
      </c>
      <c r="AU33" s="147" t="e">
        <f t="shared" si="7"/>
        <v>#VALUE!</v>
      </c>
      <c r="AV33" s="147" t="str">
        <f>IF(ISBLANK('frekwencja I sem'!B36),"",IF(AU33&gt;=1,AQ33+1,AQ33))</f>
        <v/>
      </c>
    </row>
    <row r="34" spans="1:48" ht="26.25" customHeight="1" x14ac:dyDescent="0.25">
      <c r="A34" s="79">
        <v>30</v>
      </c>
      <c r="B34" s="368" t="str">
        <f>IF(ISBLANK('frekwencja I sem'!B37),"",'frekwencja I sem'!B37)</f>
        <v/>
      </c>
      <c r="C34" s="79">
        <v>100</v>
      </c>
      <c r="D34" s="442" t="s">
        <v>167</v>
      </c>
      <c r="E34" s="442"/>
      <c r="F34" s="442"/>
      <c r="G34" s="442"/>
      <c r="H34" s="442"/>
      <c r="I34" s="442"/>
      <c r="J34" s="442"/>
      <c r="K34" s="442"/>
      <c r="L34" s="442"/>
      <c r="M34" s="442"/>
      <c r="N34" s="79" t="str">
        <f>IF(ISBLANK('frekwencja I sem'!B37),"",SUM(E34:M34))</f>
        <v/>
      </c>
      <c r="O34" s="79" t="str">
        <f>IF(ISBLANK('frekwencja I sem'!B37),"",C34+N34)</f>
        <v/>
      </c>
      <c r="P34" s="79" t="str">
        <f>IF(ISBLANK('frekwencja I sem'!B37),"",'frekwencja I sem'!J37)</f>
        <v/>
      </c>
      <c r="Q34" s="79" t="str">
        <f>IF(ISBLANK('frekwencja I sem'!B37),"",P34*2)</f>
        <v/>
      </c>
      <c r="R34" s="441" t="str">
        <f>IF(ISBLANK('frekwencja I sem'!B37),"",TRUNC(AJ34,0))</f>
        <v/>
      </c>
      <c r="S34" s="442"/>
      <c r="T34" s="442"/>
      <c r="U34" s="442"/>
      <c r="V34" s="442"/>
      <c r="W34" s="442"/>
      <c r="X34" s="442"/>
      <c r="Y34" s="442"/>
      <c r="Z34" s="442"/>
      <c r="AA34" s="442"/>
      <c r="AB34" s="442"/>
      <c r="AC34" s="442"/>
      <c r="AD34" s="442"/>
      <c r="AE34" s="79" t="str">
        <f>IF(ISBLANK('frekwencja I sem'!B37),"",SUM(Q34:AD34))</f>
        <v/>
      </c>
      <c r="AF34" s="79" t="str">
        <f>IF(ISBLANK('frekwencja I sem'!B37),"",O34-AE34)</f>
        <v/>
      </c>
      <c r="AG34" s="79" t="str">
        <f>IF(ISBLANK('frekwencja I sem'!B37),"",LOOKUP(AF34,{-600,41,61,81,101,121},{"naganne","nieodpowiednie","poprawne","dobre","bardzo dobre","wzorowe"}))</f>
        <v/>
      </c>
      <c r="AH34" s="79" t="str">
        <f>IF(ISBLANK('frekwencja I sem'!B37),"",LOOKUP(AV34,{1,2,3,4,5,6},{"naganne","nieodpowiednie","poprawne","dobre","bardzo dobre","wzorowe"}))</f>
        <v/>
      </c>
      <c r="AI34" s="313" t="str">
        <f>IF(ISBLANK('frekwencja I sem'!B37),"",'frekwencja I sem'!L37)</f>
        <v/>
      </c>
      <c r="AJ34" s="94" t="str">
        <f>IF(ISBLANK('frekwencja I sem'!B37),"",AI34/2)</f>
        <v/>
      </c>
      <c r="AK34" s="94" t="str">
        <f>IF(ISBLANK('frekwencja I sem'!B37),"",TRUNC(AJ34,0))</f>
        <v/>
      </c>
      <c r="AL34" s="94" t="str">
        <f>IF(ISBLANK('frekwencja I sem'!B37),"",'frekwencja I sem'!B37)</f>
        <v/>
      </c>
      <c r="AM34" s="147" t="str">
        <f t="shared" si="1"/>
        <v/>
      </c>
      <c r="AN34" s="147" t="str">
        <f t="shared" si="0"/>
        <v/>
      </c>
      <c r="AO34" s="147">
        <f t="shared" si="2"/>
        <v>0</v>
      </c>
      <c r="AP34" s="147" t="str">
        <f>IF(ISBLANK('frekwencja I sem'!B37),"",LOOKUP(AO34,{-600,41,61,81,101,121},{"naganne","nieodpowiednie","poprawne","dobre","bardzo dobre","wzorowe"}))</f>
        <v/>
      </c>
      <c r="AQ34" s="147" t="str">
        <f t="shared" si="3"/>
        <v/>
      </c>
      <c r="AR34" s="147" t="str">
        <f t="shared" si="4"/>
        <v/>
      </c>
      <c r="AS34" s="147" t="e">
        <f t="shared" si="5"/>
        <v>#VALUE!</v>
      </c>
      <c r="AT34" s="147" t="e">
        <f t="shared" si="6"/>
        <v>#VALUE!</v>
      </c>
      <c r="AU34" s="147" t="e">
        <f t="shared" si="7"/>
        <v>#VALUE!</v>
      </c>
      <c r="AV34" s="147" t="str">
        <f>IF(ISBLANK('frekwencja I sem'!B37),"",IF(AU34&gt;=1,AQ34+1,AQ34))</f>
        <v/>
      </c>
    </row>
    <row r="35" spans="1:48" ht="26.25" customHeight="1" x14ac:dyDescent="0.25">
      <c r="A35" s="79">
        <v>31</v>
      </c>
      <c r="B35" s="368" t="str">
        <f>IF(ISBLANK('frekwencja I sem'!B38),"",'frekwencja I sem'!B38)</f>
        <v/>
      </c>
      <c r="C35" s="79">
        <v>100</v>
      </c>
      <c r="D35" s="442" t="s">
        <v>167</v>
      </c>
      <c r="E35" s="442"/>
      <c r="F35" s="442"/>
      <c r="G35" s="442"/>
      <c r="H35" s="442"/>
      <c r="I35" s="442"/>
      <c r="J35" s="442"/>
      <c r="K35" s="442"/>
      <c r="L35" s="442"/>
      <c r="M35" s="442"/>
      <c r="N35" s="79" t="str">
        <f>IF(ISBLANK('frekwencja I sem'!B38),"",SUM(E35:M35))</f>
        <v/>
      </c>
      <c r="O35" s="79" t="str">
        <f>IF(ISBLANK('frekwencja I sem'!B38),"",C35+N35)</f>
        <v/>
      </c>
      <c r="P35" s="79" t="str">
        <f>IF(ISBLANK('frekwencja I sem'!B38),"",'frekwencja I sem'!J38)</f>
        <v/>
      </c>
      <c r="Q35" s="79" t="str">
        <f>IF(ISBLANK('frekwencja I sem'!B38),"",P35*2)</f>
        <v/>
      </c>
      <c r="R35" s="441" t="str">
        <f>IF(ISBLANK('frekwencja I sem'!B38),"",TRUNC(AJ35,0))</f>
        <v/>
      </c>
      <c r="S35" s="442"/>
      <c r="T35" s="442"/>
      <c r="U35" s="442"/>
      <c r="V35" s="442"/>
      <c r="W35" s="442"/>
      <c r="X35" s="442"/>
      <c r="Y35" s="442"/>
      <c r="Z35" s="442"/>
      <c r="AA35" s="442"/>
      <c r="AB35" s="442"/>
      <c r="AC35" s="442"/>
      <c r="AD35" s="442"/>
      <c r="AE35" s="79" t="str">
        <f>IF(ISBLANK('frekwencja I sem'!B38),"",SUM(Q35:AD35))</f>
        <v/>
      </c>
      <c r="AF35" s="79" t="str">
        <f>IF(ISBLANK('frekwencja I sem'!B38),"",O35-AE35)</f>
        <v/>
      </c>
      <c r="AG35" s="79" t="str">
        <f>IF(ISBLANK('frekwencja I sem'!B38),"",LOOKUP(AF35,{-600,41,61,81,101,121},{"naganne","nieodpowiednie","poprawne","dobre","bardzo dobre","wzorowe"}))</f>
        <v/>
      </c>
      <c r="AH35" s="79" t="str">
        <f>IF(ISBLANK('frekwencja I sem'!B38),"",LOOKUP(AV35,{1,2,3,4,5,6},{"naganne","nieodpowiednie","poprawne","dobre","bardzo dobre","wzorowe"}))</f>
        <v/>
      </c>
      <c r="AI35" s="313" t="str">
        <f>IF(ISBLANK('frekwencja I sem'!B38),"",'frekwencja I sem'!L38)</f>
        <v/>
      </c>
      <c r="AJ35" s="94" t="str">
        <f>IF(ISBLANK('frekwencja I sem'!B38),"",AI35/2)</f>
        <v/>
      </c>
      <c r="AK35" s="94" t="str">
        <f>IF(ISBLANK('frekwencja I sem'!B38),"",TRUNC(AJ35,0))</f>
        <v/>
      </c>
      <c r="AL35" s="94" t="str">
        <f>IF(ISBLANK('frekwencja I sem'!B38),"",'frekwencja I sem'!B38)</f>
        <v/>
      </c>
      <c r="AM35" s="147" t="str">
        <f t="shared" si="1"/>
        <v/>
      </c>
      <c r="AN35" s="147" t="str">
        <f t="shared" si="0"/>
        <v/>
      </c>
      <c r="AO35" s="147">
        <f t="shared" si="2"/>
        <v>0</v>
      </c>
      <c r="AP35" s="147" t="str">
        <f>IF(ISBLANK('frekwencja I sem'!B38),"",LOOKUP(AO35,{-600,41,61,81,101,121},{"naganne","nieodpowiednie","poprawne","dobre","bardzo dobre","wzorowe"}))</f>
        <v/>
      </c>
      <c r="AQ35" s="147" t="str">
        <f t="shared" si="3"/>
        <v/>
      </c>
      <c r="AR35" s="147" t="str">
        <f t="shared" si="4"/>
        <v/>
      </c>
      <c r="AS35" s="147" t="e">
        <f t="shared" si="5"/>
        <v>#VALUE!</v>
      </c>
      <c r="AT35" s="147" t="e">
        <f t="shared" si="6"/>
        <v>#VALUE!</v>
      </c>
      <c r="AU35" s="147" t="e">
        <f t="shared" si="7"/>
        <v>#VALUE!</v>
      </c>
      <c r="AV35" s="147" t="str">
        <f>IF(ISBLANK('frekwencja I sem'!B38),"",IF(AU35&gt;=1,AQ35+1,AQ35))</f>
        <v/>
      </c>
    </row>
    <row r="36" spans="1:48" ht="26.25" customHeight="1" x14ac:dyDescent="0.25">
      <c r="A36" s="79">
        <v>32</v>
      </c>
      <c r="B36" s="368" t="str">
        <f>IF(ISBLANK('frekwencja I sem'!B39),"",'frekwencja I sem'!B39)</f>
        <v/>
      </c>
      <c r="C36" s="79">
        <v>100</v>
      </c>
      <c r="D36" s="442" t="s">
        <v>167</v>
      </c>
      <c r="E36" s="442"/>
      <c r="F36" s="442"/>
      <c r="G36" s="442"/>
      <c r="H36" s="442"/>
      <c r="I36" s="442"/>
      <c r="J36" s="442"/>
      <c r="K36" s="442"/>
      <c r="L36" s="442"/>
      <c r="M36" s="442"/>
      <c r="N36" s="79" t="str">
        <f>IF(ISBLANK('frekwencja I sem'!B39),"",SUM(E36:M36))</f>
        <v/>
      </c>
      <c r="O36" s="79" t="str">
        <f>IF(ISBLANK('frekwencja I sem'!B39),"",C36+N36)</f>
        <v/>
      </c>
      <c r="P36" s="79" t="str">
        <f>IF(ISBLANK('frekwencja I sem'!B39),"",'frekwencja I sem'!J39)</f>
        <v/>
      </c>
      <c r="Q36" s="79" t="str">
        <f>IF(ISBLANK('frekwencja I sem'!B39),"",P36*2)</f>
        <v/>
      </c>
      <c r="R36" s="441" t="str">
        <f>IF(ISBLANK('frekwencja I sem'!B39),"",TRUNC(AJ36,0))</f>
        <v/>
      </c>
      <c r="S36" s="442"/>
      <c r="T36" s="442"/>
      <c r="U36" s="442"/>
      <c r="V36" s="442"/>
      <c r="W36" s="442"/>
      <c r="X36" s="442"/>
      <c r="Y36" s="442"/>
      <c r="Z36" s="442"/>
      <c r="AA36" s="442"/>
      <c r="AB36" s="442"/>
      <c r="AC36" s="442"/>
      <c r="AD36" s="442"/>
      <c r="AE36" s="79" t="str">
        <f>IF(ISBLANK('frekwencja I sem'!B39),"",SUM(Q36:AD36))</f>
        <v/>
      </c>
      <c r="AF36" s="79" t="str">
        <f>IF(ISBLANK('frekwencja I sem'!B39),"",O36-AE36)</f>
        <v/>
      </c>
      <c r="AG36" s="79" t="str">
        <f>IF(ISBLANK('frekwencja I sem'!B39),"",LOOKUP(AF36,{-600,41,61,81,101,121},{"naganne","nieodpowiednie","poprawne","dobre","bardzo dobre","wzorowe"}))</f>
        <v/>
      </c>
      <c r="AH36" s="79" t="str">
        <f>IF(ISBLANK('frekwencja I sem'!B39),"",LOOKUP(AV36,{1,2,3,4,5,6},{"naganne","nieodpowiednie","poprawne","dobre","bardzo dobre","wzorowe"}))</f>
        <v/>
      </c>
      <c r="AI36" s="313" t="str">
        <f>IF(ISBLANK('frekwencja I sem'!B39),"",'frekwencja I sem'!L39)</f>
        <v/>
      </c>
      <c r="AJ36" s="94" t="str">
        <f>IF(ISBLANK('frekwencja I sem'!B39),"",AI36/2)</f>
        <v/>
      </c>
      <c r="AK36" s="94" t="str">
        <f>IF(ISBLANK('frekwencja I sem'!B39),"",TRUNC(AJ36,0))</f>
        <v/>
      </c>
      <c r="AL36" s="94" t="str">
        <f>IF(ISBLANK('frekwencja I sem'!B39),"",'frekwencja I sem'!B39)</f>
        <v/>
      </c>
      <c r="AM36" s="147" t="str">
        <f t="shared" si="1"/>
        <v/>
      </c>
      <c r="AN36" s="147" t="str">
        <f t="shared" si="0"/>
        <v/>
      </c>
      <c r="AO36" s="147">
        <f t="shared" si="2"/>
        <v>0</v>
      </c>
      <c r="AP36" s="147" t="str">
        <f>IF(ISBLANK('frekwencja I sem'!B39),"",LOOKUP(AO36,{-600,41,61,81,101,121},{"naganne","nieodpowiednie","poprawne","dobre","bardzo dobre","wzorowe"}))</f>
        <v/>
      </c>
      <c r="AQ36" s="147" t="str">
        <f t="shared" si="3"/>
        <v/>
      </c>
      <c r="AR36" s="147" t="str">
        <f t="shared" si="4"/>
        <v/>
      </c>
      <c r="AS36" s="147" t="e">
        <f t="shared" si="5"/>
        <v>#VALUE!</v>
      </c>
      <c r="AT36" s="147" t="e">
        <f t="shared" si="6"/>
        <v>#VALUE!</v>
      </c>
      <c r="AU36" s="147" t="e">
        <f t="shared" si="7"/>
        <v>#VALUE!</v>
      </c>
      <c r="AV36" s="147" t="str">
        <f>IF(ISBLANK('frekwencja I sem'!B39),"",IF(AU36&gt;=1,AQ36+1,AQ36))</f>
        <v/>
      </c>
    </row>
    <row r="37" spans="1:48" ht="26.25" customHeight="1" x14ac:dyDescent="0.25">
      <c r="A37" s="79">
        <v>33</v>
      </c>
      <c r="B37" s="368" t="str">
        <f>IF(ISBLANK('frekwencja I sem'!B40),"",'frekwencja I sem'!B40)</f>
        <v/>
      </c>
      <c r="C37" s="79">
        <v>100</v>
      </c>
      <c r="D37" s="442" t="s">
        <v>167</v>
      </c>
      <c r="E37" s="442"/>
      <c r="F37" s="442"/>
      <c r="G37" s="442"/>
      <c r="H37" s="442"/>
      <c r="I37" s="442"/>
      <c r="J37" s="442"/>
      <c r="K37" s="442"/>
      <c r="L37" s="442"/>
      <c r="M37" s="442"/>
      <c r="N37" s="79" t="str">
        <f>IF(ISBLANK('frekwencja I sem'!B40),"",SUM(E37:M37))</f>
        <v/>
      </c>
      <c r="O37" s="79" t="str">
        <f>IF(ISBLANK('frekwencja I sem'!B40),"",C37+N37)</f>
        <v/>
      </c>
      <c r="P37" s="79" t="str">
        <f>IF(ISBLANK('frekwencja I sem'!B40),"",'frekwencja I sem'!J40)</f>
        <v/>
      </c>
      <c r="Q37" s="79" t="str">
        <f>IF(ISBLANK('frekwencja I sem'!B40),"",P37*2)</f>
        <v/>
      </c>
      <c r="R37" s="441" t="str">
        <f>IF(ISBLANK('frekwencja I sem'!B40),"",TRUNC(AJ37,0))</f>
        <v/>
      </c>
      <c r="S37" s="442"/>
      <c r="T37" s="442"/>
      <c r="U37" s="442"/>
      <c r="V37" s="442"/>
      <c r="W37" s="442"/>
      <c r="X37" s="442"/>
      <c r="Y37" s="442"/>
      <c r="Z37" s="442"/>
      <c r="AA37" s="442"/>
      <c r="AB37" s="442"/>
      <c r="AC37" s="442"/>
      <c r="AD37" s="442"/>
      <c r="AE37" s="79" t="str">
        <f>IF(ISBLANK('frekwencja I sem'!B40),"",SUM(Q37:AD37))</f>
        <v/>
      </c>
      <c r="AF37" s="79" t="str">
        <f>IF(ISBLANK('frekwencja I sem'!B40),"",O37-AE37)</f>
        <v/>
      </c>
      <c r="AG37" s="79" t="str">
        <f>IF(ISBLANK('frekwencja I sem'!B40),"",LOOKUP(AF37,{-600,41,61,81,101,121},{"naganne","nieodpowiednie","poprawne","dobre","bardzo dobre","wzorowe"}))</f>
        <v/>
      </c>
      <c r="AH37" s="79" t="str">
        <f>IF(ISBLANK('frekwencja I sem'!B40),"",LOOKUP(AV37,{1,2,3,4,5,6},{"naganne","nieodpowiednie","poprawne","dobre","bardzo dobre","wzorowe"}))</f>
        <v/>
      </c>
      <c r="AI37" s="313" t="str">
        <f>IF(ISBLANK('frekwencja I sem'!B40),"",'frekwencja I sem'!L40)</f>
        <v/>
      </c>
      <c r="AJ37" s="94" t="str">
        <f>IF(ISBLANK('frekwencja I sem'!B40),"",AI37/2)</f>
        <v/>
      </c>
      <c r="AK37" s="94" t="str">
        <f>IF(ISBLANK('frekwencja I sem'!B40),"",TRUNC(AJ37,0))</f>
        <v/>
      </c>
      <c r="AL37" s="94" t="str">
        <f>IF(ISBLANK('frekwencja I sem'!B40),"",'frekwencja I sem'!B40)</f>
        <v/>
      </c>
      <c r="AM37" s="147" t="str">
        <f t="shared" si="1"/>
        <v/>
      </c>
      <c r="AN37" s="147" t="str">
        <f t="shared" si="0"/>
        <v/>
      </c>
      <c r="AO37" s="147">
        <f t="shared" si="2"/>
        <v>0</v>
      </c>
      <c r="AP37" s="147" t="str">
        <f>IF(ISBLANK('frekwencja I sem'!B40),"",LOOKUP(AO37,{-600,41,61,81,101,121},{"naganne","nieodpowiednie","poprawne","dobre","bardzo dobre","wzorowe"}))</f>
        <v/>
      </c>
      <c r="AQ37" s="147" t="str">
        <f t="shared" si="3"/>
        <v/>
      </c>
      <c r="AR37" s="147" t="str">
        <f t="shared" si="4"/>
        <v/>
      </c>
      <c r="AS37" s="147" t="e">
        <f t="shared" si="5"/>
        <v>#VALUE!</v>
      </c>
      <c r="AT37" s="147" t="e">
        <f t="shared" si="6"/>
        <v>#VALUE!</v>
      </c>
      <c r="AU37" s="147" t="e">
        <f t="shared" si="7"/>
        <v>#VALUE!</v>
      </c>
      <c r="AV37" s="147" t="str">
        <f>IF(ISBLANK('frekwencja I sem'!B40),"",IF(AU37&gt;=1,AQ37+1,AQ37))</f>
        <v/>
      </c>
    </row>
    <row r="38" spans="1:48" ht="26.25" customHeight="1" x14ac:dyDescent="0.25">
      <c r="A38" s="79">
        <v>34</v>
      </c>
      <c r="B38" s="368" t="str">
        <f>IF(ISBLANK('frekwencja I sem'!B41),"",'frekwencja I sem'!B41)</f>
        <v/>
      </c>
      <c r="C38" s="79">
        <v>100</v>
      </c>
      <c r="D38" s="442" t="s">
        <v>167</v>
      </c>
      <c r="E38" s="442"/>
      <c r="F38" s="442"/>
      <c r="G38" s="442"/>
      <c r="H38" s="442"/>
      <c r="I38" s="442"/>
      <c r="J38" s="442"/>
      <c r="K38" s="442"/>
      <c r="L38" s="442"/>
      <c r="M38" s="442"/>
      <c r="N38" s="79" t="str">
        <f>IF(ISBLANK('frekwencja I sem'!B41),"",SUM(E38:M38))</f>
        <v/>
      </c>
      <c r="O38" s="79" t="str">
        <f>IF(ISBLANK('frekwencja I sem'!B41),"",C38+N38)</f>
        <v/>
      </c>
      <c r="P38" s="79" t="str">
        <f>IF(ISBLANK('frekwencja I sem'!B41),"",'frekwencja I sem'!J41)</f>
        <v/>
      </c>
      <c r="Q38" s="79" t="str">
        <f>IF(ISBLANK('frekwencja I sem'!B41),"",P38*2)</f>
        <v/>
      </c>
      <c r="R38" s="441" t="str">
        <f>IF(ISBLANK('frekwencja I sem'!B41),"",TRUNC(AJ38,0))</f>
        <v/>
      </c>
      <c r="S38" s="442"/>
      <c r="T38" s="442"/>
      <c r="U38" s="442"/>
      <c r="V38" s="442"/>
      <c r="W38" s="442"/>
      <c r="X38" s="442"/>
      <c r="Y38" s="442"/>
      <c r="Z38" s="442"/>
      <c r="AA38" s="442"/>
      <c r="AB38" s="442"/>
      <c r="AC38" s="442"/>
      <c r="AD38" s="442"/>
      <c r="AE38" s="79" t="str">
        <f>IF(ISBLANK('frekwencja I sem'!B41),"",SUM(Q38:AD38))</f>
        <v/>
      </c>
      <c r="AF38" s="79" t="str">
        <f>IF(ISBLANK('frekwencja I sem'!B41),"",O38-AE38)</f>
        <v/>
      </c>
      <c r="AG38" s="79" t="str">
        <f>IF(ISBLANK('frekwencja I sem'!B41),"",LOOKUP(AF38,{-600,41,61,81,101,121},{"naganne","nieodpowiednie","poprawne","dobre","bardzo dobre","wzorowe"}))</f>
        <v/>
      </c>
      <c r="AH38" s="79" t="str">
        <f>IF(ISBLANK('frekwencja I sem'!B41),"",LOOKUP(AV38,{1,2,3,4,5,6},{"naganne","nieodpowiednie","poprawne","dobre","bardzo dobre","wzorowe"}))</f>
        <v/>
      </c>
      <c r="AI38" s="313" t="str">
        <f>IF(ISBLANK('frekwencja I sem'!B41),"",'frekwencja I sem'!L41)</f>
        <v/>
      </c>
      <c r="AJ38" s="94" t="str">
        <f>IF(ISBLANK('frekwencja I sem'!B41),"",AI38/2)</f>
        <v/>
      </c>
      <c r="AK38" s="94" t="str">
        <f>IF(ISBLANK('frekwencja I sem'!B41),"",TRUNC(AJ38,0))</f>
        <v/>
      </c>
      <c r="AL38" s="94" t="str">
        <f>IF(ISBLANK('frekwencja I sem'!B41),"",'frekwencja I sem'!B41)</f>
        <v/>
      </c>
      <c r="AM38" s="147" t="str">
        <f t="shared" si="1"/>
        <v/>
      </c>
      <c r="AN38" s="147" t="str">
        <f t="shared" si="0"/>
        <v/>
      </c>
      <c r="AO38" s="147">
        <f t="shared" si="2"/>
        <v>0</v>
      </c>
      <c r="AP38" s="147" t="str">
        <f>IF(ISBLANK('frekwencja I sem'!B41),"",LOOKUP(AO38,{-600,41,61,81,101,121},{"naganne","nieodpowiednie","poprawne","dobre","bardzo dobre","wzorowe"}))</f>
        <v/>
      </c>
      <c r="AQ38" s="147" t="str">
        <f t="shared" si="3"/>
        <v/>
      </c>
      <c r="AR38" s="147" t="str">
        <f t="shared" si="4"/>
        <v/>
      </c>
      <c r="AS38" s="147" t="e">
        <f t="shared" si="5"/>
        <v>#VALUE!</v>
      </c>
      <c r="AT38" s="147" t="e">
        <f t="shared" si="6"/>
        <v>#VALUE!</v>
      </c>
      <c r="AU38" s="147" t="e">
        <f t="shared" si="7"/>
        <v>#VALUE!</v>
      </c>
      <c r="AV38" s="147" t="str">
        <f>IF(ISBLANK('frekwencja I sem'!B41),"",IF(AU38&gt;=1,AQ38+1,AQ38))</f>
        <v/>
      </c>
    </row>
    <row r="39" spans="1:48" ht="26.25" customHeight="1" x14ac:dyDescent="0.25">
      <c r="A39" s="79">
        <v>35</v>
      </c>
      <c r="B39" s="368" t="str">
        <f>IF(ISBLANK('frekwencja I sem'!B42),"",'frekwencja I sem'!B42)</f>
        <v/>
      </c>
      <c r="C39" s="79">
        <v>100</v>
      </c>
      <c r="D39" s="442" t="s">
        <v>167</v>
      </c>
      <c r="E39" s="442"/>
      <c r="F39" s="442"/>
      <c r="G39" s="442"/>
      <c r="H39" s="442"/>
      <c r="I39" s="442"/>
      <c r="J39" s="442"/>
      <c r="K39" s="442"/>
      <c r="L39" s="442"/>
      <c r="M39" s="442"/>
      <c r="N39" s="79" t="str">
        <f>IF(ISBLANK('frekwencja I sem'!B42),"",SUM(E39:M39))</f>
        <v/>
      </c>
      <c r="O39" s="79" t="str">
        <f>IF(ISBLANK('frekwencja I sem'!B42),"",C39+N39)</f>
        <v/>
      </c>
      <c r="P39" s="79" t="str">
        <f>IF(ISBLANK('frekwencja I sem'!B42),"",'frekwencja I sem'!J42)</f>
        <v/>
      </c>
      <c r="Q39" s="79" t="str">
        <f>IF(ISBLANK('frekwencja I sem'!B42),"",P39*2)</f>
        <v/>
      </c>
      <c r="R39" s="441" t="str">
        <f>IF(ISBLANK('frekwencja I sem'!B42),"",TRUNC(AJ39,0))</f>
        <v/>
      </c>
      <c r="S39" s="442"/>
      <c r="T39" s="442"/>
      <c r="U39" s="442"/>
      <c r="V39" s="442"/>
      <c r="W39" s="442"/>
      <c r="X39" s="442"/>
      <c r="Y39" s="442"/>
      <c r="Z39" s="442"/>
      <c r="AA39" s="442"/>
      <c r="AB39" s="442"/>
      <c r="AC39" s="442"/>
      <c r="AD39" s="442"/>
      <c r="AE39" s="79" t="str">
        <f>IF(ISBLANK('frekwencja I sem'!B42),"",SUM(Q39:AD39))</f>
        <v/>
      </c>
      <c r="AF39" s="79" t="str">
        <f>IF(ISBLANK('frekwencja I sem'!B42),"",O39-AE39)</f>
        <v/>
      </c>
      <c r="AG39" s="79" t="str">
        <f>IF(ISBLANK('frekwencja I sem'!B42),"",LOOKUP(AF39,{-600,41,61,81,101,121},{"naganne","nieodpowiednie","poprawne","dobre","bardzo dobre","wzorowe"}))</f>
        <v/>
      </c>
      <c r="AH39" s="79" t="str">
        <f>IF(ISBLANK('frekwencja I sem'!B42),"",LOOKUP(AV39,{1,2,3,4,5,6},{"naganne","nieodpowiednie","poprawne","dobre","bardzo dobre","wzorowe"}))</f>
        <v/>
      </c>
      <c r="AI39" s="313" t="str">
        <f>IF(ISBLANK('frekwencja I sem'!B42),"",'frekwencja I sem'!L42)</f>
        <v/>
      </c>
      <c r="AJ39" s="94" t="str">
        <f>IF(ISBLANK('frekwencja I sem'!B42),"",AI39/2)</f>
        <v/>
      </c>
      <c r="AK39" s="94" t="str">
        <f>IF(ISBLANK('frekwencja I sem'!B42),"",TRUNC(AJ39,0))</f>
        <v/>
      </c>
      <c r="AL39" s="94" t="str">
        <f>IF(ISBLANK('frekwencja I sem'!B42),"",'frekwencja I sem'!B42)</f>
        <v/>
      </c>
      <c r="AM39" s="147" t="str">
        <f t="shared" si="1"/>
        <v/>
      </c>
      <c r="AN39" s="147" t="str">
        <f t="shared" si="0"/>
        <v/>
      </c>
      <c r="AO39" s="147">
        <f t="shared" si="2"/>
        <v>0</v>
      </c>
      <c r="AP39" s="147" t="str">
        <f>IF(ISBLANK('frekwencja I sem'!B42),"",LOOKUP(AO39,{-600,41,61,81,101,121},{"naganne","nieodpowiednie","poprawne","dobre","bardzo dobre","wzorowe"}))</f>
        <v/>
      </c>
      <c r="AQ39" s="147" t="str">
        <f t="shared" si="3"/>
        <v/>
      </c>
      <c r="AR39" s="147" t="str">
        <f t="shared" si="4"/>
        <v/>
      </c>
      <c r="AS39" s="147" t="e">
        <f t="shared" si="5"/>
        <v>#VALUE!</v>
      </c>
      <c r="AT39" s="147" t="e">
        <f t="shared" si="6"/>
        <v>#VALUE!</v>
      </c>
      <c r="AU39" s="147" t="e">
        <f t="shared" si="7"/>
        <v>#VALUE!</v>
      </c>
      <c r="AV39" s="147" t="str">
        <f>IF(ISBLANK('frekwencja I sem'!B42),"",IF(AU39&gt;=1,AQ39+1,AQ39))</f>
        <v/>
      </c>
    </row>
    <row r="40" spans="1:48" ht="26.25" customHeight="1" x14ac:dyDescent="0.25">
      <c r="A40" s="79">
        <v>36</v>
      </c>
      <c r="B40" s="368" t="str">
        <f>IF(ISBLANK('frekwencja I sem'!B43),"",'frekwencja I sem'!B43)</f>
        <v/>
      </c>
      <c r="C40" s="79">
        <v>100</v>
      </c>
      <c r="D40" s="442" t="s">
        <v>167</v>
      </c>
      <c r="E40" s="442"/>
      <c r="F40" s="442"/>
      <c r="G40" s="442"/>
      <c r="H40" s="442"/>
      <c r="I40" s="442"/>
      <c r="J40" s="442"/>
      <c r="K40" s="442"/>
      <c r="L40" s="442"/>
      <c r="M40" s="442"/>
      <c r="N40" s="79" t="str">
        <f>IF(ISBLANK('frekwencja I sem'!B43),"",SUM(E40:M40))</f>
        <v/>
      </c>
      <c r="O40" s="79" t="str">
        <f>IF(ISBLANK('frekwencja I sem'!B43),"",C40+N40)</f>
        <v/>
      </c>
      <c r="P40" s="79" t="str">
        <f>IF(ISBLANK('frekwencja I sem'!B43),"",'frekwencja I sem'!J43)</f>
        <v/>
      </c>
      <c r="Q40" s="79" t="str">
        <f>IF(ISBLANK('frekwencja I sem'!B43),"",P40*2)</f>
        <v/>
      </c>
      <c r="R40" s="441" t="str">
        <f>IF(ISBLANK('frekwencja I sem'!B43),"",TRUNC(AJ40,0))</f>
        <v/>
      </c>
      <c r="S40" s="442"/>
      <c r="T40" s="442"/>
      <c r="U40" s="442"/>
      <c r="V40" s="442"/>
      <c r="W40" s="442"/>
      <c r="X40" s="442"/>
      <c r="Y40" s="442"/>
      <c r="Z40" s="442"/>
      <c r="AA40" s="442"/>
      <c r="AB40" s="442"/>
      <c r="AC40" s="442"/>
      <c r="AD40" s="442"/>
      <c r="AE40" s="79" t="str">
        <f>IF(ISBLANK('frekwencja I sem'!B43),"",SUM(Q40:AD40))</f>
        <v/>
      </c>
      <c r="AF40" s="79" t="str">
        <f>IF(ISBLANK('frekwencja I sem'!B43),"",O40-AE40)</f>
        <v/>
      </c>
      <c r="AG40" s="79" t="str">
        <f>IF(ISBLANK('frekwencja I sem'!B43),"",LOOKUP(AF40,{-600,41,61,81,101,121},{"naganne","nieodpowiednie","poprawne","dobre","bardzo dobre","wzorowe"}))</f>
        <v/>
      </c>
      <c r="AH40" s="79" t="str">
        <f>IF(ISBLANK('frekwencja I sem'!B43),"",LOOKUP(AV40,{1,2,3,4,5,6},{"naganne","nieodpowiednie","poprawne","dobre","bardzo dobre","wzorowe"}))</f>
        <v/>
      </c>
      <c r="AI40" s="313" t="str">
        <f>IF(ISBLANK('frekwencja I sem'!B43),"",'frekwencja I sem'!L43)</f>
        <v/>
      </c>
      <c r="AJ40" s="94" t="str">
        <f>IF(ISBLANK('frekwencja I sem'!B43),"",AI40/2)</f>
        <v/>
      </c>
      <c r="AK40" s="94" t="str">
        <f>IF(ISBLANK('frekwencja I sem'!B43),"",TRUNC(AJ40,0))</f>
        <v/>
      </c>
      <c r="AL40" s="94" t="str">
        <f>IF(ISBLANK('frekwencja I sem'!B43),"",'frekwencja I sem'!B43)</f>
        <v/>
      </c>
      <c r="AM40" s="147" t="str">
        <f t="shared" si="1"/>
        <v/>
      </c>
      <c r="AN40" s="147" t="str">
        <f t="shared" si="0"/>
        <v/>
      </c>
      <c r="AO40" s="147">
        <f t="shared" si="2"/>
        <v>0</v>
      </c>
      <c r="AP40" s="147" t="str">
        <f>IF(ISBLANK('frekwencja I sem'!B43),"",LOOKUP(AO40,{-600,41,61,81,101,121},{"naganne","nieodpowiednie","poprawne","dobre","bardzo dobre","wzorowe"}))</f>
        <v/>
      </c>
      <c r="AQ40" s="147" t="str">
        <f t="shared" si="3"/>
        <v/>
      </c>
      <c r="AR40" s="147" t="str">
        <f t="shared" si="4"/>
        <v/>
      </c>
      <c r="AS40" s="147" t="e">
        <f t="shared" si="5"/>
        <v>#VALUE!</v>
      </c>
      <c r="AT40" s="147" t="e">
        <f t="shared" si="6"/>
        <v>#VALUE!</v>
      </c>
      <c r="AU40" s="147" t="e">
        <f t="shared" si="7"/>
        <v>#VALUE!</v>
      </c>
      <c r="AV40" s="147" t="str">
        <f>IF(ISBLANK('frekwencja I sem'!B43),"",IF(AU40&gt;=1,AQ40+1,AQ40))</f>
        <v/>
      </c>
    </row>
    <row r="41" spans="1:48" ht="26.25" customHeight="1" x14ac:dyDescent="0.25">
      <c r="A41" s="79">
        <v>37</v>
      </c>
      <c r="B41" s="368" t="str">
        <f>IF(ISBLANK('frekwencja I sem'!B44),"",'frekwencja I sem'!B44)</f>
        <v/>
      </c>
      <c r="C41" s="79">
        <v>100</v>
      </c>
      <c r="D41" s="442" t="s">
        <v>167</v>
      </c>
      <c r="E41" s="442"/>
      <c r="F41" s="442"/>
      <c r="G41" s="442"/>
      <c r="H41" s="442"/>
      <c r="I41" s="442"/>
      <c r="J41" s="442"/>
      <c r="K41" s="442"/>
      <c r="L41" s="442"/>
      <c r="M41" s="442"/>
      <c r="N41" s="79" t="str">
        <f>IF(ISBLANK('frekwencja I sem'!B44),"",SUM(E41:M41))</f>
        <v/>
      </c>
      <c r="O41" s="79" t="str">
        <f>IF(ISBLANK('frekwencja I sem'!B44),"",C41+N41)</f>
        <v/>
      </c>
      <c r="P41" s="79" t="str">
        <f>IF(ISBLANK('frekwencja I sem'!B44),"",'frekwencja I sem'!J44)</f>
        <v/>
      </c>
      <c r="Q41" s="79" t="str">
        <f>IF(ISBLANK('frekwencja I sem'!B44),"",P41*2)</f>
        <v/>
      </c>
      <c r="R41" s="441" t="str">
        <f>IF(ISBLANK('frekwencja I sem'!B44),"",TRUNC(AJ41,0))</f>
        <v/>
      </c>
      <c r="S41" s="442"/>
      <c r="T41" s="442"/>
      <c r="U41" s="442"/>
      <c r="V41" s="442"/>
      <c r="W41" s="442"/>
      <c r="X41" s="442"/>
      <c r="Y41" s="442"/>
      <c r="Z41" s="442"/>
      <c r="AA41" s="442"/>
      <c r="AB41" s="442"/>
      <c r="AC41" s="442"/>
      <c r="AD41" s="442"/>
      <c r="AE41" s="79" t="str">
        <f>IF(ISBLANK('frekwencja I sem'!B44),"",SUM(Q41:AD41))</f>
        <v/>
      </c>
      <c r="AF41" s="79" t="str">
        <f>IF(ISBLANK('frekwencja I sem'!B44),"",O41-AE41)</f>
        <v/>
      </c>
      <c r="AG41" s="79" t="str">
        <f>IF(ISBLANK('frekwencja I sem'!B44),"",LOOKUP(AF41,{-600,41,61,81,101,121},{"naganne","nieodpowiednie","poprawne","dobre","bardzo dobre","wzorowe"}))</f>
        <v/>
      </c>
      <c r="AH41" s="79" t="str">
        <f>IF(ISBLANK('frekwencja I sem'!B44),"",LOOKUP(AV41,{1,2,3,4,5,6},{"naganne","nieodpowiednie","poprawne","dobre","bardzo dobre","wzorowe"}))</f>
        <v/>
      </c>
      <c r="AI41" s="313" t="str">
        <f>IF(ISBLANK('frekwencja I sem'!B44),"",'frekwencja I sem'!L44)</f>
        <v/>
      </c>
      <c r="AJ41" s="94" t="str">
        <f>IF(ISBLANK('frekwencja I sem'!B44),"",AI41/2)</f>
        <v/>
      </c>
      <c r="AK41" s="94" t="str">
        <f>IF(ISBLANK('frekwencja I sem'!B44),"",TRUNC(AJ41,0))</f>
        <v/>
      </c>
      <c r="AL41" s="94" t="str">
        <f>IF(ISBLANK('frekwencja I sem'!B44),"",'frekwencja I sem'!B44)</f>
        <v/>
      </c>
      <c r="AM41" s="147" t="str">
        <f t="shared" si="1"/>
        <v/>
      </c>
      <c r="AN41" s="147" t="str">
        <f t="shared" si="0"/>
        <v/>
      </c>
      <c r="AO41" s="147">
        <f t="shared" si="2"/>
        <v>0</v>
      </c>
      <c r="AP41" s="147" t="str">
        <f>IF(ISBLANK('frekwencja I sem'!B44),"",LOOKUP(AO41,{-600,41,61,81,101,121},{"naganne","nieodpowiednie","poprawne","dobre","bardzo dobre","wzorowe"}))</f>
        <v/>
      </c>
      <c r="AQ41" s="147" t="str">
        <f t="shared" si="3"/>
        <v/>
      </c>
      <c r="AR41" s="147" t="str">
        <f t="shared" si="4"/>
        <v/>
      </c>
      <c r="AS41" s="147" t="e">
        <f t="shared" si="5"/>
        <v>#VALUE!</v>
      </c>
      <c r="AT41" s="147" t="e">
        <f t="shared" si="6"/>
        <v>#VALUE!</v>
      </c>
      <c r="AU41" s="147" t="e">
        <f t="shared" si="7"/>
        <v>#VALUE!</v>
      </c>
      <c r="AV41" s="147" t="str">
        <f>IF(ISBLANK('frekwencja I sem'!B44),"",IF(AU41&gt;=1,AQ41+1,AQ41))</f>
        <v/>
      </c>
    </row>
    <row r="42" spans="1:48" ht="26.25" customHeight="1" x14ac:dyDescent="0.25">
      <c r="A42" s="79">
        <v>38</v>
      </c>
      <c r="B42" s="368" t="str">
        <f>IF(ISBLANK('frekwencja I sem'!B45),"",'frekwencja I sem'!B45)</f>
        <v/>
      </c>
      <c r="C42" s="79">
        <v>100</v>
      </c>
      <c r="D42" s="442" t="s">
        <v>167</v>
      </c>
      <c r="E42" s="442"/>
      <c r="F42" s="442"/>
      <c r="G42" s="442"/>
      <c r="H42" s="442"/>
      <c r="I42" s="442"/>
      <c r="J42" s="442"/>
      <c r="K42" s="442"/>
      <c r="L42" s="442"/>
      <c r="M42" s="442"/>
      <c r="N42" s="79" t="str">
        <f>IF(ISBLANK('frekwencja I sem'!B45),"",SUM(E42:M42))</f>
        <v/>
      </c>
      <c r="O42" s="79" t="str">
        <f>IF(ISBLANK('frekwencja I sem'!B45),"",C42+N42)</f>
        <v/>
      </c>
      <c r="P42" s="79" t="str">
        <f>IF(ISBLANK('frekwencja I sem'!B45),"",'frekwencja I sem'!J45)</f>
        <v/>
      </c>
      <c r="Q42" s="79" t="str">
        <f>IF(ISBLANK('frekwencja I sem'!B45),"",P42*2)</f>
        <v/>
      </c>
      <c r="R42" s="441" t="str">
        <f>IF(ISBLANK('frekwencja I sem'!B45),"",TRUNC(AJ42,0))</f>
        <v/>
      </c>
      <c r="S42" s="442"/>
      <c r="T42" s="442"/>
      <c r="U42" s="442"/>
      <c r="V42" s="442"/>
      <c r="W42" s="442"/>
      <c r="X42" s="442"/>
      <c r="Y42" s="442"/>
      <c r="Z42" s="442"/>
      <c r="AA42" s="442"/>
      <c r="AB42" s="442"/>
      <c r="AC42" s="442"/>
      <c r="AD42" s="442"/>
      <c r="AE42" s="79" t="str">
        <f>IF(ISBLANK('frekwencja I sem'!B45),"",SUM(Q42:AD42))</f>
        <v/>
      </c>
      <c r="AF42" s="79" t="str">
        <f>IF(ISBLANK('frekwencja I sem'!B45),"",O42-AE42)</f>
        <v/>
      </c>
      <c r="AG42" s="79" t="str">
        <f>IF(ISBLANK('frekwencja I sem'!B45),"",LOOKUP(AF42,{-600,41,61,81,101,121},{"naganne","nieodpowiednie","poprawne","dobre","bardzo dobre","wzorowe"}))</f>
        <v/>
      </c>
      <c r="AH42" s="79" t="str">
        <f>IF(ISBLANK('frekwencja I sem'!B45),"",LOOKUP(AV42,{1,2,3,4,5,6},{"naganne","nieodpowiednie","poprawne","dobre","bardzo dobre","wzorowe"}))</f>
        <v/>
      </c>
      <c r="AI42" s="313" t="str">
        <f>IF(ISBLANK('frekwencja I sem'!B45),"",'frekwencja I sem'!L45)</f>
        <v/>
      </c>
      <c r="AJ42" s="94" t="str">
        <f>IF(ISBLANK('frekwencja I sem'!B45),"",AI42/2)</f>
        <v/>
      </c>
      <c r="AK42" s="94" t="str">
        <f>IF(ISBLANK('frekwencja I sem'!B45),"",TRUNC(AJ42,0))</f>
        <v/>
      </c>
      <c r="AL42" s="94" t="str">
        <f>IF(ISBLANK('frekwencja I sem'!B45),"",'frekwencja I sem'!B45)</f>
        <v/>
      </c>
      <c r="AM42" s="147" t="str">
        <f t="shared" si="1"/>
        <v/>
      </c>
      <c r="AN42" s="147" t="str">
        <f t="shared" si="0"/>
        <v/>
      </c>
      <c r="AO42" s="147">
        <f t="shared" si="2"/>
        <v>0</v>
      </c>
      <c r="AP42" s="147" t="str">
        <f>IF(ISBLANK('frekwencja I sem'!B45),"",LOOKUP(AO42,{-600,41,61,81,101,121},{"naganne","nieodpowiednie","poprawne","dobre","bardzo dobre","wzorowe"}))</f>
        <v/>
      </c>
      <c r="AQ42" s="147" t="str">
        <f t="shared" si="3"/>
        <v/>
      </c>
      <c r="AR42" s="147" t="str">
        <f t="shared" si="4"/>
        <v/>
      </c>
      <c r="AS42" s="147" t="e">
        <f t="shared" si="5"/>
        <v>#VALUE!</v>
      </c>
      <c r="AT42" s="147" t="e">
        <f t="shared" si="6"/>
        <v>#VALUE!</v>
      </c>
      <c r="AU42" s="147" t="e">
        <f t="shared" si="7"/>
        <v>#VALUE!</v>
      </c>
      <c r="AV42" s="147" t="str">
        <f>IF(ISBLANK('frekwencja I sem'!B45),"",IF(AU42&gt;=1,AQ42+1,AQ42))</f>
        <v/>
      </c>
    </row>
    <row r="43" spans="1:48" ht="26.25" customHeight="1" x14ac:dyDescent="0.25">
      <c r="A43" s="79">
        <v>39</v>
      </c>
      <c r="B43" s="368" t="str">
        <f>IF(ISBLANK('frekwencja I sem'!B46),"",'frekwencja I sem'!B46)</f>
        <v/>
      </c>
      <c r="C43" s="79">
        <v>100</v>
      </c>
      <c r="D43" s="442" t="s">
        <v>167</v>
      </c>
      <c r="E43" s="442"/>
      <c r="F43" s="442"/>
      <c r="G43" s="442"/>
      <c r="H43" s="442"/>
      <c r="I43" s="442"/>
      <c r="J43" s="442"/>
      <c r="K43" s="442"/>
      <c r="L43" s="442"/>
      <c r="M43" s="442"/>
      <c r="N43" s="79" t="str">
        <f>IF(ISBLANK('frekwencja I sem'!B46),"",SUM(E43:M43))</f>
        <v/>
      </c>
      <c r="O43" s="79" t="str">
        <f>IF(ISBLANK('frekwencja I sem'!B46),"",C43+N43)</f>
        <v/>
      </c>
      <c r="P43" s="79" t="str">
        <f>IF(ISBLANK('frekwencja I sem'!B46),"",'frekwencja I sem'!J46)</f>
        <v/>
      </c>
      <c r="Q43" s="79" t="str">
        <f>IF(ISBLANK('frekwencja I sem'!B46),"",P43*2)</f>
        <v/>
      </c>
      <c r="R43" s="441" t="str">
        <f>IF(ISBLANK('frekwencja I sem'!B46),"",TRUNC(AJ43,0))</f>
        <v/>
      </c>
      <c r="S43" s="442"/>
      <c r="T43" s="442"/>
      <c r="U43" s="442"/>
      <c r="V43" s="442"/>
      <c r="W43" s="442"/>
      <c r="X43" s="442"/>
      <c r="Y43" s="442"/>
      <c r="Z43" s="442"/>
      <c r="AA43" s="442"/>
      <c r="AB43" s="442"/>
      <c r="AC43" s="442"/>
      <c r="AD43" s="442"/>
      <c r="AE43" s="79" t="str">
        <f>IF(ISBLANK('frekwencja I sem'!B46),"",SUM(Q43:AD43))</f>
        <v/>
      </c>
      <c r="AF43" s="79" t="str">
        <f>IF(ISBLANK('frekwencja I sem'!B46),"",O43-AE43)</f>
        <v/>
      </c>
      <c r="AG43" s="79" t="str">
        <f>IF(ISBLANK('frekwencja I sem'!B46),"",LOOKUP(AF43,{-600,41,61,81,101,121},{"naganne","nieodpowiednie","poprawne","dobre","bardzo dobre","wzorowe"}))</f>
        <v/>
      </c>
      <c r="AH43" s="79" t="str">
        <f>IF(ISBLANK('frekwencja I sem'!B46),"",LOOKUP(AV43,{1,2,3,4,5,6},{"naganne","nieodpowiednie","poprawne","dobre","bardzo dobre","wzorowe"}))</f>
        <v/>
      </c>
      <c r="AI43" s="313" t="str">
        <f>IF(ISBLANK('frekwencja I sem'!B46),"",'frekwencja I sem'!L46)</f>
        <v/>
      </c>
      <c r="AJ43" s="94" t="str">
        <f>IF(ISBLANK('frekwencja I sem'!B46),"",AI43/2)</f>
        <v/>
      </c>
      <c r="AK43" s="94" t="str">
        <f>IF(ISBLANK('frekwencja I sem'!B46),"",TRUNC(AJ43,0))</f>
        <v/>
      </c>
      <c r="AL43" s="94" t="str">
        <f>IF(ISBLANK('frekwencja I sem'!B46),"",'frekwencja I sem'!B46)</f>
        <v/>
      </c>
      <c r="AM43" s="147" t="str">
        <f t="shared" si="1"/>
        <v/>
      </c>
      <c r="AN43" s="147" t="str">
        <f t="shared" si="0"/>
        <v/>
      </c>
      <c r="AO43" s="147">
        <f t="shared" si="2"/>
        <v>0</v>
      </c>
      <c r="AP43" s="147" t="str">
        <f>IF(ISBLANK('frekwencja I sem'!B46),"",LOOKUP(AO43,{-600,41,61,81,101,121},{"naganne","nieodpowiednie","poprawne","dobre","bardzo dobre","wzorowe"}))</f>
        <v/>
      </c>
      <c r="AQ43" s="147" t="str">
        <f t="shared" si="3"/>
        <v/>
      </c>
      <c r="AR43" s="147" t="str">
        <f t="shared" si="4"/>
        <v/>
      </c>
      <c r="AS43" s="147" t="e">
        <f t="shared" si="5"/>
        <v>#VALUE!</v>
      </c>
      <c r="AT43" s="147" t="e">
        <f t="shared" si="6"/>
        <v>#VALUE!</v>
      </c>
      <c r="AU43" s="147" t="e">
        <f t="shared" si="7"/>
        <v>#VALUE!</v>
      </c>
      <c r="AV43" s="147" t="str">
        <f>IF(ISBLANK('frekwencja I sem'!B46),"",IF(AU43&gt;=1,AQ43+1,AQ43))</f>
        <v/>
      </c>
    </row>
    <row r="44" spans="1:48" ht="26.25" customHeight="1" x14ac:dyDescent="0.25">
      <c r="A44" s="79">
        <v>40</v>
      </c>
      <c r="B44" s="368" t="str">
        <f>IF(ISBLANK('frekwencja I sem'!B47),"",'frekwencja I sem'!B47)</f>
        <v/>
      </c>
      <c r="C44" s="79">
        <v>100</v>
      </c>
      <c r="D44" s="442" t="s">
        <v>167</v>
      </c>
      <c r="E44" s="442"/>
      <c r="F44" s="442"/>
      <c r="G44" s="442"/>
      <c r="H44" s="442"/>
      <c r="I44" s="442"/>
      <c r="J44" s="442"/>
      <c r="K44" s="442"/>
      <c r="L44" s="442"/>
      <c r="M44" s="442"/>
      <c r="N44" s="79" t="str">
        <f>IF(ISBLANK('frekwencja I sem'!B47),"",SUM(E44:M44))</f>
        <v/>
      </c>
      <c r="O44" s="79" t="str">
        <f>IF(ISBLANK('frekwencja I sem'!B47),"",C44+N44)</f>
        <v/>
      </c>
      <c r="P44" s="79" t="str">
        <f>IF(ISBLANK('frekwencja I sem'!B47),"",'frekwencja I sem'!J47)</f>
        <v/>
      </c>
      <c r="Q44" s="79" t="str">
        <f>IF(ISBLANK('frekwencja I sem'!B47),"",P44*2)</f>
        <v/>
      </c>
      <c r="R44" s="441" t="str">
        <f>IF(ISBLANK('frekwencja I sem'!B47),"",TRUNC(AJ44,0))</f>
        <v/>
      </c>
      <c r="S44" s="442"/>
      <c r="T44" s="442"/>
      <c r="U44" s="442"/>
      <c r="V44" s="442"/>
      <c r="W44" s="442"/>
      <c r="X44" s="442"/>
      <c r="Y44" s="442"/>
      <c r="Z44" s="442"/>
      <c r="AA44" s="442"/>
      <c r="AB44" s="442"/>
      <c r="AC44" s="442"/>
      <c r="AD44" s="442"/>
      <c r="AE44" s="79" t="str">
        <f>IF(ISBLANK('frekwencja I sem'!B47),"",SUM(Q44:AD44))</f>
        <v/>
      </c>
      <c r="AF44" s="79" t="str">
        <f>IF(ISBLANK('frekwencja I sem'!B47),"",O44-AE44)</f>
        <v/>
      </c>
      <c r="AG44" s="79" t="str">
        <f>IF(ISBLANK('frekwencja I sem'!B47),"",LOOKUP(AF44,{-600,41,61,81,101,121},{"naganne","nieodpowiednie","poprawne","dobre","bardzo dobre","wzorowe"}))</f>
        <v/>
      </c>
      <c r="AH44" s="79" t="str">
        <f>IF(ISBLANK('frekwencja I sem'!B47),"",LOOKUP(AV44,{1,2,3,4,5,6},{"naganne","nieodpowiednie","poprawne","dobre","bardzo dobre","wzorowe"}))</f>
        <v/>
      </c>
      <c r="AI44" s="313" t="str">
        <f>IF(ISBLANK('frekwencja I sem'!B47),"",'frekwencja I sem'!L47)</f>
        <v/>
      </c>
      <c r="AJ44" s="94" t="str">
        <f>IF(ISBLANK('frekwencja I sem'!B47),"",AI44/2)</f>
        <v/>
      </c>
      <c r="AK44" s="94" t="str">
        <f>IF(ISBLANK('frekwencja I sem'!B47),"",TRUNC(AJ44,0))</f>
        <v/>
      </c>
      <c r="AL44" s="94" t="str">
        <f>IF(ISBLANK('frekwencja I sem'!B47),"",'frekwencja I sem'!B47)</f>
        <v/>
      </c>
      <c r="AM44" s="147" t="str">
        <f t="shared" si="1"/>
        <v/>
      </c>
      <c r="AN44" s="147" t="str">
        <f t="shared" si="0"/>
        <v/>
      </c>
      <c r="AO44" s="147">
        <f t="shared" si="2"/>
        <v>0</v>
      </c>
      <c r="AP44" s="147" t="str">
        <f>IF(ISBLANK('frekwencja I sem'!B47),"",LOOKUP(AO44,{-600,41,61,81,101,121},{"naganne","nieodpowiednie","poprawne","dobre","bardzo dobre","wzorowe"}))</f>
        <v/>
      </c>
      <c r="AQ44" s="147" t="str">
        <f t="shared" si="3"/>
        <v/>
      </c>
      <c r="AR44" s="147" t="str">
        <f t="shared" si="4"/>
        <v/>
      </c>
      <c r="AS44" s="147" t="e">
        <f t="shared" si="5"/>
        <v>#VALUE!</v>
      </c>
      <c r="AT44" s="147" t="e">
        <f t="shared" si="6"/>
        <v>#VALUE!</v>
      </c>
      <c r="AU44" s="147" t="e">
        <f t="shared" si="7"/>
        <v>#VALUE!</v>
      </c>
      <c r="AV44" s="147" t="str">
        <f>IF(ISBLANK('frekwencja I sem'!B47),"",IF(AU44&gt;=1,AQ44+1,AQ44))</f>
        <v/>
      </c>
    </row>
    <row r="45" spans="1:48" ht="26.25" customHeight="1" x14ac:dyDescent="0.25">
      <c r="A45" s="79">
        <v>41</v>
      </c>
      <c r="B45" s="368" t="str">
        <f>IF(ISBLANK('frekwencja I sem'!B48),"",'frekwencja I sem'!B48)</f>
        <v/>
      </c>
      <c r="C45" s="79">
        <v>100</v>
      </c>
      <c r="D45" s="442" t="s">
        <v>167</v>
      </c>
      <c r="E45" s="442"/>
      <c r="F45" s="442"/>
      <c r="G45" s="442"/>
      <c r="H45" s="442"/>
      <c r="I45" s="442"/>
      <c r="J45" s="442"/>
      <c r="K45" s="442"/>
      <c r="L45" s="442"/>
      <c r="M45" s="442"/>
      <c r="N45" s="79" t="str">
        <f>IF(ISBLANK('frekwencja I sem'!B48),"",SUM(E45:M45))</f>
        <v/>
      </c>
      <c r="O45" s="79" t="str">
        <f>IF(ISBLANK('frekwencja I sem'!B48),"",C45+N45)</f>
        <v/>
      </c>
      <c r="P45" s="79" t="str">
        <f>IF(ISBLANK('frekwencja I sem'!B48),"",'frekwencja I sem'!J48)</f>
        <v/>
      </c>
      <c r="Q45" s="79" t="str">
        <f>IF(ISBLANK('frekwencja I sem'!B48),"",P45*2)</f>
        <v/>
      </c>
      <c r="R45" s="441" t="str">
        <f>IF(ISBLANK('frekwencja I sem'!B48),"",TRUNC(AJ45,0))</f>
        <v/>
      </c>
      <c r="S45" s="442"/>
      <c r="T45" s="442"/>
      <c r="U45" s="442"/>
      <c r="V45" s="442"/>
      <c r="W45" s="442"/>
      <c r="X45" s="442"/>
      <c r="Y45" s="442"/>
      <c r="Z45" s="442"/>
      <c r="AA45" s="442"/>
      <c r="AB45" s="442"/>
      <c r="AC45" s="442"/>
      <c r="AD45" s="442"/>
      <c r="AE45" s="79" t="str">
        <f>IF(ISBLANK('frekwencja I sem'!B48),"",SUM(Q45:AD45))</f>
        <v/>
      </c>
      <c r="AF45" s="79" t="str">
        <f>IF(ISBLANK('frekwencja I sem'!B48),"",O45-AE45)</f>
        <v/>
      </c>
      <c r="AG45" s="79" t="str">
        <f>IF(ISBLANK('frekwencja I sem'!B48),"",LOOKUP(AF45,{-600,41,61,81,101,121},{"naganne","nieodpowiednie","poprawne","dobre","bardzo dobre","wzorowe"}))</f>
        <v/>
      </c>
      <c r="AH45" s="79" t="str">
        <f>IF(ISBLANK('frekwencja I sem'!B48),"",LOOKUP(AV45,{1,2,3,4,5,6},{"naganne","nieodpowiednie","poprawne","dobre","bardzo dobre","wzorowe"}))</f>
        <v/>
      </c>
      <c r="AI45" s="313" t="str">
        <f>IF(ISBLANK('frekwencja I sem'!B48),"",'frekwencja I sem'!L48)</f>
        <v/>
      </c>
      <c r="AJ45" s="94" t="str">
        <f>IF(ISBLANK('frekwencja I sem'!B48),"",AI45/2)</f>
        <v/>
      </c>
      <c r="AK45" s="94" t="str">
        <f>IF(ISBLANK('frekwencja I sem'!B48),"",TRUNC(AJ45,0))</f>
        <v/>
      </c>
      <c r="AL45" s="94" t="str">
        <f>IF(ISBLANK('frekwencja I sem'!B48),"",'frekwencja I sem'!B48)</f>
        <v/>
      </c>
      <c r="AM45" s="147" t="str">
        <f t="shared" si="1"/>
        <v/>
      </c>
      <c r="AN45" s="147" t="str">
        <f t="shared" si="0"/>
        <v/>
      </c>
      <c r="AO45" s="147">
        <f t="shared" si="2"/>
        <v>0</v>
      </c>
      <c r="AP45" s="147" t="str">
        <f>IF(ISBLANK('frekwencja I sem'!B48),"",LOOKUP(AO45,{-600,41,61,81,101,121},{"naganne","nieodpowiednie","poprawne","dobre","bardzo dobre","wzorowe"}))</f>
        <v/>
      </c>
      <c r="AQ45" s="147" t="str">
        <f t="shared" si="3"/>
        <v/>
      </c>
      <c r="AR45" s="147" t="str">
        <f t="shared" si="4"/>
        <v/>
      </c>
      <c r="AS45" s="147" t="e">
        <f t="shared" si="5"/>
        <v>#VALUE!</v>
      </c>
      <c r="AT45" s="147" t="e">
        <f t="shared" si="6"/>
        <v>#VALUE!</v>
      </c>
      <c r="AU45" s="147" t="e">
        <f t="shared" si="7"/>
        <v>#VALUE!</v>
      </c>
      <c r="AV45" s="147" t="str">
        <f>IF(ISBLANK('frekwencja I sem'!B48),"",IF(AU45&gt;=1,AQ45+1,AQ45))</f>
        <v/>
      </c>
    </row>
    <row r="46" spans="1:48" ht="26.25" customHeight="1" x14ac:dyDescent="0.25">
      <c r="A46" s="79">
        <v>42</v>
      </c>
      <c r="B46" s="368" t="str">
        <f>IF(ISBLANK('frekwencja I sem'!B49),"",'frekwencja I sem'!B49)</f>
        <v/>
      </c>
      <c r="C46" s="79">
        <v>100</v>
      </c>
      <c r="D46" s="442" t="s">
        <v>167</v>
      </c>
      <c r="E46" s="442"/>
      <c r="F46" s="442"/>
      <c r="G46" s="442"/>
      <c r="H46" s="442"/>
      <c r="I46" s="442"/>
      <c r="J46" s="442"/>
      <c r="K46" s="442"/>
      <c r="L46" s="442"/>
      <c r="M46" s="442"/>
      <c r="N46" s="79" t="str">
        <f>IF(ISBLANK('frekwencja I sem'!B49),"",SUM(E46:M46))</f>
        <v/>
      </c>
      <c r="O46" s="79" t="str">
        <f>IF(ISBLANK('frekwencja I sem'!B49),"",C46+N46)</f>
        <v/>
      </c>
      <c r="P46" s="79" t="str">
        <f>IF(ISBLANK('frekwencja I sem'!B49),"",'frekwencja I sem'!J49)</f>
        <v/>
      </c>
      <c r="Q46" s="79" t="str">
        <f>IF(ISBLANK('frekwencja I sem'!B49),"",P46*2)</f>
        <v/>
      </c>
      <c r="R46" s="441" t="str">
        <f>IF(ISBLANK('frekwencja I sem'!B49),"",TRUNC(AJ46,0))</f>
        <v/>
      </c>
      <c r="S46" s="442"/>
      <c r="T46" s="442"/>
      <c r="U46" s="442"/>
      <c r="V46" s="442"/>
      <c r="W46" s="442"/>
      <c r="X46" s="442"/>
      <c r="Y46" s="442"/>
      <c r="Z46" s="442"/>
      <c r="AA46" s="442"/>
      <c r="AB46" s="442"/>
      <c r="AC46" s="442"/>
      <c r="AD46" s="442"/>
      <c r="AE46" s="79" t="str">
        <f>IF(ISBLANK('frekwencja I sem'!B49),"",SUM(Q46:AD46))</f>
        <v/>
      </c>
      <c r="AF46" s="79" t="str">
        <f>IF(ISBLANK('frekwencja I sem'!B49),"",O46-AE46)</f>
        <v/>
      </c>
      <c r="AG46" s="79" t="str">
        <f>IF(ISBLANK('frekwencja I sem'!B49),"",LOOKUP(AF46,{-600,41,61,81,101,121},{"naganne","nieodpowiednie","poprawne","dobre","bardzo dobre","wzorowe"}))</f>
        <v/>
      </c>
      <c r="AH46" s="79" t="str">
        <f>IF(ISBLANK('frekwencja I sem'!B49),"",LOOKUP(AV46,{1,2,3,4,5,6},{"naganne","nieodpowiednie","poprawne","dobre","bardzo dobre","wzorowe"}))</f>
        <v/>
      </c>
      <c r="AI46" s="313" t="str">
        <f>IF(ISBLANK('frekwencja I sem'!B49),"",'frekwencja I sem'!L49)</f>
        <v/>
      </c>
      <c r="AJ46" s="94" t="str">
        <f>IF(ISBLANK('frekwencja I sem'!B49),"",AI46/2)</f>
        <v/>
      </c>
      <c r="AK46" s="94" t="str">
        <f>IF(ISBLANK('frekwencja I sem'!B49),"",TRUNC(AJ46,0))</f>
        <v/>
      </c>
      <c r="AL46" s="94" t="str">
        <f>IF(ISBLANK('frekwencja I sem'!B49),"",'frekwencja I sem'!B49)</f>
        <v/>
      </c>
      <c r="AM46" s="147" t="str">
        <f t="shared" si="1"/>
        <v/>
      </c>
      <c r="AN46" s="147" t="str">
        <f t="shared" si="0"/>
        <v/>
      </c>
      <c r="AO46" s="147">
        <f t="shared" si="2"/>
        <v>0</v>
      </c>
      <c r="AP46" s="147" t="str">
        <f>IF(ISBLANK('frekwencja I sem'!B49),"",LOOKUP(AO46,{-600,41,61,81,101,121},{"naganne","nieodpowiednie","poprawne","dobre","bardzo dobre","wzorowe"}))</f>
        <v/>
      </c>
      <c r="AQ46" s="147" t="str">
        <f t="shared" si="3"/>
        <v/>
      </c>
      <c r="AR46" s="147" t="str">
        <f t="shared" si="4"/>
        <v/>
      </c>
      <c r="AS46" s="147" t="e">
        <f t="shared" si="5"/>
        <v>#VALUE!</v>
      </c>
      <c r="AT46" s="147" t="e">
        <f t="shared" si="6"/>
        <v>#VALUE!</v>
      </c>
      <c r="AU46" s="147" t="e">
        <f t="shared" si="7"/>
        <v>#VALUE!</v>
      </c>
      <c r="AV46" s="147" t="str">
        <f>IF(ISBLANK('frekwencja I sem'!B49),"",IF(AU46&gt;=1,AQ46+1,AQ46))</f>
        <v/>
      </c>
    </row>
  </sheetData>
  <sheetProtection algorithmName="SHA-512" hashValue="mwJUDMNjlwYJN2DpQ62ARttmnbg5DI96mwEBGPYhPrnkY01VlVBFxDSdWUfRR0j/K+wpt1LQ4eDK82x6bEgtwg==" saltValue="KiCVN1hePWXBM1XqxtfPcA==" spinCount="100000" sheet="1" objects="1" scenarios="1" formatCells="0" formatColumns="0" formatRows="0" insertColumns="0" insertRows="0" insertHyperlinks="0" deleteColumns="0" deleteRows="0" sort="0" autoFilter="0" pivotTables="0"/>
  <protectedRanges>
    <protectedRange sqref="E5:M46" name="dodatnie"/>
    <protectedRange sqref="S5:AD46" name="ujemne"/>
  </protectedRanges>
  <mergeCells count="3">
    <mergeCell ref="C1:AE2"/>
    <mergeCell ref="E3:M3"/>
    <mergeCell ref="R3:AD3"/>
  </mergeCells>
  <phoneticPr fontId="8" type="noConversion"/>
  <pageMargins left="0.39370078740157483" right="0.39370078740157483" top="0.39370078740157483" bottom="0.39370078740157483" header="0" footer="0"/>
  <pageSetup paperSize="9" scale="57" orientation="portrait" r:id="rId1"/>
  <headerFooter alignWithMargins="0"/>
  <colBreaks count="1" manualBreakCount="1">
    <brk id="34" max="1048575" man="1"/>
  </colBreaks>
  <ignoredErrors>
    <ignoredError sqref="N5 N6:N46" formulaRange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5">
    <tabColor indexed="42"/>
    <pageSetUpPr fitToPage="1"/>
  </sheetPr>
  <dimension ref="A1:FH16080"/>
  <sheetViews>
    <sheetView zoomScale="90" zoomScaleNormal="90" workbookViewId="0">
      <selection activeCell="B4" sqref="B4"/>
    </sheetView>
  </sheetViews>
  <sheetFormatPr defaultRowHeight="15" x14ac:dyDescent="0.25"/>
  <cols>
    <col min="1" max="1" width="2.6640625" style="42" customWidth="1"/>
    <col min="2" max="2" width="12.88671875" customWidth="1"/>
    <col min="3" max="11" width="2.6640625" style="6" customWidth="1"/>
    <col min="12" max="14" width="2.6640625" style="44" customWidth="1"/>
    <col min="15" max="21" width="2.6640625" style="6" customWidth="1"/>
    <col min="22" max="25" width="2.6640625" style="68" customWidth="1"/>
    <col min="26" max="38" width="2.6640625" style="6" customWidth="1"/>
    <col min="39" max="39" width="2.6640625" style="7" customWidth="1"/>
    <col min="40" max="40" width="4.6640625" style="7" customWidth="1"/>
    <col min="41" max="43" width="18" style="30" hidden="1" customWidth="1"/>
    <col min="44" max="44" width="6" style="30" hidden="1" customWidth="1"/>
    <col min="45" max="45" width="3.6640625" customWidth="1"/>
    <col min="46" max="46" width="3.88671875" customWidth="1"/>
    <col min="47" max="47" width="3.33203125" customWidth="1"/>
    <col min="48" max="48" width="3.6640625" customWidth="1"/>
    <col min="49" max="49" width="3.88671875" customWidth="1"/>
    <col min="50" max="50" width="4.109375" customWidth="1"/>
    <col min="51" max="53" width="7.6640625" hidden="1" customWidth="1"/>
    <col min="54" max="72" width="3.6640625" hidden="1" customWidth="1"/>
    <col min="73" max="76" width="3.6640625" style="2" hidden="1" customWidth="1"/>
    <col min="77" max="89" width="3.6640625" hidden="1" customWidth="1"/>
    <col min="90" max="90" width="9.6640625" style="81" hidden="1" customWidth="1"/>
    <col min="91" max="96" width="5.6640625" hidden="1" customWidth="1"/>
    <col min="97" max="98" width="7.6640625" hidden="1" customWidth="1"/>
    <col min="99" max="109" width="7.6640625" style="11" hidden="1" customWidth="1"/>
    <col min="110" max="124" width="7.6640625" hidden="1" customWidth="1"/>
    <col min="125" max="125" width="9.6640625" hidden="1" customWidth="1"/>
    <col min="126" max="137" width="7.6640625" hidden="1" customWidth="1"/>
    <col min="138" max="162" width="7.6640625" customWidth="1"/>
  </cols>
  <sheetData>
    <row r="1" spans="1:153" ht="15.75" customHeight="1" thickBot="1" x14ac:dyDescent="0.4">
      <c r="J1" s="45"/>
      <c r="K1" s="45"/>
      <c r="L1" s="45"/>
      <c r="M1" s="45"/>
      <c r="N1" s="45"/>
      <c r="O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O1" s="34"/>
      <c r="AP1" s="34"/>
      <c r="AQ1" s="34"/>
      <c r="AR1" s="34"/>
      <c r="BS1" s="69"/>
      <c r="BT1" s="69"/>
      <c r="BU1" s="69"/>
      <c r="BV1" s="69"/>
      <c r="BW1" s="69"/>
      <c r="BX1" s="69"/>
      <c r="BY1" s="69"/>
      <c r="BZ1" s="69"/>
      <c r="CA1" s="69"/>
      <c r="CB1" s="69"/>
      <c r="CC1" s="69"/>
      <c r="CD1" s="69"/>
      <c r="CE1" s="69"/>
      <c r="CF1" s="69"/>
      <c r="CG1" s="69"/>
      <c r="CH1" s="69"/>
      <c r="CI1" s="69"/>
      <c r="CU1" s="518" t="s">
        <v>93</v>
      </c>
      <c r="CV1" s="518"/>
      <c r="CW1" s="518"/>
      <c r="CX1" s="518"/>
      <c r="CY1" s="518"/>
      <c r="CZ1" s="518"/>
      <c r="DA1" s="518"/>
      <c r="DB1" s="518"/>
      <c r="DC1" s="518"/>
      <c r="DD1" s="518"/>
      <c r="DE1" s="518"/>
      <c r="DH1" s="514" t="s">
        <v>92</v>
      </c>
      <c r="DI1" s="514"/>
      <c r="DJ1" s="514"/>
      <c r="DK1" s="514"/>
      <c r="DL1" s="514"/>
      <c r="DM1" s="514"/>
      <c r="DN1" s="514"/>
      <c r="DO1" s="514"/>
      <c r="DP1" s="514"/>
      <c r="DQ1" s="514"/>
      <c r="DR1" s="514"/>
      <c r="DU1" s="514" t="s">
        <v>95</v>
      </c>
      <c r="DV1" s="514"/>
      <c r="DW1" s="514"/>
      <c r="DX1" s="514"/>
      <c r="DY1" s="514"/>
      <c r="DZ1" s="514"/>
      <c r="EA1" s="514"/>
      <c r="EB1" s="514"/>
      <c r="EC1" s="514"/>
      <c r="ED1" s="514"/>
      <c r="EE1" s="514"/>
    </row>
    <row r="2" spans="1:153" ht="12.75" customHeight="1" x14ac:dyDescent="0.25">
      <c r="A2" s="525" t="s">
        <v>29</v>
      </c>
      <c r="B2" s="495" t="s">
        <v>14</v>
      </c>
      <c r="C2" s="513" t="s">
        <v>15</v>
      </c>
      <c r="D2" s="513"/>
      <c r="E2" s="513"/>
      <c r="F2" s="513"/>
      <c r="G2" s="513"/>
      <c r="H2" s="513"/>
      <c r="I2" s="513"/>
      <c r="J2" s="513"/>
      <c r="K2" s="513"/>
      <c r="L2" s="513"/>
      <c r="M2" s="513"/>
      <c r="N2" s="513"/>
      <c r="O2" s="513"/>
      <c r="P2" s="513"/>
      <c r="Q2" s="513"/>
      <c r="R2" s="513"/>
      <c r="S2" s="513"/>
      <c r="T2" s="513"/>
      <c r="U2" s="513"/>
      <c r="V2" s="513"/>
      <c r="W2" s="513"/>
      <c r="X2" s="513"/>
      <c r="Y2" s="513"/>
      <c r="Z2" s="513"/>
      <c r="AA2" s="513"/>
      <c r="AB2" s="513"/>
      <c r="AC2" s="513"/>
      <c r="AD2" s="513"/>
      <c r="AE2" s="513"/>
      <c r="AF2" s="513"/>
      <c r="AG2" s="513"/>
      <c r="AH2" s="513"/>
      <c r="AI2" s="513"/>
      <c r="AJ2" s="513"/>
      <c r="AK2" s="513"/>
      <c r="AL2" s="513"/>
      <c r="AM2" s="513"/>
      <c r="AN2" s="513"/>
      <c r="AO2" s="516" t="s">
        <v>88</v>
      </c>
      <c r="AP2" s="516" t="s">
        <v>94</v>
      </c>
      <c r="AQ2" s="517" t="s">
        <v>92</v>
      </c>
      <c r="AR2" s="517" t="s">
        <v>95</v>
      </c>
      <c r="AS2" s="515" t="s">
        <v>16</v>
      </c>
      <c r="AT2" s="515"/>
      <c r="AU2" s="515"/>
      <c r="AV2" s="515"/>
      <c r="AW2" s="515"/>
      <c r="AX2" s="515"/>
      <c r="AY2" s="69"/>
      <c r="AZ2" s="69"/>
      <c r="BA2" s="69"/>
      <c r="BB2" s="69">
        <v>1</v>
      </c>
      <c r="BC2" s="69">
        <v>2</v>
      </c>
      <c r="BD2" s="69">
        <v>3</v>
      </c>
      <c r="BE2" s="69">
        <v>4</v>
      </c>
      <c r="BF2" s="69">
        <v>5</v>
      </c>
      <c r="BG2" s="69">
        <v>6</v>
      </c>
      <c r="BH2" s="69">
        <v>7</v>
      </c>
      <c r="BI2" s="69">
        <v>8</v>
      </c>
      <c r="BJ2" s="69">
        <v>9</v>
      </c>
      <c r="BK2" s="69">
        <v>10</v>
      </c>
      <c r="BL2" s="69">
        <v>11</v>
      </c>
      <c r="BM2" s="69">
        <v>12</v>
      </c>
      <c r="BN2" s="69">
        <v>13</v>
      </c>
      <c r="BO2" s="69">
        <v>14</v>
      </c>
      <c r="BP2" s="69">
        <v>15</v>
      </c>
      <c r="BQ2" s="69">
        <v>16</v>
      </c>
      <c r="BR2" s="69">
        <v>17</v>
      </c>
      <c r="BS2" s="69">
        <v>18</v>
      </c>
      <c r="BT2" s="69">
        <v>19</v>
      </c>
      <c r="BU2" s="69">
        <v>20</v>
      </c>
      <c r="BV2" s="69">
        <v>21</v>
      </c>
      <c r="BW2" s="69">
        <v>22</v>
      </c>
      <c r="BX2" s="69">
        <v>23</v>
      </c>
      <c r="BY2" s="69">
        <v>24</v>
      </c>
      <c r="BZ2" s="69">
        <v>25</v>
      </c>
      <c r="CA2" s="69">
        <v>26</v>
      </c>
      <c r="CB2" s="69">
        <v>27</v>
      </c>
      <c r="CC2" s="69">
        <v>28</v>
      </c>
      <c r="CD2" s="69">
        <v>29</v>
      </c>
      <c r="CE2" s="69">
        <v>30</v>
      </c>
      <c r="CF2" s="69">
        <v>31</v>
      </c>
      <c r="CG2" s="69">
        <v>32</v>
      </c>
      <c r="CH2" s="69">
        <v>33</v>
      </c>
      <c r="CI2" s="69">
        <v>34</v>
      </c>
      <c r="CJ2" s="69">
        <v>35</v>
      </c>
      <c r="CK2" s="80" t="s">
        <v>200</v>
      </c>
      <c r="CL2" s="83"/>
      <c r="CM2" s="69"/>
      <c r="CN2" s="69"/>
      <c r="CO2" s="69"/>
      <c r="CP2" s="69"/>
      <c r="CQ2" s="69"/>
      <c r="CR2" s="69"/>
      <c r="CS2" s="69"/>
      <c r="CT2" s="69"/>
      <c r="CU2" s="13" t="s">
        <v>86</v>
      </c>
      <c r="CV2" s="14"/>
      <c r="CW2" s="14"/>
      <c r="CX2" s="14"/>
      <c r="CY2" s="15"/>
      <c r="DA2" s="16" t="s">
        <v>87</v>
      </c>
      <c r="DB2" s="17"/>
      <c r="DC2" s="17"/>
      <c r="DD2" s="17"/>
      <c r="DE2" s="18"/>
      <c r="DH2" s="13" t="s">
        <v>86</v>
      </c>
      <c r="DI2" s="14"/>
      <c r="DJ2" s="14"/>
      <c r="DK2" s="14"/>
      <c r="DL2" s="15"/>
      <c r="DN2" s="256" t="s">
        <v>87</v>
      </c>
      <c r="DO2" s="257"/>
      <c r="DP2" s="257"/>
      <c r="DQ2" s="257"/>
      <c r="DR2" s="258"/>
      <c r="DS2" s="259"/>
      <c r="DT2" s="259"/>
      <c r="DU2" s="260" t="s">
        <v>86</v>
      </c>
      <c r="DV2" s="261"/>
      <c r="DW2" s="261"/>
      <c r="DX2" s="261"/>
      <c r="DY2" s="262"/>
      <c r="DZ2" s="259"/>
      <c r="EA2" s="256" t="s">
        <v>87</v>
      </c>
      <c r="EB2" s="257"/>
      <c r="EC2" s="257"/>
      <c r="ED2" s="257"/>
      <c r="EE2" s="258"/>
    </row>
    <row r="3" spans="1:153" ht="99" customHeight="1" x14ac:dyDescent="0.25">
      <c r="A3" s="525"/>
      <c r="B3" s="495"/>
      <c r="C3" s="408"/>
      <c r="D3" s="409"/>
      <c r="E3" s="409"/>
      <c r="F3" s="408"/>
      <c r="G3" s="409"/>
      <c r="H3" s="409"/>
      <c r="I3" s="408"/>
      <c r="J3" s="409"/>
      <c r="K3" s="409"/>
      <c r="L3" s="408"/>
      <c r="M3" s="409"/>
      <c r="N3" s="409"/>
      <c r="O3" s="408"/>
      <c r="P3" s="409"/>
      <c r="Q3" s="409"/>
      <c r="R3" s="408"/>
      <c r="S3" s="409"/>
      <c r="T3" s="409"/>
      <c r="U3" s="408"/>
      <c r="V3" s="409"/>
      <c r="W3" s="409"/>
      <c r="X3" s="408"/>
      <c r="Y3" s="409"/>
      <c r="Z3" s="409"/>
      <c r="AA3" s="408"/>
      <c r="AB3" s="409"/>
      <c r="AC3" s="409"/>
      <c r="AD3" s="408"/>
      <c r="AE3" s="409"/>
      <c r="AF3" s="409"/>
      <c r="AG3" s="408"/>
      <c r="AH3" s="409"/>
      <c r="AI3" s="409"/>
      <c r="AJ3" s="408"/>
      <c r="AK3" s="409"/>
      <c r="AL3" s="351" t="s">
        <v>186</v>
      </c>
      <c r="AM3" s="519" t="s">
        <v>30</v>
      </c>
      <c r="AN3" s="519"/>
      <c r="AO3" s="516"/>
      <c r="AP3" s="516"/>
      <c r="AQ3" s="517"/>
      <c r="AR3" s="517"/>
      <c r="AS3" s="455" t="s">
        <v>17</v>
      </c>
      <c r="AT3" s="455" t="s">
        <v>18</v>
      </c>
      <c r="AU3" s="455" t="s">
        <v>19</v>
      </c>
      <c r="AV3" s="455" t="s">
        <v>20</v>
      </c>
      <c r="AW3" s="455" t="s">
        <v>21</v>
      </c>
      <c r="AX3" s="455" t="s">
        <v>22</v>
      </c>
      <c r="AY3" s="353" t="s">
        <v>24</v>
      </c>
      <c r="AZ3" s="354" t="s">
        <v>82</v>
      </c>
      <c r="BA3" s="69"/>
      <c r="BB3" s="69"/>
      <c r="BC3" s="69"/>
      <c r="BD3" s="69"/>
      <c r="BE3" s="69"/>
      <c r="BF3" s="69"/>
      <c r="BG3" s="69"/>
      <c r="BH3" s="69"/>
      <c r="BI3" s="69"/>
      <c r="BJ3" s="69"/>
      <c r="BK3" s="69"/>
      <c r="BL3" s="69"/>
      <c r="BM3" s="69"/>
      <c r="BN3" s="69"/>
      <c r="BO3" s="69"/>
      <c r="BP3" s="69"/>
      <c r="BQ3" s="69"/>
      <c r="BR3" s="80"/>
      <c r="BS3" s="80"/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69"/>
      <c r="CK3" s="69"/>
      <c r="CL3" s="83" t="s">
        <v>31</v>
      </c>
      <c r="CM3" s="355" t="s">
        <v>17</v>
      </c>
      <c r="CN3" s="352" t="s">
        <v>18</v>
      </c>
      <c r="CO3" s="352" t="s">
        <v>19</v>
      </c>
      <c r="CP3" s="352" t="s">
        <v>20</v>
      </c>
      <c r="CQ3" s="352" t="s">
        <v>21</v>
      </c>
      <c r="CR3" s="356" t="s">
        <v>22</v>
      </c>
      <c r="CS3" s="69"/>
      <c r="CT3" s="69"/>
      <c r="CU3" s="19">
        <f>MAX(AM4:AN45)</f>
        <v>0</v>
      </c>
      <c r="CV3" s="20">
        <f>MAX(CV4:CV45)</f>
        <v>0</v>
      </c>
      <c r="CW3" s="20"/>
      <c r="CX3" s="20">
        <f>MAX(CX4:CX45)</f>
        <v>0</v>
      </c>
      <c r="CY3" s="21"/>
      <c r="DA3" s="22">
        <f>MIN(AM4:AN45)</f>
        <v>0</v>
      </c>
      <c r="DB3" s="22">
        <f>MIN(DB4:DB45)</f>
        <v>0</v>
      </c>
      <c r="DC3" s="23"/>
      <c r="DD3" s="23">
        <f>MIN(DD4:DD45)</f>
        <v>0</v>
      </c>
      <c r="DE3" s="24"/>
      <c r="DH3" s="247">
        <f>MAX(AP4:AP45)</f>
        <v>0</v>
      </c>
      <c r="DI3" s="248">
        <f>MAX(DI4:DI45)</f>
        <v>0</v>
      </c>
      <c r="DJ3" s="248"/>
      <c r="DK3" s="248">
        <f>MAX(DK4:DK45)</f>
        <v>0</v>
      </c>
      <c r="DL3" s="249"/>
      <c r="DM3" s="9"/>
      <c r="DN3" s="263">
        <f>MIN(AP4:AP45)</f>
        <v>0</v>
      </c>
      <c r="DO3" s="263">
        <f>MIN(DO4:DO45)</f>
        <v>0</v>
      </c>
      <c r="DP3" s="264"/>
      <c r="DQ3" s="264">
        <f>MIN(DQ4:DQ45)</f>
        <v>0</v>
      </c>
      <c r="DR3" s="265"/>
      <c r="DS3" s="259"/>
      <c r="DT3" s="259"/>
      <c r="DU3" s="247">
        <f>MAX(AP4:AP45)</f>
        <v>0</v>
      </c>
      <c r="DV3" s="248">
        <f>MAX(DV4:DV45)</f>
        <v>0</v>
      </c>
      <c r="DW3" s="248"/>
      <c r="DX3" s="248">
        <f>MAX(DX4:DX45)</f>
        <v>0</v>
      </c>
      <c r="DY3" s="249"/>
      <c r="DZ3" s="259"/>
      <c r="EA3" s="263">
        <f>MIN(AP4:AP45)</f>
        <v>0</v>
      </c>
      <c r="EB3" s="263">
        <f>MIN(EB4:EB45)</f>
        <v>0</v>
      </c>
      <c r="EC3" s="264"/>
      <c r="ED3" s="264">
        <f>MIN(ED4:ED45)</f>
        <v>0</v>
      </c>
      <c r="EE3" s="265"/>
    </row>
    <row r="4" spans="1:153" ht="11.4" customHeight="1" x14ac:dyDescent="0.25">
      <c r="A4" s="350">
        <v>1</v>
      </c>
      <c r="B4" s="407"/>
      <c r="C4" s="418"/>
      <c r="D4" s="418"/>
      <c r="E4" s="418"/>
      <c r="F4" s="418"/>
      <c r="G4" s="418"/>
      <c r="H4" s="418"/>
      <c r="I4" s="418"/>
      <c r="J4" s="418"/>
      <c r="K4" s="418"/>
      <c r="L4" s="418"/>
      <c r="M4" s="418"/>
      <c r="N4" s="418"/>
      <c r="O4" s="418"/>
      <c r="P4" s="418"/>
      <c r="Q4" s="418"/>
      <c r="R4" s="418"/>
      <c r="S4" s="418"/>
      <c r="T4" s="418"/>
      <c r="U4" s="418"/>
      <c r="V4" s="418"/>
      <c r="W4" s="418"/>
      <c r="X4" s="418"/>
      <c r="Y4" s="418"/>
      <c r="Z4" s="418"/>
      <c r="AA4" s="418"/>
      <c r="AB4" s="418"/>
      <c r="AC4" s="418"/>
      <c r="AD4" s="418"/>
      <c r="AE4" s="418"/>
      <c r="AF4" s="418"/>
      <c r="AG4" s="418"/>
      <c r="AH4" s="418"/>
      <c r="AI4" s="418"/>
      <c r="AJ4" s="418"/>
      <c r="AK4" s="418"/>
      <c r="AL4" s="418"/>
      <c r="AM4" s="522" t="str">
        <f t="shared" ref="AM4:AM45" si="0">IF(ISBLANK($B4),"",CL4)</f>
        <v/>
      </c>
      <c r="AN4" s="522"/>
      <c r="AO4" s="57" t="str">
        <f>IF(ISBLANK('frekwencja I sem'!B8),"",'frekwencja I sem'!$B8)</f>
        <v/>
      </c>
      <c r="AP4" s="58" t="str">
        <f>'frekwencja I sem'!T8</f>
        <v/>
      </c>
      <c r="AQ4" s="246" t="str">
        <f>'frekwencja I sem'!$R8</f>
        <v/>
      </c>
      <c r="AR4" s="246" t="str">
        <f>'frekwencja I sem'!M8</f>
        <v/>
      </c>
      <c r="AS4" s="357" t="str">
        <f t="shared" ref="AS4:AS45" si="1">IF(ISBLANK($B4),"",COUNTIF($C4:$AL4,"6"))</f>
        <v/>
      </c>
      <c r="AT4" s="357" t="str">
        <f t="shared" ref="AT4:AT45" si="2">IF(ISBLANK($B4),"",COUNTIF($C4:$AL4,"5"))</f>
        <v/>
      </c>
      <c r="AU4" s="357" t="str">
        <f t="shared" ref="AU4:AU45" si="3">IF(ISBLANK($B4),"",COUNTIF($C4:$AL4,"4"))</f>
        <v/>
      </c>
      <c r="AV4" s="357" t="str">
        <f t="shared" ref="AV4:AV45" si="4">IF(ISBLANK($B4),"",COUNTIF($C4:$AL4,"3"))</f>
        <v/>
      </c>
      <c r="AW4" s="357" t="str">
        <f t="shared" ref="AW4:AW45" si="5">IF(ISBLANK($B4),"",COUNTIF($C4:$AL4,"2"))</f>
        <v/>
      </c>
      <c r="AX4" s="357" t="str">
        <f t="shared" ref="AX4:AX45" si="6">IF(ISBLANK($B4),"",COUNTIF($C4:$AL4,"1"))</f>
        <v/>
      </c>
      <c r="AY4" s="69" t="str">
        <f>IF(ISBLANK($B4),"",COUNTIF($C4:$AL4,"n"))</f>
        <v/>
      </c>
      <c r="AZ4" s="69" t="str">
        <f>IF(ISBLANK($B4),"",COUNTIF($C4:$AL4,"z"))</f>
        <v/>
      </c>
      <c r="BA4" s="69"/>
      <c r="BB4" s="358" t="str">
        <f>IF(ISBLANK(C4)," ",IF(OR(C4="n",C4="x"),"X",C4))</f>
        <v xml:space="preserve"> </v>
      </c>
      <c r="BC4" s="358" t="str">
        <f>IF(ISBLANK(D4)," ",IF(OR(D4="n",D4="x"),"X",D4))</f>
        <v xml:space="preserve"> </v>
      </c>
      <c r="BD4" s="358" t="str">
        <f>IF(ISBLANK(E4)," ",IF(OR(E4="n",E4="x"),"X",E4))</f>
        <v xml:space="preserve"> </v>
      </c>
      <c r="BE4" s="358" t="str">
        <f>IF(ISBLANK(F4)," ",IF(OR(F4="n",F4="x"),"X",F4))</f>
        <v xml:space="preserve"> </v>
      </c>
      <c r="BF4" s="358" t="str">
        <f>IF(ISBLANK(G4)," ",IF(OR(G4="n",G4="x"),"X",G4))</f>
        <v xml:space="preserve"> </v>
      </c>
      <c r="BG4" s="358" t="str">
        <f>IF(ISBLANK(H4)," ",IF(OR(H4="n",H4="x"),"X",H4))</f>
        <v xml:space="preserve"> </v>
      </c>
      <c r="BH4" s="358" t="str">
        <f>IF(ISBLANK(I4)," ",IF(OR(I4="n",I4="x"),"X",I4))</f>
        <v xml:space="preserve"> </v>
      </c>
      <c r="BI4" s="358" t="str">
        <f>IF(ISBLANK(J4)," ",IF(OR(J4="n",J4="x"),"X",J4))</f>
        <v xml:space="preserve"> </v>
      </c>
      <c r="BJ4" s="358" t="str">
        <f>IF(ISBLANK(K4)," ",IF(OR(K4="n",K4="x"),"X",K4))</f>
        <v xml:space="preserve"> </v>
      </c>
      <c r="BK4" s="358" t="str">
        <f>IF(ISBLANK(L4)," ",IF(OR(L4="n",L4="x"),"X",L4))</f>
        <v xml:space="preserve"> </v>
      </c>
      <c r="BL4" s="358" t="str">
        <f>IF(ISBLANK(M4)," ",IF(OR(M4="n",M4="x"),"X",M4))</f>
        <v xml:space="preserve"> </v>
      </c>
      <c r="BM4" s="358" t="str">
        <f>IF(ISBLANK(N4)," ",IF(OR(N4="n",N4="x"),"X",N4))</f>
        <v xml:space="preserve"> </v>
      </c>
      <c r="BN4" s="358" t="str">
        <f>IF(ISBLANK(O4)," ",IF(OR(O4="n",O4="x"),"X",O4))</f>
        <v xml:space="preserve"> </v>
      </c>
      <c r="BO4" s="358" t="str">
        <f>IF(ISBLANK(P4)," ",IF(OR(P4="n",P4="x"),"X",P4))</f>
        <v xml:space="preserve"> </v>
      </c>
      <c r="BP4" s="358" t="str">
        <f>IF(ISBLANK(Q4)," ",IF(OR(Q4="n",Q4="x"),"X",Q4))</f>
        <v xml:space="preserve"> </v>
      </c>
      <c r="BQ4" s="358" t="str">
        <f>IF(ISBLANK(R4)," ",IF(OR(R4="n",R4="x"),"X",R4))</f>
        <v xml:space="preserve"> </v>
      </c>
      <c r="BR4" s="358" t="str">
        <f>IF(ISBLANK(S4)," ",IF(OR(S4="n",S4="x"),"X",S4))</f>
        <v xml:space="preserve"> </v>
      </c>
      <c r="BS4" s="358" t="str">
        <f>IF(ISBLANK(T4)," ",IF(OR(T4="n",T4="x"),"X",T4))</f>
        <v xml:space="preserve"> </v>
      </c>
      <c r="BT4" s="358" t="str">
        <f>IF(ISBLANK(U4)," ",IF(OR(U4="n",U4="x"),"X",U4))</f>
        <v xml:space="preserve"> </v>
      </c>
      <c r="BU4" s="358" t="str">
        <f>IF(ISBLANK(V4)," ",IF(OR(V4="n",V4="x"),"X",V4))</f>
        <v xml:space="preserve"> </v>
      </c>
      <c r="BV4" s="358" t="str">
        <f>IF(ISBLANK(W4)," ",IF(OR(W4="n",W4="x"),"X",W4))</f>
        <v xml:space="preserve"> </v>
      </c>
      <c r="BW4" s="358" t="str">
        <f>IF(ISBLANK(X4)," ",IF(OR(X4="n",X4="x"),"X",X4))</f>
        <v xml:space="preserve"> </v>
      </c>
      <c r="BX4" s="358" t="str">
        <f>IF(ISBLANK(Y4)," ",IF(OR(Y4="n",Y4="x"),"X",Y4))</f>
        <v xml:space="preserve"> </v>
      </c>
      <c r="BY4" s="358" t="str">
        <f>IF(ISBLANK(Z4)," ",IF(OR(Z4="n",Z4="x"),"X",Z4))</f>
        <v xml:space="preserve"> </v>
      </c>
      <c r="BZ4" s="358" t="str">
        <f>IF(ISBLANK(AA4)," ",IF(OR(AA4="n",AA4="x"),"X",AA4))</f>
        <v xml:space="preserve"> </v>
      </c>
      <c r="CA4" s="358" t="str">
        <f>IF(ISBLANK(AB4)," ",IF(OR(AB4="n",AB4="x"),"X",AB4))</f>
        <v xml:space="preserve"> </v>
      </c>
      <c r="CB4" s="358" t="str">
        <f>IF(ISBLANK(AC4)," ",IF(OR(AC4="n",AC4="x"),"X",AC4))</f>
        <v xml:space="preserve"> </v>
      </c>
      <c r="CC4" s="358" t="str">
        <f>IF(ISBLANK(AD4)," ",IF(OR(AD4="n",AD4="x"),"X",AD4))</f>
        <v xml:space="preserve"> </v>
      </c>
      <c r="CD4" s="358" t="str">
        <f>IF(ISBLANK(AE4)," ",IF(OR(AE4="n",AE4="x"),"X",AE4))</f>
        <v xml:space="preserve"> </v>
      </c>
      <c r="CE4" s="358" t="str">
        <f>IF(ISBLANK(AF4)," ",IF(OR(AF4="n",AF4="x"),"X",AF4))</f>
        <v xml:space="preserve"> </v>
      </c>
      <c r="CF4" s="358" t="str">
        <f>IF(ISBLANK(AG4)," ",IF(OR(AG4="n",AG4="x"),"X",AG4))</f>
        <v xml:space="preserve"> </v>
      </c>
      <c r="CG4" s="358" t="str">
        <f>IF(ISBLANK(AH4)," ",IF(OR(AH4="n",AH4="x"),"X",AH4))</f>
        <v xml:space="preserve"> </v>
      </c>
      <c r="CH4" s="358" t="str">
        <f>IF(ISBLANK(AI4)," ",IF(OR(AI4="n",AI4="x"),"X",AI4))</f>
        <v xml:space="preserve"> </v>
      </c>
      <c r="CI4" s="358" t="str">
        <f>IF(ISBLANK(AJ4)," ",IF(OR(AJ4="n",AJ4="x"),"X",AJ4))</f>
        <v xml:space="preserve"> </v>
      </c>
      <c r="CJ4" s="358" t="str">
        <f>IF(ISBLANK(AK4)," ",IF(OR(AK4="n",AK4="x"),"X",AK4))</f>
        <v xml:space="preserve"> </v>
      </c>
      <c r="CK4" s="358" t="str">
        <f>IF(ISBLANK(AL4)," ",IF(OR(AL4="n",AL4="x"),"X",AL4))</f>
        <v xml:space="preserve"> </v>
      </c>
      <c r="CL4" s="359" t="str">
        <f t="array" ref="CL4">IF(ISBLANK(B4)," ",IF(OR(BB4:CK4="X"),"UCZ.NKL",AVERAGE(BB4:CK4)))</f>
        <v xml:space="preserve"> </v>
      </c>
      <c r="CM4" s="360" t="str">
        <f t="shared" ref="CM4:CM45" si="7">IF(ISBLANK($B4),"",COUNTIF($BB4:$CJ4,"6"))</f>
        <v/>
      </c>
      <c r="CN4" s="358" t="str">
        <f t="shared" ref="CN4:CN45" si="8">IF(ISBLANK($B4),"",COUNTIF($BB4:$CJ4,"5"))</f>
        <v/>
      </c>
      <c r="CO4" s="358" t="str">
        <f t="shared" ref="CO4:CO45" si="9">IF(ISBLANK($B4),"",COUNTIF($BB4:$CJ4,"4"))</f>
        <v/>
      </c>
      <c r="CP4" s="358" t="str">
        <f t="shared" ref="CP4:CP45" si="10">IF(ISBLANK($B4),"",COUNTIF($BB4:$CJ4,"3"))</f>
        <v/>
      </c>
      <c r="CQ4" s="358" t="str">
        <f t="shared" ref="CQ4:CQ45" si="11">IF(ISBLANK($B4),"",COUNTIF($BB4:$CJ4,"2"))</f>
        <v/>
      </c>
      <c r="CR4" s="358" t="str">
        <f t="shared" ref="CR4:CR45" si="12">IF(ISERROR(AVERAGE(BB4:CJ4)),"X",COUNTIF(BB4:CJ4,"1"))</f>
        <v>X</v>
      </c>
      <c r="CS4" s="69" t="str">
        <f t="shared" ref="CS4:CS45" si="13">IF(ISBLANK(C4)," ",IF(CL4="UCZ.NKL","X",COUNTIF(BB4:CJ4,"1")))</f>
        <v xml:space="preserve"> </v>
      </c>
      <c r="CT4" s="69"/>
      <c r="CU4" s="25" t="str">
        <f t="shared" ref="CU4:CU45" si="14">IF(AM4=$CU$3,CONCATENATE(AO4," / "),"")</f>
        <v/>
      </c>
      <c r="CV4" s="26" t="str">
        <f t="shared" ref="CV4:CV45" si="15">IF(AM4=$CU$3,"",AM4)</f>
        <v/>
      </c>
      <c r="CW4" s="26" t="str">
        <f t="shared" ref="CW4:CW45" si="16">IF(AM4=$CV$3,CONCATENATE(AO4," / "),"")</f>
        <v/>
      </c>
      <c r="CX4" s="26" t="str">
        <f t="shared" ref="CX4:CX45" si="17">IF(AM4=$CV$3,"",IF(AM4=$CU$3,"",AM4))</f>
        <v/>
      </c>
      <c r="CY4" s="27" t="str">
        <f t="shared" ref="CY4:CY45" si="18">IF(AM4=$CX$3,CONCATENATE(AO4," / "),"")</f>
        <v/>
      </c>
      <c r="DA4" s="22" t="str">
        <f t="shared" ref="DA4:DA45" si="19">IF(AM4=$DA$3,CONCATENATE(AO4," / "),"")</f>
        <v/>
      </c>
      <c r="DB4" s="23" t="str">
        <f t="shared" ref="DB4:DB45" si="20">IF(AM4=$DA$3,"",AM4)</f>
        <v/>
      </c>
      <c r="DC4" s="23" t="str">
        <f t="shared" ref="DC4:DC45" si="21">IF(AM4=$DB$3,CONCATENATE(AO4," / "),"")</f>
        <v/>
      </c>
      <c r="DD4" s="23" t="str">
        <f t="shared" ref="DD4:DD45" si="22">IF(AM4=$DB$3,"",IF(AM4=$DA$3,"",AM4))</f>
        <v/>
      </c>
      <c r="DE4" s="24" t="str">
        <f t="shared" ref="DE4:DE45" si="23">IF(AM4=$DD$3,CONCATENATE(AO4," / "),"")</f>
        <v/>
      </c>
      <c r="DH4" s="250" t="str">
        <f t="shared" ref="DH4:DH45" si="24">IF(AP4=$DH$3,CONCATENATE(AQ4," / "),"")</f>
        <v/>
      </c>
      <c r="DI4" s="251" t="str">
        <f t="shared" ref="DI4:DI45" si="25">IF(AP4=$DH$3,"",AP4)</f>
        <v/>
      </c>
      <c r="DJ4" s="251" t="str">
        <f t="shared" ref="DJ4:DJ45" si="26">IF(AP4=$DI$3,CONCATENATE(AQ4," / "),"")</f>
        <v/>
      </c>
      <c r="DK4" s="251" t="str">
        <f t="shared" ref="DK4:DK45" si="27">IF(AP4=$DI$3,"",IF(AP4=$DH$3,"",AP4))</f>
        <v/>
      </c>
      <c r="DL4" s="252" t="str">
        <f t="shared" ref="DL4:DL45" si="28">IF(AP4=$DK$3,CONCATENATE(AQ4," / "),"")</f>
        <v/>
      </c>
      <c r="DN4" s="263" t="str">
        <f t="shared" ref="DN4:DN45" si="29">IF(AP4=$DN$3,CONCATENATE(AQ4," / "),"")</f>
        <v/>
      </c>
      <c r="DO4" s="264" t="str">
        <f t="shared" ref="DO4:DO45" si="30">IF(AP4=$DN$3,"",AP4)</f>
        <v/>
      </c>
      <c r="DP4" s="264" t="str">
        <f t="shared" ref="DP4:DP45" si="31">IF(AP4=$DO$3,CONCATENATE(AQ4," / "),"")</f>
        <v/>
      </c>
      <c r="DQ4" s="264" t="str">
        <f t="shared" ref="DQ4:DQ45" si="32">IF(AP4=$DO$3,"",IF(AP4=$DN$3,"",AP4))</f>
        <v/>
      </c>
      <c r="DR4" s="265" t="str">
        <f t="shared" ref="DR4:DR45" si="33">IF(AP4=$DQ$3,CONCATENATE(AQ4," / "),"")</f>
        <v/>
      </c>
      <c r="DS4" s="259"/>
      <c r="DT4" s="259"/>
      <c r="DU4" s="250" t="str">
        <f t="shared" ref="DU4:DU45" si="34">IF(AP4=$DU$3,CONCATENATE(AR4," / "),"")</f>
        <v/>
      </c>
      <c r="DV4" s="251" t="str">
        <f t="shared" ref="DV4:DV45" si="35">IF(AP4=$DU$3,"",AP4)</f>
        <v/>
      </c>
      <c r="DW4" s="251" t="str">
        <f t="shared" ref="DW4:DW45" si="36">IF(AP4=$DV$3,CONCATENATE(AR4," / "),"")</f>
        <v/>
      </c>
      <c r="DX4" s="251" t="str">
        <f t="shared" ref="DX4:DX45" si="37">IF(AP4=$DV$3,"",IF(AP4=$DU$3,"",AP4))</f>
        <v/>
      </c>
      <c r="DY4" s="252" t="str">
        <f t="shared" ref="DY4:DY45" si="38">IF(AP4=$DX$3,CONCATENATE(AR4," / "),"")</f>
        <v/>
      </c>
      <c r="DZ4" s="259"/>
      <c r="EA4" s="263" t="str">
        <f t="shared" ref="EA4:EA45" si="39">IF(AP4=$EA$3,CONCATENATE(AR4," / "),"")</f>
        <v/>
      </c>
      <c r="EB4" s="264" t="str">
        <f t="shared" ref="EB4:EB45" si="40">IF(AP4=$EA$3,"",AP4)</f>
        <v/>
      </c>
      <c r="EC4" s="264" t="str">
        <f t="shared" ref="EC4:EC45" si="41">IF(AP4=$EB$3,CONCATENATE(AR4," / "),"")</f>
        <v/>
      </c>
      <c r="ED4" s="264" t="str">
        <f t="shared" ref="ED4:ED45" si="42">IF(AP4=$EB$3,"",IF(AP4=$EA$3,"",AP4))</f>
        <v/>
      </c>
      <c r="EE4" s="265" t="str">
        <f t="shared" ref="EE4:EE45" si="43">IF(AP4=$ED$3,CONCATENATE(AR4," / "),"")</f>
        <v/>
      </c>
    </row>
    <row r="5" spans="1:153" ht="11.4" customHeight="1" x14ac:dyDescent="0.25">
      <c r="A5" s="350">
        <v>2</v>
      </c>
      <c r="B5" s="407"/>
      <c r="C5" s="418"/>
      <c r="D5" s="418"/>
      <c r="E5" s="418"/>
      <c r="F5" s="418"/>
      <c r="G5" s="418"/>
      <c r="H5" s="418"/>
      <c r="I5" s="418"/>
      <c r="J5" s="418"/>
      <c r="K5" s="418"/>
      <c r="L5" s="418"/>
      <c r="M5" s="418"/>
      <c r="N5" s="418"/>
      <c r="O5" s="418"/>
      <c r="P5" s="418"/>
      <c r="Q5" s="418"/>
      <c r="R5" s="418"/>
      <c r="S5" s="418"/>
      <c r="T5" s="418"/>
      <c r="U5" s="418"/>
      <c r="V5" s="418"/>
      <c r="W5" s="418"/>
      <c r="X5" s="418"/>
      <c r="Y5" s="418"/>
      <c r="Z5" s="418"/>
      <c r="AA5" s="418"/>
      <c r="AB5" s="418"/>
      <c r="AC5" s="418"/>
      <c r="AD5" s="418"/>
      <c r="AE5" s="418"/>
      <c r="AF5" s="418"/>
      <c r="AG5" s="418"/>
      <c r="AH5" s="418"/>
      <c r="AI5" s="418"/>
      <c r="AJ5" s="418"/>
      <c r="AK5" s="418"/>
      <c r="AL5" s="418"/>
      <c r="AM5" s="522" t="str">
        <f t="shared" si="0"/>
        <v/>
      </c>
      <c r="AN5" s="522"/>
      <c r="AO5" s="57" t="str">
        <f>IF(ISBLANK('frekwencja I sem'!B9),"",'frekwencja I sem'!$B9)</f>
        <v/>
      </c>
      <c r="AP5" s="58" t="str">
        <f>'frekwencja I sem'!T9</f>
        <v/>
      </c>
      <c r="AQ5" s="246" t="str">
        <f>'frekwencja I sem'!$R9</f>
        <v/>
      </c>
      <c r="AR5" s="246" t="str">
        <f>'frekwencja I sem'!M9</f>
        <v/>
      </c>
      <c r="AS5" s="357" t="str">
        <f t="shared" si="1"/>
        <v/>
      </c>
      <c r="AT5" s="357" t="str">
        <f t="shared" si="2"/>
        <v/>
      </c>
      <c r="AU5" s="357" t="str">
        <f t="shared" si="3"/>
        <v/>
      </c>
      <c r="AV5" s="357" t="str">
        <f t="shared" si="4"/>
        <v/>
      </c>
      <c r="AW5" s="357" t="str">
        <f t="shared" si="5"/>
        <v/>
      </c>
      <c r="AX5" s="357" t="str">
        <f t="shared" si="6"/>
        <v/>
      </c>
      <c r="AY5" s="69" t="str">
        <f t="shared" ref="AY5:AY45" si="44">IF(ISBLANK($B5),"",COUNTIF($C5:$AL5,"n"))</f>
        <v/>
      </c>
      <c r="AZ5" s="69" t="str">
        <f t="shared" ref="AZ5:AZ45" si="45">IF(ISBLANK($B5),"",COUNTIF($C5:$AL5,"z"))</f>
        <v/>
      </c>
      <c r="BA5" s="69"/>
      <c r="BB5" s="358" t="str">
        <f t="shared" ref="BB5:BB45" si="46">IF(ISBLANK(C5)," ",IF(OR(C5="n",C5="x"),"X",C5))</f>
        <v xml:space="preserve"> </v>
      </c>
      <c r="BC5" s="358" t="str">
        <f t="shared" ref="BC5:BC45" si="47">IF(ISBLANK(D5)," ",IF(OR(D5="n",D5="x"),"X",D5))</f>
        <v xml:space="preserve"> </v>
      </c>
      <c r="BD5" s="358" t="str">
        <f t="shared" ref="BD5:BD45" si="48">IF(ISBLANK(E5)," ",IF(OR(E5="n",E5="x"),"X",E5))</f>
        <v xml:space="preserve"> </v>
      </c>
      <c r="BE5" s="358" t="str">
        <f t="shared" ref="BE5:BE45" si="49">IF(ISBLANK(F5)," ",IF(OR(F5="n",F5="x"),"X",F5))</f>
        <v xml:space="preserve"> </v>
      </c>
      <c r="BF5" s="358" t="str">
        <f t="shared" ref="BF5:BF45" si="50">IF(ISBLANK(G5)," ",IF(OR(G5="n",G5="x"),"X",G5))</f>
        <v xml:space="preserve"> </v>
      </c>
      <c r="BG5" s="358" t="str">
        <f t="shared" ref="BG5:BG45" si="51">IF(ISBLANK(H5)," ",IF(OR(H5="n",H5="x"),"X",H5))</f>
        <v xml:space="preserve"> </v>
      </c>
      <c r="BH5" s="358" t="str">
        <f t="shared" ref="BH5:BH45" si="52">IF(ISBLANK(I5)," ",IF(OR(I5="n",I5="x"),"X",I5))</f>
        <v xml:space="preserve"> </v>
      </c>
      <c r="BI5" s="358" t="str">
        <f t="shared" ref="BI5:BI45" si="53">IF(ISBLANK(J5)," ",IF(OR(J5="n",J5="x"),"X",J5))</f>
        <v xml:space="preserve"> </v>
      </c>
      <c r="BJ5" s="358" t="str">
        <f t="shared" ref="BJ5:BJ45" si="54">IF(ISBLANK(K5)," ",IF(OR(K5="n",K5="x"),"X",K5))</f>
        <v xml:space="preserve"> </v>
      </c>
      <c r="BK5" s="358" t="str">
        <f t="shared" ref="BK5:BK45" si="55">IF(ISBLANK(L5)," ",IF(OR(L5="n",L5="x"),"X",L5))</f>
        <v xml:space="preserve"> </v>
      </c>
      <c r="BL5" s="358" t="str">
        <f t="shared" ref="BL5:BL45" si="56">IF(ISBLANK(M5)," ",IF(OR(M5="n",M5="x"),"X",M5))</f>
        <v xml:space="preserve"> </v>
      </c>
      <c r="BM5" s="358" t="str">
        <f t="shared" ref="BM5:BM45" si="57">IF(ISBLANK(N5)," ",IF(OR(N5="n",N5="x"),"X",N5))</f>
        <v xml:space="preserve"> </v>
      </c>
      <c r="BN5" s="358" t="str">
        <f t="shared" ref="BN5:BN45" si="58">IF(ISBLANK(O5)," ",IF(OR(O5="n",O5="x"),"X",O5))</f>
        <v xml:space="preserve"> </v>
      </c>
      <c r="BO5" s="358" t="str">
        <f t="shared" ref="BO5:BO45" si="59">IF(ISBLANK(P5)," ",IF(OR(P5="n",P5="x"),"X",P5))</f>
        <v xml:space="preserve"> </v>
      </c>
      <c r="BP5" s="358" t="str">
        <f t="shared" ref="BP5:BP45" si="60">IF(ISBLANK(Q5)," ",IF(OR(Q5="n",Q5="x"),"X",Q5))</f>
        <v xml:space="preserve"> </v>
      </c>
      <c r="BQ5" s="358" t="str">
        <f t="shared" ref="BQ5:BQ45" si="61">IF(ISBLANK(R5)," ",IF(OR(R5="n",R5="x"),"X",R5))</f>
        <v xml:space="preserve"> </v>
      </c>
      <c r="BR5" s="358" t="str">
        <f t="shared" ref="BR5:BR45" si="62">IF(ISBLANK(S5)," ",IF(OR(S5="n",S5="x"),"X",S5))</f>
        <v xml:space="preserve"> </v>
      </c>
      <c r="BS5" s="358" t="str">
        <f t="shared" ref="BS5:BS45" si="63">IF(ISBLANK(T5)," ",IF(OR(T5="n",T5="x"),"X",T5))</f>
        <v xml:space="preserve"> </v>
      </c>
      <c r="BT5" s="358" t="str">
        <f t="shared" ref="BT5:BT45" si="64">IF(ISBLANK(U5)," ",IF(OR(U5="n",U5="x"),"X",U5))</f>
        <v xml:space="preserve"> </v>
      </c>
      <c r="BU5" s="358" t="str">
        <f t="shared" ref="BU5:BU45" si="65">IF(ISBLANK(V5)," ",IF(OR(V5="n",V5="x"),"X",V5))</f>
        <v xml:space="preserve"> </v>
      </c>
      <c r="BV5" s="358" t="str">
        <f t="shared" ref="BV5:BV45" si="66">IF(ISBLANK(W5)," ",IF(OR(W5="n",W5="x"),"X",W5))</f>
        <v xml:space="preserve"> </v>
      </c>
      <c r="BW5" s="358" t="str">
        <f t="shared" ref="BW5:BW45" si="67">IF(ISBLANK(X5)," ",IF(OR(X5="n",X5="x"),"X",X5))</f>
        <v xml:space="preserve"> </v>
      </c>
      <c r="BX5" s="358" t="str">
        <f t="shared" ref="BX5:BX45" si="68">IF(ISBLANK(Y5)," ",IF(OR(Y5="n",Y5="x"),"X",Y5))</f>
        <v xml:space="preserve"> </v>
      </c>
      <c r="BY5" s="358" t="str">
        <f t="shared" ref="BY5:BY45" si="69">IF(ISBLANK(Z5)," ",IF(OR(Z5="n",Z5="x"),"X",Z5))</f>
        <v xml:space="preserve"> </v>
      </c>
      <c r="BZ5" s="358" t="str">
        <f t="shared" ref="BZ5:BZ45" si="70">IF(ISBLANK(AA5)," ",IF(OR(AA5="n",AA5="x"),"X",AA5))</f>
        <v xml:space="preserve"> </v>
      </c>
      <c r="CA5" s="358" t="str">
        <f t="shared" ref="CA5:CA45" si="71">IF(ISBLANK(AB5)," ",IF(OR(AB5="n",AB5="x"),"X",AB5))</f>
        <v xml:space="preserve"> </v>
      </c>
      <c r="CB5" s="358" t="str">
        <f t="shared" ref="CB5:CB45" si="72">IF(ISBLANK(AC5)," ",IF(OR(AC5="n",AC5="x"),"X",AC5))</f>
        <v xml:space="preserve"> </v>
      </c>
      <c r="CC5" s="358" t="str">
        <f t="shared" ref="CC5:CC45" si="73">IF(ISBLANK(AD5)," ",IF(OR(AD5="n",AD5="x"),"X",AD5))</f>
        <v xml:space="preserve"> </v>
      </c>
      <c r="CD5" s="358" t="str">
        <f t="shared" ref="CD5:CD45" si="74">IF(ISBLANK(AE5)," ",IF(OR(AE5="n",AE5="x"),"X",AE5))</f>
        <v xml:space="preserve"> </v>
      </c>
      <c r="CE5" s="358" t="str">
        <f t="shared" ref="CE5:CE45" si="75">IF(ISBLANK(AF5)," ",IF(OR(AF5="n",AF5="x"),"X",AF5))</f>
        <v xml:space="preserve"> </v>
      </c>
      <c r="CF5" s="358" t="str">
        <f t="shared" ref="CF5:CF45" si="76">IF(ISBLANK(AG5)," ",IF(OR(AG5="n",AG5="x"),"X",AG5))</f>
        <v xml:space="preserve"> </v>
      </c>
      <c r="CG5" s="358" t="str">
        <f t="shared" ref="CG5:CG45" si="77">IF(ISBLANK(AH5)," ",IF(OR(AH5="n",AH5="x"),"X",AH5))</f>
        <v xml:space="preserve"> </v>
      </c>
      <c r="CH5" s="358" t="str">
        <f t="shared" ref="CH5:CH45" si="78">IF(ISBLANK(AI5)," ",IF(OR(AI5="n",AI5="x"),"X",AI5))</f>
        <v xml:space="preserve"> </v>
      </c>
      <c r="CI5" s="358" t="str">
        <f t="shared" ref="CI5:CI45" si="79">IF(ISBLANK(AJ5)," ",IF(OR(AJ5="n",AJ5="x"),"X",AJ5))</f>
        <v xml:space="preserve"> </v>
      </c>
      <c r="CJ5" s="358" t="str">
        <f t="shared" ref="CJ5:CJ45" si="80">IF(ISBLANK(AK5)," ",IF(OR(AK5="n",AK5="x"),"X",AK5))</f>
        <v xml:space="preserve"> </v>
      </c>
      <c r="CK5" s="358" t="str">
        <f t="shared" ref="CK5:CK45" si="81">IF(ISBLANK(AL5)," ",IF(OR(AL5="n",AL5="x"),"X",AL5))</f>
        <v xml:space="preserve"> </v>
      </c>
      <c r="CL5" s="359" t="str">
        <f t="array" ref="CL5">IF(ISBLANK(B5)," ",IF(OR(BB5:CK5="X"),"UCZ.NKL",AVERAGE(BB5:CK5)))</f>
        <v xml:space="preserve"> </v>
      </c>
      <c r="CM5" s="360" t="str">
        <f t="shared" si="7"/>
        <v/>
      </c>
      <c r="CN5" s="358" t="str">
        <f t="shared" si="8"/>
        <v/>
      </c>
      <c r="CO5" s="358" t="str">
        <f t="shared" si="9"/>
        <v/>
      </c>
      <c r="CP5" s="358" t="str">
        <f t="shared" si="10"/>
        <v/>
      </c>
      <c r="CQ5" s="358" t="str">
        <f t="shared" si="11"/>
        <v/>
      </c>
      <c r="CR5" s="358" t="str">
        <f t="shared" si="12"/>
        <v>X</v>
      </c>
      <c r="CS5" s="69" t="str">
        <f t="shared" si="13"/>
        <v xml:space="preserve"> </v>
      </c>
      <c r="CT5" s="69"/>
      <c r="CU5" s="25" t="str">
        <f t="shared" si="14"/>
        <v/>
      </c>
      <c r="CV5" s="26" t="str">
        <f t="shared" si="15"/>
        <v/>
      </c>
      <c r="CW5" s="26" t="str">
        <f t="shared" si="16"/>
        <v/>
      </c>
      <c r="CX5" s="26" t="str">
        <f t="shared" si="17"/>
        <v/>
      </c>
      <c r="CY5" s="27" t="str">
        <f t="shared" si="18"/>
        <v/>
      </c>
      <c r="DA5" s="22" t="str">
        <f t="shared" si="19"/>
        <v/>
      </c>
      <c r="DB5" s="23" t="str">
        <f t="shared" si="20"/>
        <v/>
      </c>
      <c r="DC5" s="23" t="str">
        <f t="shared" si="21"/>
        <v/>
      </c>
      <c r="DD5" s="23" t="str">
        <f t="shared" si="22"/>
        <v/>
      </c>
      <c r="DE5" s="24" t="str">
        <f t="shared" si="23"/>
        <v/>
      </c>
      <c r="DH5" s="250" t="str">
        <f t="shared" si="24"/>
        <v/>
      </c>
      <c r="DI5" s="251" t="str">
        <f t="shared" si="25"/>
        <v/>
      </c>
      <c r="DJ5" s="251" t="str">
        <f t="shared" si="26"/>
        <v/>
      </c>
      <c r="DK5" s="251" t="str">
        <f t="shared" si="27"/>
        <v/>
      </c>
      <c r="DL5" s="252" t="str">
        <f t="shared" si="28"/>
        <v/>
      </c>
      <c r="DN5" s="263" t="str">
        <f t="shared" si="29"/>
        <v/>
      </c>
      <c r="DO5" s="264" t="str">
        <f t="shared" si="30"/>
        <v/>
      </c>
      <c r="DP5" s="264" t="str">
        <f t="shared" si="31"/>
        <v/>
      </c>
      <c r="DQ5" s="264" t="str">
        <f t="shared" si="32"/>
        <v/>
      </c>
      <c r="DR5" s="265" t="str">
        <f t="shared" si="33"/>
        <v/>
      </c>
      <c r="DS5" s="259"/>
      <c r="DT5" s="259"/>
      <c r="DU5" s="250" t="str">
        <f t="shared" si="34"/>
        <v/>
      </c>
      <c r="DV5" s="251" t="str">
        <f t="shared" si="35"/>
        <v/>
      </c>
      <c r="DW5" s="251" t="str">
        <f t="shared" si="36"/>
        <v/>
      </c>
      <c r="DX5" s="251" t="str">
        <f t="shared" si="37"/>
        <v/>
      </c>
      <c r="DY5" s="252" t="str">
        <f t="shared" si="38"/>
        <v/>
      </c>
      <c r="DZ5" s="259"/>
      <c r="EA5" s="263" t="str">
        <f t="shared" si="39"/>
        <v/>
      </c>
      <c r="EB5" s="264" t="str">
        <f t="shared" si="40"/>
        <v/>
      </c>
      <c r="EC5" s="264" t="str">
        <f t="shared" si="41"/>
        <v/>
      </c>
      <c r="ED5" s="264" t="str">
        <f t="shared" si="42"/>
        <v/>
      </c>
      <c r="EE5" s="265" t="str">
        <f t="shared" si="43"/>
        <v/>
      </c>
      <c r="EW5" t="s">
        <v>234</v>
      </c>
    </row>
    <row r="6" spans="1:153" ht="11.4" customHeight="1" x14ac:dyDescent="0.25">
      <c r="A6" s="350">
        <v>3</v>
      </c>
      <c r="B6" s="407"/>
      <c r="C6" s="418"/>
      <c r="D6" s="418"/>
      <c r="E6" s="418"/>
      <c r="F6" s="418"/>
      <c r="G6" s="418"/>
      <c r="H6" s="418"/>
      <c r="I6" s="418"/>
      <c r="J6" s="418"/>
      <c r="K6" s="418"/>
      <c r="L6" s="418"/>
      <c r="M6" s="418"/>
      <c r="N6" s="418"/>
      <c r="O6" s="418"/>
      <c r="P6" s="418"/>
      <c r="Q6" s="418"/>
      <c r="R6" s="418"/>
      <c r="S6" s="418"/>
      <c r="T6" s="418"/>
      <c r="U6" s="418"/>
      <c r="V6" s="418"/>
      <c r="W6" s="418"/>
      <c r="X6" s="418"/>
      <c r="Y6" s="418"/>
      <c r="Z6" s="418"/>
      <c r="AA6" s="418"/>
      <c r="AB6" s="418"/>
      <c r="AC6" s="418"/>
      <c r="AD6" s="418"/>
      <c r="AE6" s="418"/>
      <c r="AF6" s="418"/>
      <c r="AG6" s="418"/>
      <c r="AH6" s="418"/>
      <c r="AI6" s="418"/>
      <c r="AJ6" s="418"/>
      <c r="AK6" s="418"/>
      <c r="AL6" s="418"/>
      <c r="AM6" s="522" t="str">
        <f t="shared" si="0"/>
        <v/>
      </c>
      <c r="AN6" s="522"/>
      <c r="AO6" s="57" t="str">
        <f>IF(ISBLANK('frekwencja I sem'!B10),"",'frekwencja I sem'!$B10)</f>
        <v/>
      </c>
      <c r="AP6" s="58" t="str">
        <f>'frekwencja I sem'!T10</f>
        <v/>
      </c>
      <c r="AQ6" s="246" t="str">
        <f>'frekwencja I sem'!$R10</f>
        <v/>
      </c>
      <c r="AR6" s="246" t="str">
        <f>'frekwencja I sem'!M10</f>
        <v/>
      </c>
      <c r="AS6" s="357" t="str">
        <f t="shared" si="1"/>
        <v/>
      </c>
      <c r="AT6" s="357" t="str">
        <f t="shared" si="2"/>
        <v/>
      </c>
      <c r="AU6" s="357" t="str">
        <f t="shared" si="3"/>
        <v/>
      </c>
      <c r="AV6" s="357" t="str">
        <f t="shared" si="4"/>
        <v/>
      </c>
      <c r="AW6" s="357" t="str">
        <f t="shared" si="5"/>
        <v/>
      </c>
      <c r="AX6" s="357" t="str">
        <f t="shared" si="6"/>
        <v/>
      </c>
      <c r="AY6" s="69" t="str">
        <f t="shared" si="44"/>
        <v/>
      </c>
      <c r="AZ6" s="69" t="str">
        <f t="shared" si="45"/>
        <v/>
      </c>
      <c r="BA6" s="69"/>
      <c r="BB6" s="358" t="str">
        <f t="shared" si="46"/>
        <v xml:space="preserve"> </v>
      </c>
      <c r="BC6" s="358" t="str">
        <f t="shared" si="47"/>
        <v xml:space="preserve"> </v>
      </c>
      <c r="BD6" s="358" t="str">
        <f t="shared" si="48"/>
        <v xml:space="preserve"> </v>
      </c>
      <c r="BE6" s="358" t="str">
        <f t="shared" si="49"/>
        <v xml:space="preserve"> </v>
      </c>
      <c r="BF6" s="358" t="str">
        <f t="shared" si="50"/>
        <v xml:space="preserve"> </v>
      </c>
      <c r="BG6" s="358" t="str">
        <f t="shared" si="51"/>
        <v xml:space="preserve"> </v>
      </c>
      <c r="BH6" s="358" t="str">
        <f t="shared" si="52"/>
        <v xml:space="preserve"> </v>
      </c>
      <c r="BI6" s="358" t="str">
        <f t="shared" si="53"/>
        <v xml:space="preserve"> </v>
      </c>
      <c r="BJ6" s="358" t="str">
        <f t="shared" si="54"/>
        <v xml:space="preserve"> </v>
      </c>
      <c r="BK6" s="358" t="str">
        <f t="shared" si="55"/>
        <v xml:space="preserve"> </v>
      </c>
      <c r="BL6" s="358" t="str">
        <f t="shared" si="56"/>
        <v xml:space="preserve"> </v>
      </c>
      <c r="BM6" s="358" t="str">
        <f t="shared" si="57"/>
        <v xml:space="preserve"> </v>
      </c>
      <c r="BN6" s="358" t="str">
        <f t="shared" si="58"/>
        <v xml:space="preserve"> </v>
      </c>
      <c r="BO6" s="358" t="str">
        <f t="shared" si="59"/>
        <v xml:space="preserve"> </v>
      </c>
      <c r="BP6" s="358" t="str">
        <f t="shared" si="60"/>
        <v xml:space="preserve"> </v>
      </c>
      <c r="BQ6" s="358" t="str">
        <f t="shared" si="61"/>
        <v xml:space="preserve"> </v>
      </c>
      <c r="BR6" s="358" t="str">
        <f t="shared" si="62"/>
        <v xml:space="preserve"> </v>
      </c>
      <c r="BS6" s="358" t="str">
        <f t="shared" si="63"/>
        <v xml:space="preserve"> </v>
      </c>
      <c r="BT6" s="358" t="str">
        <f t="shared" si="64"/>
        <v xml:space="preserve"> </v>
      </c>
      <c r="BU6" s="358" t="str">
        <f t="shared" si="65"/>
        <v xml:space="preserve"> </v>
      </c>
      <c r="BV6" s="358" t="str">
        <f t="shared" si="66"/>
        <v xml:space="preserve"> </v>
      </c>
      <c r="BW6" s="358" t="str">
        <f t="shared" si="67"/>
        <v xml:space="preserve"> </v>
      </c>
      <c r="BX6" s="358" t="str">
        <f t="shared" si="68"/>
        <v xml:space="preserve"> </v>
      </c>
      <c r="BY6" s="358" t="str">
        <f t="shared" si="69"/>
        <v xml:space="preserve"> </v>
      </c>
      <c r="BZ6" s="358" t="str">
        <f t="shared" si="70"/>
        <v xml:space="preserve"> </v>
      </c>
      <c r="CA6" s="358" t="str">
        <f t="shared" si="71"/>
        <v xml:space="preserve"> </v>
      </c>
      <c r="CB6" s="358" t="str">
        <f t="shared" si="72"/>
        <v xml:space="preserve"> </v>
      </c>
      <c r="CC6" s="358" t="str">
        <f t="shared" si="73"/>
        <v xml:space="preserve"> </v>
      </c>
      <c r="CD6" s="358" t="str">
        <f t="shared" si="74"/>
        <v xml:space="preserve"> </v>
      </c>
      <c r="CE6" s="358" t="str">
        <f t="shared" si="75"/>
        <v xml:space="preserve"> </v>
      </c>
      <c r="CF6" s="358" t="str">
        <f t="shared" si="76"/>
        <v xml:space="preserve"> </v>
      </c>
      <c r="CG6" s="358" t="str">
        <f t="shared" si="77"/>
        <v xml:space="preserve"> </v>
      </c>
      <c r="CH6" s="358" t="str">
        <f t="shared" si="78"/>
        <v xml:space="preserve"> </v>
      </c>
      <c r="CI6" s="358" t="str">
        <f t="shared" si="79"/>
        <v xml:space="preserve"> </v>
      </c>
      <c r="CJ6" s="358" t="str">
        <f t="shared" si="80"/>
        <v xml:space="preserve"> </v>
      </c>
      <c r="CK6" s="358" t="str">
        <f t="shared" si="81"/>
        <v xml:space="preserve"> </v>
      </c>
      <c r="CL6" s="359" t="str">
        <f t="array" ref="CL6">IF(ISBLANK(B6)," ",IF(OR(BB6:CK6="X"),"UCZ.NKL",AVERAGE(BB6:CK6)))</f>
        <v xml:space="preserve"> </v>
      </c>
      <c r="CM6" s="360" t="str">
        <f t="shared" si="7"/>
        <v/>
      </c>
      <c r="CN6" s="358" t="str">
        <f t="shared" si="8"/>
        <v/>
      </c>
      <c r="CO6" s="358" t="str">
        <f t="shared" si="9"/>
        <v/>
      </c>
      <c r="CP6" s="358" t="str">
        <f t="shared" si="10"/>
        <v/>
      </c>
      <c r="CQ6" s="358" t="str">
        <f t="shared" si="11"/>
        <v/>
      </c>
      <c r="CR6" s="358" t="str">
        <f t="shared" si="12"/>
        <v>X</v>
      </c>
      <c r="CS6" s="69" t="str">
        <f t="shared" si="13"/>
        <v xml:space="preserve"> </v>
      </c>
      <c r="CT6" s="69"/>
      <c r="CU6" s="25" t="str">
        <f t="shared" si="14"/>
        <v/>
      </c>
      <c r="CV6" s="26" t="str">
        <f t="shared" si="15"/>
        <v/>
      </c>
      <c r="CW6" s="26" t="str">
        <f t="shared" si="16"/>
        <v/>
      </c>
      <c r="CX6" s="26" t="str">
        <f t="shared" si="17"/>
        <v/>
      </c>
      <c r="CY6" s="27" t="str">
        <f t="shared" si="18"/>
        <v/>
      </c>
      <c r="DA6" s="22" t="str">
        <f t="shared" si="19"/>
        <v/>
      </c>
      <c r="DB6" s="23" t="str">
        <f t="shared" si="20"/>
        <v/>
      </c>
      <c r="DC6" s="23" t="str">
        <f t="shared" si="21"/>
        <v/>
      </c>
      <c r="DD6" s="23" t="str">
        <f t="shared" si="22"/>
        <v/>
      </c>
      <c r="DE6" s="24" t="str">
        <f t="shared" si="23"/>
        <v/>
      </c>
      <c r="DH6" s="250" t="str">
        <f t="shared" si="24"/>
        <v/>
      </c>
      <c r="DI6" s="251" t="str">
        <f t="shared" si="25"/>
        <v/>
      </c>
      <c r="DJ6" s="251" t="str">
        <f t="shared" si="26"/>
        <v/>
      </c>
      <c r="DK6" s="251" t="str">
        <f t="shared" si="27"/>
        <v/>
      </c>
      <c r="DL6" s="252" t="str">
        <f t="shared" si="28"/>
        <v/>
      </c>
      <c r="DN6" s="263" t="str">
        <f t="shared" si="29"/>
        <v/>
      </c>
      <c r="DO6" s="264" t="str">
        <f t="shared" si="30"/>
        <v/>
      </c>
      <c r="DP6" s="264" t="str">
        <f t="shared" si="31"/>
        <v/>
      </c>
      <c r="DQ6" s="264" t="str">
        <f t="shared" si="32"/>
        <v/>
      </c>
      <c r="DR6" s="265" t="str">
        <f t="shared" si="33"/>
        <v/>
      </c>
      <c r="DS6" s="259"/>
      <c r="DT6" s="259"/>
      <c r="DU6" s="250" t="str">
        <f t="shared" si="34"/>
        <v/>
      </c>
      <c r="DV6" s="251" t="str">
        <f t="shared" si="35"/>
        <v/>
      </c>
      <c r="DW6" s="251" t="str">
        <f t="shared" si="36"/>
        <v/>
      </c>
      <c r="DX6" s="251" t="str">
        <f t="shared" si="37"/>
        <v/>
      </c>
      <c r="DY6" s="252" t="str">
        <f t="shared" si="38"/>
        <v/>
      </c>
      <c r="DZ6" s="259"/>
      <c r="EA6" s="263" t="str">
        <f t="shared" si="39"/>
        <v/>
      </c>
      <c r="EB6" s="264" t="str">
        <f t="shared" si="40"/>
        <v/>
      </c>
      <c r="EC6" s="264" t="str">
        <f t="shared" si="41"/>
        <v/>
      </c>
      <c r="ED6" s="264" t="str">
        <f t="shared" si="42"/>
        <v/>
      </c>
      <c r="EE6" s="265" t="str">
        <f t="shared" si="43"/>
        <v/>
      </c>
    </row>
    <row r="7" spans="1:153" ht="11.4" customHeight="1" x14ac:dyDescent="0.25">
      <c r="A7" s="350">
        <v>4</v>
      </c>
      <c r="B7" s="407"/>
      <c r="C7" s="418"/>
      <c r="D7" s="418"/>
      <c r="E7" s="418"/>
      <c r="F7" s="418"/>
      <c r="G7" s="418"/>
      <c r="H7" s="418"/>
      <c r="I7" s="418"/>
      <c r="J7" s="418"/>
      <c r="K7" s="418"/>
      <c r="L7" s="418"/>
      <c r="M7" s="418"/>
      <c r="N7" s="418"/>
      <c r="O7" s="418"/>
      <c r="P7" s="418"/>
      <c r="Q7" s="418"/>
      <c r="R7" s="418"/>
      <c r="S7" s="418"/>
      <c r="T7" s="418"/>
      <c r="U7" s="418"/>
      <c r="V7" s="418"/>
      <c r="W7" s="418"/>
      <c r="X7" s="418"/>
      <c r="Y7" s="418"/>
      <c r="Z7" s="418"/>
      <c r="AA7" s="418"/>
      <c r="AB7" s="418"/>
      <c r="AC7" s="418"/>
      <c r="AD7" s="418"/>
      <c r="AE7" s="418"/>
      <c r="AF7" s="418"/>
      <c r="AG7" s="418"/>
      <c r="AH7" s="418"/>
      <c r="AI7" s="418"/>
      <c r="AJ7" s="418"/>
      <c r="AK7" s="418"/>
      <c r="AL7" s="418"/>
      <c r="AM7" s="522" t="str">
        <f t="shared" si="0"/>
        <v/>
      </c>
      <c r="AN7" s="522"/>
      <c r="AO7" s="57" t="str">
        <f>IF(ISBLANK('frekwencja I sem'!B11),"",'frekwencja I sem'!$B11)</f>
        <v/>
      </c>
      <c r="AP7" s="58" t="str">
        <f>'frekwencja I sem'!T11</f>
        <v/>
      </c>
      <c r="AQ7" s="246" t="str">
        <f>'frekwencja I sem'!$R11</f>
        <v/>
      </c>
      <c r="AR7" s="246" t="str">
        <f>'frekwencja I sem'!M11</f>
        <v/>
      </c>
      <c r="AS7" s="357" t="str">
        <f t="shared" si="1"/>
        <v/>
      </c>
      <c r="AT7" s="357" t="str">
        <f t="shared" si="2"/>
        <v/>
      </c>
      <c r="AU7" s="357" t="str">
        <f t="shared" si="3"/>
        <v/>
      </c>
      <c r="AV7" s="357" t="str">
        <f t="shared" si="4"/>
        <v/>
      </c>
      <c r="AW7" s="357" t="str">
        <f t="shared" si="5"/>
        <v/>
      </c>
      <c r="AX7" s="357" t="str">
        <f t="shared" si="6"/>
        <v/>
      </c>
      <c r="AY7" s="69" t="str">
        <f t="shared" si="44"/>
        <v/>
      </c>
      <c r="AZ7" s="69" t="str">
        <f t="shared" si="45"/>
        <v/>
      </c>
      <c r="BA7" s="69"/>
      <c r="BB7" s="358" t="str">
        <f t="shared" si="46"/>
        <v xml:space="preserve"> </v>
      </c>
      <c r="BC7" s="358" t="str">
        <f t="shared" si="47"/>
        <v xml:space="preserve"> </v>
      </c>
      <c r="BD7" s="358" t="str">
        <f t="shared" si="48"/>
        <v xml:space="preserve"> </v>
      </c>
      <c r="BE7" s="358" t="str">
        <f t="shared" si="49"/>
        <v xml:space="preserve"> </v>
      </c>
      <c r="BF7" s="358" t="str">
        <f t="shared" si="50"/>
        <v xml:space="preserve"> </v>
      </c>
      <c r="BG7" s="358" t="str">
        <f t="shared" si="51"/>
        <v xml:space="preserve"> </v>
      </c>
      <c r="BH7" s="358" t="str">
        <f t="shared" si="52"/>
        <v xml:space="preserve"> </v>
      </c>
      <c r="BI7" s="358" t="str">
        <f t="shared" si="53"/>
        <v xml:space="preserve"> </v>
      </c>
      <c r="BJ7" s="358" t="str">
        <f t="shared" si="54"/>
        <v xml:space="preserve"> </v>
      </c>
      <c r="BK7" s="358" t="str">
        <f t="shared" si="55"/>
        <v xml:space="preserve"> </v>
      </c>
      <c r="BL7" s="358" t="str">
        <f t="shared" si="56"/>
        <v xml:space="preserve"> </v>
      </c>
      <c r="BM7" s="358" t="str">
        <f t="shared" si="57"/>
        <v xml:space="preserve"> </v>
      </c>
      <c r="BN7" s="358" t="str">
        <f t="shared" si="58"/>
        <v xml:space="preserve"> </v>
      </c>
      <c r="BO7" s="358" t="str">
        <f t="shared" si="59"/>
        <v xml:space="preserve"> </v>
      </c>
      <c r="BP7" s="358" t="str">
        <f t="shared" si="60"/>
        <v xml:space="preserve"> </v>
      </c>
      <c r="BQ7" s="358" t="str">
        <f t="shared" si="61"/>
        <v xml:space="preserve"> </v>
      </c>
      <c r="BR7" s="358" t="str">
        <f t="shared" si="62"/>
        <v xml:space="preserve"> </v>
      </c>
      <c r="BS7" s="358" t="str">
        <f t="shared" si="63"/>
        <v xml:space="preserve"> </v>
      </c>
      <c r="BT7" s="358" t="str">
        <f t="shared" si="64"/>
        <v xml:space="preserve"> </v>
      </c>
      <c r="BU7" s="358" t="str">
        <f t="shared" si="65"/>
        <v xml:space="preserve"> </v>
      </c>
      <c r="BV7" s="358" t="str">
        <f t="shared" si="66"/>
        <v xml:space="preserve"> </v>
      </c>
      <c r="BW7" s="358" t="str">
        <f t="shared" si="67"/>
        <v xml:space="preserve"> </v>
      </c>
      <c r="BX7" s="358" t="str">
        <f t="shared" si="68"/>
        <v xml:space="preserve"> </v>
      </c>
      <c r="BY7" s="358" t="str">
        <f t="shared" si="69"/>
        <v xml:space="preserve"> </v>
      </c>
      <c r="BZ7" s="358" t="str">
        <f t="shared" si="70"/>
        <v xml:space="preserve"> </v>
      </c>
      <c r="CA7" s="358" t="str">
        <f t="shared" si="71"/>
        <v xml:space="preserve"> </v>
      </c>
      <c r="CB7" s="358" t="str">
        <f t="shared" si="72"/>
        <v xml:space="preserve"> </v>
      </c>
      <c r="CC7" s="358" t="str">
        <f t="shared" si="73"/>
        <v xml:space="preserve"> </v>
      </c>
      <c r="CD7" s="358" t="str">
        <f t="shared" si="74"/>
        <v xml:space="preserve"> </v>
      </c>
      <c r="CE7" s="358" t="str">
        <f t="shared" si="75"/>
        <v xml:space="preserve"> </v>
      </c>
      <c r="CF7" s="358" t="str">
        <f t="shared" si="76"/>
        <v xml:space="preserve"> </v>
      </c>
      <c r="CG7" s="358" t="str">
        <f t="shared" si="77"/>
        <v xml:space="preserve"> </v>
      </c>
      <c r="CH7" s="358" t="str">
        <f t="shared" si="78"/>
        <v xml:space="preserve"> </v>
      </c>
      <c r="CI7" s="358" t="str">
        <f t="shared" si="79"/>
        <v xml:space="preserve"> </v>
      </c>
      <c r="CJ7" s="358" t="str">
        <f t="shared" si="80"/>
        <v xml:space="preserve"> </v>
      </c>
      <c r="CK7" s="358" t="str">
        <f t="shared" si="81"/>
        <v xml:space="preserve"> </v>
      </c>
      <c r="CL7" s="359" t="str">
        <f t="array" ref="CL7">IF(ISBLANK(B7)," ",IF(OR(BB7:CK7="X"),"UCZ.NKL",AVERAGE(BB7:CK7)))</f>
        <v xml:space="preserve"> </v>
      </c>
      <c r="CM7" s="360" t="str">
        <f t="shared" si="7"/>
        <v/>
      </c>
      <c r="CN7" s="358" t="str">
        <f t="shared" si="8"/>
        <v/>
      </c>
      <c r="CO7" s="358" t="str">
        <f t="shared" si="9"/>
        <v/>
      </c>
      <c r="CP7" s="358" t="str">
        <f t="shared" si="10"/>
        <v/>
      </c>
      <c r="CQ7" s="358" t="str">
        <f t="shared" si="11"/>
        <v/>
      </c>
      <c r="CR7" s="358" t="str">
        <f t="shared" si="12"/>
        <v>X</v>
      </c>
      <c r="CS7" s="69" t="str">
        <f t="shared" si="13"/>
        <v xml:space="preserve"> </v>
      </c>
      <c r="CT7" s="69"/>
      <c r="CU7" s="25" t="str">
        <f t="shared" si="14"/>
        <v/>
      </c>
      <c r="CV7" s="26" t="str">
        <f t="shared" si="15"/>
        <v/>
      </c>
      <c r="CW7" s="26" t="str">
        <f t="shared" si="16"/>
        <v/>
      </c>
      <c r="CX7" s="26" t="str">
        <f t="shared" si="17"/>
        <v/>
      </c>
      <c r="CY7" s="27" t="str">
        <f t="shared" si="18"/>
        <v/>
      </c>
      <c r="DA7" s="22" t="str">
        <f t="shared" si="19"/>
        <v/>
      </c>
      <c r="DB7" s="23" t="str">
        <f t="shared" si="20"/>
        <v/>
      </c>
      <c r="DC7" s="23" t="str">
        <f t="shared" si="21"/>
        <v/>
      </c>
      <c r="DD7" s="23" t="str">
        <f t="shared" si="22"/>
        <v/>
      </c>
      <c r="DE7" s="24" t="str">
        <f t="shared" si="23"/>
        <v/>
      </c>
      <c r="DH7" s="250" t="str">
        <f t="shared" si="24"/>
        <v/>
      </c>
      <c r="DI7" s="251" t="str">
        <f t="shared" si="25"/>
        <v/>
      </c>
      <c r="DJ7" s="251" t="str">
        <f t="shared" si="26"/>
        <v/>
      </c>
      <c r="DK7" s="251" t="str">
        <f t="shared" si="27"/>
        <v/>
      </c>
      <c r="DL7" s="252" t="str">
        <f t="shared" si="28"/>
        <v/>
      </c>
      <c r="DN7" s="263" t="str">
        <f t="shared" si="29"/>
        <v/>
      </c>
      <c r="DO7" s="264" t="str">
        <f t="shared" si="30"/>
        <v/>
      </c>
      <c r="DP7" s="264" t="str">
        <f t="shared" si="31"/>
        <v/>
      </c>
      <c r="DQ7" s="264" t="str">
        <f t="shared" si="32"/>
        <v/>
      </c>
      <c r="DR7" s="265" t="str">
        <f t="shared" si="33"/>
        <v/>
      </c>
      <c r="DS7" s="259"/>
      <c r="DT7" s="259"/>
      <c r="DU7" s="250" t="str">
        <f t="shared" si="34"/>
        <v/>
      </c>
      <c r="DV7" s="251" t="str">
        <f t="shared" si="35"/>
        <v/>
      </c>
      <c r="DW7" s="251" t="str">
        <f t="shared" si="36"/>
        <v/>
      </c>
      <c r="DX7" s="251" t="str">
        <f t="shared" si="37"/>
        <v/>
      </c>
      <c r="DY7" s="252" t="str">
        <f t="shared" si="38"/>
        <v/>
      </c>
      <c r="DZ7" s="259"/>
      <c r="EA7" s="263" t="str">
        <f t="shared" si="39"/>
        <v/>
      </c>
      <c r="EB7" s="264" t="str">
        <f t="shared" si="40"/>
        <v/>
      </c>
      <c r="EC7" s="264" t="str">
        <f t="shared" si="41"/>
        <v/>
      </c>
      <c r="ED7" s="264" t="str">
        <f t="shared" si="42"/>
        <v/>
      </c>
      <c r="EE7" s="265" t="str">
        <f t="shared" si="43"/>
        <v/>
      </c>
      <c r="EW7" t="s">
        <v>235</v>
      </c>
    </row>
    <row r="8" spans="1:153" ht="11.4" customHeight="1" x14ac:dyDescent="0.25">
      <c r="A8" s="350">
        <v>5</v>
      </c>
      <c r="B8" s="407"/>
      <c r="C8" s="418"/>
      <c r="D8" s="418"/>
      <c r="E8" s="418"/>
      <c r="F8" s="418"/>
      <c r="G8" s="418"/>
      <c r="H8" s="418"/>
      <c r="I8" s="418"/>
      <c r="J8" s="418"/>
      <c r="K8" s="418"/>
      <c r="L8" s="418"/>
      <c r="M8" s="418"/>
      <c r="N8" s="418"/>
      <c r="O8" s="418"/>
      <c r="P8" s="418"/>
      <c r="Q8" s="418"/>
      <c r="R8" s="418"/>
      <c r="S8" s="418"/>
      <c r="T8" s="418"/>
      <c r="U8" s="418"/>
      <c r="V8" s="418"/>
      <c r="W8" s="418"/>
      <c r="X8" s="418"/>
      <c r="Y8" s="418"/>
      <c r="Z8" s="418"/>
      <c r="AA8" s="418"/>
      <c r="AB8" s="418"/>
      <c r="AC8" s="418"/>
      <c r="AD8" s="418"/>
      <c r="AE8" s="418"/>
      <c r="AF8" s="418"/>
      <c r="AG8" s="418"/>
      <c r="AH8" s="418"/>
      <c r="AI8" s="418"/>
      <c r="AJ8" s="418"/>
      <c r="AK8" s="418"/>
      <c r="AL8" s="418"/>
      <c r="AM8" s="522" t="str">
        <f t="shared" si="0"/>
        <v/>
      </c>
      <c r="AN8" s="522"/>
      <c r="AO8" s="57" t="str">
        <f>IF(ISBLANK('frekwencja I sem'!B12),"",'frekwencja I sem'!$B12)</f>
        <v/>
      </c>
      <c r="AP8" s="58" t="str">
        <f>'frekwencja I sem'!T12</f>
        <v/>
      </c>
      <c r="AQ8" s="246" t="str">
        <f>'frekwencja I sem'!$R12</f>
        <v/>
      </c>
      <c r="AR8" s="246" t="str">
        <f>'frekwencja I sem'!M12</f>
        <v/>
      </c>
      <c r="AS8" s="357" t="str">
        <f t="shared" si="1"/>
        <v/>
      </c>
      <c r="AT8" s="357" t="str">
        <f t="shared" si="2"/>
        <v/>
      </c>
      <c r="AU8" s="357" t="str">
        <f t="shared" si="3"/>
        <v/>
      </c>
      <c r="AV8" s="357" t="str">
        <f t="shared" si="4"/>
        <v/>
      </c>
      <c r="AW8" s="357" t="str">
        <f t="shared" si="5"/>
        <v/>
      </c>
      <c r="AX8" s="357" t="str">
        <f t="shared" si="6"/>
        <v/>
      </c>
      <c r="AY8" s="69" t="str">
        <f t="shared" si="44"/>
        <v/>
      </c>
      <c r="AZ8" s="69" t="str">
        <f t="shared" si="45"/>
        <v/>
      </c>
      <c r="BA8" s="69"/>
      <c r="BB8" s="358" t="str">
        <f t="shared" si="46"/>
        <v xml:space="preserve"> </v>
      </c>
      <c r="BC8" s="358" t="str">
        <f t="shared" si="47"/>
        <v xml:space="preserve"> </v>
      </c>
      <c r="BD8" s="358" t="str">
        <f t="shared" si="48"/>
        <v xml:space="preserve"> </v>
      </c>
      <c r="BE8" s="358" t="str">
        <f t="shared" si="49"/>
        <v xml:space="preserve"> </v>
      </c>
      <c r="BF8" s="358" t="str">
        <f t="shared" si="50"/>
        <v xml:space="preserve"> </v>
      </c>
      <c r="BG8" s="358" t="str">
        <f t="shared" si="51"/>
        <v xml:space="preserve"> </v>
      </c>
      <c r="BH8" s="358" t="str">
        <f t="shared" si="52"/>
        <v xml:space="preserve"> </v>
      </c>
      <c r="BI8" s="358" t="str">
        <f t="shared" si="53"/>
        <v xml:space="preserve"> </v>
      </c>
      <c r="BJ8" s="358" t="str">
        <f t="shared" si="54"/>
        <v xml:space="preserve"> </v>
      </c>
      <c r="BK8" s="358" t="str">
        <f t="shared" si="55"/>
        <v xml:space="preserve"> </v>
      </c>
      <c r="BL8" s="358" t="str">
        <f t="shared" si="56"/>
        <v xml:space="preserve"> </v>
      </c>
      <c r="BM8" s="358" t="str">
        <f t="shared" si="57"/>
        <v xml:space="preserve"> </v>
      </c>
      <c r="BN8" s="358" t="str">
        <f t="shared" si="58"/>
        <v xml:space="preserve"> </v>
      </c>
      <c r="BO8" s="358" t="str">
        <f t="shared" si="59"/>
        <v xml:space="preserve"> </v>
      </c>
      <c r="BP8" s="358" t="str">
        <f t="shared" si="60"/>
        <v xml:space="preserve"> </v>
      </c>
      <c r="BQ8" s="358" t="str">
        <f t="shared" si="61"/>
        <v xml:space="preserve"> </v>
      </c>
      <c r="BR8" s="358" t="str">
        <f t="shared" si="62"/>
        <v xml:space="preserve"> </v>
      </c>
      <c r="BS8" s="358" t="str">
        <f t="shared" si="63"/>
        <v xml:space="preserve"> </v>
      </c>
      <c r="BT8" s="358" t="str">
        <f t="shared" si="64"/>
        <v xml:space="preserve"> </v>
      </c>
      <c r="BU8" s="358" t="str">
        <f t="shared" si="65"/>
        <v xml:space="preserve"> </v>
      </c>
      <c r="BV8" s="358" t="str">
        <f t="shared" si="66"/>
        <v xml:space="preserve"> </v>
      </c>
      <c r="BW8" s="358" t="str">
        <f t="shared" si="67"/>
        <v xml:space="preserve"> </v>
      </c>
      <c r="BX8" s="358" t="str">
        <f t="shared" si="68"/>
        <v xml:space="preserve"> </v>
      </c>
      <c r="BY8" s="358" t="str">
        <f t="shared" si="69"/>
        <v xml:space="preserve"> </v>
      </c>
      <c r="BZ8" s="358" t="str">
        <f t="shared" si="70"/>
        <v xml:space="preserve"> </v>
      </c>
      <c r="CA8" s="358" t="str">
        <f t="shared" si="71"/>
        <v xml:space="preserve"> </v>
      </c>
      <c r="CB8" s="358" t="str">
        <f t="shared" si="72"/>
        <v xml:space="preserve"> </v>
      </c>
      <c r="CC8" s="358" t="str">
        <f t="shared" si="73"/>
        <v xml:space="preserve"> </v>
      </c>
      <c r="CD8" s="358" t="str">
        <f t="shared" si="74"/>
        <v xml:space="preserve"> </v>
      </c>
      <c r="CE8" s="358" t="str">
        <f t="shared" si="75"/>
        <v xml:space="preserve"> </v>
      </c>
      <c r="CF8" s="358" t="str">
        <f t="shared" si="76"/>
        <v xml:space="preserve"> </v>
      </c>
      <c r="CG8" s="358" t="str">
        <f t="shared" si="77"/>
        <v xml:space="preserve"> </v>
      </c>
      <c r="CH8" s="358" t="str">
        <f t="shared" si="78"/>
        <v xml:space="preserve"> </v>
      </c>
      <c r="CI8" s="358" t="str">
        <f t="shared" si="79"/>
        <v xml:space="preserve"> </v>
      </c>
      <c r="CJ8" s="358" t="str">
        <f t="shared" si="80"/>
        <v xml:space="preserve"> </v>
      </c>
      <c r="CK8" s="358" t="str">
        <f t="shared" si="81"/>
        <v xml:space="preserve"> </v>
      </c>
      <c r="CL8" s="359" t="str">
        <f t="array" ref="CL8">IF(ISBLANK(B8)," ",IF(OR(BB8:CK8="X"),"UCZ.NKL",AVERAGE(BB8:CK8)))</f>
        <v xml:space="preserve"> </v>
      </c>
      <c r="CM8" s="360" t="str">
        <f t="shared" si="7"/>
        <v/>
      </c>
      <c r="CN8" s="358" t="str">
        <f t="shared" si="8"/>
        <v/>
      </c>
      <c r="CO8" s="358" t="str">
        <f t="shared" si="9"/>
        <v/>
      </c>
      <c r="CP8" s="358" t="str">
        <f t="shared" si="10"/>
        <v/>
      </c>
      <c r="CQ8" s="358" t="str">
        <f t="shared" si="11"/>
        <v/>
      </c>
      <c r="CR8" s="358" t="str">
        <f t="shared" si="12"/>
        <v>X</v>
      </c>
      <c r="CS8" s="69" t="str">
        <f t="shared" si="13"/>
        <v xml:space="preserve"> </v>
      </c>
      <c r="CT8" s="69"/>
      <c r="CU8" s="25" t="str">
        <f t="shared" si="14"/>
        <v/>
      </c>
      <c r="CV8" s="26" t="str">
        <f t="shared" si="15"/>
        <v/>
      </c>
      <c r="CW8" s="26" t="str">
        <f t="shared" si="16"/>
        <v/>
      </c>
      <c r="CX8" s="26" t="str">
        <f t="shared" si="17"/>
        <v/>
      </c>
      <c r="CY8" s="27" t="str">
        <f t="shared" si="18"/>
        <v/>
      </c>
      <c r="DA8" s="22" t="str">
        <f t="shared" si="19"/>
        <v/>
      </c>
      <c r="DB8" s="23" t="str">
        <f t="shared" si="20"/>
        <v/>
      </c>
      <c r="DC8" s="23" t="str">
        <f t="shared" si="21"/>
        <v/>
      </c>
      <c r="DD8" s="23" t="str">
        <f t="shared" si="22"/>
        <v/>
      </c>
      <c r="DE8" s="24" t="str">
        <f t="shared" si="23"/>
        <v/>
      </c>
      <c r="DH8" s="250" t="str">
        <f t="shared" si="24"/>
        <v/>
      </c>
      <c r="DI8" s="251" t="str">
        <f t="shared" si="25"/>
        <v/>
      </c>
      <c r="DJ8" s="251" t="str">
        <f t="shared" si="26"/>
        <v/>
      </c>
      <c r="DK8" s="251" t="str">
        <f t="shared" si="27"/>
        <v/>
      </c>
      <c r="DL8" s="252" t="str">
        <f t="shared" si="28"/>
        <v/>
      </c>
      <c r="DN8" s="263" t="str">
        <f t="shared" si="29"/>
        <v/>
      </c>
      <c r="DO8" s="264" t="str">
        <f t="shared" si="30"/>
        <v/>
      </c>
      <c r="DP8" s="264" t="str">
        <f t="shared" si="31"/>
        <v/>
      </c>
      <c r="DQ8" s="264" t="str">
        <f t="shared" si="32"/>
        <v/>
      </c>
      <c r="DR8" s="265" t="str">
        <f t="shared" si="33"/>
        <v/>
      </c>
      <c r="DS8" s="259"/>
      <c r="DT8" s="259"/>
      <c r="DU8" s="250" t="str">
        <f t="shared" si="34"/>
        <v/>
      </c>
      <c r="DV8" s="251" t="str">
        <f t="shared" si="35"/>
        <v/>
      </c>
      <c r="DW8" s="251" t="str">
        <f t="shared" si="36"/>
        <v/>
      </c>
      <c r="DX8" s="251" t="str">
        <f t="shared" si="37"/>
        <v/>
      </c>
      <c r="DY8" s="252" t="str">
        <f t="shared" si="38"/>
        <v/>
      </c>
      <c r="DZ8" s="259"/>
      <c r="EA8" s="263" t="str">
        <f t="shared" si="39"/>
        <v/>
      </c>
      <c r="EB8" s="264" t="str">
        <f t="shared" si="40"/>
        <v/>
      </c>
      <c r="EC8" s="264" t="str">
        <f t="shared" si="41"/>
        <v/>
      </c>
      <c r="ED8" s="264" t="str">
        <f t="shared" si="42"/>
        <v/>
      </c>
      <c r="EE8" s="265" t="str">
        <f t="shared" si="43"/>
        <v/>
      </c>
    </row>
    <row r="9" spans="1:153" ht="11.4" customHeight="1" x14ac:dyDescent="0.25">
      <c r="A9" s="350">
        <v>6</v>
      </c>
      <c r="B9" s="407"/>
      <c r="C9" s="418"/>
      <c r="D9" s="418"/>
      <c r="E9" s="418"/>
      <c r="F9" s="418"/>
      <c r="G9" s="418"/>
      <c r="H9" s="418"/>
      <c r="I9" s="418"/>
      <c r="J9" s="418"/>
      <c r="K9" s="418"/>
      <c r="L9" s="418"/>
      <c r="M9" s="418"/>
      <c r="N9" s="418"/>
      <c r="O9" s="418"/>
      <c r="P9" s="418"/>
      <c r="Q9" s="418"/>
      <c r="R9" s="418"/>
      <c r="S9" s="418"/>
      <c r="T9" s="418"/>
      <c r="U9" s="418"/>
      <c r="V9" s="418"/>
      <c r="W9" s="418"/>
      <c r="X9" s="418"/>
      <c r="Y9" s="418"/>
      <c r="Z9" s="418"/>
      <c r="AA9" s="418"/>
      <c r="AB9" s="418"/>
      <c r="AC9" s="418"/>
      <c r="AD9" s="418"/>
      <c r="AE9" s="418"/>
      <c r="AF9" s="418"/>
      <c r="AG9" s="418"/>
      <c r="AH9" s="418"/>
      <c r="AI9" s="418"/>
      <c r="AJ9" s="418"/>
      <c r="AK9" s="418"/>
      <c r="AL9" s="418"/>
      <c r="AM9" s="522" t="str">
        <f t="shared" si="0"/>
        <v/>
      </c>
      <c r="AN9" s="522"/>
      <c r="AO9" s="57" t="str">
        <f>IF(ISBLANK('frekwencja I sem'!B13),"",'frekwencja I sem'!$B13)</f>
        <v/>
      </c>
      <c r="AP9" s="58" t="str">
        <f>'frekwencja I sem'!T13</f>
        <v/>
      </c>
      <c r="AQ9" s="246" t="str">
        <f>'frekwencja I sem'!$R13</f>
        <v/>
      </c>
      <c r="AR9" s="246" t="str">
        <f>'frekwencja I sem'!M13</f>
        <v/>
      </c>
      <c r="AS9" s="357" t="str">
        <f t="shared" si="1"/>
        <v/>
      </c>
      <c r="AT9" s="357" t="str">
        <f t="shared" si="2"/>
        <v/>
      </c>
      <c r="AU9" s="357" t="str">
        <f t="shared" si="3"/>
        <v/>
      </c>
      <c r="AV9" s="357" t="str">
        <f t="shared" si="4"/>
        <v/>
      </c>
      <c r="AW9" s="357" t="str">
        <f t="shared" si="5"/>
        <v/>
      </c>
      <c r="AX9" s="357" t="str">
        <f t="shared" si="6"/>
        <v/>
      </c>
      <c r="AY9" s="69" t="str">
        <f t="shared" si="44"/>
        <v/>
      </c>
      <c r="AZ9" s="69" t="str">
        <f t="shared" si="45"/>
        <v/>
      </c>
      <c r="BA9" s="69"/>
      <c r="BB9" s="358" t="str">
        <f t="shared" si="46"/>
        <v xml:space="preserve"> </v>
      </c>
      <c r="BC9" s="358" t="str">
        <f t="shared" si="47"/>
        <v xml:space="preserve"> </v>
      </c>
      <c r="BD9" s="358" t="str">
        <f t="shared" si="48"/>
        <v xml:space="preserve"> </v>
      </c>
      <c r="BE9" s="358" t="str">
        <f t="shared" si="49"/>
        <v xml:space="preserve"> </v>
      </c>
      <c r="BF9" s="358" t="str">
        <f t="shared" si="50"/>
        <v xml:space="preserve"> </v>
      </c>
      <c r="BG9" s="358" t="str">
        <f t="shared" si="51"/>
        <v xml:space="preserve"> </v>
      </c>
      <c r="BH9" s="358" t="str">
        <f t="shared" si="52"/>
        <v xml:space="preserve"> </v>
      </c>
      <c r="BI9" s="358" t="str">
        <f t="shared" si="53"/>
        <v xml:space="preserve"> </v>
      </c>
      <c r="BJ9" s="358" t="str">
        <f t="shared" si="54"/>
        <v xml:space="preserve"> </v>
      </c>
      <c r="BK9" s="358" t="str">
        <f t="shared" si="55"/>
        <v xml:space="preserve"> </v>
      </c>
      <c r="BL9" s="358" t="str">
        <f t="shared" si="56"/>
        <v xml:space="preserve"> </v>
      </c>
      <c r="BM9" s="358" t="str">
        <f t="shared" si="57"/>
        <v xml:space="preserve"> </v>
      </c>
      <c r="BN9" s="358" t="str">
        <f t="shared" si="58"/>
        <v xml:space="preserve"> </v>
      </c>
      <c r="BO9" s="358" t="str">
        <f t="shared" si="59"/>
        <v xml:space="preserve"> </v>
      </c>
      <c r="BP9" s="358" t="str">
        <f t="shared" si="60"/>
        <v xml:space="preserve"> </v>
      </c>
      <c r="BQ9" s="358" t="str">
        <f t="shared" si="61"/>
        <v xml:space="preserve"> </v>
      </c>
      <c r="BR9" s="358" t="str">
        <f t="shared" si="62"/>
        <v xml:space="preserve"> </v>
      </c>
      <c r="BS9" s="358" t="str">
        <f t="shared" si="63"/>
        <v xml:space="preserve"> </v>
      </c>
      <c r="BT9" s="358" t="str">
        <f t="shared" si="64"/>
        <v xml:space="preserve"> </v>
      </c>
      <c r="BU9" s="358" t="str">
        <f t="shared" si="65"/>
        <v xml:space="preserve"> </v>
      </c>
      <c r="BV9" s="358" t="str">
        <f t="shared" si="66"/>
        <v xml:space="preserve"> </v>
      </c>
      <c r="BW9" s="358" t="str">
        <f t="shared" si="67"/>
        <v xml:space="preserve"> </v>
      </c>
      <c r="BX9" s="358" t="str">
        <f t="shared" si="68"/>
        <v xml:space="preserve"> </v>
      </c>
      <c r="BY9" s="358" t="str">
        <f t="shared" si="69"/>
        <v xml:space="preserve"> </v>
      </c>
      <c r="BZ9" s="358" t="str">
        <f t="shared" si="70"/>
        <v xml:space="preserve"> </v>
      </c>
      <c r="CA9" s="358" t="str">
        <f t="shared" si="71"/>
        <v xml:space="preserve"> </v>
      </c>
      <c r="CB9" s="358" t="str">
        <f t="shared" si="72"/>
        <v xml:space="preserve"> </v>
      </c>
      <c r="CC9" s="358" t="str">
        <f t="shared" si="73"/>
        <v xml:space="preserve"> </v>
      </c>
      <c r="CD9" s="358" t="str">
        <f t="shared" si="74"/>
        <v xml:space="preserve"> </v>
      </c>
      <c r="CE9" s="358" t="str">
        <f t="shared" si="75"/>
        <v xml:space="preserve"> </v>
      </c>
      <c r="CF9" s="358" t="str">
        <f t="shared" si="76"/>
        <v xml:space="preserve"> </v>
      </c>
      <c r="CG9" s="358" t="str">
        <f t="shared" si="77"/>
        <v xml:space="preserve"> </v>
      </c>
      <c r="CH9" s="358" t="str">
        <f t="shared" si="78"/>
        <v xml:space="preserve"> </v>
      </c>
      <c r="CI9" s="358" t="str">
        <f t="shared" si="79"/>
        <v xml:space="preserve"> </v>
      </c>
      <c r="CJ9" s="358" t="str">
        <f t="shared" si="80"/>
        <v xml:space="preserve"> </v>
      </c>
      <c r="CK9" s="358" t="str">
        <f t="shared" si="81"/>
        <v xml:space="preserve"> </v>
      </c>
      <c r="CL9" s="359" t="str">
        <f t="array" ref="CL9">IF(ISBLANK(B9)," ",IF(OR(BB9:CK9="X"),"UCZ.NKL",AVERAGE(BB9:CK9)))</f>
        <v xml:space="preserve"> </v>
      </c>
      <c r="CM9" s="360" t="str">
        <f t="shared" si="7"/>
        <v/>
      </c>
      <c r="CN9" s="358" t="str">
        <f t="shared" si="8"/>
        <v/>
      </c>
      <c r="CO9" s="358" t="str">
        <f t="shared" si="9"/>
        <v/>
      </c>
      <c r="CP9" s="358" t="str">
        <f t="shared" si="10"/>
        <v/>
      </c>
      <c r="CQ9" s="358" t="str">
        <f t="shared" si="11"/>
        <v/>
      </c>
      <c r="CR9" s="358" t="str">
        <f t="shared" si="12"/>
        <v>X</v>
      </c>
      <c r="CS9" s="69" t="str">
        <f t="shared" si="13"/>
        <v xml:space="preserve"> </v>
      </c>
      <c r="CT9" s="69"/>
      <c r="CU9" s="25" t="str">
        <f t="shared" si="14"/>
        <v/>
      </c>
      <c r="CV9" s="26" t="str">
        <f t="shared" si="15"/>
        <v/>
      </c>
      <c r="CW9" s="26" t="str">
        <f t="shared" si="16"/>
        <v/>
      </c>
      <c r="CX9" s="26" t="str">
        <f t="shared" si="17"/>
        <v/>
      </c>
      <c r="CY9" s="27" t="str">
        <f t="shared" si="18"/>
        <v/>
      </c>
      <c r="DA9" s="22" t="str">
        <f t="shared" si="19"/>
        <v/>
      </c>
      <c r="DB9" s="23" t="str">
        <f t="shared" si="20"/>
        <v/>
      </c>
      <c r="DC9" s="23" t="str">
        <f t="shared" si="21"/>
        <v/>
      </c>
      <c r="DD9" s="23" t="str">
        <f t="shared" si="22"/>
        <v/>
      </c>
      <c r="DE9" s="24" t="str">
        <f t="shared" si="23"/>
        <v/>
      </c>
      <c r="DH9" s="250" t="str">
        <f t="shared" si="24"/>
        <v/>
      </c>
      <c r="DI9" s="251" t="str">
        <f t="shared" si="25"/>
        <v/>
      </c>
      <c r="DJ9" s="251" t="str">
        <f t="shared" si="26"/>
        <v/>
      </c>
      <c r="DK9" s="251" t="str">
        <f t="shared" si="27"/>
        <v/>
      </c>
      <c r="DL9" s="252" t="str">
        <f t="shared" si="28"/>
        <v/>
      </c>
      <c r="DN9" s="263" t="str">
        <f t="shared" si="29"/>
        <v/>
      </c>
      <c r="DO9" s="264" t="str">
        <f t="shared" si="30"/>
        <v/>
      </c>
      <c r="DP9" s="264" t="str">
        <f t="shared" si="31"/>
        <v/>
      </c>
      <c r="DQ9" s="264" t="str">
        <f t="shared" si="32"/>
        <v/>
      </c>
      <c r="DR9" s="265" t="str">
        <f t="shared" si="33"/>
        <v/>
      </c>
      <c r="DS9" s="259"/>
      <c r="DT9" s="259"/>
      <c r="DU9" s="250" t="str">
        <f t="shared" si="34"/>
        <v/>
      </c>
      <c r="DV9" s="251" t="str">
        <f t="shared" si="35"/>
        <v/>
      </c>
      <c r="DW9" s="251" t="str">
        <f t="shared" si="36"/>
        <v/>
      </c>
      <c r="DX9" s="251" t="str">
        <f t="shared" si="37"/>
        <v/>
      </c>
      <c r="DY9" s="252" t="str">
        <f t="shared" si="38"/>
        <v/>
      </c>
      <c r="DZ9" s="259"/>
      <c r="EA9" s="263" t="str">
        <f t="shared" si="39"/>
        <v/>
      </c>
      <c r="EB9" s="264" t="str">
        <f t="shared" si="40"/>
        <v/>
      </c>
      <c r="EC9" s="264" t="str">
        <f t="shared" si="41"/>
        <v/>
      </c>
      <c r="ED9" s="264" t="str">
        <f t="shared" si="42"/>
        <v/>
      </c>
      <c r="EE9" s="265" t="str">
        <f t="shared" si="43"/>
        <v/>
      </c>
      <c r="EW9" t="s">
        <v>236</v>
      </c>
    </row>
    <row r="10" spans="1:153" ht="11.4" customHeight="1" x14ac:dyDescent="0.25">
      <c r="A10" s="350">
        <v>7</v>
      </c>
      <c r="B10" s="407"/>
      <c r="C10" s="418"/>
      <c r="D10" s="418"/>
      <c r="E10" s="418"/>
      <c r="F10" s="418"/>
      <c r="G10" s="418"/>
      <c r="H10" s="418"/>
      <c r="I10" s="418"/>
      <c r="J10" s="418"/>
      <c r="K10" s="418"/>
      <c r="L10" s="418"/>
      <c r="M10" s="418"/>
      <c r="N10" s="418"/>
      <c r="O10" s="418"/>
      <c r="P10" s="418"/>
      <c r="Q10" s="418"/>
      <c r="R10" s="418"/>
      <c r="S10" s="418"/>
      <c r="T10" s="418"/>
      <c r="U10" s="418"/>
      <c r="V10" s="418"/>
      <c r="W10" s="418"/>
      <c r="X10" s="418"/>
      <c r="Y10" s="418"/>
      <c r="Z10" s="418"/>
      <c r="AA10" s="418"/>
      <c r="AB10" s="418"/>
      <c r="AC10" s="418"/>
      <c r="AD10" s="418"/>
      <c r="AE10" s="418"/>
      <c r="AF10" s="418"/>
      <c r="AG10" s="418"/>
      <c r="AH10" s="418"/>
      <c r="AI10" s="418"/>
      <c r="AJ10" s="418"/>
      <c r="AK10" s="418"/>
      <c r="AL10" s="418"/>
      <c r="AM10" s="522" t="str">
        <f t="shared" si="0"/>
        <v/>
      </c>
      <c r="AN10" s="522"/>
      <c r="AO10" s="57" t="str">
        <f>IF(ISBLANK('frekwencja I sem'!B14),"",'frekwencja I sem'!$B14)</f>
        <v/>
      </c>
      <c r="AP10" s="58" t="str">
        <f>'frekwencja I sem'!T14</f>
        <v/>
      </c>
      <c r="AQ10" s="246" t="str">
        <f>'frekwencja I sem'!$R14</f>
        <v/>
      </c>
      <c r="AR10" s="246" t="str">
        <f>'frekwencja I sem'!M14</f>
        <v/>
      </c>
      <c r="AS10" s="357" t="str">
        <f t="shared" si="1"/>
        <v/>
      </c>
      <c r="AT10" s="357" t="str">
        <f t="shared" si="2"/>
        <v/>
      </c>
      <c r="AU10" s="357" t="str">
        <f t="shared" si="3"/>
        <v/>
      </c>
      <c r="AV10" s="357" t="str">
        <f t="shared" si="4"/>
        <v/>
      </c>
      <c r="AW10" s="357" t="str">
        <f t="shared" si="5"/>
        <v/>
      </c>
      <c r="AX10" s="357" t="str">
        <f t="shared" si="6"/>
        <v/>
      </c>
      <c r="AY10" s="69" t="str">
        <f t="shared" si="44"/>
        <v/>
      </c>
      <c r="AZ10" s="69" t="str">
        <f t="shared" si="45"/>
        <v/>
      </c>
      <c r="BA10" s="69"/>
      <c r="BB10" s="358" t="str">
        <f t="shared" si="46"/>
        <v xml:space="preserve"> </v>
      </c>
      <c r="BC10" s="358" t="str">
        <f t="shared" si="47"/>
        <v xml:space="preserve"> </v>
      </c>
      <c r="BD10" s="358" t="str">
        <f t="shared" si="48"/>
        <v xml:space="preserve"> </v>
      </c>
      <c r="BE10" s="358" t="str">
        <f t="shared" si="49"/>
        <v xml:space="preserve"> </v>
      </c>
      <c r="BF10" s="358" t="str">
        <f t="shared" si="50"/>
        <v xml:space="preserve"> </v>
      </c>
      <c r="BG10" s="358" t="str">
        <f t="shared" si="51"/>
        <v xml:space="preserve"> </v>
      </c>
      <c r="BH10" s="358" t="str">
        <f t="shared" si="52"/>
        <v xml:space="preserve"> </v>
      </c>
      <c r="BI10" s="358" t="str">
        <f t="shared" si="53"/>
        <v xml:space="preserve"> </v>
      </c>
      <c r="BJ10" s="358" t="str">
        <f t="shared" si="54"/>
        <v xml:space="preserve"> </v>
      </c>
      <c r="BK10" s="358" t="str">
        <f t="shared" si="55"/>
        <v xml:space="preserve"> </v>
      </c>
      <c r="BL10" s="358" t="str">
        <f t="shared" si="56"/>
        <v xml:space="preserve"> </v>
      </c>
      <c r="BM10" s="358" t="str">
        <f t="shared" si="57"/>
        <v xml:space="preserve"> </v>
      </c>
      <c r="BN10" s="358" t="str">
        <f t="shared" si="58"/>
        <v xml:space="preserve"> </v>
      </c>
      <c r="BO10" s="358" t="str">
        <f t="shared" si="59"/>
        <v xml:space="preserve"> </v>
      </c>
      <c r="BP10" s="358" t="str">
        <f t="shared" si="60"/>
        <v xml:space="preserve"> </v>
      </c>
      <c r="BQ10" s="358" t="str">
        <f t="shared" si="61"/>
        <v xml:space="preserve"> </v>
      </c>
      <c r="BR10" s="358" t="str">
        <f t="shared" si="62"/>
        <v xml:space="preserve"> </v>
      </c>
      <c r="BS10" s="358" t="str">
        <f t="shared" si="63"/>
        <v xml:space="preserve"> </v>
      </c>
      <c r="BT10" s="358" t="str">
        <f t="shared" si="64"/>
        <v xml:space="preserve"> </v>
      </c>
      <c r="BU10" s="358" t="str">
        <f t="shared" si="65"/>
        <v xml:space="preserve"> </v>
      </c>
      <c r="BV10" s="358" t="str">
        <f t="shared" si="66"/>
        <v xml:space="preserve"> </v>
      </c>
      <c r="BW10" s="358" t="str">
        <f t="shared" si="67"/>
        <v xml:space="preserve"> </v>
      </c>
      <c r="BX10" s="358" t="str">
        <f t="shared" si="68"/>
        <v xml:space="preserve"> </v>
      </c>
      <c r="BY10" s="358" t="str">
        <f t="shared" si="69"/>
        <v xml:space="preserve"> </v>
      </c>
      <c r="BZ10" s="358" t="str">
        <f t="shared" si="70"/>
        <v xml:space="preserve"> </v>
      </c>
      <c r="CA10" s="358" t="str">
        <f t="shared" si="71"/>
        <v xml:space="preserve"> </v>
      </c>
      <c r="CB10" s="358" t="str">
        <f t="shared" si="72"/>
        <v xml:space="preserve"> </v>
      </c>
      <c r="CC10" s="358" t="str">
        <f t="shared" si="73"/>
        <v xml:space="preserve"> </v>
      </c>
      <c r="CD10" s="358" t="str">
        <f t="shared" si="74"/>
        <v xml:space="preserve"> </v>
      </c>
      <c r="CE10" s="358" t="str">
        <f t="shared" si="75"/>
        <v xml:space="preserve"> </v>
      </c>
      <c r="CF10" s="358" t="str">
        <f t="shared" si="76"/>
        <v xml:space="preserve"> </v>
      </c>
      <c r="CG10" s="358" t="str">
        <f t="shared" si="77"/>
        <v xml:space="preserve"> </v>
      </c>
      <c r="CH10" s="358" t="str">
        <f t="shared" si="78"/>
        <v xml:space="preserve"> </v>
      </c>
      <c r="CI10" s="358" t="str">
        <f t="shared" si="79"/>
        <v xml:space="preserve"> </v>
      </c>
      <c r="CJ10" s="358" t="str">
        <f t="shared" si="80"/>
        <v xml:space="preserve"> </v>
      </c>
      <c r="CK10" s="358" t="str">
        <f t="shared" si="81"/>
        <v xml:space="preserve"> </v>
      </c>
      <c r="CL10" s="359" t="str">
        <f t="array" ref="CL10">IF(ISBLANK(B10)," ",IF(OR(BB10:CK10="X"),"UCZ.NKL",AVERAGE(BB10:CK10)))</f>
        <v xml:space="preserve"> </v>
      </c>
      <c r="CM10" s="360" t="str">
        <f t="shared" si="7"/>
        <v/>
      </c>
      <c r="CN10" s="358" t="str">
        <f t="shared" si="8"/>
        <v/>
      </c>
      <c r="CO10" s="358" t="str">
        <f t="shared" si="9"/>
        <v/>
      </c>
      <c r="CP10" s="358" t="str">
        <f t="shared" si="10"/>
        <v/>
      </c>
      <c r="CQ10" s="358" t="str">
        <f t="shared" si="11"/>
        <v/>
      </c>
      <c r="CR10" s="358" t="str">
        <f t="shared" si="12"/>
        <v>X</v>
      </c>
      <c r="CS10" s="69" t="str">
        <f t="shared" si="13"/>
        <v xml:space="preserve"> </v>
      </c>
      <c r="CT10" s="69"/>
      <c r="CU10" s="25" t="str">
        <f t="shared" si="14"/>
        <v/>
      </c>
      <c r="CV10" s="26" t="str">
        <f t="shared" si="15"/>
        <v/>
      </c>
      <c r="CW10" s="26" t="str">
        <f t="shared" si="16"/>
        <v/>
      </c>
      <c r="CX10" s="26" t="str">
        <f t="shared" si="17"/>
        <v/>
      </c>
      <c r="CY10" s="27" t="str">
        <f t="shared" si="18"/>
        <v/>
      </c>
      <c r="DA10" s="22" t="str">
        <f t="shared" si="19"/>
        <v/>
      </c>
      <c r="DB10" s="23" t="str">
        <f t="shared" si="20"/>
        <v/>
      </c>
      <c r="DC10" s="23" t="str">
        <f t="shared" si="21"/>
        <v/>
      </c>
      <c r="DD10" s="23" t="str">
        <f t="shared" si="22"/>
        <v/>
      </c>
      <c r="DE10" s="24" t="str">
        <f t="shared" si="23"/>
        <v/>
      </c>
      <c r="DH10" s="250" t="str">
        <f t="shared" si="24"/>
        <v/>
      </c>
      <c r="DI10" s="251" t="str">
        <f t="shared" si="25"/>
        <v/>
      </c>
      <c r="DJ10" s="251" t="str">
        <f t="shared" si="26"/>
        <v/>
      </c>
      <c r="DK10" s="251" t="str">
        <f t="shared" si="27"/>
        <v/>
      </c>
      <c r="DL10" s="252" t="str">
        <f t="shared" si="28"/>
        <v/>
      </c>
      <c r="DN10" s="263" t="str">
        <f t="shared" si="29"/>
        <v/>
      </c>
      <c r="DO10" s="264" t="str">
        <f t="shared" si="30"/>
        <v/>
      </c>
      <c r="DP10" s="264" t="str">
        <f t="shared" si="31"/>
        <v/>
      </c>
      <c r="DQ10" s="264" t="str">
        <f t="shared" si="32"/>
        <v/>
      </c>
      <c r="DR10" s="265" t="str">
        <f t="shared" si="33"/>
        <v/>
      </c>
      <c r="DS10" s="259"/>
      <c r="DT10" s="259"/>
      <c r="DU10" s="250" t="str">
        <f t="shared" si="34"/>
        <v/>
      </c>
      <c r="DV10" s="251" t="str">
        <f t="shared" si="35"/>
        <v/>
      </c>
      <c r="DW10" s="251" t="str">
        <f t="shared" si="36"/>
        <v/>
      </c>
      <c r="DX10" s="251" t="str">
        <f t="shared" si="37"/>
        <v/>
      </c>
      <c r="DY10" s="252" t="str">
        <f t="shared" si="38"/>
        <v/>
      </c>
      <c r="DZ10" s="259"/>
      <c r="EA10" s="263" t="str">
        <f t="shared" si="39"/>
        <v/>
      </c>
      <c r="EB10" s="264" t="str">
        <f t="shared" si="40"/>
        <v/>
      </c>
      <c r="EC10" s="264" t="str">
        <f t="shared" si="41"/>
        <v/>
      </c>
      <c r="ED10" s="264" t="str">
        <f t="shared" si="42"/>
        <v/>
      </c>
      <c r="EE10" s="265" t="str">
        <f t="shared" si="43"/>
        <v/>
      </c>
    </row>
    <row r="11" spans="1:153" ht="11.4" customHeight="1" x14ac:dyDescent="0.25">
      <c r="A11" s="350">
        <v>8</v>
      </c>
      <c r="B11" s="407"/>
      <c r="C11" s="418"/>
      <c r="D11" s="418"/>
      <c r="E11" s="418"/>
      <c r="F11" s="418"/>
      <c r="G11" s="418"/>
      <c r="H11" s="418"/>
      <c r="I11" s="418"/>
      <c r="J11" s="418"/>
      <c r="K11" s="418"/>
      <c r="L11" s="418"/>
      <c r="M11" s="418"/>
      <c r="N11" s="418"/>
      <c r="O11" s="418"/>
      <c r="P11" s="418"/>
      <c r="Q11" s="418"/>
      <c r="R11" s="418"/>
      <c r="S11" s="418"/>
      <c r="T11" s="418"/>
      <c r="U11" s="418"/>
      <c r="V11" s="418"/>
      <c r="W11" s="418"/>
      <c r="X11" s="418"/>
      <c r="Y11" s="418"/>
      <c r="Z11" s="418"/>
      <c r="AA11" s="418"/>
      <c r="AB11" s="418"/>
      <c r="AC11" s="418"/>
      <c r="AD11" s="418"/>
      <c r="AE11" s="418"/>
      <c r="AF11" s="418"/>
      <c r="AG11" s="418"/>
      <c r="AH11" s="418"/>
      <c r="AI11" s="418"/>
      <c r="AJ11" s="418"/>
      <c r="AK11" s="418"/>
      <c r="AL11" s="418"/>
      <c r="AM11" s="522" t="str">
        <f t="shared" si="0"/>
        <v/>
      </c>
      <c r="AN11" s="522"/>
      <c r="AO11" s="57" t="str">
        <f>IF(ISBLANK('frekwencja I sem'!B15),"",'frekwencja I sem'!$B15)</f>
        <v/>
      </c>
      <c r="AP11" s="58" t="str">
        <f>'frekwencja I sem'!T15</f>
        <v/>
      </c>
      <c r="AQ11" s="246" t="str">
        <f>'frekwencja I sem'!$R15</f>
        <v/>
      </c>
      <c r="AR11" s="246" t="str">
        <f>'frekwencja I sem'!M15</f>
        <v/>
      </c>
      <c r="AS11" s="357" t="str">
        <f t="shared" si="1"/>
        <v/>
      </c>
      <c r="AT11" s="357" t="str">
        <f t="shared" si="2"/>
        <v/>
      </c>
      <c r="AU11" s="357" t="str">
        <f t="shared" si="3"/>
        <v/>
      </c>
      <c r="AV11" s="357" t="str">
        <f t="shared" si="4"/>
        <v/>
      </c>
      <c r="AW11" s="357" t="str">
        <f t="shared" si="5"/>
        <v/>
      </c>
      <c r="AX11" s="357" t="str">
        <f t="shared" si="6"/>
        <v/>
      </c>
      <c r="AY11" s="69" t="str">
        <f t="shared" si="44"/>
        <v/>
      </c>
      <c r="AZ11" s="69" t="str">
        <f t="shared" si="45"/>
        <v/>
      </c>
      <c r="BA11" s="69"/>
      <c r="BB11" s="358" t="str">
        <f t="shared" si="46"/>
        <v xml:space="preserve"> </v>
      </c>
      <c r="BC11" s="358" t="str">
        <f t="shared" si="47"/>
        <v xml:space="preserve"> </v>
      </c>
      <c r="BD11" s="358" t="str">
        <f t="shared" si="48"/>
        <v xml:space="preserve"> </v>
      </c>
      <c r="BE11" s="358" t="str">
        <f t="shared" si="49"/>
        <v xml:space="preserve"> </v>
      </c>
      <c r="BF11" s="358" t="str">
        <f t="shared" si="50"/>
        <v xml:space="preserve"> </v>
      </c>
      <c r="BG11" s="358" t="str">
        <f t="shared" si="51"/>
        <v xml:space="preserve"> </v>
      </c>
      <c r="BH11" s="358" t="str">
        <f t="shared" si="52"/>
        <v xml:space="preserve"> </v>
      </c>
      <c r="BI11" s="358" t="str">
        <f t="shared" si="53"/>
        <v xml:space="preserve"> </v>
      </c>
      <c r="BJ11" s="358" t="str">
        <f t="shared" si="54"/>
        <v xml:space="preserve"> </v>
      </c>
      <c r="BK11" s="358" t="str">
        <f t="shared" si="55"/>
        <v xml:space="preserve"> </v>
      </c>
      <c r="BL11" s="358" t="str">
        <f t="shared" si="56"/>
        <v xml:space="preserve"> </v>
      </c>
      <c r="BM11" s="358" t="str">
        <f t="shared" si="57"/>
        <v xml:space="preserve"> </v>
      </c>
      <c r="BN11" s="358" t="str">
        <f t="shared" si="58"/>
        <v xml:space="preserve"> </v>
      </c>
      <c r="BO11" s="358" t="str">
        <f t="shared" si="59"/>
        <v xml:space="preserve"> </v>
      </c>
      <c r="BP11" s="358" t="str">
        <f t="shared" si="60"/>
        <v xml:space="preserve"> </v>
      </c>
      <c r="BQ11" s="358" t="str">
        <f t="shared" si="61"/>
        <v xml:space="preserve"> </v>
      </c>
      <c r="BR11" s="358" t="str">
        <f t="shared" si="62"/>
        <v xml:space="preserve"> </v>
      </c>
      <c r="BS11" s="358" t="str">
        <f t="shared" si="63"/>
        <v xml:space="preserve"> </v>
      </c>
      <c r="BT11" s="358" t="str">
        <f t="shared" si="64"/>
        <v xml:space="preserve"> </v>
      </c>
      <c r="BU11" s="358" t="str">
        <f t="shared" si="65"/>
        <v xml:space="preserve"> </v>
      </c>
      <c r="BV11" s="358" t="str">
        <f t="shared" si="66"/>
        <v xml:space="preserve"> </v>
      </c>
      <c r="BW11" s="358" t="str">
        <f t="shared" si="67"/>
        <v xml:space="preserve"> </v>
      </c>
      <c r="BX11" s="358" t="str">
        <f t="shared" si="68"/>
        <v xml:space="preserve"> </v>
      </c>
      <c r="BY11" s="358" t="str">
        <f t="shared" si="69"/>
        <v xml:space="preserve"> </v>
      </c>
      <c r="BZ11" s="358" t="str">
        <f t="shared" si="70"/>
        <v xml:space="preserve"> </v>
      </c>
      <c r="CA11" s="358" t="str">
        <f t="shared" si="71"/>
        <v xml:space="preserve"> </v>
      </c>
      <c r="CB11" s="358" t="str">
        <f t="shared" si="72"/>
        <v xml:space="preserve"> </v>
      </c>
      <c r="CC11" s="358" t="str">
        <f t="shared" si="73"/>
        <v xml:space="preserve"> </v>
      </c>
      <c r="CD11" s="358" t="str">
        <f t="shared" si="74"/>
        <v xml:space="preserve"> </v>
      </c>
      <c r="CE11" s="358" t="str">
        <f t="shared" si="75"/>
        <v xml:space="preserve"> </v>
      </c>
      <c r="CF11" s="358" t="str">
        <f t="shared" si="76"/>
        <v xml:space="preserve"> </v>
      </c>
      <c r="CG11" s="358" t="str">
        <f t="shared" si="77"/>
        <v xml:space="preserve"> </v>
      </c>
      <c r="CH11" s="358" t="str">
        <f t="shared" si="78"/>
        <v xml:space="preserve"> </v>
      </c>
      <c r="CI11" s="358" t="str">
        <f t="shared" si="79"/>
        <v xml:space="preserve"> </v>
      </c>
      <c r="CJ11" s="358" t="str">
        <f t="shared" si="80"/>
        <v xml:space="preserve"> </v>
      </c>
      <c r="CK11" s="358" t="str">
        <f t="shared" si="81"/>
        <v xml:space="preserve"> </v>
      </c>
      <c r="CL11" s="359" t="str">
        <f t="array" ref="CL11">IF(ISBLANK(B11)," ",IF(OR(BB11:CK11="X"),"UCZ.NKL",AVERAGE(BB11:CK11)))</f>
        <v xml:space="preserve"> </v>
      </c>
      <c r="CM11" s="360" t="str">
        <f t="shared" si="7"/>
        <v/>
      </c>
      <c r="CN11" s="358" t="str">
        <f t="shared" si="8"/>
        <v/>
      </c>
      <c r="CO11" s="358" t="str">
        <f t="shared" si="9"/>
        <v/>
      </c>
      <c r="CP11" s="358" t="str">
        <f t="shared" si="10"/>
        <v/>
      </c>
      <c r="CQ11" s="358" t="str">
        <f t="shared" si="11"/>
        <v/>
      </c>
      <c r="CR11" s="358" t="str">
        <f t="shared" si="12"/>
        <v>X</v>
      </c>
      <c r="CS11" s="69" t="str">
        <f t="shared" si="13"/>
        <v xml:space="preserve"> </v>
      </c>
      <c r="CT11" s="69"/>
      <c r="CU11" s="25" t="str">
        <f t="shared" si="14"/>
        <v/>
      </c>
      <c r="CV11" s="26" t="str">
        <f t="shared" si="15"/>
        <v/>
      </c>
      <c r="CW11" s="26" t="str">
        <f t="shared" si="16"/>
        <v/>
      </c>
      <c r="CX11" s="26" t="str">
        <f t="shared" si="17"/>
        <v/>
      </c>
      <c r="CY11" s="27" t="str">
        <f t="shared" si="18"/>
        <v/>
      </c>
      <c r="DA11" s="22" t="str">
        <f t="shared" si="19"/>
        <v/>
      </c>
      <c r="DB11" s="23" t="str">
        <f t="shared" si="20"/>
        <v/>
      </c>
      <c r="DC11" s="23" t="str">
        <f t="shared" si="21"/>
        <v/>
      </c>
      <c r="DD11" s="23" t="str">
        <f t="shared" si="22"/>
        <v/>
      </c>
      <c r="DE11" s="24" t="str">
        <f t="shared" si="23"/>
        <v/>
      </c>
      <c r="DH11" s="250" t="str">
        <f t="shared" si="24"/>
        <v/>
      </c>
      <c r="DI11" s="251" t="str">
        <f t="shared" si="25"/>
        <v/>
      </c>
      <c r="DJ11" s="251" t="str">
        <f t="shared" si="26"/>
        <v/>
      </c>
      <c r="DK11" s="251" t="str">
        <f t="shared" si="27"/>
        <v/>
      </c>
      <c r="DL11" s="252" t="str">
        <f t="shared" si="28"/>
        <v/>
      </c>
      <c r="DN11" s="263" t="str">
        <f t="shared" si="29"/>
        <v/>
      </c>
      <c r="DO11" s="264" t="str">
        <f t="shared" si="30"/>
        <v/>
      </c>
      <c r="DP11" s="264" t="str">
        <f t="shared" si="31"/>
        <v/>
      </c>
      <c r="DQ11" s="264" t="str">
        <f t="shared" si="32"/>
        <v/>
      </c>
      <c r="DR11" s="265" t="str">
        <f t="shared" si="33"/>
        <v/>
      </c>
      <c r="DS11" s="259"/>
      <c r="DT11" s="259"/>
      <c r="DU11" s="250" t="str">
        <f t="shared" si="34"/>
        <v/>
      </c>
      <c r="DV11" s="251" t="str">
        <f t="shared" si="35"/>
        <v/>
      </c>
      <c r="DW11" s="251" t="str">
        <f t="shared" si="36"/>
        <v/>
      </c>
      <c r="DX11" s="251" t="str">
        <f t="shared" si="37"/>
        <v/>
      </c>
      <c r="DY11" s="252" t="str">
        <f t="shared" si="38"/>
        <v/>
      </c>
      <c r="DZ11" s="259"/>
      <c r="EA11" s="263" t="str">
        <f t="shared" si="39"/>
        <v/>
      </c>
      <c r="EB11" s="264" t="str">
        <f t="shared" si="40"/>
        <v/>
      </c>
      <c r="EC11" s="264" t="str">
        <f t="shared" si="41"/>
        <v/>
      </c>
      <c r="ED11" s="264" t="str">
        <f t="shared" si="42"/>
        <v/>
      </c>
      <c r="EE11" s="265" t="str">
        <f t="shared" si="43"/>
        <v/>
      </c>
      <c r="EW11" t="s">
        <v>239</v>
      </c>
    </row>
    <row r="12" spans="1:153" ht="11.4" customHeight="1" x14ac:dyDescent="0.25">
      <c r="A12" s="350">
        <v>9</v>
      </c>
      <c r="B12" s="407"/>
      <c r="C12" s="418"/>
      <c r="D12" s="418"/>
      <c r="E12" s="418"/>
      <c r="F12" s="418"/>
      <c r="G12" s="418"/>
      <c r="H12" s="418"/>
      <c r="I12" s="418"/>
      <c r="J12" s="418"/>
      <c r="K12" s="418"/>
      <c r="L12" s="418"/>
      <c r="M12" s="418"/>
      <c r="N12" s="418"/>
      <c r="O12" s="418"/>
      <c r="P12" s="418"/>
      <c r="Q12" s="418"/>
      <c r="R12" s="418"/>
      <c r="S12" s="418"/>
      <c r="T12" s="418"/>
      <c r="U12" s="418"/>
      <c r="V12" s="418"/>
      <c r="W12" s="418"/>
      <c r="X12" s="418"/>
      <c r="Y12" s="418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8"/>
      <c r="AL12" s="418"/>
      <c r="AM12" s="522" t="str">
        <f t="shared" si="0"/>
        <v/>
      </c>
      <c r="AN12" s="522"/>
      <c r="AO12" s="57" t="str">
        <f>IF(ISBLANK('frekwencja I sem'!B16),"",'frekwencja I sem'!$B16)</f>
        <v/>
      </c>
      <c r="AP12" s="58" t="str">
        <f>'frekwencja I sem'!T16</f>
        <v/>
      </c>
      <c r="AQ12" s="246" t="str">
        <f>'frekwencja I sem'!$R16</f>
        <v/>
      </c>
      <c r="AR12" s="246" t="str">
        <f>'frekwencja I sem'!M16</f>
        <v/>
      </c>
      <c r="AS12" s="357" t="str">
        <f t="shared" si="1"/>
        <v/>
      </c>
      <c r="AT12" s="357" t="str">
        <f t="shared" si="2"/>
        <v/>
      </c>
      <c r="AU12" s="357" t="str">
        <f t="shared" si="3"/>
        <v/>
      </c>
      <c r="AV12" s="357" t="str">
        <f t="shared" si="4"/>
        <v/>
      </c>
      <c r="AW12" s="357" t="str">
        <f t="shared" si="5"/>
        <v/>
      </c>
      <c r="AX12" s="357" t="str">
        <f t="shared" si="6"/>
        <v/>
      </c>
      <c r="AY12" s="69" t="str">
        <f t="shared" si="44"/>
        <v/>
      </c>
      <c r="AZ12" s="69" t="str">
        <f t="shared" si="45"/>
        <v/>
      </c>
      <c r="BA12" s="69"/>
      <c r="BB12" s="358" t="str">
        <f t="shared" si="46"/>
        <v xml:space="preserve"> </v>
      </c>
      <c r="BC12" s="358" t="str">
        <f t="shared" si="47"/>
        <v xml:space="preserve"> </v>
      </c>
      <c r="BD12" s="358" t="str">
        <f t="shared" si="48"/>
        <v xml:space="preserve"> </v>
      </c>
      <c r="BE12" s="358" t="str">
        <f t="shared" si="49"/>
        <v xml:space="preserve"> </v>
      </c>
      <c r="BF12" s="358" t="str">
        <f t="shared" si="50"/>
        <v xml:space="preserve"> </v>
      </c>
      <c r="BG12" s="358" t="str">
        <f t="shared" si="51"/>
        <v xml:space="preserve"> </v>
      </c>
      <c r="BH12" s="358" t="str">
        <f t="shared" si="52"/>
        <v xml:space="preserve"> </v>
      </c>
      <c r="BI12" s="358" t="str">
        <f t="shared" si="53"/>
        <v xml:space="preserve"> </v>
      </c>
      <c r="BJ12" s="358" t="str">
        <f t="shared" si="54"/>
        <v xml:space="preserve"> </v>
      </c>
      <c r="BK12" s="358" t="str">
        <f t="shared" si="55"/>
        <v xml:space="preserve"> </v>
      </c>
      <c r="BL12" s="358" t="str">
        <f t="shared" si="56"/>
        <v xml:space="preserve"> </v>
      </c>
      <c r="BM12" s="358" t="str">
        <f t="shared" si="57"/>
        <v xml:space="preserve"> </v>
      </c>
      <c r="BN12" s="358" t="str">
        <f t="shared" si="58"/>
        <v xml:space="preserve"> </v>
      </c>
      <c r="BO12" s="358" t="str">
        <f t="shared" si="59"/>
        <v xml:space="preserve"> </v>
      </c>
      <c r="BP12" s="358" t="str">
        <f t="shared" si="60"/>
        <v xml:space="preserve"> </v>
      </c>
      <c r="BQ12" s="358" t="str">
        <f t="shared" si="61"/>
        <v xml:space="preserve"> </v>
      </c>
      <c r="BR12" s="358" t="str">
        <f t="shared" si="62"/>
        <v xml:space="preserve"> </v>
      </c>
      <c r="BS12" s="358" t="str">
        <f t="shared" si="63"/>
        <v xml:space="preserve"> </v>
      </c>
      <c r="BT12" s="358" t="str">
        <f t="shared" si="64"/>
        <v xml:space="preserve"> </v>
      </c>
      <c r="BU12" s="358" t="str">
        <f t="shared" si="65"/>
        <v xml:space="preserve"> </v>
      </c>
      <c r="BV12" s="358" t="str">
        <f t="shared" si="66"/>
        <v xml:space="preserve"> </v>
      </c>
      <c r="BW12" s="358" t="str">
        <f t="shared" si="67"/>
        <v xml:space="preserve"> </v>
      </c>
      <c r="BX12" s="358" t="str">
        <f t="shared" si="68"/>
        <v xml:space="preserve"> </v>
      </c>
      <c r="BY12" s="358" t="str">
        <f t="shared" si="69"/>
        <v xml:space="preserve"> </v>
      </c>
      <c r="BZ12" s="358" t="str">
        <f t="shared" si="70"/>
        <v xml:space="preserve"> </v>
      </c>
      <c r="CA12" s="358" t="str">
        <f t="shared" si="71"/>
        <v xml:space="preserve"> </v>
      </c>
      <c r="CB12" s="358" t="str">
        <f t="shared" si="72"/>
        <v xml:space="preserve"> </v>
      </c>
      <c r="CC12" s="358" t="str">
        <f t="shared" si="73"/>
        <v xml:space="preserve"> </v>
      </c>
      <c r="CD12" s="358" t="str">
        <f t="shared" si="74"/>
        <v xml:space="preserve"> </v>
      </c>
      <c r="CE12" s="358" t="str">
        <f t="shared" si="75"/>
        <v xml:space="preserve"> </v>
      </c>
      <c r="CF12" s="358" t="str">
        <f t="shared" si="76"/>
        <v xml:space="preserve"> </v>
      </c>
      <c r="CG12" s="358" t="str">
        <f t="shared" si="77"/>
        <v xml:space="preserve"> </v>
      </c>
      <c r="CH12" s="358" t="str">
        <f t="shared" si="78"/>
        <v xml:space="preserve"> </v>
      </c>
      <c r="CI12" s="358" t="str">
        <f t="shared" si="79"/>
        <v xml:space="preserve"> </v>
      </c>
      <c r="CJ12" s="358" t="str">
        <f t="shared" si="80"/>
        <v xml:space="preserve"> </v>
      </c>
      <c r="CK12" s="358" t="str">
        <f t="shared" si="81"/>
        <v xml:space="preserve"> </v>
      </c>
      <c r="CL12" s="359" t="str">
        <f t="array" ref="CL12">IF(ISBLANK(B12)," ",IF(OR(BB12:CK12="X"),"UCZ.NKL",AVERAGE(BB12:CK12)))</f>
        <v xml:space="preserve"> </v>
      </c>
      <c r="CM12" s="360" t="str">
        <f t="shared" si="7"/>
        <v/>
      </c>
      <c r="CN12" s="358" t="str">
        <f t="shared" si="8"/>
        <v/>
      </c>
      <c r="CO12" s="358" t="str">
        <f t="shared" si="9"/>
        <v/>
      </c>
      <c r="CP12" s="358" t="str">
        <f t="shared" si="10"/>
        <v/>
      </c>
      <c r="CQ12" s="358" t="str">
        <f t="shared" si="11"/>
        <v/>
      </c>
      <c r="CR12" s="358" t="str">
        <f t="shared" si="12"/>
        <v>X</v>
      </c>
      <c r="CS12" s="69" t="str">
        <f t="shared" si="13"/>
        <v xml:space="preserve"> </v>
      </c>
      <c r="CT12" s="69"/>
      <c r="CU12" s="25" t="str">
        <f t="shared" si="14"/>
        <v/>
      </c>
      <c r="CV12" s="26" t="str">
        <f t="shared" si="15"/>
        <v/>
      </c>
      <c r="CW12" s="26" t="str">
        <f t="shared" si="16"/>
        <v/>
      </c>
      <c r="CX12" s="26" t="str">
        <f t="shared" si="17"/>
        <v/>
      </c>
      <c r="CY12" s="27" t="str">
        <f t="shared" si="18"/>
        <v/>
      </c>
      <c r="DA12" s="22" t="str">
        <f t="shared" si="19"/>
        <v/>
      </c>
      <c r="DB12" s="23" t="str">
        <f t="shared" si="20"/>
        <v/>
      </c>
      <c r="DC12" s="23" t="str">
        <f t="shared" si="21"/>
        <v/>
      </c>
      <c r="DD12" s="23" t="str">
        <f t="shared" si="22"/>
        <v/>
      </c>
      <c r="DE12" s="24" t="str">
        <f t="shared" si="23"/>
        <v/>
      </c>
      <c r="DH12" s="250" t="str">
        <f t="shared" si="24"/>
        <v/>
      </c>
      <c r="DI12" s="251" t="str">
        <f t="shared" si="25"/>
        <v/>
      </c>
      <c r="DJ12" s="251" t="str">
        <f t="shared" si="26"/>
        <v/>
      </c>
      <c r="DK12" s="251" t="str">
        <f t="shared" si="27"/>
        <v/>
      </c>
      <c r="DL12" s="252" t="str">
        <f t="shared" si="28"/>
        <v/>
      </c>
      <c r="DN12" s="263" t="str">
        <f t="shared" si="29"/>
        <v/>
      </c>
      <c r="DO12" s="264" t="str">
        <f t="shared" si="30"/>
        <v/>
      </c>
      <c r="DP12" s="264" t="str">
        <f t="shared" si="31"/>
        <v/>
      </c>
      <c r="DQ12" s="264" t="str">
        <f t="shared" si="32"/>
        <v/>
      </c>
      <c r="DR12" s="265" t="str">
        <f t="shared" si="33"/>
        <v/>
      </c>
      <c r="DS12" s="259"/>
      <c r="DT12" s="259"/>
      <c r="DU12" s="250" t="str">
        <f t="shared" si="34"/>
        <v/>
      </c>
      <c r="DV12" s="251" t="str">
        <f t="shared" si="35"/>
        <v/>
      </c>
      <c r="DW12" s="251" t="str">
        <f t="shared" si="36"/>
        <v/>
      </c>
      <c r="DX12" s="251" t="str">
        <f t="shared" si="37"/>
        <v/>
      </c>
      <c r="DY12" s="252" t="str">
        <f t="shared" si="38"/>
        <v/>
      </c>
      <c r="DZ12" s="259"/>
      <c r="EA12" s="263" t="str">
        <f t="shared" si="39"/>
        <v/>
      </c>
      <c r="EB12" s="264" t="str">
        <f t="shared" si="40"/>
        <v/>
      </c>
      <c r="EC12" s="264" t="str">
        <f t="shared" si="41"/>
        <v/>
      </c>
      <c r="ED12" s="264" t="str">
        <f t="shared" si="42"/>
        <v/>
      </c>
      <c r="EE12" s="265" t="str">
        <f t="shared" si="43"/>
        <v/>
      </c>
    </row>
    <row r="13" spans="1:153" ht="11.4" customHeight="1" x14ac:dyDescent="0.25">
      <c r="A13" s="350">
        <v>10</v>
      </c>
      <c r="B13" s="407"/>
      <c r="C13" s="418"/>
      <c r="D13" s="418"/>
      <c r="E13" s="418"/>
      <c r="F13" s="418"/>
      <c r="G13" s="418"/>
      <c r="H13" s="418"/>
      <c r="I13" s="418"/>
      <c r="J13" s="418"/>
      <c r="K13" s="418"/>
      <c r="L13" s="418"/>
      <c r="M13" s="418"/>
      <c r="N13" s="418"/>
      <c r="O13" s="418"/>
      <c r="P13" s="418"/>
      <c r="Q13" s="418"/>
      <c r="R13" s="418"/>
      <c r="S13" s="418"/>
      <c r="T13" s="418"/>
      <c r="U13" s="418"/>
      <c r="V13" s="418"/>
      <c r="W13" s="418"/>
      <c r="X13" s="418"/>
      <c r="Y13" s="418"/>
      <c r="Z13" s="418"/>
      <c r="AA13" s="418"/>
      <c r="AB13" s="418"/>
      <c r="AC13" s="418"/>
      <c r="AD13" s="418"/>
      <c r="AE13" s="418"/>
      <c r="AF13" s="418"/>
      <c r="AG13" s="418"/>
      <c r="AH13" s="418"/>
      <c r="AI13" s="418"/>
      <c r="AJ13" s="418"/>
      <c r="AK13" s="418"/>
      <c r="AL13" s="418"/>
      <c r="AM13" s="522" t="str">
        <f t="shared" si="0"/>
        <v/>
      </c>
      <c r="AN13" s="522"/>
      <c r="AO13" s="57" t="str">
        <f>IF(ISBLANK('frekwencja I sem'!B17),"",'frekwencja I sem'!$B17)</f>
        <v/>
      </c>
      <c r="AP13" s="58" t="str">
        <f>'frekwencja I sem'!T17</f>
        <v/>
      </c>
      <c r="AQ13" s="246" t="str">
        <f>'frekwencja I sem'!$R17</f>
        <v/>
      </c>
      <c r="AR13" s="246" t="str">
        <f>'frekwencja I sem'!M17</f>
        <v/>
      </c>
      <c r="AS13" s="357" t="str">
        <f t="shared" si="1"/>
        <v/>
      </c>
      <c r="AT13" s="357" t="str">
        <f t="shared" si="2"/>
        <v/>
      </c>
      <c r="AU13" s="357" t="str">
        <f t="shared" si="3"/>
        <v/>
      </c>
      <c r="AV13" s="357" t="str">
        <f t="shared" si="4"/>
        <v/>
      </c>
      <c r="AW13" s="357" t="str">
        <f t="shared" si="5"/>
        <v/>
      </c>
      <c r="AX13" s="357" t="str">
        <f t="shared" si="6"/>
        <v/>
      </c>
      <c r="AY13" s="69" t="str">
        <f t="shared" si="44"/>
        <v/>
      </c>
      <c r="AZ13" s="69" t="str">
        <f t="shared" si="45"/>
        <v/>
      </c>
      <c r="BA13" s="69"/>
      <c r="BB13" s="358" t="str">
        <f t="shared" si="46"/>
        <v xml:space="preserve"> </v>
      </c>
      <c r="BC13" s="358" t="str">
        <f t="shared" si="47"/>
        <v xml:space="preserve"> </v>
      </c>
      <c r="BD13" s="358" t="str">
        <f t="shared" si="48"/>
        <v xml:space="preserve"> </v>
      </c>
      <c r="BE13" s="358" t="str">
        <f t="shared" si="49"/>
        <v xml:space="preserve"> </v>
      </c>
      <c r="BF13" s="358" t="str">
        <f t="shared" si="50"/>
        <v xml:space="preserve"> </v>
      </c>
      <c r="BG13" s="358" t="str">
        <f t="shared" si="51"/>
        <v xml:space="preserve"> </v>
      </c>
      <c r="BH13" s="358" t="str">
        <f t="shared" si="52"/>
        <v xml:space="preserve"> </v>
      </c>
      <c r="BI13" s="358" t="str">
        <f t="shared" si="53"/>
        <v xml:space="preserve"> </v>
      </c>
      <c r="BJ13" s="358" t="str">
        <f t="shared" si="54"/>
        <v xml:space="preserve"> </v>
      </c>
      <c r="BK13" s="358" t="str">
        <f t="shared" si="55"/>
        <v xml:space="preserve"> </v>
      </c>
      <c r="BL13" s="358" t="str">
        <f t="shared" si="56"/>
        <v xml:space="preserve"> </v>
      </c>
      <c r="BM13" s="358" t="str">
        <f t="shared" si="57"/>
        <v xml:space="preserve"> </v>
      </c>
      <c r="BN13" s="358" t="str">
        <f t="shared" si="58"/>
        <v xml:space="preserve"> </v>
      </c>
      <c r="BO13" s="358" t="str">
        <f t="shared" si="59"/>
        <v xml:space="preserve"> </v>
      </c>
      <c r="BP13" s="358" t="str">
        <f t="shared" si="60"/>
        <v xml:space="preserve"> </v>
      </c>
      <c r="BQ13" s="358" t="str">
        <f t="shared" si="61"/>
        <v xml:space="preserve"> </v>
      </c>
      <c r="BR13" s="358" t="str">
        <f t="shared" si="62"/>
        <v xml:space="preserve"> </v>
      </c>
      <c r="BS13" s="358" t="str">
        <f t="shared" si="63"/>
        <v xml:space="preserve"> </v>
      </c>
      <c r="BT13" s="358" t="str">
        <f t="shared" si="64"/>
        <v xml:space="preserve"> </v>
      </c>
      <c r="BU13" s="358" t="str">
        <f t="shared" si="65"/>
        <v xml:space="preserve"> </v>
      </c>
      <c r="BV13" s="358" t="str">
        <f t="shared" si="66"/>
        <v xml:space="preserve"> </v>
      </c>
      <c r="BW13" s="358" t="str">
        <f t="shared" si="67"/>
        <v xml:space="preserve"> </v>
      </c>
      <c r="BX13" s="358" t="str">
        <f t="shared" si="68"/>
        <v xml:space="preserve"> </v>
      </c>
      <c r="BY13" s="358" t="str">
        <f t="shared" si="69"/>
        <v xml:space="preserve"> </v>
      </c>
      <c r="BZ13" s="358" t="str">
        <f t="shared" si="70"/>
        <v xml:space="preserve"> </v>
      </c>
      <c r="CA13" s="358" t="str">
        <f t="shared" si="71"/>
        <v xml:space="preserve"> </v>
      </c>
      <c r="CB13" s="358" t="str">
        <f t="shared" si="72"/>
        <v xml:space="preserve"> </v>
      </c>
      <c r="CC13" s="358" t="str">
        <f t="shared" si="73"/>
        <v xml:space="preserve"> </v>
      </c>
      <c r="CD13" s="358" t="str">
        <f t="shared" si="74"/>
        <v xml:space="preserve"> </v>
      </c>
      <c r="CE13" s="358" t="str">
        <f t="shared" si="75"/>
        <v xml:space="preserve"> </v>
      </c>
      <c r="CF13" s="358" t="str">
        <f t="shared" si="76"/>
        <v xml:space="preserve"> </v>
      </c>
      <c r="CG13" s="358" t="str">
        <f t="shared" si="77"/>
        <v xml:space="preserve"> </v>
      </c>
      <c r="CH13" s="358" t="str">
        <f t="shared" si="78"/>
        <v xml:space="preserve"> </v>
      </c>
      <c r="CI13" s="358" t="str">
        <f t="shared" si="79"/>
        <v xml:space="preserve"> </v>
      </c>
      <c r="CJ13" s="358" t="str">
        <f t="shared" si="80"/>
        <v xml:space="preserve"> </v>
      </c>
      <c r="CK13" s="358" t="str">
        <f t="shared" si="81"/>
        <v xml:space="preserve"> </v>
      </c>
      <c r="CL13" s="359" t="str">
        <f t="array" ref="CL13">IF(ISBLANK(B13)," ",IF(OR(BB13:CK13="X"),"UCZ.NKL",AVERAGE(BB13:CK13)))</f>
        <v xml:space="preserve"> </v>
      </c>
      <c r="CM13" s="360" t="str">
        <f t="shared" si="7"/>
        <v/>
      </c>
      <c r="CN13" s="358" t="str">
        <f t="shared" si="8"/>
        <v/>
      </c>
      <c r="CO13" s="358" t="str">
        <f t="shared" si="9"/>
        <v/>
      </c>
      <c r="CP13" s="358" t="str">
        <f t="shared" si="10"/>
        <v/>
      </c>
      <c r="CQ13" s="358" t="str">
        <f t="shared" si="11"/>
        <v/>
      </c>
      <c r="CR13" s="358" t="str">
        <f t="shared" si="12"/>
        <v>X</v>
      </c>
      <c r="CS13" s="69" t="str">
        <f t="shared" si="13"/>
        <v xml:space="preserve"> </v>
      </c>
      <c r="CT13" s="69"/>
      <c r="CU13" s="25" t="str">
        <f t="shared" si="14"/>
        <v/>
      </c>
      <c r="CV13" s="26" t="str">
        <f t="shared" si="15"/>
        <v/>
      </c>
      <c r="CW13" s="26" t="str">
        <f t="shared" si="16"/>
        <v/>
      </c>
      <c r="CX13" s="26" t="str">
        <f t="shared" si="17"/>
        <v/>
      </c>
      <c r="CY13" s="27" t="str">
        <f t="shared" si="18"/>
        <v/>
      </c>
      <c r="DA13" s="22" t="str">
        <f t="shared" si="19"/>
        <v/>
      </c>
      <c r="DB13" s="23" t="str">
        <f t="shared" si="20"/>
        <v/>
      </c>
      <c r="DC13" s="23" t="str">
        <f t="shared" si="21"/>
        <v/>
      </c>
      <c r="DD13" s="23" t="str">
        <f t="shared" si="22"/>
        <v/>
      </c>
      <c r="DE13" s="24" t="str">
        <f t="shared" si="23"/>
        <v/>
      </c>
      <c r="DH13" s="250" t="str">
        <f t="shared" si="24"/>
        <v/>
      </c>
      <c r="DI13" s="251" t="str">
        <f t="shared" si="25"/>
        <v/>
      </c>
      <c r="DJ13" s="251" t="str">
        <f t="shared" si="26"/>
        <v/>
      </c>
      <c r="DK13" s="251" t="str">
        <f t="shared" si="27"/>
        <v/>
      </c>
      <c r="DL13" s="252" t="str">
        <f t="shared" si="28"/>
        <v/>
      </c>
      <c r="DN13" s="263" t="str">
        <f t="shared" si="29"/>
        <v/>
      </c>
      <c r="DO13" s="264" t="str">
        <f t="shared" si="30"/>
        <v/>
      </c>
      <c r="DP13" s="264" t="str">
        <f t="shared" si="31"/>
        <v/>
      </c>
      <c r="DQ13" s="264" t="str">
        <f t="shared" si="32"/>
        <v/>
      </c>
      <c r="DR13" s="265" t="str">
        <f t="shared" si="33"/>
        <v/>
      </c>
      <c r="DS13" s="259"/>
      <c r="DT13" s="259"/>
      <c r="DU13" s="250" t="str">
        <f t="shared" si="34"/>
        <v/>
      </c>
      <c r="DV13" s="251" t="str">
        <f t="shared" si="35"/>
        <v/>
      </c>
      <c r="DW13" s="251" t="str">
        <f t="shared" si="36"/>
        <v/>
      </c>
      <c r="DX13" s="251" t="str">
        <f t="shared" si="37"/>
        <v/>
      </c>
      <c r="DY13" s="252" t="str">
        <f t="shared" si="38"/>
        <v/>
      </c>
      <c r="DZ13" s="259"/>
      <c r="EA13" s="263" t="str">
        <f t="shared" si="39"/>
        <v/>
      </c>
      <c r="EB13" s="264" t="str">
        <f t="shared" si="40"/>
        <v/>
      </c>
      <c r="EC13" s="264" t="str">
        <f t="shared" si="41"/>
        <v/>
      </c>
      <c r="ED13" s="264" t="str">
        <f t="shared" si="42"/>
        <v/>
      </c>
      <c r="EE13" s="265" t="str">
        <f t="shared" si="43"/>
        <v/>
      </c>
    </row>
    <row r="14" spans="1:153" ht="11.4" customHeight="1" x14ac:dyDescent="0.25">
      <c r="A14" s="350">
        <v>11</v>
      </c>
      <c r="B14" s="407"/>
      <c r="C14" s="418"/>
      <c r="D14" s="418"/>
      <c r="E14" s="418"/>
      <c r="F14" s="418"/>
      <c r="G14" s="418"/>
      <c r="H14" s="418"/>
      <c r="I14" s="418"/>
      <c r="J14" s="418"/>
      <c r="K14" s="418"/>
      <c r="L14" s="418"/>
      <c r="M14" s="418"/>
      <c r="N14" s="418"/>
      <c r="O14" s="418"/>
      <c r="P14" s="418"/>
      <c r="Q14" s="418"/>
      <c r="R14" s="418"/>
      <c r="S14" s="418"/>
      <c r="T14" s="418"/>
      <c r="U14" s="418"/>
      <c r="V14" s="418"/>
      <c r="W14" s="418"/>
      <c r="X14" s="418"/>
      <c r="Y14" s="418"/>
      <c r="Z14" s="418"/>
      <c r="AA14" s="418"/>
      <c r="AB14" s="418"/>
      <c r="AC14" s="418"/>
      <c r="AD14" s="418"/>
      <c r="AE14" s="418"/>
      <c r="AF14" s="418"/>
      <c r="AG14" s="418"/>
      <c r="AH14" s="418"/>
      <c r="AI14" s="418"/>
      <c r="AJ14" s="418"/>
      <c r="AK14" s="418"/>
      <c r="AL14" s="418"/>
      <c r="AM14" s="522" t="str">
        <f t="shared" si="0"/>
        <v/>
      </c>
      <c r="AN14" s="522"/>
      <c r="AO14" s="57" t="str">
        <f>IF(ISBLANK('frekwencja I sem'!B18),"",'frekwencja I sem'!$B18)</f>
        <v/>
      </c>
      <c r="AP14" s="58" t="str">
        <f>'frekwencja I sem'!T18</f>
        <v/>
      </c>
      <c r="AQ14" s="246" t="str">
        <f>'frekwencja I sem'!$R18</f>
        <v/>
      </c>
      <c r="AR14" s="246" t="str">
        <f>'frekwencja I sem'!M18</f>
        <v/>
      </c>
      <c r="AS14" s="357" t="str">
        <f t="shared" si="1"/>
        <v/>
      </c>
      <c r="AT14" s="357" t="str">
        <f t="shared" si="2"/>
        <v/>
      </c>
      <c r="AU14" s="357" t="str">
        <f t="shared" si="3"/>
        <v/>
      </c>
      <c r="AV14" s="357" t="str">
        <f t="shared" si="4"/>
        <v/>
      </c>
      <c r="AW14" s="357" t="str">
        <f t="shared" si="5"/>
        <v/>
      </c>
      <c r="AX14" s="357" t="str">
        <f t="shared" si="6"/>
        <v/>
      </c>
      <c r="AY14" s="69" t="str">
        <f t="shared" si="44"/>
        <v/>
      </c>
      <c r="AZ14" s="69" t="str">
        <f t="shared" si="45"/>
        <v/>
      </c>
      <c r="BA14" s="69"/>
      <c r="BB14" s="358" t="str">
        <f t="shared" si="46"/>
        <v xml:space="preserve"> </v>
      </c>
      <c r="BC14" s="358" t="str">
        <f t="shared" si="47"/>
        <v xml:space="preserve"> </v>
      </c>
      <c r="BD14" s="358" t="str">
        <f t="shared" si="48"/>
        <v xml:space="preserve"> </v>
      </c>
      <c r="BE14" s="358" t="str">
        <f t="shared" si="49"/>
        <v xml:space="preserve"> </v>
      </c>
      <c r="BF14" s="358" t="str">
        <f t="shared" si="50"/>
        <v xml:space="preserve"> </v>
      </c>
      <c r="BG14" s="358" t="str">
        <f t="shared" si="51"/>
        <v xml:space="preserve"> </v>
      </c>
      <c r="BH14" s="358" t="str">
        <f t="shared" si="52"/>
        <v xml:space="preserve"> </v>
      </c>
      <c r="BI14" s="358" t="str">
        <f t="shared" si="53"/>
        <v xml:space="preserve"> </v>
      </c>
      <c r="BJ14" s="358" t="str">
        <f t="shared" si="54"/>
        <v xml:space="preserve"> </v>
      </c>
      <c r="BK14" s="358" t="str">
        <f t="shared" si="55"/>
        <v xml:space="preserve"> </v>
      </c>
      <c r="BL14" s="358" t="str">
        <f t="shared" si="56"/>
        <v xml:space="preserve"> </v>
      </c>
      <c r="BM14" s="358" t="str">
        <f t="shared" si="57"/>
        <v xml:space="preserve"> </v>
      </c>
      <c r="BN14" s="358" t="str">
        <f t="shared" si="58"/>
        <v xml:space="preserve"> </v>
      </c>
      <c r="BO14" s="358" t="str">
        <f t="shared" si="59"/>
        <v xml:space="preserve"> </v>
      </c>
      <c r="BP14" s="358" t="str">
        <f t="shared" si="60"/>
        <v xml:space="preserve"> </v>
      </c>
      <c r="BQ14" s="358" t="str">
        <f t="shared" si="61"/>
        <v xml:space="preserve"> </v>
      </c>
      <c r="BR14" s="358" t="str">
        <f t="shared" si="62"/>
        <v xml:space="preserve"> </v>
      </c>
      <c r="BS14" s="358" t="str">
        <f t="shared" si="63"/>
        <v xml:space="preserve"> </v>
      </c>
      <c r="BT14" s="358" t="str">
        <f t="shared" si="64"/>
        <v xml:space="preserve"> </v>
      </c>
      <c r="BU14" s="358" t="str">
        <f t="shared" si="65"/>
        <v xml:space="preserve"> </v>
      </c>
      <c r="BV14" s="358" t="str">
        <f t="shared" si="66"/>
        <v xml:space="preserve"> </v>
      </c>
      <c r="BW14" s="358" t="str">
        <f t="shared" si="67"/>
        <v xml:space="preserve"> </v>
      </c>
      <c r="BX14" s="358" t="str">
        <f t="shared" si="68"/>
        <v xml:space="preserve"> </v>
      </c>
      <c r="BY14" s="358" t="str">
        <f t="shared" si="69"/>
        <v xml:space="preserve"> </v>
      </c>
      <c r="BZ14" s="358" t="str">
        <f t="shared" si="70"/>
        <v xml:space="preserve"> </v>
      </c>
      <c r="CA14" s="358" t="str">
        <f t="shared" si="71"/>
        <v xml:space="preserve"> </v>
      </c>
      <c r="CB14" s="358" t="str">
        <f t="shared" si="72"/>
        <v xml:space="preserve"> </v>
      </c>
      <c r="CC14" s="358" t="str">
        <f t="shared" si="73"/>
        <v xml:space="preserve"> </v>
      </c>
      <c r="CD14" s="358" t="str">
        <f t="shared" si="74"/>
        <v xml:space="preserve"> </v>
      </c>
      <c r="CE14" s="358" t="str">
        <f t="shared" si="75"/>
        <v xml:space="preserve"> </v>
      </c>
      <c r="CF14" s="358" t="str">
        <f t="shared" si="76"/>
        <v xml:space="preserve"> </v>
      </c>
      <c r="CG14" s="358" t="str">
        <f t="shared" si="77"/>
        <v xml:space="preserve"> </v>
      </c>
      <c r="CH14" s="358" t="str">
        <f t="shared" si="78"/>
        <v xml:space="preserve"> </v>
      </c>
      <c r="CI14" s="358" t="str">
        <f t="shared" si="79"/>
        <v xml:space="preserve"> </v>
      </c>
      <c r="CJ14" s="358" t="str">
        <f t="shared" si="80"/>
        <v xml:space="preserve"> </v>
      </c>
      <c r="CK14" s="358" t="str">
        <f t="shared" si="81"/>
        <v xml:space="preserve"> </v>
      </c>
      <c r="CL14" s="359" t="str">
        <f t="array" ref="CL14">IF(ISBLANK(B14)," ",IF(OR(BB14:CK14="X"),"UCZ.NKL",AVERAGE(BB14:CK14)))</f>
        <v xml:space="preserve"> </v>
      </c>
      <c r="CM14" s="360" t="str">
        <f t="shared" si="7"/>
        <v/>
      </c>
      <c r="CN14" s="358" t="str">
        <f t="shared" si="8"/>
        <v/>
      </c>
      <c r="CO14" s="358" t="str">
        <f t="shared" si="9"/>
        <v/>
      </c>
      <c r="CP14" s="358" t="str">
        <f t="shared" si="10"/>
        <v/>
      </c>
      <c r="CQ14" s="358" t="str">
        <f t="shared" si="11"/>
        <v/>
      </c>
      <c r="CR14" s="358" t="str">
        <f t="shared" si="12"/>
        <v>X</v>
      </c>
      <c r="CS14" s="69" t="str">
        <f t="shared" si="13"/>
        <v xml:space="preserve"> </v>
      </c>
      <c r="CT14" s="69"/>
      <c r="CU14" s="25" t="str">
        <f t="shared" si="14"/>
        <v/>
      </c>
      <c r="CV14" s="26" t="str">
        <f t="shared" si="15"/>
        <v/>
      </c>
      <c r="CW14" s="26" t="str">
        <f t="shared" si="16"/>
        <v/>
      </c>
      <c r="CX14" s="26" t="str">
        <f t="shared" si="17"/>
        <v/>
      </c>
      <c r="CY14" s="27" t="str">
        <f t="shared" si="18"/>
        <v/>
      </c>
      <c r="DA14" s="22" t="str">
        <f t="shared" si="19"/>
        <v/>
      </c>
      <c r="DB14" s="23" t="str">
        <f t="shared" si="20"/>
        <v/>
      </c>
      <c r="DC14" s="23" t="str">
        <f t="shared" si="21"/>
        <v/>
      </c>
      <c r="DD14" s="23" t="str">
        <f t="shared" si="22"/>
        <v/>
      </c>
      <c r="DE14" s="24" t="str">
        <f t="shared" si="23"/>
        <v/>
      </c>
      <c r="DH14" s="250" t="str">
        <f t="shared" si="24"/>
        <v/>
      </c>
      <c r="DI14" s="251" t="str">
        <f t="shared" si="25"/>
        <v/>
      </c>
      <c r="DJ14" s="251" t="str">
        <f t="shared" si="26"/>
        <v/>
      </c>
      <c r="DK14" s="251" t="str">
        <f t="shared" si="27"/>
        <v/>
      </c>
      <c r="DL14" s="252" t="str">
        <f t="shared" si="28"/>
        <v/>
      </c>
      <c r="DN14" s="263" t="str">
        <f t="shared" si="29"/>
        <v/>
      </c>
      <c r="DO14" s="264" t="str">
        <f t="shared" si="30"/>
        <v/>
      </c>
      <c r="DP14" s="264" t="str">
        <f t="shared" si="31"/>
        <v/>
      </c>
      <c r="DQ14" s="264" t="str">
        <f t="shared" si="32"/>
        <v/>
      </c>
      <c r="DR14" s="265" t="str">
        <f t="shared" si="33"/>
        <v/>
      </c>
      <c r="DS14" s="259"/>
      <c r="DT14" s="259"/>
      <c r="DU14" s="250" t="str">
        <f t="shared" si="34"/>
        <v/>
      </c>
      <c r="DV14" s="251" t="str">
        <f t="shared" si="35"/>
        <v/>
      </c>
      <c r="DW14" s="251" t="str">
        <f t="shared" si="36"/>
        <v/>
      </c>
      <c r="DX14" s="251" t="str">
        <f t="shared" si="37"/>
        <v/>
      </c>
      <c r="DY14" s="252" t="str">
        <f t="shared" si="38"/>
        <v/>
      </c>
      <c r="DZ14" s="259"/>
      <c r="EA14" s="263" t="str">
        <f t="shared" si="39"/>
        <v/>
      </c>
      <c r="EB14" s="264" t="str">
        <f t="shared" si="40"/>
        <v/>
      </c>
      <c r="EC14" s="264" t="str">
        <f t="shared" si="41"/>
        <v/>
      </c>
      <c r="ED14" s="264" t="str">
        <f t="shared" si="42"/>
        <v/>
      </c>
      <c r="EE14" s="265" t="str">
        <f t="shared" si="43"/>
        <v/>
      </c>
    </row>
    <row r="15" spans="1:153" ht="11.4" customHeight="1" x14ac:dyDescent="0.25">
      <c r="A15" s="350">
        <v>12</v>
      </c>
      <c r="B15" s="407"/>
      <c r="C15" s="418"/>
      <c r="D15" s="418"/>
      <c r="E15" s="418"/>
      <c r="F15" s="418"/>
      <c r="G15" s="418"/>
      <c r="H15" s="418"/>
      <c r="I15" s="418"/>
      <c r="J15" s="418"/>
      <c r="K15" s="418"/>
      <c r="L15" s="418"/>
      <c r="M15" s="418"/>
      <c r="N15" s="418"/>
      <c r="O15" s="418"/>
      <c r="P15" s="418"/>
      <c r="Q15" s="418"/>
      <c r="R15" s="418"/>
      <c r="S15" s="418"/>
      <c r="T15" s="418"/>
      <c r="U15" s="418"/>
      <c r="V15" s="418"/>
      <c r="W15" s="418"/>
      <c r="X15" s="418"/>
      <c r="Y15" s="418"/>
      <c r="Z15" s="418"/>
      <c r="AA15" s="418"/>
      <c r="AB15" s="418"/>
      <c r="AC15" s="418"/>
      <c r="AD15" s="418"/>
      <c r="AE15" s="418"/>
      <c r="AF15" s="418"/>
      <c r="AG15" s="418"/>
      <c r="AH15" s="418"/>
      <c r="AI15" s="418"/>
      <c r="AJ15" s="418"/>
      <c r="AK15" s="418"/>
      <c r="AL15" s="418"/>
      <c r="AM15" s="522" t="str">
        <f t="shared" si="0"/>
        <v/>
      </c>
      <c r="AN15" s="522"/>
      <c r="AO15" s="57" t="str">
        <f>IF(ISBLANK('frekwencja I sem'!B19),"",'frekwencja I sem'!$B19)</f>
        <v/>
      </c>
      <c r="AP15" s="58" t="str">
        <f>'frekwencja I sem'!T19</f>
        <v/>
      </c>
      <c r="AQ15" s="246" t="str">
        <f>'frekwencja I sem'!$R19</f>
        <v/>
      </c>
      <c r="AR15" s="246" t="str">
        <f>'frekwencja I sem'!M19</f>
        <v/>
      </c>
      <c r="AS15" s="357" t="str">
        <f t="shared" si="1"/>
        <v/>
      </c>
      <c r="AT15" s="357" t="str">
        <f t="shared" si="2"/>
        <v/>
      </c>
      <c r="AU15" s="357" t="str">
        <f t="shared" si="3"/>
        <v/>
      </c>
      <c r="AV15" s="357" t="str">
        <f t="shared" si="4"/>
        <v/>
      </c>
      <c r="AW15" s="357" t="str">
        <f t="shared" si="5"/>
        <v/>
      </c>
      <c r="AX15" s="357" t="str">
        <f t="shared" si="6"/>
        <v/>
      </c>
      <c r="AY15" s="69" t="str">
        <f t="shared" si="44"/>
        <v/>
      </c>
      <c r="AZ15" s="69" t="str">
        <f t="shared" si="45"/>
        <v/>
      </c>
      <c r="BA15" s="69"/>
      <c r="BB15" s="358" t="str">
        <f t="shared" si="46"/>
        <v xml:space="preserve"> </v>
      </c>
      <c r="BC15" s="358" t="str">
        <f t="shared" si="47"/>
        <v xml:space="preserve"> </v>
      </c>
      <c r="BD15" s="358" t="str">
        <f t="shared" si="48"/>
        <v xml:space="preserve"> </v>
      </c>
      <c r="BE15" s="358" t="str">
        <f t="shared" si="49"/>
        <v xml:space="preserve"> </v>
      </c>
      <c r="BF15" s="358" t="str">
        <f t="shared" si="50"/>
        <v xml:space="preserve"> </v>
      </c>
      <c r="BG15" s="358" t="str">
        <f t="shared" si="51"/>
        <v xml:space="preserve"> </v>
      </c>
      <c r="BH15" s="358" t="str">
        <f t="shared" si="52"/>
        <v xml:space="preserve"> </v>
      </c>
      <c r="BI15" s="358" t="str">
        <f t="shared" si="53"/>
        <v xml:space="preserve"> </v>
      </c>
      <c r="BJ15" s="358" t="str">
        <f t="shared" si="54"/>
        <v xml:space="preserve"> </v>
      </c>
      <c r="BK15" s="358" t="str">
        <f t="shared" si="55"/>
        <v xml:space="preserve"> </v>
      </c>
      <c r="BL15" s="358" t="str">
        <f t="shared" si="56"/>
        <v xml:space="preserve"> </v>
      </c>
      <c r="BM15" s="358" t="str">
        <f t="shared" si="57"/>
        <v xml:space="preserve"> </v>
      </c>
      <c r="BN15" s="358" t="str">
        <f t="shared" si="58"/>
        <v xml:space="preserve"> </v>
      </c>
      <c r="BO15" s="358" t="str">
        <f t="shared" si="59"/>
        <v xml:space="preserve"> </v>
      </c>
      <c r="BP15" s="358" t="str">
        <f t="shared" si="60"/>
        <v xml:space="preserve"> </v>
      </c>
      <c r="BQ15" s="358" t="str">
        <f t="shared" si="61"/>
        <v xml:space="preserve"> </v>
      </c>
      <c r="BR15" s="358" t="str">
        <f t="shared" si="62"/>
        <v xml:space="preserve"> </v>
      </c>
      <c r="BS15" s="358" t="str">
        <f t="shared" si="63"/>
        <v xml:space="preserve"> </v>
      </c>
      <c r="BT15" s="358" t="str">
        <f t="shared" si="64"/>
        <v xml:space="preserve"> </v>
      </c>
      <c r="BU15" s="358" t="str">
        <f t="shared" si="65"/>
        <v xml:space="preserve"> </v>
      </c>
      <c r="BV15" s="358" t="str">
        <f t="shared" si="66"/>
        <v xml:space="preserve"> </v>
      </c>
      <c r="BW15" s="358" t="str">
        <f t="shared" si="67"/>
        <v xml:space="preserve"> </v>
      </c>
      <c r="BX15" s="358" t="str">
        <f t="shared" si="68"/>
        <v xml:space="preserve"> </v>
      </c>
      <c r="BY15" s="358" t="str">
        <f t="shared" si="69"/>
        <v xml:space="preserve"> </v>
      </c>
      <c r="BZ15" s="358" t="str">
        <f t="shared" si="70"/>
        <v xml:space="preserve"> </v>
      </c>
      <c r="CA15" s="358" t="str">
        <f t="shared" si="71"/>
        <v xml:space="preserve"> </v>
      </c>
      <c r="CB15" s="358" t="str">
        <f t="shared" si="72"/>
        <v xml:space="preserve"> </v>
      </c>
      <c r="CC15" s="358" t="str">
        <f t="shared" si="73"/>
        <v xml:space="preserve"> </v>
      </c>
      <c r="CD15" s="358" t="str">
        <f t="shared" si="74"/>
        <v xml:space="preserve"> </v>
      </c>
      <c r="CE15" s="358" t="str">
        <f t="shared" si="75"/>
        <v xml:space="preserve"> </v>
      </c>
      <c r="CF15" s="358" t="str">
        <f t="shared" si="76"/>
        <v xml:space="preserve"> </v>
      </c>
      <c r="CG15" s="358" t="str">
        <f t="shared" si="77"/>
        <v xml:space="preserve"> </v>
      </c>
      <c r="CH15" s="358" t="str">
        <f t="shared" si="78"/>
        <v xml:space="preserve"> </v>
      </c>
      <c r="CI15" s="358" t="str">
        <f t="shared" si="79"/>
        <v xml:space="preserve"> </v>
      </c>
      <c r="CJ15" s="358" t="str">
        <f t="shared" si="80"/>
        <v xml:space="preserve"> </v>
      </c>
      <c r="CK15" s="358" t="str">
        <f t="shared" si="81"/>
        <v xml:space="preserve"> </v>
      </c>
      <c r="CL15" s="359" t="str">
        <f t="array" ref="CL15">IF(ISBLANK(B15)," ",IF(OR(BB15:CK15="X"),"UCZ.NKL",AVERAGE(BB15:CK15)))</f>
        <v xml:space="preserve"> </v>
      </c>
      <c r="CM15" s="360" t="str">
        <f t="shared" si="7"/>
        <v/>
      </c>
      <c r="CN15" s="358" t="str">
        <f t="shared" si="8"/>
        <v/>
      </c>
      <c r="CO15" s="358" t="str">
        <f t="shared" si="9"/>
        <v/>
      </c>
      <c r="CP15" s="358" t="str">
        <f t="shared" si="10"/>
        <v/>
      </c>
      <c r="CQ15" s="358" t="str">
        <f t="shared" si="11"/>
        <v/>
      </c>
      <c r="CR15" s="358" t="str">
        <f t="shared" si="12"/>
        <v>X</v>
      </c>
      <c r="CS15" s="69" t="str">
        <f t="shared" si="13"/>
        <v xml:space="preserve"> </v>
      </c>
      <c r="CT15" s="69"/>
      <c r="CU15" s="25" t="str">
        <f t="shared" si="14"/>
        <v/>
      </c>
      <c r="CV15" s="26" t="str">
        <f t="shared" si="15"/>
        <v/>
      </c>
      <c r="CW15" s="26" t="str">
        <f t="shared" si="16"/>
        <v/>
      </c>
      <c r="CX15" s="26" t="str">
        <f t="shared" si="17"/>
        <v/>
      </c>
      <c r="CY15" s="27" t="str">
        <f t="shared" si="18"/>
        <v/>
      </c>
      <c r="DA15" s="22" t="str">
        <f t="shared" si="19"/>
        <v/>
      </c>
      <c r="DB15" s="23" t="str">
        <f t="shared" si="20"/>
        <v/>
      </c>
      <c r="DC15" s="23" t="str">
        <f t="shared" si="21"/>
        <v/>
      </c>
      <c r="DD15" s="23" t="str">
        <f t="shared" si="22"/>
        <v/>
      </c>
      <c r="DE15" s="24" t="str">
        <f t="shared" si="23"/>
        <v/>
      </c>
      <c r="DH15" s="250" t="str">
        <f t="shared" si="24"/>
        <v/>
      </c>
      <c r="DI15" s="251" t="str">
        <f t="shared" si="25"/>
        <v/>
      </c>
      <c r="DJ15" s="251" t="str">
        <f t="shared" si="26"/>
        <v/>
      </c>
      <c r="DK15" s="251" t="str">
        <f t="shared" si="27"/>
        <v/>
      </c>
      <c r="DL15" s="252" t="str">
        <f t="shared" si="28"/>
        <v/>
      </c>
      <c r="DN15" s="263" t="str">
        <f t="shared" si="29"/>
        <v/>
      </c>
      <c r="DO15" s="264" t="str">
        <f t="shared" si="30"/>
        <v/>
      </c>
      <c r="DP15" s="264" t="str">
        <f t="shared" si="31"/>
        <v/>
      </c>
      <c r="DQ15" s="264" t="str">
        <f t="shared" si="32"/>
        <v/>
      </c>
      <c r="DR15" s="265" t="str">
        <f t="shared" si="33"/>
        <v/>
      </c>
      <c r="DS15" s="259"/>
      <c r="DT15" s="259"/>
      <c r="DU15" s="250" t="str">
        <f t="shared" si="34"/>
        <v/>
      </c>
      <c r="DV15" s="251" t="str">
        <f t="shared" si="35"/>
        <v/>
      </c>
      <c r="DW15" s="251" t="str">
        <f t="shared" si="36"/>
        <v/>
      </c>
      <c r="DX15" s="251" t="str">
        <f t="shared" si="37"/>
        <v/>
      </c>
      <c r="DY15" s="252" t="str">
        <f t="shared" si="38"/>
        <v/>
      </c>
      <c r="DZ15" s="259"/>
      <c r="EA15" s="263" t="str">
        <f t="shared" si="39"/>
        <v/>
      </c>
      <c r="EB15" s="264" t="str">
        <f t="shared" si="40"/>
        <v/>
      </c>
      <c r="EC15" s="264" t="str">
        <f t="shared" si="41"/>
        <v/>
      </c>
      <c r="ED15" s="264" t="str">
        <f t="shared" si="42"/>
        <v/>
      </c>
      <c r="EE15" s="265" t="str">
        <f t="shared" si="43"/>
        <v/>
      </c>
    </row>
    <row r="16" spans="1:153" ht="11.4" customHeight="1" x14ac:dyDescent="0.25">
      <c r="A16" s="350">
        <v>13</v>
      </c>
      <c r="B16" s="407"/>
      <c r="C16" s="418"/>
      <c r="D16" s="418"/>
      <c r="E16" s="418"/>
      <c r="F16" s="418"/>
      <c r="G16" s="418"/>
      <c r="H16" s="418"/>
      <c r="I16" s="418"/>
      <c r="J16" s="418"/>
      <c r="K16" s="418"/>
      <c r="L16" s="418"/>
      <c r="M16" s="418"/>
      <c r="N16" s="418"/>
      <c r="O16" s="418"/>
      <c r="P16" s="418"/>
      <c r="Q16" s="418"/>
      <c r="R16" s="418"/>
      <c r="S16" s="418"/>
      <c r="T16" s="418"/>
      <c r="U16" s="418"/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418"/>
      <c r="AI16" s="418"/>
      <c r="AJ16" s="418"/>
      <c r="AK16" s="418"/>
      <c r="AL16" s="418"/>
      <c r="AM16" s="522" t="str">
        <f t="shared" si="0"/>
        <v/>
      </c>
      <c r="AN16" s="522"/>
      <c r="AO16" s="57" t="str">
        <f>IF(ISBLANK('frekwencja I sem'!B20),"",'frekwencja I sem'!$B20)</f>
        <v/>
      </c>
      <c r="AP16" s="58" t="str">
        <f>'frekwencja I sem'!T20</f>
        <v/>
      </c>
      <c r="AQ16" s="246" t="str">
        <f>'frekwencja I sem'!$R20</f>
        <v/>
      </c>
      <c r="AR16" s="246" t="str">
        <f>'frekwencja I sem'!M20</f>
        <v/>
      </c>
      <c r="AS16" s="357" t="str">
        <f t="shared" si="1"/>
        <v/>
      </c>
      <c r="AT16" s="357" t="str">
        <f t="shared" si="2"/>
        <v/>
      </c>
      <c r="AU16" s="357" t="str">
        <f t="shared" si="3"/>
        <v/>
      </c>
      <c r="AV16" s="357" t="str">
        <f t="shared" si="4"/>
        <v/>
      </c>
      <c r="AW16" s="357" t="str">
        <f t="shared" si="5"/>
        <v/>
      </c>
      <c r="AX16" s="357" t="str">
        <f t="shared" si="6"/>
        <v/>
      </c>
      <c r="AY16" s="69" t="str">
        <f t="shared" si="44"/>
        <v/>
      </c>
      <c r="AZ16" s="69" t="str">
        <f t="shared" si="45"/>
        <v/>
      </c>
      <c r="BA16" s="69"/>
      <c r="BB16" s="358" t="str">
        <f t="shared" si="46"/>
        <v xml:space="preserve"> </v>
      </c>
      <c r="BC16" s="358" t="str">
        <f t="shared" si="47"/>
        <v xml:space="preserve"> </v>
      </c>
      <c r="BD16" s="358" t="str">
        <f t="shared" si="48"/>
        <v xml:space="preserve"> </v>
      </c>
      <c r="BE16" s="358" t="str">
        <f t="shared" si="49"/>
        <v xml:space="preserve"> </v>
      </c>
      <c r="BF16" s="358" t="str">
        <f t="shared" si="50"/>
        <v xml:space="preserve"> </v>
      </c>
      <c r="BG16" s="358" t="str">
        <f t="shared" si="51"/>
        <v xml:space="preserve"> </v>
      </c>
      <c r="BH16" s="358" t="str">
        <f t="shared" si="52"/>
        <v xml:space="preserve"> </v>
      </c>
      <c r="BI16" s="358" t="str">
        <f t="shared" si="53"/>
        <v xml:space="preserve"> </v>
      </c>
      <c r="BJ16" s="358" t="str">
        <f t="shared" si="54"/>
        <v xml:space="preserve"> </v>
      </c>
      <c r="BK16" s="358" t="str">
        <f t="shared" si="55"/>
        <v xml:space="preserve"> </v>
      </c>
      <c r="BL16" s="358" t="str">
        <f t="shared" si="56"/>
        <v xml:space="preserve"> </v>
      </c>
      <c r="BM16" s="358" t="str">
        <f t="shared" si="57"/>
        <v xml:space="preserve"> </v>
      </c>
      <c r="BN16" s="358" t="str">
        <f t="shared" si="58"/>
        <v xml:space="preserve"> </v>
      </c>
      <c r="BO16" s="358" t="str">
        <f t="shared" si="59"/>
        <v xml:space="preserve"> </v>
      </c>
      <c r="BP16" s="358" t="str">
        <f t="shared" si="60"/>
        <v xml:space="preserve"> </v>
      </c>
      <c r="BQ16" s="358" t="str">
        <f t="shared" si="61"/>
        <v xml:space="preserve"> </v>
      </c>
      <c r="BR16" s="358" t="str">
        <f t="shared" si="62"/>
        <v xml:space="preserve"> </v>
      </c>
      <c r="BS16" s="358" t="str">
        <f t="shared" si="63"/>
        <v xml:space="preserve"> </v>
      </c>
      <c r="BT16" s="358" t="str">
        <f t="shared" si="64"/>
        <v xml:space="preserve"> </v>
      </c>
      <c r="BU16" s="358" t="str">
        <f t="shared" si="65"/>
        <v xml:space="preserve"> </v>
      </c>
      <c r="BV16" s="358" t="str">
        <f t="shared" si="66"/>
        <v xml:space="preserve"> </v>
      </c>
      <c r="BW16" s="358" t="str">
        <f t="shared" si="67"/>
        <v xml:space="preserve"> </v>
      </c>
      <c r="BX16" s="358" t="str">
        <f t="shared" si="68"/>
        <v xml:space="preserve"> </v>
      </c>
      <c r="BY16" s="358" t="str">
        <f t="shared" si="69"/>
        <v xml:space="preserve"> </v>
      </c>
      <c r="BZ16" s="358" t="str">
        <f t="shared" si="70"/>
        <v xml:space="preserve"> </v>
      </c>
      <c r="CA16" s="358" t="str">
        <f t="shared" si="71"/>
        <v xml:space="preserve"> </v>
      </c>
      <c r="CB16" s="358" t="str">
        <f t="shared" si="72"/>
        <v xml:space="preserve"> </v>
      </c>
      <c r="CC16" s="358" t="str">
        <f t="shared" si="73"/>
        <v xml:space="preserve"> </v>
      </c>
      <c r="CD16" s="358" t="str">
        <f t="shared" si="74"/>
        <v xml:space="preserve"> </v>
      </c>
      <c r="CE16" s="358" t="str">
        <f t="shared" si="75"/>
        <v xml:space="preserve"> </v>
      </c>
      <c r="CF16" s="358" t="str">
        <f t="shared" si="76"/>
        <v xml:space="preserve"> </v>
      </c>
      <c r="CG16" s="358" t="str">
        <f t="shared" si="77"/>
        <v xml:space="preserve"> </v>
      </c>
      <c r="CH16" s="358" t="str">
        <f t="shared" si="78"/>
        <v xml:space="preserve"> </v>
      </c>
      <c r="CI16" s="358" t="str">
        <f t="shared" si="79"/>
        <v xml:space="preserve"> </v>
      </c>
      <c r="CJ16" s="358" t="str">
        <f t="shared" si="80"/>
        <v xml:space="preserve"> </v>
      </c>
      <c r="CK16" s="358" t="str">
        <f t="shared" si="81"/>
        <v xml:space="preserve"> </v>
      </c>
      <c r="CL16" s="359" t="str">
        <f t="array" ref="CL16">IF(ISBLANK(B16)," ",IF(OR(BB16:CK16="X"),"UCZ.NKL",AVERAGE(BB16:CK16)))</f>
        <v xml:space="preserve"> </v>
      </c>
      <c r="CM16" s="360" t="str">
        <f t="shared" si="7"/>
        <v/>
      </c>
      <c r="CN16" s="358" t="str">
        <f t="shared" si="8"/>
        <v/>
      </c>
      <c r="CO16" s="358" t="str">
        <f t="shared" si="9"/>
        <v/>
      </c>
      <c r="CP16" s="358" t="str">
        <f t="shared" si="10"/>
        <v/>
      </c>
      <c r="CQ16" s="358" t="str">
        <f t="shared" si="11"/>
        <v/>
      </c>
      <c r="CR16" s="358" t="str">
        <f t="shared" si="12"/>
        <v>X</v>
      </c>
      <c r="CS16" s="69" t="str">
        <f t="shared" si="13"/>
        <v xml:space="preserve"> </v>
      </c>
      <c r="CT16" s="69"/>
      <c r="CU16" s="25" t="str">
        <f t="shared" si="14"/>
        <v/>
      </c>
      <c r="CV16" s="26" t="str">
        <f t="shared" si="15"/>
        <v/>
      </c>
      <c r="CW16" s="26" t="str">
        <f t="shared" si="16"/>
        <v/>
      </c>
      <c r="CX16" s="26" t="str">
        <f t="shared" si="17"/>
        <v/>
      </c>
      <c r="CY16" s="27" t="str">
        <f t="shared" si="18"/>
        <v/>
      </c>
      <c r="DA16" s="22" t="str">
        <f t="shared" si="19"/>
        <v/>
      </c>
      <c r="DB16" s="23" t="str">
        <f t="shared" si="20"/>
        <v/>
      </c>
      <c r="DC16" s="23" t="str">
        <f t="shared" si="21"/>
        <v/>
      </c>
      <c r="DD16" s="23" t="str">
        <f t="shared" si="22"/>
        <v/>
      </c>
      <c r="DE16" s="24" t="str">
        <f t="shared" si="23"/>
        <v/>
      </c>
      <c r="DH16" s="250" t="str">
        <f t="shared" si="24"/>
        <v/>
      </c>
      <c r="DI16" s="251" t="str">
        <f t="shared" si="25"/>
        <v/>
      </c>
      <c r="DJ16" s="251" t="str">
        <f t="shared" si="26"/>
        <v/>
      </c>
      <c r="DK16" s="251" t="str">
        <f t="shared" si="27"/>
        <v/>
      </c>
      <c r="DL16" s="252" t="str">
        <f t="shared" si="28"/>
        <v/>
      </c>
      <c r="DN16" s="263" t="str">
        <f t="shared" si="29"/>
        <v/>
      </c>
      <c r="DO16" s="264" t="str">
        <f t="shared" si="30"/>
        <v/>
      </c>
      <c r="DP16" s="264" t="str">
        <f t="shared" si="31"/>
        <v/>
      </c>
      <c r="DQ16" s="264" t="str">
        <f t="shared" si="32"/>
        <v/>
      </c>
      <c r="DR16" s="265" t="str">
        <f t="shared" si="33"/>
        <v/>
      </c>
      <c r="DS16" s="259"/>
      <c r="DT16" s="259"/>
      <c r="DU16" s="250" t="str">
        <f t="shared" si="34"/>
        <v/>
      </c>
      <c r="DV16" s="251" t="str">
        <f t="shared" si="35"/>
        <v/>
      </c>
      <c r="DW16" s="251" t="str">
        <f t="shared" si="36"/>
        <v/>
      </c>
      <c r="DX16" s="251" t="str">
        <f t="shared" si="37"/>
        <v/>
      </c>
      <c r="DY16" s="252" t="str">
        <f t="shared" si="38"/>
        <v/>
      </c>
      <c r="DZ16" s="259"/>
      <c r="EA16" s="263" t="str">
        <f t="shared" si="39"/>
        <v/>
      </c>
      <c r="EB16" s="264" t="str">
        <f t="shared" si="40"/>
        <v/>
      </c>
      <c r="EC16" s="264" t="str">
        <f t="shared" si="41"/>
        <v/>
      </c>
      <c r="ED16" s="264" t="str">
        <f t="shared" si="42"/>
        <v/>
      </c>
      <c r="EE16" s="265" t="str">
        <f t="shared" si="43"/>
        <v/>
      </c>
    </row>
    <row r="17" spans="1:135" ht="11.4" customHeight="1" x14ac:dyDescent="0.25">
      <c r="A17" s="350">
        <v>14</v>
      </c>
      <c r="B17" s="407"/>
      <c r="C17" s="418"/>
      <c r="D17" s="418"/>
      <c r="E17" s="418"/>
      <c r="F17" s="418"/>
      <c r="G17" s="418"/>
      <c r="H17" s="418"/>
      <c r="I17" s="418"/>
      <c r="J17" s="418"/>
      <c r="K17" s="418"/>
      <c r="L17" s="418"/>
      <c r="M17" s="418"/>
      <c r="N17" s="418"/>
      <c r="O17" s="418"/>
      <c r="P17" s="418"/>
      <c r="Q17" s="418"/>
      <c r="R17" s="418"/>
      <c r="S17" s="418"/>
      <c r="T17" s="418"/>
      <c r="U17" s="418"/>
      <c r="V17" s="418"/>
      <c r="W17" s="418"/>
      <c r="X17" s="418"/>
      <c r="Y17" s="418"/>
      <c r="Z17" s="418"/>
      <c r="AA17" s="418"/>
      <c r="AB17" s="418"/>
      <c r="AC17" s="418"/>
      <c r="AD17" s="418"/>
      <c r="AE17" s="418"/>
      <c r="AF17" s="418"/>
      <c r="AG17" s="418"/>
      <c r="AH17" s="418"/>
      <c r="AI17" s="418"/>
      <c r="AJ17" s="418"/>
      <c r="AK17" s="418"/>
      <c r="AL17" s="418"/>
      <c r="AM17" s="522" t="str">
        <f t="shared" si="0"/>
        <v/>
      </c>
      <c r="AN17" s="522"/>
      <c r="AO17" s="57" t="str">
        <f>IF(ISBLANK('frekwencja I sem'!B21),"",'frekwencja I sem'!$B21)</f>
        <v/>
      </c>
      <c r="AP17" s="58" t="str">
        <f>'frekwencja I sem'!T21</f>
        <v/>
      </c>
      <c r="AQ17" s="246" t="str">
        <f>'frekwencja I sem'!$R21</f>
        <v/>
      </c>
      <c r="AR17" s="246" t="str">
        <f>'frekwencja I sem'!M21</f>
        <v/>
      </c>
      <c r="AS17" s="357" t="str">
        <f t="shared" si="1"/>
        <v/>
      </c>
      <c r="AT17" s="357" t="str">
        <f t="shared" si="2"/>
        <v/>
      </c>
      <c r="AU17" s="357" t="str">
        <f t="shared" si="3"/>
        <v/>
      </c>
      <c r="AV17" s="357" t="str">
        <f t="shared" si="4"/>
        <v/>
      </c>
      <c r="AW17" s="357" t="str">
        <f t="shared" si="5"/>
        <v/>
      </c>
      <c r="AX17" s="357" t="str">
        <f t="shared" si="6"/>
        <v/>
      </c>
      <c r="AY17" s="69" t="str">
        <f t="shared" si="44"/>
        <v/>
      </c>
      <c r="AZ17" s="69" t="str">
        <f t="shared" si="45"/>
        <v/>
      </c>
      <c r="BA17" s="69"/>
      <c r="BB17" s="358" t="str">
        <f t="shared" si="46"/>
        <v xml:space="preserve"> </v>
      </c>
      <c r="BC17" s="358" t="str">
        <f t="shared" si="47"/>
        <v xml:space="preserve"> </v>
      </c>
      <c r="BD17" s="358" t="str">
        <f t="shared" si="48"/>
        <v xml:space="preserve"> </v>
      </c>
      <c r="BE17" s="358" t="str">
        <f t="shared" si="49"/>
        <v xml:space="preserve"> </v>
      </c>
      <c r="BF17" s="358" t="str">
        <f t="shared" si="50"/>
        <v xml:space="preserve"> </v>
      </c>
      <c r="BG17" s="358" t="str">
        <f t="shared" si="51"/>
        <v xml:space="preserve"> </v>
      </c>
      <c r="BH17" s="358" t="str">
        <f t="shared" si="52"/>
        <v xml:space="preserve"> </v>
      </c>
      <c r="BI17" s="358" t="str">
        <f t="shared" si="53"/>
        <v xml:space="preserve"> </v>
      </c>
      <c r="BJ17" s="358" t="str">
        <f t="shared" si="54"/>
        <v xml:space="preserve"> </v>
      </c>
      <c r="BK17" s="358" t="str">
        <f t="shared" si="55"/>
        <v xml:space="preserve"> </v>
      </c>
      <c r="BL17" s="358" t="str">
        <f t="shared" si="56"/>
        <v xml:space="preserve"> </v>
      </c>
      <c r="BM17" s="358" t="str">
        <f t="shared" si="57"/>
        <v xml:space="preserve"> </v>
      </c>
      <c r="BN17" s="358" t="str">
        <f t="shared" si="58"/>
        <v xml:space="preserve"> </v>
      </c>
      <c r="BO17" s="358" t="str">
        <f t="shared" si="59"/>
        <v xml:space="preserve"> </v>
      </c>
      <c r="BP17" s="358" t="str">
        <f t="shared" si="60"/>
        <v xml:space="preserve"> </v>
      </c>
      <c r="BQ17" s="358" t="str">
        <f t="shared" si="61"/>
        <v xml:space="preserve"> </v>
      </c>
      <c r="BR17" s="358" t="str">
        <f t="shared" si="62"/>
        <v xml:space="preserve"> </v>
      </c>
      <c r="BS17" s="358" t="str">
        <f t="shared" si="63"/>
        <v xml:space="preserve"> </v>
      </c>
      <c r="BT17" s="358" t="str">
        <f t="shared" si="64"/>
        <v xml:space="preserve"> </v>
      </c>
      <c r="BU17" s="358" t="str">
        <f t="shared" si="65"/>
        <v xml:space="preserve"> </v>
      </c>
      <c r="BV17" s="358" t="str">
        <f t="shared" si="66"/>
        <v xml:space="preserve"> </v>
      </c>
      <c r="BW17" s="358" t="str">
        <f t="shared" si="67"/>
        <v xml:space="preserve"> </v>
      </c>
      <c r="BX17" s="358" t="str">
        <f t="shared" si="68"/>
        <v xml:space="preserve"> </v>
      </c>
      <c r="BY17" s="358" t="str">
        <f t="shared" si="69"/>
        <v xml:space="preserve"> </v>
      </c>
      <c r="BZ17" s="358" t="str">
        <f t="shared" si="70"/>
        <v xml:space="preserve"> </v>
      </c>
      <c r="CA17" s="358" t="str">
        <f t="shared" si="71"/>
        <v xml:space="preserve"> </v>
      </c>
      <c r="CB17" s="358" t="str">
        <f t="shared" si="72"/>
        <v xml:space="preserve"> </v>
      </c>
      <c r="CC17" s="358" t="str">
        <f t="shared" si="73"/>
        <v xml:space="preserve"> </v>
      </c>
      <c r="CD17" s="358" t="str">
        <f t="shared" si="74"/>
        <v xml:space="preserve"> </v>
      </c>
      <c r="CE17" s="358" t="str">
        <f t="shared" si="75"/>
        <v xml:space="preserve"> </v>
      </c>
      <c r="CF17" s="358" t="str">
        <f t="shared" si="76"/>
        <v xml:space="preserve"> </v>
      </c>
      <c r="CG17" s="358" t="str">
        <f t="shared" si="77"/>
        <v xml:space="preserve"> </v>
      </c>
      <c r="CH17" s="358" t="str">
        <f t="shared" si="78"/>
        <v xml:space="preserve"> </v>
      </c>
      <c r="CI17" s="358" t="str">
        <f t="shared" si="79"/>
        <v xml:space="preserve"> </v>
      </c>
      <c r="CJ17" s="358" t="str">
        <f t="shared" si="80"/>
        <v xml:space="preserve"> </v>
      </c>
      <c r="CK17" s="358" t="str">
        <f t="shared" si="81"/>
        <v xml:space="preserve"> </v>
      </c>
      <c r="CL17" s="359" t="str">
        <f t="array" ref="CL17">IF(ISBLANK(B17)," ",IF(OR(BB17:CK17="X"),"UCZ.NKL",AVERAGE(BB17:CK17)))</f>
        <v xml:space="preserve"> </v>
      </c>
      <c r="CM17" s="360" t="str">
        <f t="shared" si="7"/>
        <v/>
      </c>
      <c r="CN17" s="358" t="str">
        <f t="shared" si="8"/>
        <v/>
      </c>
      <c r="CO17" s="358" t="str">
        <f t="shared" si="9"/>
        <v/>
      </c>
      <c r="CP17" s="358" t="str">
        <f t="shared" si="10"/>
        <v/>
      </c>
      <c r="CQ17" s="358" t="str">
        <f t="shared" si="11"/>
        <v/>
      </c>
      <c r="CR17" s="358" t="str">
        <f t="shared" si="12"/>
        <v>X</v>
      </c>
      <c r="CS17" s="69" t="str">
        <f t="shared" si="13"/>
        <v xml:space="preserve"> </v>
      </c>
      <c r="CT17" s="69"/>
      <c r="CU17" s="25" t="str">
        <f t="shared" si="14"/>
        <v/>
      </c>
      <c r="CV17" s="26" t="str">
        <f t="shared" si="15"/>
        <v/>
      </c>
      <c r="CW17" s="26" t="str">
        <f t="shared" si="16"/>
        <v/>
      </c>
      <c r="CX17" s="26" t="str">
        <f t="shared" si="17"/>
        <v/>
      </c>
      <c r="CY17" s="27" t="str">
        <f t="shared" si="18"/>
        <v/>
      </c>
      <c r="DA17" s="22" t="str">
        <f t="shared" si="19"/>
        <v/>
      </c>
      <c r="DB17" s="23" t="str">
        <f t="shared" si="20"/>
        <v/>
      </c>
      <c r="DC17" s="23" t="str">
        <f t="shared" si="21"/>
        <v/>
      </c>
      <c r="DD17" s="23" t="str">
        <f t="shared" si="22"/>
        <v/>
      </c>
      <c r="DE17" s="24" t="str">
        <f t="shared" si="23"/>
        <v/>
      </c>
      <c r="DH17" s="250" t="str">
        <f t="shared" si="24"/>
        <v/>
      </c>
      <c r="DI17" s="251" t="str">
        <f t="shared" si="25"/>
        <v/>
      </c>
      <c r="DJ17" s="251" t="str">
        <f t="shared" si="26"/>
        <v/>
      </c>
      <c r="DK17" s="251" t="str">
        <f t="shared" si="27"/>
        <v/>
      </c>
      <c r="DL17" s="252" t="str">
        <f t="shared" si="28"/>
        <v/>
      </c>
      <c r="DN17" s="263" t="str">
        <f t="shared" si="29"/>
        <v/>
      </c>
      <c r="DO17" s="264" t="str">
        <f t="shared" si="30"/>
        <v/>
      </c>
      <c r="DP17" s="264" t="str">
        <f t="shared" si="31"/>
        <v/>
      </c>
      <c r="DQ17" s="264" t="str">
        <f t="shared" si="32"/>
        <v/>
      </c>
      <c r="DR17" s="265" t="str">
        <f t="shared" si="33"/>
        <v/>
      </c>
      <c r="DS17" s="259"/>
      <c r="DT17" s="259"/>
      <c r="DU17" s="250" t="str">
        <f t="shared" si="34"/>
        <v/>
      </c>
      <c r="DV17" s="251" t="str">
        <f t="shared" si="35"/>
        <v/>
      </c>
      <c r="DW17" s="251" t="str">
        <f t="shared" si="36"/>
        <v/>
      </c>
      <c r="DX17" s="251" t="str">
        <f t="shared" si="37"/>
        <v/>
      </c>
      <c r="DY17" s="252" t="str">
        <f t="shared" si="38"/>
        <v/>
      </c>
      <c r="DZ17" s="259"/>
      <c r="EA17" s="263" t="str">
        <f t="shared" si="39"/>
        <v/>
      </c>
      <c r="EB17" s="264" t="str">
        <f t="shared" si="40"/>
        <v/>
      </c>
      <c r="EC17" s="264" t="str">
        <f t="shared" si="41"/>
        <v/>
      </c>
      <c r="ED17" s="264" t="str">
        <f t="shared" si="42"/>
        <v/>
      </c>
      <c r="EE17" s="265" t="str">
        <f t="shared" si="43"/>
        <v/>
      </c>
    </row>
    <row r="18" spans="1:135" ht="11.4" customHeight="1" x14ac:dyDescent="0.25">
      <c r="A18" s="350">
        <v>15</v>
      </c>
      <c r="B18" s="407"/>
      <c r="C18" s="418"/>
      <c r="D18" s="418"/>
      <c r="E18" s="418"/>
      <c r="F18" s="418"/>
      <c r="G18" s="418"/>
      <c r="H18" s="418"/>
      <c r="I18" s="418"/>
      <c r="J18" s="418"/>
      <c r="K18" s="418"/>
      <c r="L18" s="418"/>
      <c r="M18" s="418"/>
      <c r="N18" s="418"/>
      <c r="O18" s="418"/>
      <c r="P18" s="418"/>
      <c r="Q18" s="418"/>
      <c r="R18" s="418"/>
      <c r="S18" s="418"/>
      <c r="T18" s="418"/>
      <c r="U18" s="418"/>
      <c r="V18" s="418"/>
      <c r="W18" s="418"/>
      <c r="X18" s="418"/>
      <c r="Y18" s="418"/>
      <c r="Z18" s="418"/>
      <c r="AA18" s="418"/>
      <c r="AB18" s="418"/>
      <c r="AC18" s="418"/>
      <c r="AD18" s="418"/>
      <c r="AE18" s="418"/>
      <c r="AF18" s="418"/>
      <c r="AG18" s="418"/>
      <c r="AH18" s="418"/>
      <c r="AI18" s="418"/>
      <c r="AJ18" s="418"/>
      <c r="AK18" s="418"/>
      <c r="AL18" s="418"/>
      <c r="AM18" s="522" t="str">
        <f t="shared" si="0"/>
        <v/>
      </c>
      <c r="AN18" s="522"/>
      <c r="AO18" s="57" t="str">
        <f>IF(ISBLANK('frekwencja I sem'!B22),"",'frekwencja I sem'!$B22)</f>
        <v/>
      </c>
      <c r="AP18" s="58" t="str">
        <f>'frekwencja I sem'!T22</f>
        <v/>
      </c>
      <c r="AQ18" s="246" t="str">
        <f>'frekwencja I sem'!$R22</f>
        <v/>
      </c>
      <c r="AR18" s="246" t="str">
        <f>'frekwencja I sem'!M22</f>
        <v/>
      </c>
      <c r="AS18" s="357" t="str">
        <f t="shared" si="1"/>
        <v/>
      </c>
      <c r="AT18" s="357" t="str">
        <f t="shared" si="2"/>
        <v/>
      </c>
      <c r="AU18" s="357" t="str">
        <f t="shared" si="3"/>
        <v/>
      </c>
      <c r="AV18" s="357" t="str">
        <f t="shared" si="4"/>
        <v/>
      </c>
      <c r="AW18" s="357" t="str">
        <f t="shared" si="5"/>
        <v/>
      </c>
      <c r="AX18" s="357" t="str">
        <f t="shared" si="6"/>
        <v/>
      </c>
      <c r="AY18" s="69" t="str">
        <f t="shared" si="44"/>
        <v/>
      </c>
      <c r="AZ18" s="69" t="str">
        <f t="shared" si="45"/>
        <v/>
      </c>
      <c r="BA18" s="69"/>
      <c r="BB18" s="358" t="str">
        <f t="shared" si="46"/>
        <v xml:space="preserve"> </v>
      </c>
      <c r="BC18" s="358" t="str">
        <f t="shared" si="47"/>
        <v xml:space="preserve"> </v>
      </c>
      <c r="BD18" s="358" t="str">
        <f t="shared" si="48"/>
        <v xml:space="preserve"> </v>
      </c>
      <c r="BE18" s="358" t="str">
        <f t="shared" si="49"/>
        <v xml:space="preserve"> </v>
      </c>
      <c r="BF18" s="358" t="str">
        <f t="shared" si="50"/>
        <v xml:space="preserve"> </v>
      </c>
      <c r="BG18" s="358" t="str">
        <f t="shared" si="51"/>
        <v xml:space="preserve"> </v>
      </c>
      <c r="BH18" s="358" t="str">
        <f t="shared" si="52"/>
        <v xml:space="preserve"> </v>
      </c>
      <c r="BI18" s="358" t="str">
        <f t="shared" si="53"/>
        <v xml:space="preserve"> </v>
      </c>
      <c r="BJ18" s="358" t="str">
        <f t="shared" si="54"/>
        <v xml:space="preserve"> </v>
      </c>
      <c r="BK18" s="358" t="str">
        <f t="shared" si="55"/>
        <v xml:space="preserve"> </v>
      </c>
      <c r="BL18" s="358" t="str">
        <f t="shared" si="56"/>
        <v xml:space="preserve"> </v>
      </c>
      <c r="BM18" s="358" t="str">
        <f t="shared" si="57"/>
        <v xml:space="preserve"> </v>
      </c>
      <c r="BN18" s="358" t="str">
        <f t="shared" si="58"/>
        <v xml:space="preserve"> </v>
      </c>
      <c r="BO18" s="358" t="str">
        <f t="shared" si="59"/>
        <v xml:space="preserve"> </v>
      </c>
      <c r="BP18" s="358" t="str">
        <f t="shared" si="60"/>
        <v xml:space="preserve"> </v>
      </c>
      <c r="BQ18" s="358" t="str">
        <f t="shared" si="61"/>
        <v xml:space="preserve"> </v>
      </c>
      <c r="BR18" s="358" t="str">
        <f t="shared" si="62"/>
        <v xml:space="preserve"> </v>
      </c>
      <c r="BS18" s="358" t="str">
        <f t="shared" si="63"/>
        <v xml:space="preserve"> </v>
      </c>
      <c r="BT18" s="358" t="str">
        <f t="shared" si="64"/>
        <v xml:space="preserve"> </v>
      </c>
      <c r="BU18" s="358" t="str">
        <f t="shared" si="65"/>
        <v xml:space="preserve"> </v>
      </c>
      <c r="BV18" s="358" t="str">
        <f t="shared" si="66"/>
        <v xml:space="preserve"> </v>
      </c>
      <c r="BW18" s="358" t="str">
        <f t="shared" si="67"/>
        <v xml:space="preserve"> </v>
      </c>
      <c r="BX18" s="358" t="str">
        <f t="shared" si="68"/>
        <v xml:space="preserve"> </v>
      </c>
      <c r="BY18" s="358" t="str">
        <f t="shared" si="69"/>
        <v xml:space="preserve"> </v>
      </c>
      <c r="BZ18" s="358" t="str">
        <f t="shared" si="70"/>
        <v xml:space="preserve"> </v>
      </c>
      <c r="CA18" s="358" t="str">
        <f t="shared" si="71"/>
        <v xml:space="preserve"> </v>
      </c>
      <c r="CB18" s="358" t="str">
        <f t="shared" si="72"/>
        <v xml:space="preserve"> </v>
      </c>
      <c r="CC18" s="358" t="str">
        <f t="shared" si="73"/>
        <v xml:space="preserve"> </v>
      </c>
      <c r="CD18" s="358" t="str">
        <f t="shared" si="74"/>
        <v xml:space="preserve"> </v>
      </c>
      <c r="CE18" s="358" t="str">
        <f t="shared" si="75"/>
        <v xml:space="preserve"> </v>
      </c>
      <c r="CF18" s="358" t="str">
        <f t="shared" si="76"/>
        <v xml:space="preserve"> </v>
      </c>
      <c r="CG18" s="358" t="str">
        <f t="shared" si="77"/>
        <v xml:space="preserve"> </v>
      </c>
      <c r="CH18" s="358" t="str">
        <f t="shared" si="78"/>
        <v xml:space="preserve"> </v>
      </c>
      <c r="CI18" s="358" t="str">
        <f t="shared" si="79"/>
        <v xml:space="preserve"> </v>
      </c>
      <c r="CJ18" s="358" t="str">
        <f t="shared" si="80"/>
        <v xml:space="preserve"> </v>
      </c>
      <c r="CK18" s="358" t="str">
        <f t="shared" si="81"/>
        <v xml:space="preserve"> </v>
      </c>
      <c r="CL18" s="359" t="str">
        <f t="array" ref="CL18">IF(ISBLANK(B18)," ",IF(OR(BB18:CK18="X"),"UCZ.NKL",AVERAGE(BB18:CK18)))</f>
        <v xml:space="preserve"> </v>
      </c>
      <c r="CM18" s="360" t="str">
        <f t="shared" si="7"/>
        <v/>
      </c>
      <c r="CN18" s="358" t="str">
        <f t="shared" si="8"/>
        <v/>
      </c>
      <c r="CO18" s="358" t="str">
        <f t="shared" si="9"/>
        <v/>
      </c>
      <c r="CP18" s="358" t="str">
        <f t="shared" si="10"/>
        <v/>
      </c>
      <c r="CQ18" s="358" t="str">
        <f t="shared" si="11"/>
        <v/>
      </c>
      <c r="CR18" s="358" t="str">
        <f t="shared" si="12"/>
        <v>X</v>
      </c>
      <c r="CS18" s="69" t="str">
        <f t="shared" si="13"/>
        <v xml:space="preserve"> </v>
      </c>
      <c r="CT18" s="69"/>
      <c r="CU18" s="25" t="str">
        <f t="shared" si="14"/>
        <v/>
      </c>
      <c r="CV18" s="26" t="str">
        <f t="shared" si="15"/>
        <v/>
      </c>
      <c r="CW18" s="26" t="str">
        <f t="shared" si="16"/>
        <v/>
      </c>
      <c r="CX18" s="26" t="str">
        <f t="shared" si="17"/>
        <v/>
      </c>
      <c r="CY18" s="27" t="str">
        <f t="shared" si="18"/>
        <v/>
      </c>
      <c r="DA18" s="22" t="str">
        <f t="shared" si="19"/>
        <v/>
      </c>
      <c r="DB18" s="23" t="str">
        <f t="shared" si="20"/>
        <v/>
      </c>
      <c r="DC18" s="23" t="str">
        <f t="shared" si="21"/>
        <v/>
      </c>
      <c r="DD18" s="23" t="str">
        <f t="shared" si="22"/>
        <v/>
      </c>
      <c r="DE18" s="24" t="str">
        <f t="shared" si="23"/>
        <v/>
      </c>
      <c r="DH18" s="250" t="str">
        <f t="shared" si="24"/>
        <v/>
      </c>
      <c r="DI18" s="251" t="str">
        <f t="shared" si="25"/>
        <v/>
      </c>
      <c r="DJ18" s="251" t="str">
        <f t="shared" si="26"/>
        <v/>
      </c>
      <c r="DK18" s="251" t="str">
        <f t="shared" si="27"/>
        <v/>
      </c>
      <c r="DL18" s="252" t="str">
        <f t="shared" si="28"/>
        <v/>
      </c>
      <c r="DN18" s="263" t="str">
        <f t="shared" si="29"/>
        <v/>
      </c>
      <c r="DO18" s="264" t="str">
        <f t="shared" si="30"/>
        <v/>
      </c>
      <c r="DP18" s="264" t="str">
        <f t="shared" si="31"/>
        <v/>
      </c>
      <c r="DQ18" s="264" t="str">
        <f t="shared" si="32"/>
        <v/>
      </c>
      <c r="DR18" s="265" t="str">
        <f t="shared" si="33"/>
        <v/>
      </c>
      <c r="DS18" s="259"/>
      <c r="DT18" s="259"/>
      <c r="DU18" s="250" t="str">
        <f t="shared" si="34"/>
        <v/>
      </c>
      <c r="DV18" s="251" t="str">
        <f t="shared" si="35"/>
        <v/>
      </c>
      <c r="DW18" s="251" t="str">
        <f t="shared" si="36"/>
        <v/>
      </c>
      <c r="DX18" s="251" t="str">
        <f t="shared" si="37"/>
        <v/>
      </c>
      <c r="DY18" s="252" t="str">
        <f t="shared" si="38"/>
        <v/>
      </c>
      <c r="DZ18" s="259"/>
      <c r="EA18" s="263" t="str">
        <f t="shared" si="39"/>
        <v/>
      </c>
      <c r="EB18" s="264" t="str">
        <f t="shared" si="40"/>
        <v/>
      </c>
      <c r="EC18" s="264" t="str">
        <f t="shared" si="41"/>
        <v/>
      </c>
      <c r="ED18" s="264" t="str">
        <f t="shared" si="42"/>
        <v/>
      </c>
      <c r="EE18" s="265" t="str">
        <f t="shared" si="43"/>
        <v/>
      </c>
    </row>
    <row r="19" spans="1:135" ht="11.4" customHeight="1" x14ac:dyDescent="0.25">
      <c r="A19" s="350">
        <v>16</v>
      </c>
      <c r="B19" s="407"/>
      <c r="C19" s="418"/>
      <c r="D19" s="418"/>
      <c r="E19" s="418"/>
      <c r="F19" s="418"/>
      <c r="G19" s="418"/>
      <c r="H19" s="418"/>
      <c r="I19" s="418"/>
      <c r="J19" s="418"/>
      <c r="K19" s="418"/>
      <c r="L19" s="418"/>
      <c r="M19" s="418"/>
      <c r="N19" s="418"/>
      <c r="O19" s="418"/>
      <c r="P19" s="418"/>
      <c r="Q19" s="418"/>
      <c r="R19" s="418"/>
      <c r="S19" s="418"/>
      <c r="T19" s="418"/>
      <c r="U19" s="418"/>
      <c r="V19" s="418"/>
      <c r="W19" s="418"/>
      <c r="X19" s="418"/>
      <c r="Y19" s="418"/>
      <c r="Z19" s="418"/>
      <c r="AA19" s="418"/>
      <c r="AB19" s="418"/>
      <c r="AC19" s="418"/>
      <c r="AD19" s="418"/>
      <c r="AE19" s="418"/>
      <c r="AF19" s="418"/>
      <c r="AG19" s="418"/>
      <c r="AH19" s="418"/>
      <c r="AI19" s="418"/>
      <c r="AJ19" s="418"/>
      <c r="AK19" s="418"/>
      <c r="AL19" s="418"/>
      <c r="AM19" s="522" t="str">
        <f t="shared" si="0"/>
        <v/>
      </c>
      <c r="AN19" s="522"/>
      <c r="AO19" s="57" t="str">
        <f>IF(ISBLANK('frekwencja I sem'!B23),"",'frekwencja I sem'!$B23)</f>
        <v/>
      </c>
      <c r="AP19" s="58" t="str">
        <f>'frekwencja I sem'!T23</f>
        <v/>
      </c>
      <c r="AQ19" s="246" t="str">
        <f>'frekwencja I sem'!$R23</f>
        <v/>
      </c>
      <c r="AR19" s="246" t="str">
        <f>'frekwencja I sem'!M23</f>
        <v/>
      </c>
      <c r="AS19" s="357" t="str">
        <f t="shared" si="1"/>
        <v/>
      </c>
      <c r="AT19" s="357" t="str">
        <f t="shared" si="2"/>
        <v/>
      </c>
      <c r="AU19" s="357" t="str">
        <f t="shared" si="3"/>
        <v/>
      </c>
      <c r="AV19" s="357" t="str">
        <f t="shared" si="4"/>
        <v/>
      </c>
      <c r="AW19" s="357" t="str">
        <f t="shared" si="5"/>
        <v/>
      </c>
      <c r="AX19" s="357" t="str">
        <f t="shared" si="6"/>
        <v/>
      </c>
      <c r="AY19" s="69" t="str">
        <f t="shared" si="44"/>
        <v/>
      </c>
      <c r="AZ19" s="69" t="str">
        <f t="shared" si="45"/>
        <v/>
      </c>
      <c r="BA19" s="69"/>
      <c r="BB19" s="358" t="str">
        <f t="shared" si="46"/>
        <v xml:space="preserve"> </v>
      </c>
      <c r="BC19" s="358" t="str">
        <f t="shared" si="47"/>
        <v xml:space="preserve"> </v>
      </c>
      <c r="BD19" s="358" t="str">
        <f t="shared" si="48"/>
        <v xml:space="preserve"> </v>
      </c>
      <c r="BE19" s="358" t="str">
        <f t="shared" si="49"/>
        <v xml:space="preserve"> </v>
      </c>
      <c r="BF19" s="358" t="str">
        <f t="shared" si="50"/>
        <v xml:space="preserve"> </v>
      </c>
      <c r="BG19" s="358" t="str">
        <f t="shared" si="51"/>
        <v xml:space="preserve"> </v>
      </c>
      <c r="BH19" s="358" t="str">
        <f t="shared" si="52"/>
        <v xml:space="preserve"> </v>
      </c>
      <c r="BI19" s="358" t="str">
        <f t="shared" si="53"/>
        <v xml:space="preserve"> </v>
      </c>
      <c r="BJ19" s="358" t="str">
        <f t="shared" si="54"/>
        <v xml:space="preserve"> </v>
      </c>
      <c r="BK19" s="358" t="str">
        <f t="shared" si="55"/>
        <v xml:space="preserve"> </v>
      </c>
      <c r="BL19" s="358" t="str">
        <f t="shared" si="56"/>
        <v xml:space="preserve"> </v>
      </c>
      <c r="BM19" s="358" t="str">
        <f t="shared" si="57"/>
        <v xml:space="preserve"> </v>
      </c>
      <c r="BN19" s="358" t="str">
        <f t="shared" si="58"/>
        <v xml:space="preserve"> </v>
      </c>
      <c r="BO19" s="358" t="str">
        <f t="shared" si="59"/>
        <v xml:space="preserve"> </v>
      </c>
      <c r="BP19" s="358" t="str">
        <f t="shared" si="60"/>
        <v xml:space="preserve"> </v>
      </c>
      <c r="BQ19" s="358" t="str">
        <f t="shared" si="61"/>
        <v xml:space="preserve"> </v>
      </c>
      <c r="BR19" s="358" t="str">
        <f t="shared" si="62"/>
        <v xml:space="preserve"> </v>
      </c>
      <c r="BS19" s="358" t="str">
        <f t="shared" si="63"/>
        <v xml:space="preserve"> </v>
      </c>
      <c r="BT19" s="358" t="str">
        <f t="shared" si="64"/>
        <v xml:space="preserve"> </v>
      </c>
      <c r="BU19" s="358" t="str">
        <f t="shared" si="65"/>
        <v xml:space="preserve"> </v>
      </c>
      <c r="BV19" s="358" t="str">
        <f t="shared" si="66"/>
        <v xml:space="preserve"> </v>
      </c>
      <c r="BW19" s="358" t="str">
        <f t="shared" si="67"/>
        <v xml:space="preserve"> </v>
      </c>
      <c r="BX19" s="358" t="str">
        <f t="shared" si="68"/>
        <v xml:space="preserve"> </v>
      </c>
      <c r="BY19" s="358" t="str">
        <f t="shared" si="69"/>
        <v xml:space="preserve"> </v>
      </c>
      <c r="BZ19" s="358" t="str">
        <f t="shared" si="70"/>
        <v xml:space="preserve"> </v>
      </c>
      <c r="CA19" s="358" t="str">
        <f t="shared" si="71"/>
        <v xml:space="preserve"> </v>
      </c>
      <c r="CB19" s="358" t="str">
        <f t="shared" si="72"/>
        <v xml:space="preserve"> </v>
      </c>
      <c r="CC19" s="358" t="str">
        <f t="shared" si="73"/>
        <v xml:space="preserve"> </v>
      </c>
      <c r="CD19" s="358" t="str">
        <f t="shared" si="74"/>
        <v xml:space="preserve"> </v>
      </c>
      <c r="CE19" s="358" t="str">
        <f t="shared" si="75"/>
        <v xml:space="preserve"> </v>
      </c>
      <c r="CF19" s="358" t="str">
        <f t="shared" si="76"/>
        <v xml:space="preserve"> </v>
      </c>
      <c r="CG19" s="358" t="str">
        <f t="shared" si="77"/>
        <v xml:space="preserve"> </v>
      </c>
      <c r="CH19" s="358" t="str">
        <f t="shared" si="78"/>
        <v xml:space="preserve"> </v>
      </c>
      <c r="CI19" s="358" t="str">
        <f t="shared" si="79"/>
        <v xml:space="preserve"> </v>
      </c>
      <c r="CJ19" s="358" t="str">
        <f t="shared" si="80"/>
        <v xml:space="preserve"> </v>
      </c>
      <c r="CK19" s="358" t="str">
        <f t="shared" si="81"/>
        <v xml:space="preserve"> </v>
      </c>
      <c r="CL19" s="359" t="str">
        <f t="array" ref="CL19">IF(ISBLANK(B19)," ",IF(OR(BB19:CK19="X"),"UCZ.NKL",AVERAGE(BB19:CK19)))</f>
        <v xml:space="preserve"> </v>
      </c>
      <c r="CM19" s="360" t="str">
        <f t="shared" si="7"/>
        <v/>
      </c>
      <c r="CN19" s="358" t="str">
        <f t="shared" si="8"/>
        <v/>
      </c>
      <c r="CO19" s="358" t="str">
        <f t="shared" si="9"/>
        <v/>
      </c>
      <c r="CP19" s="358" t="str">
        <f t="shared" si="10"/>
        <v/>
      </c>
      <c r="CQ19" s="358" t="str">
        <f t="shared" si="11"/>
        <v/>
      </c>
      <c r="CR19" s="358" t="str">
        <f t="shared" si="12"/>
        <v>X</v>
      </c>
      <c r="CS19" s="69" t="str">
        <f t="shared" si="13"/>
        <v xml:space="preserve"> </v>
      </c>
      <c r="CT19" s="69"/>
      <c r="CU19" s="25" t="str">
        <f t="shared" si="14"/>
        <v/>
      </c>
      <c r="CV19" s="26" t="str">
        <f t="shared" si="15"/>
        <v/>
      </c>
      <c r="CW19" s="26" t="str">
        <f t="shared" si="16"/>
        <v/>
      </c>
      <c r="CX19" s="26" t="str">
        <f t="shared" si="17"/>
        <v/>
      </c>
      <c r="CY19" s="27" t="str">
        <f t="shared" si="18"/>
        <v/>
      </c>
      <c r="DA19" s="22" t="str">
        <f t="shared" si="19"/>
        <v/>
      </c>
      <c r="DB19" s="23" t="str">
        <f t="shared" si="20"/>
        <v/>
      </c>
      <c r="DC19" s="23" t="str">
        <f t="shared" si="21"/>
        <v/>
      </c>
      <c r="DD19" s="23" t="str">
        <f t="shared" si="22"/>
        <v/>
      </c>
      <c r="DE19" s="24" t="str">
        <f t="shared" si="23"/>
        <v/>
      </c>
      <c r="DH19" s="250" t="str">
        <f t="shared" si="24"/>
        <v/>
      </c>
      <c r="DI19" s="251" t="str">
        <f t="shared" si="25"/>
        <v/>
      </c>
      <c r="DJ19" s="251" t="str">
        <f t="shared" si="26"/>
        <v/>
      </c>
      <c r="DK19" s="251" t="str">
        <f t="shared" si="27"/>
        <v/>
      </c>
      <c r="DL19" s="252" t="str">
        <f t="shared" si="28"/>
        <v/>
      </c>
      <c r="DN19" s="263" t="str">
        <f t="shared" si="29"/>
        <v/>
      </c>
      <c r="DO19" s="264" t="str">
        <f t="shared" si="30"/>
        <v/>
      </c>
      <c r="DP19" s="264" t="str">
        <f t="shared" si="31"/>
        <v/>
      </c>
      <c r="DQ19" s="264" t="str">
        <f t="shared" si="32"/>
        <v/>
      </c>
      <c r="DR19" s="265" t="str">
        <f t="shared" si="33"/>
        <v/>
      </c>
      <c r="DS19" s="259"/>
      <c r="DT19" s="259"/>
      <c r="DU19" s="250" t="str">
        <f t="shared" si="34"/>
        <v/>
      </c>
      <c r="DV19" s="251" t="str">
        <f t="shared" si="35"/>
        <v/>
      </c>
      <c r="DW19" s="251" t="str">
        <f t="shared" si="36"/>
        <v/>
      </c>
      <c r="DX19" s="251" t="str">
        <f t="shared" si="37"/>
        <v/>
      </c>
      <c r="DY19" s="252" t="str">
        <f t="shared" si="38"/>
        <v/>
      </c>
      <c r="DZ19" s="259"/>
      <c r="EA19" s="263" t="str">
        <f t="shared" si="39"/>
        <v/>
      </c>
      <c r="EB19" s="264" t="str">
        <f t="shared" si="40"/>
        <v/>
      </c>
      <c r="EC19" s="264" t="str">
        <f t="shared" si="41"/>
        <v/>
      </c>
      <c r="ED19" s="264" t="str">
        <f t="shared" si="42"/>
        <v/>
      </c>
      <c r="EE19" s="265" t="str">
        <f t="shared" si="43"/>
        <v/>
      </c>
    </row>
    <row r="20" spans="1:135" ht="11.4" customHeight="1" x14ac:dyDescent="0.25">
      <c r="A20" s="350">
        <v>17</v>
      </c>
      <c r="B20" s="407"/>
      <c r="C20" s="418"/>
      <c r="D20" s="418"/>
      <c r="E20" s="418"/>
      <c r="F20" s="418"/>
      <c r="G20" s="418"/>
      <c r="H20" s="418"/>
      <c r="I20" s="418"/>
      <c r="J20" s="418"/>
      <c r="K20" s="418"/>
      <c r="L20" s="418"/>
      <c r="M20" s="418"/>
      <c r="N20" s="418"/>
      <c r="O20" s="418"/>
      <c r="P20" s="418"/>
      <c r="Q20" s="418"/>
      <c r="R20" s="418"/>
      <c r="S20" s="418"/>
      <c r="T20" s="418"/>
      <c r="U20" s="418"/>
      <c r="V20" s="418"/>
      <c r="W20" s="418"/>
      <c r="X20" s="418"/>
      <c r="Y20" s="418"/>
      <c r="Z20" s="418"/>
      <c r="AA20" s="418"/>
      <c r="AB20" s="418"/>
      <c r="AC20" s="418"/>
      <c r="AD20" s="418"/>
      <c r="AE20" s="418"/>
      <c r="AF20" s="418"/>
      <c r="AG20" s="418"/>
      <c r="AH20" s="418"/>
      <c r="AI20" s="418"/>
      <c r="AJ20" s="418"/>
      <c r="AK20" s="418"/>
      <c r="AL20" s="418"/>
      <c r="AM20" s="522" t="str">
        <f t="shared" si="0"/>
        <v/>
      </c>
      <c r="AN20" s="522"/>
      <c r="AO20" s="57" t="str">
        <f>IF(ISBLANK('frekwencja I sem'!B24),"",'frekwencja I sem'!$B24)</f>
        <v/>
      </c>
      <c r="AP20" s="58" t="str">
        <f>'frekwencja I sem'!T24</f>
        <v/>
      </c>
      <c r="AQ20" s="246" t="str">
        <f>'frekwencja I sem'!$R24</f>
        <v/>
      </c>
      <c r="AR20" s="246" t="str">
        <f>'frekwencja I sem'!M24</f>
        <v/>
      </c>
      <c r="AS20" s="357" t="str">
        <f t="shared" si="1"/>
        <v/>
      </c>
      <c r="AT20" s="357" t="str">
        <f t="shared" si="2"/>
        <v/>
      </c>
      <c r="AU20" s="357" t="str">
        <f t="shared" si="3"/>
        <v/>
      </c>
      <c r="AV20" s="357" t="str">
        <f t="shared" si="4"/>
        <v/>
      </c>
      <c r="AW20" s="357" t="str">
        <f t="shared" si="5"/>
        <v/>
      </c>
      <c r="AX20" s="357" t="str">
        <f t="shared" si="6"/>
        <v/>
      </c>
      <c r="AY20" s="69" t="str">
        <f t="shared" si="44"/>
        <v/>
      </c>
      <c r="AZ20" s="69" t="str">
        <f t="shared" si="45"/>
        <v/>
      </c>
      <c r="BA20" s="69"/>
      <c r="BB20" s="358" t="str">
        <f t="shared" si="46"/>
        <v xml:space="preserve"> </v>
      </c>
      <c r="BC20" s="358" t="str">
        <f t="shared" si="47"/>
        <v xml:space="preserve"> </v>
      </c>
      <c r="BD20" s="358" t="str">
        <f t="shared" si="48"/>
        <v xml:space="preserve"> </v>
      </c>
      <c r="BE20" s="358" t="str">
        <f t="shared" si="49"/>
        <v xml:space="preserve"> </v>
      </c>
      <c r="BF20" s="358" t="str">
        <f t="shared" si="50"/>
        <v xml:space="preserve"> </v>
      </c>
      <c r="BG20" s="358" t="str">
        <f t="shared" si="51"/>
        <v xml:space="preserve"> </v>
      </c>
      <c r="BH20" s="358" t="str">
        <f t="shared" si="52"/>
        <v xml:space="preserve"> </v>
      </c>
      <c r="BI20" s="358" t="str">
        <f t="shared" si="53"/>
        <v xml:space="preserve"> </v>
      </c>
      <c r="BJ20" s="358" t="str">
        <f t="shared" si="54"/>
        <v xml:space="preserve"> </v>
      </c>
      <c r="BK20" s="358" t="str">
        <f t="shared" si="55"/>
        <v xml:space="preserve"> </v>
      </c>
      <c r="BL20" s="358" t="str">
        <f t="shared" si="56"/>
        <v xml:space="preserve"> </v>
      </c>
      <c r="BM20" s="358" t="str">
        <f t="shared" si="57"/>
        <v xml:space="preserve"> </v>
      </c>
      <c r="BN20" s="358" t="str">
        <f t="shared" si="58"/>
        <v xml:space="preserve"> </v>
      </c>
      <c r="BO20" s="358" t="str">
        <f t="shared" si="59"/>
        <v xml:space="preserve"> </v>
      </c>
      <c r="BP20" s="358" t="str">
        <f t="shared" si="60"/>
        <v xml:space="preserve"> </v>
      </c>
      <c r="BQ20" s="358" t="str">
        <f t="shared" si="61"/>
        <v xml:space="preserve"> </v>
      </c>
      <c r="BR20" s="358" t="str">
        <f t="shared" si="62"/>
        <v xml:space="preserve"> </v>
      </c>
      <c r="BS20" s="358" t="str">
        <f t="shared" si="63"/>
        <v xml:space="preserve"> </v>
      </c>
      <c r="BT20" s="358" t="str">
        <f t="shared" si="64"/>
        <v xml:space="preserve"> </v>
      </c>
      <c r="BU20" s="358" t="str">
        <f t="shared" si="65"/>
        <v xml:space="preserve"> </v>
      </c>
      <c r="BV20" s="358" t="str">
        <f t="shared" si="66"/>
        <v xml:space="preserve"> </v>
      </c>
      <c r="BW20" s="358" t="str">
        <f t="shared" si="67"/>
        <v xml:space="preserve"> </v>
      </c>
      <c r="BX20" s="358" t="str">
        <f t="shared" si="68"/>
        <v xml:space="preserve"> </v>
      </c>
      <c r="BY20" s="358" t="str">
        <f t="shared" si="69"/>
        <v xml:space="preserve"> </v>
      </c>
      <c r="BZ20" s="358" t="str">
        <f t="shared" si="70"/>
        <v xml:space="preserve"> </v>
      </c>
      <c r="CA20" s="358" t="str">
        <f t="shared" si="71"/>
        <v xml:space="preserve"> </v>
      </c>
      <c r="CB20" s="358" t="str">
        <f t="shared" si="72"/>
        <v xml:space="preserve"> </v>
      </c>
      <c r="CC20" s="358" t="str">
        <f t="shared" si="73"/>
        <v xml:space="preserve"> </v>
      </c>
      <c r="CD20" s="358" t="str">
        <f t="shared" si="74"/>
        <v xml:space="preserve"> </v>
      </c>
      <c r="CE20" s="358" t="str">
        <f t="shared" si="75"/>
        <v xml:space="preserve"> </v>
      </c>
      <c r="CF20" s="358" t="str">
        <f t="shared" si="76"/>
        <v xml:space="preserve"> </v>
      </c>
      <c r="CG20" s="358" t="str">
        <f t="shared" si="77"/>
        <v xml:space="preserve"> </v>
      </c>
      <c r="CH20" s="358" t="str">
        <f t="shared" si="78"/>
        <v xml:space="preserve"> </v>
      </c>
      <c r="CI20" s="358" t="str">
        <f t="shared" si="79"/>
        <v xml:space="preserve"> </v>
      </c>
      <c r="CJ20" s="358" t="str">
        <f t="shared" si="80"/>
        <v xml:space="preserve"> </v>
      </c>
      <c r="CK20" s="358" t="str">
        <f t="shared" si="81"/>
        <v xml:space="preserve"> </v>
      </c>
      <c r="CL20" s="359" t="str">
        <f t="array" ref="CL20">IF(ISBLANK(B20)," ",IF(OR(BB20:CK20="X"),"UCZ.NKL",AVERAGE(BB20:CK20)))</f>
        <v xml:space="preserve"> </v>
      </c>
      <c r="CM20" s="360" t="str">
        <f t="shared" si="7"/>
        <v/>
      </c>
      <c r="CN20" s="358" t="str">
        <f t="shared" si="8"/>
        <v/>
      </c>
      <c r="CO20" s="358" t="str">
        <f t="shared" si="9"/>
        <v/>
      </c>
      <c r="CP20" s="358" t="str">
        <f t="shared" si="10"/>
        <v/>
      </c>
      <c r="CQ20" s="358" t="str">
        <f t="shared" si="11"/>
        <v/>
      </c>
      <c r="CR20" s="358" t="str">
        <f t="shared" si="12"/>
        <v>X</v>
      </c>
      <c r="CS20" s="69" t="str">
        <f t="shared" si="13"/>
        <v xml:space="preserve"> </v>
      </c>
      <c r="CT20" s="69"/>
      <c r="CU20" s="25" t="str">
        <f t="shared" si="14"/>
        <v/>
      </c>
      <c r="CV20" s="26" t="str">
        <f t="shared" si="15"/>
        <v/>
      </c>
      <c r="CW20" s="26" t="str">
        <f t="shared" si="16"/>
        <v/>
      </c>
      <c r="CX20" s="26" t="str">
        <f t="shared" si="17"/>
        <v/>
      </c>
      <c r="CY20" s="27" t="str">
        <f t="shared" si="18"/>
        <v/>
      </c>
      <c r="DA20" s="22" t="str">
        <f t="shared" si="19"/>
        <v/>
      </c>
      <c r="DB20" s="23" t="str">
        <f t="shared" si="20"/>
        <v/>
      </c>
      <c r="DC20" s="23" t="str">
        <f t="shared" si="21"/>
        <v/>
      </c>
      <c r="DD20" s="23" t="str">
        <f t="shared" si="22"/>
        <v/>
      </c>
      <c r="DE20" s="24" t="str">
        <f t="shared" si="23"/>
        <v/>
      </c>
      <c r="DH20" s="250" t="str">
        <f t="shared" si="24"/>
        <v/>
      </c>
      <c r="DI20" s="251" t="str">
        <f t="shared" si="25"/>
        <v/>
      </c>
      <c r="DJ20" s="251" t="str">
        <f t="shared" si="26"/>
        <v/>
      </c>
      <c r="DK20" s="251" t="str">
        <f t="shared" si="27"/>
        <v/>
      </c>
      <c r="DL20" s="252" t="str">
        <f t="shared" si="28"/>
        <v/>
      </c>
      <c r="DN20" s="263" t="str">
        <f t="shared" si="29"/>
        <v/>
      </c>
      <c r="DO20" s="264" t="str">
        <f t="shared" si="30"/>
        <v/>
      </c>
      <c r="DP20" s="264" t="str">
        <f t="shared" si="31"/>
        <v/>
      </c>
      <c r="DQ20" s="264" t="str">
        <f t="shared" si="32"/>
        <v/>
      </c>
      <c r="DR20" s="265" t="str">
        <f t="shared" si="33"/>
        <v/>
      </c>
      <c r="DS20" s="259"/>
      <c r="DT20" s="259"/>
      <c r="DU20" s="250" t="str">
        <f t="shared" si="34"/>
        <v/>
      </c>
      <c r="DV20" s="251" t="str">
        <f t="shared" si="35"/>
        <v/>
      </c>
      <c r="DW20" s="251" t="str">
        <f t="shared" si="36"/>
        <v/>
      </c>
      <c r="DX20" s="251" t="str">
        <f t="shared" si="37"/>
        <v/>
      </c>
      <c r="DY20" s="252" t="str">
        <f t="shared" si="38"/>
        <v/>
      </c>
      <c r="DZ20" s="259"/>
      <c r="EA20" s="263" t="str">
        <f t="shared" si="39"/>
        <v/>
      </c>
      <c r="EB20" s="264" t="str">
        <f t="shared" si="40"/>
        <v/>
      </c>
      <c r="EC20" s="264" t="str">
        <f t="shared" si="41"/>
        <v/>
      </c>
      <c r="ED20" s="264" t="str">
        <f t="shared" si="42"/>
        <v/>
      </c>
      <c r="EE20" s="265" t="str">
        <f t="shared" si="43"/>
        <v/>
      </c>
    </row>
    <row r="21" spans="1:135" ht="11.4" customHeight="1" x14ac:dyDescent="0.25">
      <c r="A21" s="350">
        <v>18</v>
      </c>
      <c r="B21" s="407"/>
      <c r="C21" s="418"/>
      <c r="D21" s="418"/>
      <c r="E21" s="418"/>
      <c r="F21" s="418"/>
      <c r="G21" s="418"/>
      <c r="H21" s="418"/>
      <c r="I21" s="418"/>
      <c r="J21" s="418"/>
      <c r="K21" s="418"/>
      <c r="L21" s="418"/>
      <c r="M21" s="418"/>
      <c r="N21" s="418"/>
      <c r="O21" s="418"/>
      <c r="P21" s="418"/>
      <c r="Q21" s="418"/>
      <c r="R21" s="418"/>
      <c r="S21" s="418"/>
      <c r="T21" s="418"/>
      <c r="U21" s="418"/>
      <c r="V21" s="418"/>
      <c r="W21" s="418"/>
      <c r="X21" s="418"/>
      <c r="Y21" s="418"/>
      <c r="Z21" s="418"/>
      <c r="AA21" s="418"/>
      <c r="AB21" s="418"/>
      <c r="AC21" s="418"/>
      <c r="AD21" s="418"/>
      <c r="AE21" s="418"/>
      <c r="AF21" s="418"/>
      <c r="AG21" s="418"/>
      <c r="AH21" s="418"/>
      <c r="AI21" s="418"/>
      <c r="AJ21" s="418"/>
      <c r="AK21" s="418"/>
      <c r="AL21" s="418"/>
      <c r="AM21" s="522" t="str">
        <f t="shared" si="0"/>
        <v/>
      </c>
      <c r="AN21" s="522"/>
      <c r="AO21" s="57" t="str">
        <f>IF(ISBLANK('frekwencja I sem'!B25),"",'frekwencja I sem'!$B25)</f>
        <v/>
      </c>
      <c r="AP21" s="58" t="str">
        <f>'frekwencja I sem'!T25</f>
        <v/>
      </c>
      <c r="AQ21" s="246" t="str">
        <f>'frekwencja I sem'!$R25</f>
        <v/>
      </c>
      <c r="AR21" s="246" t="str">
        <f>'frekwencja I sem'!M25</f>
        <v/>
      </c>
      <c r="AS21" s="357" t="str">
        <f t="shared" si="1"/>
        <v/>
      </c>
      <c r="AT21" s="357" t="str">
        <f t="shared" si="2"/>
        <v/>
      </c>
      <c r="AU21" s="357" t="str">
        <f t="shared" si="3"/>
        <v/>
      </c>
      <c r="AV21" s="357" t="str">
        <f t="shared" si="4"/>
        <v/>
      </c>
      <c r="AW21" s="357" t="str">
        <f t="shared" si="5"/>
        <v/>
      </c>
      <c r="AX21" s="357" t="str">
        <f t="shared" si="6"/>
        <v/>
      </c>
      <c r="AY21" s="69" t="str">
        <f t="shared" si="44"/>
        <v/>
      </c>
      <c r="AZ21" s="69" t="str">
        <f t="shared" si="45"/>
        <v/>
      </c>
      <c r="BA21" s="69"/>
      <c r="BB21" s="358" t="str">
        <f t="shared" si="46"/>
        <v xml:space="preserve"> </v>
      </c>
      <c r="BC21" s="358" t="str">
        <f t="shared" si="47"/>
        <v xml:space="preserve"> </v>
      </c>
      <c r="BD21" s="358" t="str">
        <f t="shared" si="48"/>
        <v xml:space="preserve"> </v>
      </c>
      <c r="BE21" s="358" t="str">
        <f t="shared" si="49"/>
        <v xml:space="preserve"> </v>
      </c>
      <c r="BF21" s="358" t="str">
        <f t="shared" si="50"/>
        <v xml:space="preserve"> </v>
      </c>
      <c r="BG21" s="358" t="str">
        <f t="shared" si="51"/>
        <v xml:space="preserve"> </v>
      </c>
      <c r="BH21" s="358" t="str">
        <f t="shared" si="52"/>
        <v xml:space="preserve"> </v>
      </c>
      <c r="BI21" s="358" t="str">
        <f t="shared" si="53"/>
        <v xml:space="preserve"> </v>
      </c>
      <c r="BJ21" s="358" t="str">
        <f t="shared" si="54"/>
        <v xml:space="preserve"> </v>
      </c>
      <c r="BK21" s="358" t="str">
        <f t="shared" si="55"/>
        <v xml:space="preserve"> </v>
      </c>
      <c r="BL21" s="358" t="str">
        <f t="shared" si="56"/>
        <v xml:space="preserve"> </v>
      </c>
      <c r="BM21" s="358" t="str">
        <f t="shared" si="57"/>
        <v xml:space="preserve"> </v>
      </c>
      <c r="BN21" s="358" t="str">
        <f t="shared" si="58"/>
        <v xml:space="preserve"> </v>
      </c>
      <c r="BO21" s="358" t="str">
        <f t="shared" si="59"/>
        <v xml:space="preserve"> </v>
      </c>
      <c r="BP21" s="358" t="str">
        <f t="shared" si="60"/>
        <v xml:space="preserve"> </v>
      </c>
      <c r="BQ21" s="358" t="str">
        <f t="shared" si="61"/>
        <v xml:space="preserve"> </v>
      </c>
      <c r="BR21" s="358" t="str">
        <f t="shared" si="62"/>
        <v xml:space="preserve"> </v>
      </c>
      <c r="BS21" s="358" t="str">
        <f t="shared" si="63"/>
        <v xml:space="preserve"> </v>
      </c>
      <c r="BT21" s="358" t="str">
        <f t="shared" si="64"/>
        <v xml:space="preserve"> </v>
      </c>
      <c r="BU21" s="358" t="str">
        <f t="shared" si="65"/>
        <v xml:space="preserve"> </v>
      </c>
      <c r="BV21" s="358" t="str">
        <f t="shared" si="66"/>
        <v xml:space="preserve"> </v>
      </c>
      <c r="BW21" s="358" t="str">
        <f t="shared" si="67"/>
        <v xml:space="preserve"> </v>
      </c>
      <c r="BX21" s="358" t="str">
        <f t="shared" si="68"/>
        <v xml:space="preserve"> </v>
      </c>
      <c r="BY21" s="358" t="str">
        <f t="shared" si="69"/>
        <v xml:space="preserve"> </v>
      </c>
      <c r="BZ21" s="358" t="str">
        <f t="shared" si="70"/>
        <v xml:space="preserve"> </v>
      </c>
      <c r="CA21" s="358" t="str">
        <f t="shared" si="71"/>
        <v xml:space="preserve"> </v>
      </c>
      <c r="CB21" s="358" t="str">
        <f t="shared" si="72"/>
        <v xml:space="preserve"> </v>
      </c>
      <c r="CC21" s="358" t="str">
        <f t="shared" si="73"/>
        <v xml:space="preserve"> </v>
      </c>
      <c r="CD21" s="358" t="str">
        <f t="shared" si="74"/>
        <v xml:space="preserve"> </v>
      </c>
      <c r="CE21" s="358" t="str">
        <f t="shared" si="75"/>
        <v xml:space="preserve"> </v>
      </c>
      <c r="CF21" s="358" t="str">
        <f t="shared" si="76"/>
        <v xml:space="preserve"> </v>
      </c>
      <c r="CG21" s="358" t="str">
        <f t="shared" si="77"/>
        <v xml:space="preserve"> </v>
      </c>
      <c r="CH21" s="358" t="str">
        <f t="shared" si="78"/>
        <v xml:space="preserve"> </v>
      </c>
      <c r="CI21" s="358" t="str">
        <f t="shared" si="79"/>
        <v xml:space="preserve"> </v>
      </c>
      <c r="CJ21" s="358" t="str">
        <f t="shared" si="80"/>
        <v xml:space="preserve"> </v>
      </c>
      <c r="CK21" s="358" t="str">
        <f t="shared" si="81"/>
        <v xml:space="preserve"> </v>
      </c>
      <c r="CL21" s="359" t="str">
        <f t="array" ref="CL21">IF(ISBLANK(B21)," ",IF(OR(BB21:CK21="X"),"UCZ.NKL",AVERAGE(BB21:CK21)))</f>
        <v xml:space="preserve"> </v>
      </c>
      <c r="CM21" s="360" t="str">
        <f t="shared" si="7"/>
        <v/>
      </c>
      <c r="CN21" s="358" t="str">
        <f t="shared" si="8"/>
        <v/>
      </c>
      <c r="CO21" s="358" t="str">
        <f t="shared" si="9"/>
        <v/>
      </c>
      <c r="CP21" s="358" t="str">
        <f t="shared" si="10"/>
        <v/>
      </c>
      <c r="CQ21" s="358" t="str">
        <f t="shared" si="11"/>
        <v/>
      </c>
      <c r="CR21" s="358" t="str">
        <f t="shared" si="12"/>
        <v>X</v>
      </c>
      <c r="CS21" s="69" t="str">
        <f t="shared" si="13"/>
        <v xml:space="preserve"> </v>
      </c>
      <c r="CT21" s="69"/>
      <c r="CU21" s="25" t="str">
        <f t="shared" si="14"/>
        <v/>
      </c>
      <c r="CV21" s="26" t="str">
        <f t="shared" si="15"/>
        <v/>
      </c>
      <c r="CW21" s="26" t="str">
        <f t="shared" si="16"/>
        <v/>
      </c>
      <c r="CX21" s="26" t="str">
        <f t="shared" si="17"/>
        <v/>
      </c>
      <c r="CY21" s="27" t="str">
        <f t="shared" si="18"/>
        <v/>
      </c>
      <c r="DA21" s="22" t="str">
        <f t="shared" si="19"/>
        <v/>
      </c>
      <c r="DB21" s="23" t="str">
        <f t="shared" si="20"/>
        <v/>
      </c>
      <c r="DC21" s="23" t="str">
        <f t="shared" si="21"/>
        <v/>
      </c>
      <c r="DD21" s="23" t="str">
        <f t="shared" si="22"/>
        <v/>
      </c>
      <c r="DE21" s="24" t="str">
        <f t="shared" si="23"/>
        <v/>
      </c>
      <c r="DH21" s="250" t="str">
        <f t="shared" si="24"/>
        <v/>
      </c>
      <c r="DI21" s="251" t="str">
        <f t="shared" si="25"/>
        <v/>
      </c>
      <c r="DJ21" s="251" t="str">
        <f t="shared" si="26"/>
        <v/>
      </c>
      <c r="DK21" s="251" t="str">
        <f t="shared" si="27"/>
        <v/>
      </c>
      <c r="DL21" s="252" t="str">
        <f t="shared" si="28"/>
        <v/>
      </c>
      <c r="DN21" s="263" t="str">
        <f t="shared" si="29"/>
        <v/>
      </c>
      <c r="DO21" s="264" t="str">
        <f t="shared" si="30"/>
        <v/>
      </c>
      <c r="DP21" s="264" t="str">
        <f t="shared" si="31"/>
        <v/>
      </c>
      <c r="DQ21" s="264" t="str">
        <f t="shared" si="32"/>
        <v/>
      </c>
      <c r="DR21" s="265" t="str">
        <f t="shared" si="33"/>
        <v/>
      </c>
      <c r="DS21" s="259"/>
      <c r="DT21" s="259"/>
      <c r="DU21" s="250" t="str">
        <f t="shared" si="34"/>
        <v/>
      </c>
      <c r="DV21" s="251" t="str">
        <f t="shared" si="35"/>
        <v/>
      </c>
      <c r="DW21" s="251" t="str">
        <f t="shared" si="36"/>
        <v/>
      </c>
      <c r="DX21" s="251" t="str">
        <f t="shared" si="37"/>
        <v/>
      </c>
      <c r="DY21" s="252" t="str">
        <f t="shared" si="38"/>
        <v/>
      </c>
      <c r="DZ21" s="259"/>
      <c r="EA21" s="263" t="str">
        <f t="shared" si="39"/>
        <v/>
      </c>
      <c r="EB21" s="264" t="str">
        <f t="shared" si="40"/>
        <v/>
      </c>
      <c r="EC21" s="264" t="str">
        <f t="shared" si="41"/>
        <v/>
      </c>
      <c r="ED21" s="264" t="str">
        <f t="shared" si="42"/>
        <v/>
      </c>
      <c r="EE21" s="265" t="str">
        <f t="shared" si="43"/>
        <v/>
      </c>
    </row>
    <row r="22" spans="1:135" ht="11.4" customHeight="1" x14ac:dyDescent="0.25">
      <c r="A22" s="350">
        <v>19</v>
      </c>
      <c r="B22" s="407"/>
      <c r="C22" s="418"/>
      <c r="D22" s="418"/>
      <c r="E22" s="418"/>
      <c r="F22" s="418"/>
      <c r="G22" s="418"/>
      <c r="H22" s="418"/>
      <c r="I22" s="418"/>
      <c r="J22" s="418"/>
      <c r="K22" s="418"/>
      <c r="L22" s="418"/>
      <c r="M22" s="418"/>
      <c r="N22" s="418"/>
      <c r="O22" s="418"/>
      <c r="P22" s="418"/>
      <c r="Q22" s="418"/>
      <c r="R22" s="418"/>
      <c r="S22" s="418"/>
      <c r="T22" s="418"/>
      <c r="U22" s="418"/>
      <c r="V22" s="418"/>
      <c r="W22" s="418"/>
      <c r="X22" s="418"/>
      <c r="Y22" s="418"/>
      <c r="Z22" s="418"/>
      <c r="AA22" s="418"/>
      <c r="AB22" s="418"/>
      <c r="AC22" s="418"/>
      <c r="AD22" s="418"/>
      <c r="AE22" s="418"/>
      <c r="AF22" s="418"/>
      <c r="AG22" s="418"/>
      <c r="AH22" s="418"/>
      <c r="AI22" s="418"/>
      <c r="AJ22" s="418"/>
      <c r="AK22" s="418"/>
      <c r="AL22" s="418"/>
      <c r="AM22" s="522" t="str">
        <f t="shared" si="0"/>
        <v/>
      </c>
      <c r="AN22" s="522"/>
      <c r="AO22" s="57" t="str">
        <f>IF(ISBLANK('frekwencja I sem'!B26),"",'frekwencja I sem'!$B26)</f>
        <v/>
      </c>
      <c r="AP22" s="58" t="str">
        <f>'frekwencja I sem'!T26</f>
        <v/>
      </c>
      <c r="AQ22" s="246" t="str">
        <f>'frekwencja I sem'!$R26</f>
        <v/>
      </c>
      <c r="AR22" s="246" t="str">
        <f>'frekwencja I sem'!M26</f>
        <v/>
      </c>
      <c r="AS22" s="357" t="str">
        <f t="shared" si="1"/>
        <v/>
      </c>
      <c r="AT22" s="357" t="str">
        <f t="shared" si="2"/>
        <v/>
      </c>
      <c r="AU22" s="357" t="str">
        <f t="shared" si="3"/>
        <v/>
      </c>
      <c r="AV22" s="357" t="str">
        <f t="shared" si="4"/>
        <v/>
      </c>
      <c r="AW22" s="357" t="str">
        <f t="shared" si="5"/>
        <v/>
      </c>
      <c r="AX22" s="357" t="str">
        <f t="shared" si="6"/>
        <v/>
      </c>
      <c r="AY22" s="69" t="str">
        <f t="shared" si="44"/>
        <v/>
      </c>
      <c r="AZ22" s="69" t="str">
        <f t="shared" si="45"/>
        <v/>
      </c>
      <c r="BA22" s="69"/>
      <c r="BB22" s="358" t="str">
        <f t="shared" si="46"/>
        <v xml:space="preserve"> </v>
      </c>
      <c r="BC22" s="358" t="str">
        <f t="shared" si="47"/>
        <v xml:space="preserve"> </v>
      </c>
      <c r="BD22" s="358" t="str">
        <f t="shared" si="48"/>
        <v xml:space="preserve"> </v>
      </c>
      <c r="BE22" s="358" t="str">
        <f t="shared" si="49"/>
        <v xml:space="preserve"> </v>
      </c>
      <c r="BF22" s="358" t="str">
        <f t="shared" si="50"/>
        <v xml:space="preserve"> </v>
      </c>
      <c r="BG22" s="358" t="str">
        <f t="shared" si="51"/>
        <v xml:space="preserve"> </v>
      </c>
      <c r="BH22" s="358" t="str">
        <f t="shared" si="52"/>
        <v xml:space="preserve"> </v>
      </c>
      <c r="BI22" s="358" t="str">
        <f t="shared" si="53"/>
        <v xml:space="preserve"> </v>
      </c>
      <c r="BJ22" s="358" t="str">
        <f t="shared" si="54"/>
        <v xml:space="preserve"> </v>
      </c>
      <c r="BK22" s="358" t="str">
        <f t="shared" si="55"/>
        <v xml:space="preserve"> </v>
      </c>
      <c r="BL22" s="358" t="str">
        <f t="shared" si="56"/>
        <v xml:space="preserve"> </v>
      </c>
      <c r="BM22" s="358" t="str">
        <f t="shared" si="57"/>
        <v xml:space="preserve"> </v>
      </c>
      <c r="BN22" s="358" t="str">
        <f t="shared" si="58"/>
        <v xml:space="preserve"> </v>
      </c>
      <c r="BO22" s="358" t="str">
        <f t="shared" si="59"/>
        <v xml:space="preserve"> </v>
      </c>
      <c r="BP22" s="358" t="str">
        <f t="shared" si="60"/>
        <v xml:space="preserve"> </v>
      </c>
      <c r="BQ22" s="358" t="str">
        <f t="shared" si="61"/>
        <v xml:space="preserve"> </v>
      </c>
      <c r="BR22" s="358" t="str">
        <f t="shared" si="62"/>
        <v xml:space="preserve"> </v>
      </c>
      <c r="BS22" s="358" t="str">
        <f t="shared" si="63"/>
        <v xml:space="preserve"> </v>
      </c>
      <c r="BT22" s="358" t="str">
        <f t="shared" si="64"/>
        <v xml:space="preserve"> </v>
      </c>
      <c r="BU22" s="358" t="str">
        <f t="shared" si="65"/>
        <v xml:space="preserve"> </v>
      </c>
      <c r="BV22" s="358" t="str">
        <f t="shared" si="66"/>
        <v xml:space="preserve"> </v>
      </c>
      <c r="BW22" s="358" t="str">
        <f t="shared" si="67"/>
        <v xml:space="preserve"> </v>
      </c>
      <c r="BX22" s="358" t="str">
        <f t="shared" si="68"/>
        <v xml:space="preserve"> </v>
      </c>
      <c r="BY22" s="358" t="str">
        <f t="shared" si="69"/>
        <v xml:space="preserve"> </v>
      </c>
      <c r="BZ22" s="358" t="str">
        <f t="shared" si="70"/>
        <v xml:space="preserve"> </v>
      </c>
      <c r="CA22" s="358" t="str">
        <f t="shared" si="71"/>
        <v xml:space="preserve"> </v>
      </c>
      <c r="CB22" s="358" t="str">
        <f t="shared" si="72"/>
        <v xml:space="preserve"> </v>
      </c>
      <c r="CC22" s="358" t="str">
        <f t="shared" si="73"/>
        <v xml:space="preserve"> </v>
      </c>
      <c r="CD22" s="358" t="str">
        <f t="shared" si="74"/>
        <v xml:space="preserve"> </v>
      </c>
      <c r="CE22" s="358" t="str">
        <f t="shared" si="75"/>
        <v xml:space="preserve"> </v>
      </c>
      <c r="CF22" s="358" t="str">
        <f t="shared" si="76"/>
        <v xml:space="preserve"> </v>
      </c>
      <c r="CG22" s="358" t="str">
        <f t="shared" si="77"/>
        <v xml:space="preserve"> </v>
      </c>
      <c r="CH22" s="358" t="str">
        <f t="shared" si="78"/>
        <v xml:space="preserve"> </v>
      </c>
      <c r="CI22" s="358" t="str">
        <f t="shared" si="79"/>
        <v xml:space="preserve"> </v>
      </c>
      <c r="CJ22" s="358" t="str">
        <f t="shared" si="80"/>
        <v xml:space="preserve"> </v>
      </c>
      <c r="CK22" s="358" t="str">
        <f t="shared" si="81"/>
        <v xml:space="preserve"> </v>
      </c>
      <c r="CL22" s="359" t="str">
        <f t="array" ref="CL22">IF(ISBLANK(B22)," ",IF(OR(BB22:CK22="X"),"UCZ.NKL",AVERAGE(BB22:CK22)))</f>
        <v xml:space="preserve"> </v>
      </c>
      <c r="CM22" s="360" t="str">
        <f t="shared" si="7"/>
        <v/>
      </c>
      <c r="CN22" s="358" t="str">
        <f t="shared" si="8"/>
        <v/>
      </c>
      <c r="CO22" s="358" t="str">
        <f t="shared" si="9"/>
        <v/>
      </c>
      <c r="CP22" s="358" t="str">
        <f t="shared" si="10"/>
        <v/>
      </c>
      <c r="CQ22" s="358" t="str">
        <f t="shared" si="11"/>
        <v/>
      </c>
      <c r="CR22" s="358" t="str">
        <f t="shared" si="12"/>
        <v>X</v>
      </c>
      <c r="CS22" s="69" t="str">
        <f t="shared" si="13"/>
        <v xml:space="preserve"> </v>
      </c>
      <c r="CT22" s="69"/>
      <c r="CU22" s="25" t="str">
        <f t="shared" si="14"/>
        <v/>
      </c>
      <c r="CV22" s="26" t="str">
        <f t="shared" si="15"/>
        <v/>
      </c>
      <c r="CW22" s="26" t="str">
        <f t="shared" si="16"/>
        <v/>
      </c>
      <c r="CX22" s="26" t="str">
        <f t="shared" si="17"/>
        <v/>
      </c>
      <c r="CY22" s="27" t="str">
        <f t="shared" si="18"/>
        <v/>
      </c>
      <c r="DA22" s="22" t="str">
        <f t="shared" si="19"/>
        <v/>
      </c>
      <c r="DB22" s="23" t="str">
        <f t="shared" si="20"/>
        <v/>
      </c>
      <c r="DC22" s="23" t="str">
        <f t="shared" si="21"/>
        <v/>
      </c>
      <c r="DD22" s="23" t="str">
        <f t="shared" si="22"/>
        <v/>
      </c>
      <c r="DE22" s="24" t="str">
        <f t="shared" si="23"/>
        <v/>
      </c>
      <c r="DH22" s="250" t="str">
        <f t="shared" si="24"/>
        <v/>
      </c>
      <c r="DI22" s="251" t="str">
        <f t="shared" si="25"/>
        <v/>
      </c>
      <c r="DJ22" s="251" t="str">
        <f t="shared" si="26"/>
        <v/>
      </c>
      <c r="DK22" s="251" t="str">
        <f t="shared" si="27"/>
        <v/>
      </c>
      <c r="DL22" s="252" t="str">
        <f t="shared" si="28"/>
        <v/>
      </c>
      <c r="DN22" s="263" t="str">
        <f t="shared" si="29"/>
        <v/>
      </c>
      <c r="DO22" s="264" t="str">
        <f t="shared" si="30"/>
        <v/>
      </c>
      <c r="DP22" s="264" t="str">
        <f t="shared" si="31"/>
        <v/>
      </c>
      <c r="DQ22" s="264" t="str">
        <f t="shared" si="32"/>
        <v/>
      </c>
      <c r="DR22" s="265" t="str">
        <f t="shared" si="33"/>
        <v/>
      </c>
      <c r="DS22" s="259"/>
      <c r="DT22" s="259"/>
      <c r="DU22" s="250" t="str">
        <f t="shared" si="34"/>
        <v/>
      </c>
      <c r="DV22" s="251" t="str">
        <f t="shared" si="35"/>
        <v/>
      </c>
      <c r="DW22" s="251" t="str">
        <f t="shared" si="36"/>
        <v/>
      </c>
      <c r="DX22" s="251" t="str">
        <f t="shared" si="37"/>
        <v/>
      </c>
      <c r="DY22" s="252" t="str">
        <f t="shared" si="38"/>
        <v/>
      </c>
      <c r="DZ22" s="259"/>
      <c r="EA22" s="263" t="str">
        <f t="shared" si="39"/>
        <v/>
      </c>
      <c r="EB22" s="264" t="str">
        <f t="shared" si="40"/>
        <v/>
      </c>
      <c r="EC22" s="264" t="str">
        <f t="shared" si="41"/>
        <v/>
      </c>
      <c r="ED22" s="264" t="str">
        <f t="shared" si="42"/>
        <v/>
      </c>
      <c r="EE22" s="265" t="str">
        <f t="shared" si="43"/>
        <v/>
      </c>
    </row>
    <row r="23" spans="1:135" ht="11.4" customHeight="1" x14ac:dyDescent="0.25">
      <c r="A23" s="350">
        <v>20</v>
      </c>
      <c r="B23" s="407"/>
      <c r="C23" s="418"/>
      <c r="D23" s="418"/>
      <c r="E23" s="418"/>
      <c r="F23" s="418"/>
      <c r="G23" s="418"/>
      <c r="H23" s="418"/>
      <c r="I23" s="418"/>
      <c r="J23" s="418"/>
      <c r="K23" s="418"/>
      <c r="L23" s="418"/>
      <c r="M23" s="418"/>
      <c r="N23" s="418"/>
      <c r="O23" s="418"/>
      <c r="P23" s="418"/>
      <c r="Q23" s="418"/>
      <c r="R23" s="418"/>
      <c r="S23" s="418"/>
      <c r="T23" s="418"/>
      <c r="U23" s="418"/>
      <c r="V23" s="418"/>
      <c r="W23" s="418"/>
      <c r="X23" s="418"/>
      <c r="Y23" s="418"/>
      <c r="Z23" s="418"/>
      <c r="AA23" s="418"/>
      <c r="AB23" s="418"/>
      <c r="AC23" s="418"/>
      <c r="AD23" s="418"/>
      <c r="AE23" s="418"/>
      <c r="AF23" s="418"/>
      <c r="AG23" s="418"/>
      <c r="AH23" s="418"/>
      <c r="AI23" s="418"/>
      <c r="AJ23" s="418"/>
      <c r="AK23" s="418"/>
      <c r="AL23" s="418"/>
      <c r="AM23" s="522" t="str">
        <f t="shared" si="0"/>
        <v/>
      </c>
      <c r="AN23" s="522"/>
      <c r="AO23" s="57" t="str">
        <f>IF(ISBLANK('frekwencja I sem'!B27),"",'frekwencja I sem'!$B27)</f>
        <v/>
      </c>
      <c r="AP23" s="58" t="str">
        <f>'frekwencja I sem'!T27</f>
        <v/>
      </c>
      <c r="AQ23" s="246" t="str">
        <f>'frekwencja I sem'!$R27</f>
        <v/>
      </c>
      <c r="AR23" s="246" t="str">
        <f>'frekwencja I sem'!M27</f>
        <v/>
      </c>
      <c r="AS23" s="357" t="str">
        <f t="shared" si="1"/>
        <v/>
      </c>
      <c r="AT23" s="357" t="str">
        <f t="shared" si="2"/>
        <v/>
      </c>
      <c r="AU23" s="357" t="str">
        <f t="shared" si="3"/>
        <v/>
      </c>
      <c r="AV23" s="357" t="str">
        <f t="shared" si="4"/>
        <v/>
      </c>
      <c r="AW23" s="357" t="str">
        <f t="shared" si="5"/>
        <v/>
      </c>
      <c r="AX23" s="357" t="str">
        <f t="shared" si="6"/>
        <v/>
      </c>
      <c r="AY23" s="69" t="str">
        <f t="shared" si="44"/>
        <v/>
      </c>
      <c r="AZ23" s="69" t="str">
        <f t="shared" si="45"/>
        <v/>
      </c>
      <c r="BA23" s="69"/>
      <c r="BB23" s="358" t="str">
        <f t="shared" si="46"/>
        <v xml:space="preserve"> </v>
      </c>
      <c r="BC23" s="358" t="str">
        <f t="shared" si="47"/>
        <v xml:space="preserve"> </v>
      </c>
      <c r="BD23" s="358" t="str">
        <f t="shared" si="48"/>
        <v xml:space="preserve"> </v>
      </c>
      <c r="BE23" s="358" t="str">
        <f t="shared" si="49"/>
        <v xml:space="preserve"> </v>
      </c>
      <c r="BF23" s="358" t="str">
        <f t="shared" si="50"/>
        <v xml:space="preserve"> </v>
      </c>
      <c r="BG23" s="358" t="str">
        <f t="shared" si="51"/>
        <v xml:space="preserve"> </v>
      </c>
      <c r="BH23" s="358" t="str">
        <f t="shared" si="52"/>
        <v xml:space="preserve"> </v>
      </c>
      <c r="BI23" s="358" t="str">
        <f t="shared" si="53"/>
        <v xml:space="preserve"> </v>
      </c>
      <c r="BJ23" s="358" t="str">
        <f t="shared" si="54"/>
        <v xml:space="preserve"> </v>
      </c>
      <c r="BK23" s="358" t="str">
        <f t="shared" si="55"/>
        <v xml:space="preserve"> </v>
      </c>
      <c r="BL23" s="358" t="str">
        <f t="shared" si="56"/>
        <v xml:space="preserve"> </v>
      </c>
      <c r="BM23" s="358" t="str">
        <f t="shared" si="57"/>
        <v xml:space="preserve"> </v>
      </c>
      <c r="BN23" s="358" t="str">
        <f t="shared" si="58"/>
        <v xml:space="preserve"> </v>
      </c>
      <c r="BO23" s="358" t="str">
        <f t="shared" si="59"/>
        <v xml:space="preserve"> </v>
      </c>
      <c r="BP23" s="358" t="str">
        <f t="shared" si="60"/>
        <v xml:space="preserve"> </v>
      </c>
      <c r="BQ23" s="358" t="str">
        <f t="shared" si="61"/>
        <v xml:space="preserve"> </v>
      </c>
      <c r="BR23" s="358" t="str">
        <f t="shared" si="62"/>
        <v xml:space="preserve"> </v>
      </c>
      <c r="BS23" s="358" t="str">
        <f t="shared" si="63"/>
        <v xml:space="preserve"> </v>
      </c>
      <c r="BT23" s="358" t="str">
        <f t="shared" si="64"/>
        <v xml:space="preserve"> </v>
      </c>
      <c r="BU23" s="358" t="str">
        <f t="shared" si="65"/>
        <v xml:space="preserve"> </v>
      </c>
      <c r="BV23" s="358" t="str">
        <f t="shared" si="66"/>
        <v xml:space="preserve"> </v>
      </c>
      <c r="BW23" s="358" t="str">
        <f t="shared" si="67"/>
        <v xml:space="preserve"> </v>
      </c>
      <c r="BX23" s="358" t="str">
        <f t="shared" si="68"/>
        <v xml:space="preserve"> </v>
      </c>
      <c r="BY23" s="358" t="str">
        <f t="shared" si="69"/>
        <v xml:space="preserve"> </v>
      </c>
      <c r="BZ23" s="358" t="str">
        <f t="shared" si="70"/>
        <v xml:space="preserve"> </v>
      </c>
      <c r="CA23" s="358" t="str">
        <f t="shared" si="71"/>
        <v xml:space="preserve"> </v>
      </c>
      <c r="CB23" s="358" t="str">
        <f t="shared" si="72"/>
        <v xml:space="preserve"> </v>
      </c>
      <c r="CC23" s="358" t="str">
        <f t="shared" si="73"/>
        <v xml:space="preserve"> </v>
      </c>
      <c r="CD23" s="358" t="str">
        <f t="shared" si="74"/>
        <v xml:space="preserve"> </v>
      </c>
      <c r="CE23" s="358" t="str">
        <f t="shared" si="75"/>
        <v xml:space="preserve"> </v>
      </c>
      <c r="CF23" s="358" t="str">
        <f t="shared" si="76"/>
        <v xml:space="preserve"> </v>
      </c>
      <c r="CG23" s="358" t="str">
        <f t="shared" si="77"/>
        <v xml:space="preserve"> </v>
      </c>
      <c r="CH23" s="358" t="str">
        <f t="shared" si="78"/>
        <v xml:space="preserve"> </v>
      </c>
      <c r="CI23" s="358" t="str">
        <f t="shared" si="79"/>
        <v xml:space="preserve"> </v>
      </c>
      <c r="CJ23" s="358" t="str">
        <f t="shared" si="80"/>
        <v xml:space="preserve"> </v>
      </c>
      <c r="CK23" s="358" t="str">
        <f t="shared" si="81"/>
        <v xml:space="preserve"> </v>
      </c>
      <c r="CL23" s="359" t="str">
        <f t="array" ref="CL23">IF(ISBLANK(B23)," ",IF(OR(BB23:CK23="X"),"UCZ.NKL",AVERAGE(BB23:CK23)))</f>
        <v xml:space="preserve"> </v>
      </c>
      <c r="CM23" s="360" t="str">
        <f t="shared" si="7"/>
        <v/>
      </c>
      <c r="CN23" s="358" t="str">
        <f t="shared" si="8"/>
        <v/>
      </c>
      <c r="CO23" s="358" t="str">
        <f t="shared" si="9"/>
        <v/>
      </c>
      <c r="CP23" s="358" t="str">
        <f t="shared" si="10"/>
        <v/>
      </c>
      <c r="CQ23" s="358" t="str">
        <f t="shared" si="11"/>
        <v/>
      </c>
      <c r="CR23" s="358" t="str">
        <f t="shared" si="12"/>
        <v>X</v>
      </c>
      <c r="CS23" s="69" t="str">
        <f t="shared" si="13"/>
        <v xml:space="preserve"> </v>
      </c>
      <c r="CT23" s="69"/>
      <c r="CU23" s="25" t="str">
        <f t="shared" si="14"/>
        <v/>
      </c>
      <c r="CV23" s="26" t="str">
        <f t="shared" si="15"/>
        <v/>
      </c>
      <c r="CW23" s="26" t="str">
        <f t="shared" si="16"/>
        <v/>
      </c>
      <c r="CX23" s="26" t="str">
        <f t="shared" si="17"/>
        <v/>
      </c>
      <c r="CY23" s="27" t="str">
        <f t="shared" si="18"/>
        <v/>
      </c>
      <c r="DA23" s="22" t="str">
        <f t="shared" si="19"/>
        <v/>
      </c>
      <c r="DB23" s="23" t="str">
        <f t="shared" si="20"/>
        <v/>
      </c>
      <c r="DC23" s="23" t="str">
        <f t="shared" si="21"/>
        <v/>
      </c>
      <c r="DD23" s="23" t="str">
        <f t="shared" si="22"/>
        <v/>
      </c>
      <c r="DE23" s="24" t="str">
        <f t="shared" si="23"/>
        <v/>
      </c>
      <c r="DH23" s="250" t="str">
        <f t="shared" si="24"/>
        <v/>
      </c>
      <c r="DI23" s="251" t="str">
        <f t="shared" si="25"/>
        <v/>
      </c>
      <c r="DJ23" s="251" t="str">
        <f t="shared" si="26"/>
        <v/>
      </c>
      <c r="DK23" s="251" t="str">
        <f t="shared" si="27"/>
        <v/>
      </c>
      <c r="DL23" s="252" t="str">
        <f t="shared" si="28"/>
        <v/>
      </c>
      <c r="DN23" s="263" t="str">
        <f t="shared" si="29"/>
        <v/>
      </c>
      <c r="DO23" s="264" t="str">
        <f t="shared" si="30"/>
        <v/>
      </c>
      <c r="DP23" s="264" t="str">
        <f t="shared" si="31"/>
        <v/>
      </c>
      <c r="DQ23" s="264" t="str">
        <f t="shared" si="32"/>
        <v/>
      </c>
      <c r="DR23" s="265" t="str">
        <f t="shared" si="33"/>
        <v/>
      </c>
      <c r="DS23" s="259"/>
      <c r="DT23" s="259"/>
      <c r="DU23" s="250" t="str">
        <f t="shared" si="34"/>
        <v/>
      </c>
      <c r="DV23" s="251" t="str">
        <f t="shared" si="35"/>
        <v/>
      </c>
      <c r="DW23" s="251" t="str">
        <f t="shared" si="36"/>
        <v/>
      </c>
      <c r="DX23" s="251" t="str">
        <f t="shared" si="37"/>
        <v/>
      </c>
      <c r="DY23" s="252" t="str">
        <f t="shared" si="38"/>
        <v/>
      </c>
      <c r="DZ23" s="259"/>
      <c r="EA23" s="263" t="str">
        <f t="shared" si="39"/>
        <v/>
      </c>
      <c r="EB23" s="264" t="str">
        <f t="shared" si="40"/>
        <v/>
      </c>
      <c r="EC23" s="264" t="str">
        <f t="shared" si="41"/>
        <v/>
      </c>
      <c r="ED23" s="264" t="str">
        <f t="shared" si="42"/>
        <v/>
      </c>
      <c r="EE23" s="265" t="str">
        <f t="shared" si="43"/>
        <v/>
      </c>
    </row>
    <row r="24" spans="1:135" ht="11.4" customHeight="1" x14ac:dyDescent="0.25">
      <c r="A24" s="350">
        <v>21</v>
      </c>
      <c r="B24" s="407"/>
      <c r="C24" s="418"/>
      <c r="D24" s="418"/>
      <c r="E24" s="418"/>
      <c r="F24" s="418"/>
      <c r="G24" s="418"/>
      <c r="H24" s="418"/>
      <c r="I24" s="418"/>
      <c r="J24" s="418"/>
      <c r="K24" s="418"/>
      <c r="L24" s="418"/>
      <c r="M24" s="418"/>
      <c r="N24" s="418"/>
      <c r="O24" s="418"/>
      <c r="P24" s="418"/>
      <c r="Q24" s="418"/>
      <c r="R24" s="418"/>
      <c r="S24" s="418"/>
      <c r="T24" s="418"/>
      <c r="U24" s="418"/>
      <c r="V24" s="418"/>
      <c r="W24" s="418"/>
      <c r="X24" s="418"/>
      <c r="Y24" s="418"/>
      <c r="Z24" s="418"/>
      <c r="AA24" s="418"/>
      <c r="AB24" s="418"/>
      <c r="AC24" s="418"/>
      <c r="AD24" s="418"/>
      <c r="AE24" s="418"/>
      <c r="AF24" s="418"/>
      <c r="AG24" s="418"/>
      <c r="AH24" s="418"/>
      <c r="AI24" s="418"/>
      <c r="AJ24" s="418"/>
      <c r="AK24" s="418"/>
      <c r="AL24" s="418"/>
      <c r="AM24" s="522" t="str">
        <f t="shared" si="0"/>
        <v/>
      </c>
      <c r="AN24" s="522"/>
      <c r="AO24" s="57" t="str">
        <f>IF(ISBLANK('frekwencja I sem'!B28),"",'frekwencja I sem'!$B28)</f>
        <v/>
      </c>
      <c r="AP24" s="58" t="str">
        <f>'frekwencja I sem'!T28</f>
        <v/>
      </c>
      <c r="AQ24" s="246" t="str">
        <f>'frekwencja I sem'!$R28</f>
        <v/>
      </c>
      <c r="AR24" s="246" t="str">
        <f>'frekwencja I sem'!M28</f>
        <v/>
      </c>
      <c r="AS24" s="357" t="str">
        <f t="shared" si="1"/>
        <v/>
      </c>
      <c r="AT24" s="357" t="str">
        <f t="shared" si="2"/>
        <v/>
      </c>
      <c r="AU24" s="357" t="str">
        <f t="shared" si="3"/>
        <v/>
      </c>
      <c r="AV24" s="357" t="str">
        <f t="shared" si="4"/>
        <v/>
      </c>
      <c r="AW24" s="357" t="str">
        <f t="shared" si="5"/>
        <v/>
      </c>
      <c r="AX24" s="357" t="str">
        <f t="shared" si="6"/>
        <v/>
      </c>
      <c r="AY24" s="69" t="str">
        <f t="shared" si="44"/>
        <v/>
      </c>
      <c r="AZ24" s="69" t="str">
        <f t="shared" si="45"/>
        <v/>
      </c>
      <c r="BA24" s="69"/>
      <c r="BB24" s="358" t="str">
        <f t="shared" si="46"/>
        <v xml:space="preserve"> </v>
      </c>
      <c r="BC24" s="358" t="str">
        <f t="shared" si="47"/>
        <v xml:space="preserve"> </v>
      </c>
      <c r="BD24" s="358" t="str">
        <f t="shared" si="48"/>
        <v xml:space="preserve"> </v>
      </c>
      <c r="BE24" s="358" t="str">
        <f t="shared" si="49"/>
        <v xml:space="preserve"> </v>
      </c>
      <c r="BF24" s="358" t="str">
        <f t="shared" si="50"/>
        <v xml:space="preserve"> </v>
      </c>
      <c r="BG24" s="358" t="str">
        <f t="shared" si="51"/>
        <v xml:space="preserve"> </v>
      </c>
      <c r="BH24" s="358" t="str">
        <f t="shared" si="52"/>
        <v xml:space="preserve"> </v>
      </c>
      <c r="BI24" s="358" t="str">
        <f t="shared" si="53"/>
        <v xml:space="preserve"> </v>
      </c>
      <c r="BJ24" s="358" t="str">
        <f t="shared" si="54"/>
        <v xml:space="preserve"> </v>
      </c>
      <c r="BK24" s="358" t="str">
        <f t="shared" si="55"/>
        <v xml:space="preserve"> </v>
      </c>
      <c r="BL24" s="358" t="str">
        <f t="shared" si="56"/>
        <v xml:space="preserve"> </v>
      </c>
      <c r="BM24" s="358" t="str">
        <f t="shared" si="57"/>
        <v xml:space="preserve"> </v>
      </c>
      <c r="BN24" s="358" t="str">
        <f t="shared" si="58"/>
        <v xml:space="preserve"> </v>
      </c>
      <c r="BO24" s="358" t="str">
        <f t="shared" si="59"/>
        <v xml:space="preserve"> </v>
      </c>
      <c r="BP24" s="358" t="str">
        <f t="shared" si="60"/>
        <v xml:space="preserve"> </v>
      </c>
      <c r="BQ24" s="358" t="str">
        <f t="shared" si="61"/>
        <v xml:space="preserve"> </v>
      </c>
      <c r="BR24" s="358" t="str">
        <f t="shared" si="62"/>
        <v xml:space="preserve"> </v>
      </c>
      <c r="BS24" s="358" t="str">
        <f t="shared" si="63"/>
        <v xml:space="preserve"> </v>
      </c>
      <c r="BT24" s="358" t="str">
        <f t="shared" si="64"/>
        <v xml:space="preserve"> </v>
      </c>
      <c r="BU24" s="358" t="str">
        <f t="shared" si="65"/>
        <v xml:space="preserve"> </v>
      </c>
      <c r="BV24" s="358" t="str">
        <f t="shared" si="66"/>
        <v xml:space="preserve"> </v>
      </c>
      <c r="BW24" s="358" t="str">
        <f t="shared" si="67"/>
        <v xml:space="preserve"> </v>
      </c>
      <c r="BX24" s="358" t="str">
        <f t="shared" si="68"/>
        <v xml:space="preserve"> </v>
      </c>
      <c r="BY24" s="358" t="str">
        <f t="shared" si="69"/>
        <v xml:space="preserve"> </v>
      </c>
      <c r="BZ24" s="358" t="str">
        <f t="shared" si="70"/>
        <v xml:space="preserve"> </v>
      </c>
      <c r="CA24" s="358" t="str">
        <f t="shared" si="71"/>
        <v xml:space="preserve"> </v>
      </c>
      <c r="CB24" s="358" t="str">
        <f t="shared" si="72"/>
        <v xml:space="preserve"> </v>
      </c>
      <c r="CC24" s="358" t="str">
        <f t="shared" si="73"/>
        <v xml:space="preserve"> </v>
      </c>
      <c r="CD24" s="358" t="str">
        <f t="shared" si="74"/>
        <v xml:space="preserve"> </v>
      </c>
      <c r="CE24" s="358" t="str">
        <f t="shared" si="75"/>
        <v xml:space="preserve"> </v>
      </c>
      <c r="CF24" s="358" t="str">
        <f t="shared" si="76"/>
        <v xml:space="preserve"> </v>
      </c>
      <c r="CG24" s="358" t="str">
        <f t="shared" si="77"/>
        <v xml:space="preserve"> </v>
      </c>
      <c r="CH24" s="358" t="str">
        <f t="shared" si="78"/>
        <v xml:space="preserve"> </v>
      </c>
      <c r="CI24" s="358" t="str">
        <f t="shared" si="79"/>
        <v xml:space="preserve"> </v>
      </c>
      <c r="CJ24" s="358" t="str">
        <f t="shared" si="80"/>
        <v xml:space="preserve"> </v>
      </c>
      <c r="CK24" s="358" t="str">
        <f t="shared" si="81"/>
        <v xml:space="preserve"> </v>
      </c>
      <c r="CL24" s="359" t="str">
        <f t="array" ref="CL24">IF(ISBLANK(B24)," ",IF(OR(BB24:CK24="X"),"UCZ.NKL",AVERAGE(BB24:CK24)))</f>
        <v xml:space="preserve"> </v>
      </c>
      <c r="CM24" s="360" t="str">
        <f t="shared" si="7"/>
        <v/>
      </c>
      <c r="CN24" s="358" t="str">
        <f t="shared" si="8"/>
        <v/>
      </c>
      <c r="CO24" s="358" t="str">
        <f t="shared" si="9"/>
        <v/>
      </c>
      <c r="CP24" s="358" t="str">
        <f t="shared" si="10"/>
        <v/>
      </c>
      <c r="CQ24" s="358" t="str">
        <f t="shared" si="11"/>
        <v/>
      </c>
      <c r="CR24" s="358" t="str">
        <f t="shared" si="12"/>
        <v>X</v>
      </c>
      <c r="CS24" s="69" t="str">
        <f t="shared" si="13"/>
        <v xml:space="preserve"> </v>
      </c>
      <c r="CT24" s="69"/>
      <c r="CU24" s="25" t="str">
        <f t="shared" si="14"/>
        <v/>
      </c>
      <c r="CV24" s="26" t="str">
        <f t="shared" si="15"/>
        <v/>
      </c>
      <c r="CW24" s="26" t="str">
        <f t="shared" si="16"/>
        <v/>
      </c>
      <c r="CX24" s="26" t="str">
        <f t="shared" si="17"/>
        <v/>
      </c>
      <c r="CY24" s="27" t="str">
        <f t="shared" si="18"/>
        <v/>
      </c>
      <c r="DA24" s="22" t="str">
        <f t="shared" si="19"/>
        <v/>
      </c>
      <c r="DB24" s="23" t="str">
        <f t="shared" si="20"/>
        <v/>
      </c>
      <c r="DC24" s="23" t="str">
        <f t="shared" si="21"/>
        <v/>
      </c>
      <c r="DD24" s="23" t="str">
        <f t="shared" si="22"/>
        <v/>
      </c>
      <c r="DE24" s="24" t="str">
        <f t="shared" si="23"/>
        <v/>
      </c>
      <c r="DH24" s="250" t="str">
        <f t="shared" si="24"/>
        <v/>
      </c>
      <c r="DI24" s="251" t="str">
        <f t="shared" si="25"/>
        <v/>
      </c>
      <c r="DJ24" s="251" t="str">
        <f t="shared" si="26"/>
        <v/>
      </c>
      <c r="DK24" s="251" t="str">
        <f t="shared" si="27"/>
        <v/>
      </c>
      <c r="DL24" s="252" t="str">
        <f t="shared" si="28"/>
        <v/>
      </c>
      <c r="DN24" s="263" t="str">
        <f t="shared" si="29"/>
        <v/>
      </c>
      <c r="DO24" s="264" t="str">
        <f t="shared" si="30"/>
        <v/>
      </c>
      <c r="DP24" s="264" t="str">
        <f t="shared" si="31"/>
        <v/>
      </c>
      <c r="DQ24" s="264" t="str">
        <f t="shared" si="32"/>
        <v/>
      </c>
      <c r="DR24" s="265" t="str">
        <f t="shared" si="33"/>
        <v/>
      </c>
      <c r="DS24" s="259"/>
      <c r="DT24" s="259"/>
      <c r="DU24" s="250" t="str">
        <f t="shared" si="34"/>
        <v/>
      </c>
      <c r="DV24" s="251" t="str">
        <f t="shared" si="35"/>
        <v/>
      </c>
      <c r="DW24" s="251" t="str">
        <f t="shared" si="36"/>
        <v/>
      </c>
      <c r="DX24" s="251" t="str">
        <f t="shared" si="37"/>
        <v/>
      </c>
      <c r="DY24" s="252" t="str">
        <f t="shared" si="38"/>
        <v/>
      </c>
      <c r="DZ24" s="259"/>
      <c r="EA24" s="263" t="str">
        <f t="shared" si="39"/>
        <v/>
      </c>
      <c r="EB24" s="264" t="str">
        <f t="shared" si="40"/>
        <v/>
      </c>
      <c r="EC24" s="264" t="str">
        <f t="shared" si="41"/>
        <v/>
      </c>
      <c r="ED24" s="264" t="str">
        <f t="shared" si="42"/>
        <v/>
      </c>
      <c r="EE24" s="265" t="str">
        <f t="shared" si="43"/>
        <v/>
      </c>
    </row>
    <row r="25" spans="1:135" ht="11.4" customHeight="1" x14ac:dyDescent="0.25">
      <c r="A25" s="350">
        <v>22</v>
      </c>
      <c r="B25" s="407"/>
      <c r="C25" s="418"/>
      <c r="D25" s="418"/>
      <c r="E25" s="418"/>
      <c r="F25" s="418"/>
      <c r="G25" s="418"/>
      <c r="H25" s="418"/>
      <c r="I25" s="418"/>
      <c r="J25" s="418"/>
      <c r="K25" s="418"/>
      <c r="L25" s="418"/>
      <c r="M25" s="418"/>
      <c r="N25" s="418"/>
      <c r="O25" s="418"/>
      <c r="P25" s="418"/>
      <c r="Q25" s="418"/>
      <c r="R25" s="418"/>
      <c r="S25" s="418"/>
      <c r="T25" s="418"/>
      <c r="U25" s="418"/>
      <c r="V25" s="418"/>
      <c r="W25" s="418"/>
      <c r="X25" s="418"/>
      <c r="Y25" s="418"/>
      <c r="Z25" s="418"/>
      <c r="AA25" s="418"/>
      <c r="AB25" s="418"/>
      <c r="AC25" s="418"/>
      <c r="AD25" s="418"/>
      <c r="AE25" s="418"/>
      <c r="AF25" s="418"/>
      <c r="AG25" s="418"/>
      <c r="AH25" s="418"/>
      <c r="AI25" s="418"/>
      <c r="AJ25" s="418"/>
      <c r="AK25" s="418"/>
      <c r="AL25" s="418"/>
      <c r="AM25" s="522" t="str">
        <f t="shared" si="0"/>
        <v/>
      </c>
      <c r="AN25" s="522"/>
      <c r="AO25" s="57" t="str">
        <f>IF(ISBLANK('frekwencja I sem'!B29),"",'frekwencja I sem'!$B29)</f>
        <v/>
      </c>
      <c r="AP25" s="58" t="str">
        <f>'frekwencja I sem'!T29</f>
        <v/>
      </c>
      <c r="AQ25" s="246" t="str">
        <f>'frekwencja I sem'!$R29</f>
        <v/>
      </c>
      <c r="AR25" s="246" t="str">
        <f>'frekwencja I sem'!M29</f>
        <v/>
      </c>
      <c r="AS25" s="357" t="str">
        <f t="shared" si="1"/>
        <v/>
      </c>
      <c r="AT25" s="357" t="str">
        <f t="shared" si="2"/>
        <v/>
      </c>
      <c r="AU25" s="357" t="str">
        <f t="shared" si="3"/>
        <v/>
      </c>
      <c r="AV25" s="357" t="str">
        <f t="shared" si="4"/>
        <v/>
      </c>
      <c r="AW25" s="357" t="str">
        <f t="shared" si="5"/>
        <v/>
      </c>
      <c r="AX25" s="357" t="str">
        <f t="shared" si="6"/>
        <v/>
      </c>
      <c r="AY25" s="69" t="str">
        <f t="shared" si="44"/>
        <v/>
      </c>
      <c r="AZ25" s="69" t="str">
        <f t="shared" si="45"/>
        <v/>
      </c>
      <c r="BA25" s="69"/>
      <c r="BB25" s="358" t="str">
        <f t="shared" si="46"/>
        <v xml:space="preserve"> </v>
      </c>
      <c r="BC25" s="358" t="str">
        <f t="shared" si="47"/>
        <v xml:space="preserve"> </v>
      </c>
      <c r="BD25" s="358" t="str">
        <f t="shared" si="48"/>
        <v xml:space="preserve"> </v>
      </c>
      <c r="BE25" s="358" t="str">
        <f t="shared" si="49"/>
        <v xml:space="preserve"> </v>
      </c>
      <c r="BF25" s="358" t="str">
        <f t="shared" si="50"/>
        <v xml:space="preserve"> </v>
      </c>
      <c r="BG25" s="358" t="str">
        <f t="shared" si="51"/>
        <v xml:space="preserve"> </v>
      </c>
      <c r="BH25" s="358" t="str">
        <f t="shared" si="52"/>
        <v xml:space="preserve"> </v>
      </c>
      <c r="BI25" s="358" t="str">
        <f t="shared" si="53"/>
        <v xml:space="preserve"> </v>
      </c>
      <c r="BJ25" s="358" t="str">
        <f t="shared" si="54"/>
        <v xml:space="preserve"> </v>
      </c>
      <c r="BK25" s="358" t="str">
        <f t="shared" si="55"/>
        <v xml:space="preserve"> </v>
      </c>
      <c r="BL25" s="358" t="str">
        <f t="shared" si="56"/>
        <v xml:space="preserve"> </v>
      </c>
      <c r="BM25" s="358" t="str">
        <f t="shared" si="57"/>
        <v xml:space="preserve"> </v>
      </c>
      <c r="BN25" s="358" t="str">
        <f t="shared" si="58"/>
        <v xml:space="preserve"> </v>
      </c>
      <c r="BO25" s="358" t="str">
        <f t="shared" si="59"/>
        <v xml:space="preserve"> </v>
      </c>
      <c r="BP25" s="358" t="str">
        <f t="shared" si="60"/>
        <v xml:space="preserve"> </v>
      </c>
      <c r="BQ25" s="358" t="str">
        <f t="shared" si="61"/>
        <v xml:space="preserve"> </v>
      </c>
      <c r="BR25" s="358" t="str">
        <f t="shared" si="62"/>
        <v xml:space="preserve"> </v>
      </c>
      <c r="BS25" s="358" t="str">
        <f t="shared" si="63"/>
        <v xml:space="preserve"> </v>
      </c>
      <c r="BT25" s="358" t="str">
        <f t="shared" si="64"/>
        <v xml:space="preserve"> </v>
      </c>
      <c r="BU25" s="358" t="str">
        <f t="shared" si="65"/>
        <v xml:space="preserve"> </v>
      </c>
      <c r="BV25" s="358" t="str">
        <f t="shared" si="66"/>
        <v xml:space="preserve"> </v>
      </c>
      <c r="BW25" s="358" t="str">
        <f t="shared" si="67"/>
        <v xml:space="preserve"> </v>
      </c>
      <c r="BX25" s="358" t="str">
        <f t="shared" si="68"/>
        <v xml:space="preserve"> </v>
      </c>
      <c r="BY25" s="358" t="str">
        <f t="shared" si="69"/>
        <v xml:space="preserve"> </v>
      </c>
      <c r="BZ25" s="358" t="str">
        <f t="shared" si="70"/>
        <v xml:space="preserve"> </v>
      </c>
      <c r="CA25" s="358" t="str">
        <f t="shared" si="71"/>
        <v xml:space="preserve"> </v>
      </c>
      <c r="CB25" s="358" t="str">
        <f t="shared" si="72"/>
        <v xml:space="preserve"> </v>
      </c>
      <c r="CC25" s="358" t="str">
        <f t="shared" si="73"/>
        <v xml:space="preserve"> </v>
      </c>
      <c r="CD25" s="358" t="str">
        <f t="shared" si="74"/>
        <v xml:space="preserve"> </v>
      </c>
      <c r="CE25" s="358" t="str">
        <f t="shared" si="75"/>
        <v xml:space="preserve"> </v>
      </c>
      <c r="CF25" s="358" t="str">
        <f t="shared" si="76"/>
        <v xml:space="preserve"> </v>
      </c>
      <c r="CG25" s="358" t="str">
        <f t="shared" si="77"/>
        <v xml:space="preserve"> </v>
      </c>
      <c r="CH25" s="358" t="str">
        <f t="shared" si="78"/>
        <v xml:space="preserve"> </v>
      </c>
      <c r="CI25" s="358" t="str">
        <f t="shared" si="79"/>
        <v xml:space="preserve"> </v>
      </c>
      <c r="CJ25" s="358" t="str">
        <f t="shared" si="80"/>
        <v xml:space="preserve"> </v>
      </c>
      <c r="CK25" s="358" t="str">
        <f t="shared" si="81"/>
        <v xml:space="preserve"> </v>
      </c>
      <c r="CL25" s="359" t="str">
        <f t="array" ref="CL25">IF(ISBLANK(B25)," ",IF(OR(BB25:CK25="X"),"UCZ.NKL",AVERAGE(BB25:CK25)))</f>
        <v xml:space="preserve"> </v>
      </c>
      <c r="CM25" s="360" t="str">
        <f t="shared" si="7"/>
        <v/>
      </c>
      <c r="CN25" s="358" t="str">
        <f t="shared" si="8"/>
        <v/>
      </c>
      <c r="CO25" s="358" t="str">
        <f t="shared" si="9"/>
        <v/>
      </c>
      <c r="CP25" s="358" t="str">
        <f t="shared" si="10"/>
        <v/>
      </c>
      <c r="CQ25" s="358" t="str">
        <f t="shared" si="11"/>
        <v/>
      </c>
      <c r="CR25" s="358" t="str">
        <f t="shared" si="12"/>
        <v>X</v>
      </c>
      <c r="CS25" s="69" t="str">
        <f t="shared" si="13"/>
        <v xml:space="preserve"> </v>
      </c>
      <c r="CT25" s="69"/>
      <c r="CU25" s="25" t="str">
        <f t="shared" si="14"/>
        <v/>
      </c>
      <c r="CV25" s="26" t="str">
        <f t="shared" si="15"/>
        <v/>
      </c>
      <c r="CW25" s="26" t="str">
        <f t="shared" si="16"/>
        <v/>
      </c>
      <c r="CX25" s="26" t="str">
        <f t="shared" si="17"/>
        <v/>
      </c>
      <c r="CY25" s="27" t="str">
        <f t="shared" si="18"/>
        <v/>
      </c>
      <c r="DA25" s="22" t="str">
        <f t="shared" si="19"/>
        <v/>
      </c>
      <c r="DB25" s="23" t="str">
        <f t="shared" si="20"/>
        <v/>
      </c>
      <c r="DC25" s="23" t="str">
        <f t="shared" si="21"/>
        <v/>
      </c>
      <c r="DD25" s="23" t="str">
        <f t="shared" si="22"/>
        <v/>
      </c>
      <c r="DE25" s="24" t="str">
        <f t="shared" si="23"/>
        <v/>
      </c>
      <c r="DH25" s="250" t="str">
        <f t="shared" si="24"/>
        <v/>
      </c>
      <c r="DI25" s="251" t="str">
        <f t="shared" si="25"/>
        <v/>
      </c>
      <c r="DJ25" s="251" t="str">
        <f t="shared" si="26"/>
        <v/>
      </c>
      <c r="DK25" s="251" t="str">
        <f t="shared" si="27"/>
        <v/>
      </c>
      <c r="DL25" s="252" t="str">
        <f t="shared" si="28"/>
        <v/>
      </c>
      <c r="DN25" s="263" t="str">
        <f t="shared" si="29"/>
        <v/>
      </c>
      <c r="DO25" s="264" t="str">
        <f t="shared" si="30"/>
        <v/>
      </c>
      <c r="DP25" s="264" t="str">
        <f t="shared" si="31"/>
        <v/>
      </c>
      <c r="DQ25" s="264" t="str">
        <f t="shared" si="32"/>
        <v/>
      </c>
      <c r="DR25" s="265" t="str">
        <f t="shared" si="33"/>
        <v/>
      </c>
      <c r="DS25" s="259"/>
      <c r="DT25" s="259"/>
      <c r="DU25" s="250" t="str">
        <f t="shared" si="34"/>
        <v/>
      </c>
      <c r="DV25" s="251" t="str">
        <f t="shared" si="35"/>
        <v/>
      </c>
      <c r="DW25" s="251" t="str">
        <f t="shared" si="36"/>
        <v/>
      </c>
      <c r="DX25" s="251" t="str">
        <f t="shared" si="37"/>
        <v/>
      </c>
      <c r="DY25" s="252" t="str">
        <f t="shared" si="38"/>
        <v/>
      </c>
      <c r="DZ25" s="259"/>
      <c r="EA25" s="263" t="str">
        <f t="shared" si="39"/>
        <v/>
      </c>
      <c r="EB25" s="264" t="str">
        <f t="shared" si="40"/>
        <v/>
      </c>
      <c r="EC25" s="264" t="str">
        <f t="shared" si="41"/>
        <v/>
      </c>
      <c r="ED25" s="264" t="str">
        <f t="shared" si="42"/>
        <v/>
      </c>
      <c r="EE25" s="265" t="str">
        <f t="shared" si="43"/>
        <v/>
      </c>
    </row>
    <row r="26" spans="1:135" ht="11.4" customHeight="1" x14ac:dyDescent="0.25">
      <c r="A26" s="350">
        <v>23</v>
      </c>
      <c r="B26" s="407"/>
      <c r="C26" s="418"/>
      <c r="D26" s="418"/>
      <c r="E26" s="418"/>
      <c r="F26" s="418"/>
      <c r="G26" s="418"/>
      <c r="H26" s="418"/>
      <c r="I26" s="418"/>
      <c r="J26" s="418"/>
      <c r="K26" s="418"/>
      <c r="L26" s="418"/>
      <c r="M26" s="418"/>
      <c r="N26" s="418"/>
      <c r="O26" s="418"/>
      <c r="P26" s="418"/>
      <c r="Q26" s="418"/>
      <c r="R26" s="418"/>
      <c r="S26" s="418"/>
      <c r="T26" s="418"/>
      <c r="U26" s="418"/>
      <c r="V26" s="418"/>
      <c r="W26" s="418"/>
      <c r="X26" s="418"/>
      <c r="Y26" s="418"/>
      <c r="Z26" s="418"/>
      <c r="AA26" s="418"/>
      <c r="AB26" s="418"/>
      <c r="AC26" s="418"/>
      <c r="AD26" s="418"/>
      <c r="AE26" s="418"/>
      <c r="AF26" s="418"/>
      <c r="AG26" s="418"/>
      <c r="AH26" s="418"/>
      <c r="AI26" s="418"/>
      <c r="AJ26" s="418"/>
      <c r="AK26" s="418"/>
      <c r="AL26" s="418"/>
      <c r="AM26" s="522" t="str">
        <f t="shared" si="0"/>
        <v/>
      </c>
      <c r="AN26" s="522"/>
      <c r="AO26" s="57" t="str">
        <f>IF(ISBLANK('frekwencja I sem'!B30),"",'frekwencja I sem'!$B30)</f>
        <v/>
      </c>
      <c r="AP26" s="58" t="str">
        <f>'frekwencja I sem'!T30</f>
        <v/>
      </c>
      <c r="AQ26" s="246" t="str">
        <f>'frekwencja I sem'!$R30</f>
        <v/>
      </c>
      <c r="AR26" s="246" t="str">
        <f>'frekwencja I sem'!M30</f>
        <v/>
      </c>
      <c r="AS26" s="357" t="str">
        <f t="shared" si="1"/>
        <v/>
      </c>
      <c r="AT26" s="357" t="str">
        <f t="shared" si="2"/>
        <v/>
      </c>
      <c r="AU26" s="357" t="str">
        <f t="shared" si="3"/>
        <v/>
      </c>
      <c r="AV26" s="357" t="str">
        <f t="shared" si="4"/>
        <v/>
      </c>
      <c r="AW26" s="357" t="str">
        <f t="shared" si="5"/>
        <v/>
      </c>
      <c r="AX26" s="357" t="str">
        <f t="shared" si="6"/>
        <v/>
      </c>
      <c r="AY26" s="69" t="str">
        <f t="shared" si="44"/>
        <v/>
      </c>
      <c r="AZ26" s="69" t="str">
        <f t="shared" si="45"/>
        <v/>
      </c>
      <c r="BA26" s="69"/>
      <c r="BB26" s="358" t="str">
        <f t="shared" si="46"/>
        <v xml:space="preserve"> </v>
      </c>
      <c r="BC26" s="358" t="str">
        <f t="shared" si="47"/>
        <v xml:space="preserve"> </v>
      </c>
      <c r="BD26" s="358" t="str">
        <f t="shared" si="48"/>
        <v xml:space="preserve"> </v>
      </c>
      <c r="BE26" s="358" t="str">
        <f t="shared" si="49"/>
        <v xml:space="preserve"> </v>
      </c>
      <c r="BF26" s="358" t="str">
        <f t="shared" si="50"/>
        <v xml:space="preserve"> </v>
      </c>
      <c r="BG26" s="358" t="str">
        <f t="shared" si="51"/>
        <v xml:space="preserve"> </v>
      </c>
      <c r="BH26" s="358" t="str">
        <f t="shared" si="52"/>
        <v xml:space="preserve"> </v>
      </c>
      <c r="BI26" s="358" t="str">
        <f t="shared" si="53"/>
        <v xml:space="preserve"> </v>
      </c>
      <c r="BJ26" s="358" t="str">
        <f t="shared" si="54"/>
        <v xml:space="preserve"> </v>
      </c>
      <c r="BK26" s="358" t="str">
        <f t="shared" si="55"/>
        <v xml:space="preserve"> </v>
      </c>
      <c r="BL26" s="358" t="str">
        <f t="shared" si="56"/>
        <v xml:space="preserve"> </v>
      </c>
      <c r="BM26" s="358" t="str">
        <f t="shared" si="57"/>
        <v xml:space="preserve"> </v>
      </c>
      <c r="BN26" s="358" t="str">
        <f t="shared" si="58"/>
        <v xml:space="preserve"> </v>
      </c>
      <c r="BO26" s="358" t="str">
        <f t="shared" si="59"/>
        <v xml:space="preserve"> </v>
      </c>
      <c r="BP26" s="358" t="str">
        <f t="shared" si="60"/>
        <v xml:space="preserve"> </v>
      </c>
      <c r="BQ26" s="358" t="str">
        <f t="shared" si="61"/>
        <v xml:space="preserve"> </v>
      </c>
      <c r="BR26" s="358" t="str">
        <f t="shared" si="62"/>
        <v xml:space="preserve"> </v>
      </c>
      <c r="BS26" s="358" t="str">
        <f t="shared" si="63"/>
        <v xml:space="preserve"> </v>
      </c>
      <c r="BT26" s="358" t="str">
        <f t="shared" si="64"/>
        <v xml:space="preserve"> </v>
      </c>
      <c r="BU26" s="358" t="str">
        <f t="shared" si="65"/>
        <v xml:space="preserve"> </v>
      </c>
      <c r="BV26" s="358" t="str">
        <f t="shared" si="66"/>
        <v xml:space="preserve"> </v>
      </c>
      <c r="BW26" s="358" t="str">
        <f t="shared" si="67"/>
        <v xml:space="preserve"> </v>
      </c>
      <c r="BX26" s="358" t="str">
        <f t="shared" si="68"/>
        <v xml:space="preserve"> </v>
      </c>
      <c r="BY26" s="358" t="str">
        <f t="shared" si="69"/>
        <v xml:space="preserve"> </v>
      </c>
      <c r="BZ26" s="358" t="str">
        <f t="shared" si="70"/>
        <v xml:space="preserve"> </v>
      </c>
      <c r="CA26" s="358" t="str">
        <f t="shared" si="71"/>
        <v xml:space="preserve"> </v>
      </c>
      <c r="CB26" s="358" t="str">
        <f t="shared" si="72"/>
        <v xml:space="preserve"> </v>
      </c>
      <c r="CC26" s="358" t="str">
        <f t="shared" si="73"/>
        <v xml:space="preserve"> </v>
      </c>
      <c r="CD26" s="358" t="str">
        <f t="shared" si="74"/>
        <v xml:space="preserve"> </v>
      </c>
      <c r="CE26" s="358" t="str">
        <f t="shared" si="75"/>
        <v xml:space="preserve"> </v>
      </c>
      <c r="CF26" s="358" t="str">
        <f t="shared" si="76"/>
        <v xml:space="preserve"> </v>
      </c>
      <c r="CG26" s="358" t="str">
        <f t="shared" si="77"/>
        <v xml:space="preserve"> </v>
      </c>
      <c r="CH26" s="358" t="str">
        <f t="shared" si="78"/>
        <v xml:space="preserve"> </v>
      </c>
      <c r="CI26" s="358" t="str">
        <f t="shared" si="79"/>
        <v xml:space="preserve"> </v>
      </c>
      <c r="CJ26" s="358" t="str">
        <f t="shared" si="80"/>
        <v xml:space="preserve"> </v>
      </c>
      <c r="CK26" s="358" t="str">
        <f t="shared" si="81"/>
        <v xml:space="preserve"> </v>
      </c>
      <c r="CL26" s="359" t="str">
        <f t="array" ref="CL26">IF(ISBLANK(B26)," ",IF(OR(BB26:CK26="X"),"UCZ.NKL",AVERAGE(BB26:CK26)))</f>
        <v xml:space="preserve"> </v>
      </c>
      <c r="CM26" s="360" t="str">
        <f t="shared" si="7"/>
        <v/>
      </c>
      <c r="CN26" s="358" t="str">
        <f t="shared" si="8"/>
        <v/>
      </c>
      <c r="CO26" s="358" t="str">
        <f t="shared" si="9"/>
        <v/>
      </c>
      <c r="CP26" s="358" t="str">
        <f t="shared" si="10"/>
        <v/>
      </c>
      <c r="CQ26" s="358" t="str">
        <f t="shared" si="11"/>
        <v/>
      </c>
      <c r="CR26" s="358" t="str">
        <f t="shared" si="12"/>
        <v>X</v>
      </c>
      <c r="CS26" s="69" t="str">
        <f t="shared" si="13"/>
        <v xml:space="preserve"> </v>
      </c>
      <c r="CT26" s="69"/>
      <c r="CU26" s="25" t="str">
        <f t="shared" si="14"/>
        <v/>
      </c>
      <c r="CV26" s="26" t="str">
        <f t="shared" si="15"/>
        <v/>
      </c>
      <c r="CW26" s="26" t="str">
        <f t="shared" si="16"/>
        <v/>
      </c>
      <c r="CX26" s="26" t="str">
        <f t="shared" si="17"/>
        <v/>
      </c>
      <c r="CY26" s="27" t="str">
        <f t="shared" si="18"/>
        <v/>
      </c>
      <c r="DA26" s="22" t="str">
        <f t="shared" si="19"/>
        <v/>
      </c>
      <c r="DB26" s="23" t="str">
        <f t="shared" si="20"/>
        <v/>
      </c>
      <c r="DC26" s="23" t="str">
        <f t="shared" si="21"/>
        <v/>
      </c>
      <c r="DD26" s="23" t="str">
        <f t="shared" si="22"/>
        <v/>
      </c>
      <c r="DE26" s="24" t="str">
        <f t="shared" si="23"/>
        <v/>
      </c>
      <c r="DH26" s="250" t="str">
        <f t="shared" si="24"/>
        <v/>
      </c>
      <c r="DI26" s="251" t="str">
        <f t="shared" si="25"/>
        <v/>
      </c>
      <c r="DJ26" s="251" t="str">
        <f t="shared" si="26"/>
        <v/>
      </c>
      <c r="DK26" s="251" t="str">
        <f t="shared" si="27"/>
        <v/>
      </c>
      <c r="DL26" s="252" t="str">
        <f t="shared" si="28"/>
        <v/>
      </c>
      <c r="DN26" s="263" t="str">
        <f t="shared" si="29"/>
        <v/>
      </c>
      <c r="DO26" s="264" t="str">
        <f t="shared" si="30"/>
        <v/>
      </c>
      <c r="DP26" s="264" t="str">
        <f t="shared" si="31"/>
        <v/>
      </c>
      <c r="DQ26" s="264" t="str">
        <f t="shared" si="32"/>
        <v/>
      </c>
      <c r="DR26" s="265" t="str">
        <f t="shared" si="33"/>
        <v/>
      </c>
      <c r="DS26" s="259"/>
      <c r="DT26" s="259"/>
      <c r="DU26" s="250" t="str">
        <f t="shared" si="34"/>
        <v/>
      </c>
      <c r="DV26" s="251" t="str">
        <f t="shared" si="35"/>
        <v/>
      </c>
      <c r="DW26" s="251" t="str">
        <f t="shared" si="36"/>
        <v/>
      </c>
      <c r="DX26" s="251" t="str">
        <f t="shared" si="37"/>
        <v/>
      </c>
      <c r="DY26" s="252" t="str">
        <f t="shared" si="38"/>
        <v/>
      </c>
      <c r="DZ26" s="259"/>
      <c r="EA26" s="263" t="str">
        <f t="shared" si="39"/>
        <v/>
      </c>
      <c r="EB26" s="264" t="str">
        <f t="shared" si="40"/>
        <v/>
      </c>
      <c r="EC26" s="264" t="str">
        <f t="shared" si="41"/>
        <v/>
      </c>
      <c r="ED26" s="264" t="str">
        <f t="shared" si="42"/>
        <v/>
      </c>
      <c r="EE26" s="265" t="str">
        <f t="shared" si="43"/>
        <v/>
      </c>
    </row>
    <row r="27" spans="1:135" ht="11.4" customHeight="1" x14ac:dyDescent="0.25">
      <c r="A27" s="350">
        <v>24</v>
      </c>
      <c r="B27" s="407"/>
      <c r="C27" s="418"/>
      <c r="D27" s="418"/>
      <c r="E27" s="418"/>
      <c r="F27" s="418"/>
      <c r="G27" s="418"/>
      <c r="H27" s="418"/>
      <c r="I27" s="418"/>
      <c r="J27" s="418"/>
      <c r="K27" s="418"/>
      <c r="L27" s="418"/>
      <c r="M27" s="418"/>
      <c r="N27" s="418"/>
      <c r="O27" s="418"/>
      <c r="P27" s="418"/>
      <c r="Q27" s="418"/>
      <c r="R27" s="418"/>
      <c r="S27" s="418"/>
      <c r="T27" s="418"/>
      <c r="U27" s="418"/>
      <c r="V27" s="418"/>
      <c r="W27" s="418"/>
      <c r="X27" s="418"/>
      <c r="Y27" s="418"/>
      <c r="Z27" s="418"/>
      <c r="AA27" s="418"/>
      <c r="AB27" s="418"/>
      <c r="AC27" s="418"/>
      <c r="AD27" s="418"/>
      <c r="AE27" s="418"/>
      <c r="AF27" s="418"/>
      <c r="AG27" s="418"/>
      <c r="AH27" s="418"/>
      <c r="AI27" s="418"/>
      <c r="AJ27" s="418"/>
      <c r="AK27" s="418"/>
      <c r="AL27" s="418"/>
      <c r="AM27" s="522" t="str">
        <f t="shared" si="0"/>
        <v/>
      </c>
      <c r="AN27" s="522"/>
      <c r="AO27" s="57" t="str">
        <f>IF(ISBLANK('frekwencja I sem'!B31),"",'frekwencja I sem'!$B31)</f>
        <v/>
      </c>
      <c r="AP27" s="58" t="str">
        <f>'frekwencja I sem'!T31</f>
        <v/>
      </c>
      <c r="AQ27" s="246" t="str">
        <f>'frekwencja I sem'!$R31</f>
        <v/>
      </c>
      <c r="AR27" s="246" t="str">
        <f>'frekwencja I sem'!M31</f>
        <v/>
      </c>
      <c r="AS27" s="357" t="str">
        <f t="shared" si="1"/>
        <v/>
      </c>
      <c r="AT27" s="357" t="str">
        <f t="shared" si="2"/>
        <v/>
      </c>
      <c r="AU27" s="357" t="str">
        <f t="shared" si="3"/>
        <v/>
      </c>
      <c r="AV27" s="357" t="str">
        <f t="shared" si="4"/>
        <v/>
      </c>
      <c r="AW27" s="357" t="str">
        <f t="shared" si="5"/>
        <v/>
      </c>
      <c r="AX27" s="357" t="str">
        <f t="shared" si="6"/>
        <v/>
      </c>
      <c r="AY27" s="69" t="str">
        <f t="shared" si="44"/>
        <v/>
      </c>
      <c r="AZ27" s="69" t="str">
        <f t="shared" si="45"/>
        <v/>
      </c>
      <c r="BA27" s="69"/>
      <c r="BB27" s="358" t="str">
        <f t="shared" si="46"/>
        <v xml:space="preserve"> </v>
      </c>
      <c r="BC27" s="358" t="str">
        <f t="shared" si="47"/>
        <v xml:space="preserve"> </v>
      </c>
      <c r="BD27" s="358" t="str">
        <f t="shared" si="48"/>
        <v xml:space="preserve"> </v>
      </c>
      <c r="BE27" s="358" t="str">
        <f t="shared" si="49"/>
        <v xml:space="preserve"> </v>
      </c>
      <c r="BF27" s="358" t="str">
        <f t="shared" si="50"/>
        <v xml:space="preserve"> </v>
      </c>
      <c r="BG27" s="358" t="str">
        <f t="shared" si="51"/>
        <v xml:space="preserve"> </v>
      </c>
      <c r="BH27" s="358" t="str">
        <f t="shared" si="52"/>
        <v xml:space="preserve"> </v>
      </c>
      <c r="BI27" s="358" t="str">
        <f t="shared" si="53"/>
        <v xml:space="preserve"> </v>
      </c>
      <c r="BJ27" s="358" t="str">
        <f t="shared" si="54"/>
        <v xml:space="preserve"> </v>
      </c>
      <c r="BK27" s="358" t="str">
        <f t="shared" si="55"/>
        <v xml:space="preserve"> </v>
      </c>
      <c r="BL27" s="358" t="str">
        <f t="shared" si="56"/>
        <v xml:space="preserve"> </v>
      </c>
      <c r="BM27" s="358" t="str">
        <f t="shared" si="57"/>
        <v xml:space="preserve"> </v>
      </c>
      <c r="BN27" s="358" t="str">
        <f t="shared" si="58"/>
        <v xml:space="preserve"> </v>
      </c>
      <c r="BO27" s="358" t="str">
        <f t="shared" si="59"/>
        <v xml:space="preserve"> </v>
      </c>
      <c r="BP27" s="358" t="str">
        <f t="shared" si="60"/>
        <v xml:space="preserve"> </v>
      </c>
      <c r="BQ27" s="358" t="str">
        <f t="shared" si="61"/>
        <v xml:space="preserve"> </v>
      </c>
      <c r="BR27" s="358" t="str">
        <f t="shared" si="62"/>
        <v xml:space="preserve"> </v>
      </c>
      <c r="BS27" s="358" t="str">
        <f t="shared" si="63"/>
        <v xml:space="preserve"> </v>
      </c>
      <c r="BT27" s="358" t="str">
        <f t="shared" si="64"/>
        <v xml:space="preserve"> </v>
      </c>
      <c r="BU27" s="358" t="str">
        <f t="shared" si="65"/>
        <v xml:space="preserve"> </v>
      </c>
      <c r="BV27" s="358" t="str">
        <f t="shared" si="66"/>
        <v xml:space="preserve"> </v>
      </c>
      <c r="BW27" s="358" t="str">
        <f t="shared" si="67"/>
        <v xml:space="preserve"> </v>
      </c>
      <c r="BX27" s="358" t="str">
        <f t="shared" si="68"/>
        <v xml:space="preserve"> </v>
      </c>
      <c r="BY27" s="358" t="str">
        <f t="shared" si="69"/>
        <v xml:space="preserve"> </v>
      </c>
      <c r="BZ27" s="358" t="str">
        <f t="shared" si="70"/>
        <v xml:space="preserve"> </v>
      </c>
      <c r="CA27" s="358" t="str">
        <f t="shared" si="71"/>
        <v xml:space="preserve"> </v>
      </c>
      <c r="CB27" s="358" t="str">
        <f t="shared" si="72"/>
        <v xml:space="preserve"> </v>
      </c>
      <c r="CC27" s="358" t="str">
        <f t="shared" si="73"/>
        <v xml:space="preserve"> </v>
      </c>
      <c r="CD27" s="358" t="str">
        <f t="shared" si="74"/>
        <v xml:space="preserve"> </v>
      </c>
      <c r="CE27" s="358" t="str">
        <f t="shared" si="75"/>
        <v xml:space="preserve"> </v>
      </c>
      <c r="CF27" s="358" t="str">
        <f t="shared" si="76"/>
        <v xml:space="preserve"> </v>
      </c>
      <c r="CG27" s="358" t="str">
        <f t="shared" si="77"/>
        <v xml:space="preserve"> </v>
      </c>
      <c r="CH27" s="358" t="str">
        <f t="shared" si="78"/>
        <v xml:space="preserve"> </v>
      </c>
      <c r="CI27" s="358" t="str">
        <f t="shared" si="79"/>
        <v xml:space="preserve"> </v>
      </c>
      <c r="CJ27" s="358" t="str">
        <f t="shared" si="80"/>
        <v xml:space="preserve"> </v>
      </c>
      <c r="CK27" s="358" t="str">
        <f t="shared" si="81"/>
        <v xml:space="preserve"> </v>
      </c>
      <c r="CL27" s="359" t="str">
        <f t="array" ref="CL27">IF(ISBLANK(B27)," ",IF(OR(BB27:CK27="X"),"UCZ.NKL",AVERAGE(BB27:CK27)))</f>
        <v xml:space="preserve"> </v>
      </c>
      <c r="CM27" s="360" t="str">
        <f t="shared" si="7"/>
        <v/>
      </c>
      <c r="CN27" s="358" t="str">
        <f t="shared" si="8"/>
        <v/>
      </c>
      <c r="CO27" s="358" t="str">
        <f t="shared" si="9"/>
        <v/>
      </c>
      <c r="CP27" s="358" t="str">
        <f t="shared" si="10"/>
        <v/>
      </c>
      <c r="CQ27" s="358" t="str">
        <f t="shared" si="11"/>
        <v/>
      </c>
      <c r="CR27" s="358" t="str">
        <f t="shared" si="12"/>
        <v>X</v>
      </c>
      <c r="CS27" s="69" t="str">
        <f t="shared" si="13"/>
        <v xml:space="preserve"> </v>
      </c>
      <c r="CT27" s="69"/>
      <c r="CU27" s="25" t="str">
        <f t="shared" si="14"/>
        <v/>
      </c>
      <c r="CV27" s="26" t="str">
        <f t="shared" si="15"/>
        <v/>
      </c>
      <c r="CW27" s="26" t="str">
        <f t="shared" si="16"/>
        <v/>
      </c>
      <c r="CX27" s="26" t="str">
        <f t="shared" si="17"/>
        <v/>
      </c>
      <c r="CY27" s="27" t="str">
        <f t="shared" si="18"/>
        <v/>
      </c>
      <c r="DA27" s="22" t="str">
        <f t="shared" si="19"/>
        <v/>
      </c>
      <c r="DB27" s="23" t="str">
        <f t="shared" si="20"/>
        <v/>
      </c>
      <c r="DC27" s="23" t="str">
        <f t="shared" si="21"/>
        <v/>
      </c>
      <c r="DD27" s="23" t="str">
        <f t="shared" si="22"/>
        <v/>
      </c>
      <c r="DE27" s="24" t="str">
        <f t="shared" si="23"/>
        <v/>
      </c>
      <c r="DH27" s="250" t="str">
        <f t="shared" si="24"/>
        <v/>
      </c>
      <c r="DI27" s="251" t="str">
        <f t="shared" si="25"/>
        <v/>
      </c>
      <c r="DJ27" s="251" t="str">
        <f t="shared" si="26"/>
        <v/>
      </c>
      <c r="DK27" s="251" t="str">
        <f t="shared" si="27"/>
        <v/>
      </c>
      <c r="DL27" s="252" t="str">
        <f t="shared" si="28"/>
        <v/>
      </c>
      <c r="DN27" s="263" t="str">
        <f t="shared" si="29"/>
        <v/>
      </c>
      <c r="DO27" s="264" t="str">
        <f t="shared" si="30"/>
        <v/>
      </c>
      <c r="DP27" s="264" t="str">
        <f t="shared" si="31"/>
        <v/>
      </c>
      <c r="DQ27" s="264" t="str">
        <f t="shared" si="32"/>
        <v/>
      </c>
      <c r="DR27" s="265" t="str">
        <f t="shared" si="33"/>
        <v/>
      </c>
      <c r="DS27" s="259"/>
      <c r="DT27" s="259"/>
      <c r="DU27" s="250" t="str">
        <f t="shared" si="34"/>
        <v/>
      </c>
      <c r="DV27" s="251" t="str">
        <f t="shared" si="35"/>
        <v/>
      </c>
      <c r="DW27" s="251" t="str">
        <f t="shared" si="36"/>
        <v/>
      </c>
      <c r="DX27" s="251" t="str">
        <f t="shared" si="37"/>
        <v/>
      </c>
      <c r="DY27" s="252" t="str">
        <f t="shared" si="38"/>
        <v/>
      </c>
      <c r="DZ27" s="259"/>
      <c r="EA27" s="263" t="str">
        <f t="shared" si="39"/>
        <v/>
      </c>
      <c r="EB27" s="264" t="str">
        <f t="shared" si="40"/>
        <v/>
      </c>
      <c r="EC27" s="264" t="str">
        <f t="shared" si="41"/>
        <v/>
      </c>
      <c r="ED27" s="264" t="str">
        <f t="shared" si="42"/>
        <v/>
      </c>
      <c r="EE27" s="265" t="str">
        <f t="shared" si="43"/>
        <v/>
      </c>
    </row>
    <row r="28" spans="1:135" ht="11.4" customHeight="1" x14ac:dyDescent="0.25">
      <c r="A28" s="350">
        <v>25</v>
      </c>
      <c r="B28" s="407"/>
      <c r="C28" s="418"/>
      <c r="D28" s="418"/>
      <c r="E28" s="418"/>
      <c r="F28" s="418"/>
      <c r="G28" s="418"/>
      <c r="H28" s="418"/>
      <c r="I28" s="418"/>
      <c r="J28" s="418"/>
      <c r="K28" s="418"/>
      <c r="L28" s="418"/>
      <c r="M28" s="418"/>
      <c r="N28" s="418"/>
      <c r="O28" s="418"/>
      <c r="P28" s="418"/>
      <c r="Q28" s="418"/>
      <c r="R28" s="418"/>
      <c r="S28" s="418"/>
      <c r="T28" s="418"/>
      <c r="U28" s="418"/>
      <c r="V28" s="418"/>
      <c r="W28" s="418"/>
      <c r="X28" s="418"/>
      <c r="Y28" s="418"/>
      <c r="Z28" s="418"/>
      <c r="AA28" s="418"/>
      <c r="AB28" s="418"/>
      <c r="AC28" s="418"/>
      <c r="AD28" s="418"/>
      <c r="AE28" s="418"/>
      <c r="AF28" s="418"/>
      <c r="AG28" s="418"/>
      <c r="AH28" s="418"/>
      <c r="AI28" s="418"/>
      <c r="AJ28" s="418"/>
      <c r="AK28" s="418"/>
      <c r="AL28" s="418"/>
      <c r="AM28" s="522" t="str">
        <f t="shared" si="0"/>
        <v/>
      </c>
      <c r="AN28" s="522"/>
      <c r="AO28" s="57" t="str">
        <f>IF(ISBLANK('frekwencja I sem'!B32),"",'frekwencja I sem'!$B32)</f>
        <v/>
      </c>
      <c r="AP28" s="58" t="str">
        <f>'frekwencja I sem'!T32</f>
        <v/>
      </c>
      <c r="AQ28" s="246" t="str">
        <f>'frekwencja I sem'!$R32</f>
        <v/>
      </c>
      <c r="AR28" s="246" t="str">
        <f>'frekwencja I sem'!M32</f>
        <v/>
      </c>
      <c r="AS28" s="357" t="str">
        <f t="shared" si="1"/>
        <v/>
      </c>
      <c r="AT28" s="357" t="str">
        <f t="shared" si="2"/>
        <v/>
      </c>
      <c r="AU28" s="357" t="str">
        <f t="shared" si="3"/>
        <v/>
      </c>
      <c r="AV28" s="357" t="str">
        <f t="shared" si="4"/>
        <v/>
      </c>
      <c r="AW28" s="357" t="str">
        <f t="shared" si="5"/>
        <v/>
      </c>
      <c r="AX28" s="357" t="str">
        <f t="shared" si="6"/>
        <v/>
      </c>
      <c r="AY28" s="69" t="str">
        <f t="shared" si="44"/>
        <v/>
      </c>
      <c r="AZ28" s="69" t="str">
        <f t="shared" si="45"/>
        <v/>
      </c>
      <c r="BA28" s="69"/>
      <c r="BB28" s="358" t="str">
        <f t="shared" si="46"/>
        <v xml:space="preserve"> </v>
      </c>
      <c r="BC28" s="358" t="str">
        <f t="shared" si="47"/>
        <v xml:space="preserve"> </v>
      </c>
      <c r="BD28" s="358" t="str">
        <f t="shared" si="48"/>
        <v xml:space="preserve"> </v>
      </c>
      <c r="BE28" s="358" t="str">
        <f t="shared" si="49"/>
        <v xml:space="preserve"> </v>
      </c>
      <c r="BF28" s="358" t="str">
        <f t="shared" si="50"/>
        <v xml:space="preserve"> </v>
      </c>
      <c r="BG28" s="358" t="str">
        <f t="shared" si="51"/>
        <v xml:space="preserve"> </v>
      </c>
      <c r="BH28" s="358" t="str">
        <f t="shared" si="52"/>
        <v xml:space="preserve"> </v>
      </c>
      <c r="BI28" s="358" t="str">
        <f t="shared" si="53"/>
        <v xml:space="preserve"> </v>
      </c>
      <c r="BJ28" s="358" t="str">
        <f t="shared" si="54"/>
        <v xml:space="preserve"> </v>
      </c>
      <c r="BK28" s="358" t="str">
        <f t="shared" si="55"/>
        <v xml:space="preserve"> </v>
      </c>
      <c r="BL28" s="358" t="str">
        <f t="shared" si="56"/>
        <v xml:space="preserve"> </v>
      </c>
      <c r="BM28" s="358" t="str">
        <f t="shared" si="57"/>
        <v xml:space="preserve"> </v>
      </c>
      <c r="BN28" s="358" t="str">
        <f t="shared" si="58"/>
        <v xml:space="preserve"> </v>
      </c>
      <c r="BO28" s="358" t="str">
        <f t="shared" si="59"/>
        <v xml:space="preserve"> </v>
      </c>
      <c r="BP28" s="358" t="str">
        <f t="shared" si="60"/>
        <v xml:space="preserve"> </v>
      </c>
      <c r="BQ28" s="358" t="str">
        <f t="shared" si="61"/>
        <v xml:space="preserve"> </v>
      </c>
      <c r="BR28" s="358" t="str">
        <f t="shared" si="62"/>
        <v xml:space="preserve"> </v>
      </c>
      <c r="BS28" s="358" t="str">
        <f t="shared" si="63"/>
        <v xml:space="preserve"> </v>
      </c>
      <c r="BT28" s="358" t="str">
        <f t="shared" si="64"/>
        <v xml:space="preserve"> </v>
      </c>
      <c r="BU28" s="358" t="str">
        <f t="shared" si="65"/>
        <v xml:space="preserve"> </v>
      </c>
      <c r="BV28" s="358" t="str">
        <f t="shared" si="66"/>
        <v xml:space="preserve"> </v>
      </c>
      <c r="BW28" s="358" t="str">
        <f t="shared" si="67"/>
        <v xml:space="preserve"> </v>
      </c>
      <c r="BX28" s="358" t="str">
        <f t="shared" si="68"/>
        <v xml:space="preserve"> </v>
      </c>
      <c r="BY28" s="358" t="str">
        <f t="shared" si="69"/>
        <v xml:space="preserve"> </v>
      </c>
      <c r="BZ28" s="358" t="str">
        <f t="shared" si="70"/>
        <v xml:space="preserve"> </v>
      </c>
      <c r="CA28" s="358" t="str">
        <f t="shared" si="71"/>
        <v xml:space="preserve"> </v>
      </c>
      <c r="CB28" s="358" t="str">
        <f t="shared" si="72"/>
        <v xml:space="preserve"> </v>
      </c>
      <c r="CC28" s="358" t="str">
        <f t="shared" si="73"/>
        <v xml:space="preserve"> </v>
      </c>
      <c r="CD28" s="358" t="str">
        <f t="shared" si="74"/>
        <v xml:space="preserve"> </v>
      </c>
      <c r="CE28" s="358" t="str">
        <f t="shared" si="75"/>
        <v xml:space="preserve"> </v>
      </c>
      <c r="CF28" s="358" t="str">
        <f t="shared" si="76"/>
        <v xml:space="preserve"> </v>
      </c>
      <c r="CG28" s="358" t="str">
        <f t="shared" si="77"/>
        <v xml:space="preserve"> </v>
      </c>
      <c r="CH28" s="358" t="str">
        <f t="shared" si="78"/>
        <v xml:space="preserve"> </v>
      </c>
      <c r="CI28" s="358" t="str">
        <f t="shared" si="79"/>
        <v xml:space="preserve"> </v>
      </c>
      <c r="CJ28" s="358" t="str">
        <f t="shared" si="80"/>
        <v xml:space="preserve"> </v>
      </c>
      <c r="CK28" s="358" t="str">
        <f t="shared" si="81"/>
        <v xml:space="preserve"> </v>
      </c>
      <c r="CL28" s="359" t="str">
        <f t="array" ref="CL28">IF(ISBLANK(B28)," ",IF(OR(BB28:CK28="X"),"UCZ.NKL",AVERAGE(BB28:CK28)))</f>
        <v xml:space="preserve"> </v>
      </c>
      <c r="CM28" s="360" t="str">
        <f t="shared" si="7"/>
        <v/>
      </c>
      <c r="CN28" s="358" t="str">
        <f t="shared" si="8"/>
        <v/>
      </c>
      <c r="CO28" s="358" t="str">
        <f t="shared" si="9"/>
        <v/>
      </c>
      <c r="CP28" s="358" t="str">
        <f t="shared" si="10"/>
        <v/>
      </c>
      <c r="CQ28" s="358" t="str">
        <f t="shared" si="11"/>
        <v/>
      </c>
      <c r="CR28" s="358" t="str">
        <f t="shared" si="12"/>
        <v>X</v>
      </c>
      <c r="CS28" s="69" t="str">
        <f t="shared" si="13"/>
        <v xml:space="preserve"> </v>
      </c>
      <c r="CT28" s="69"/>
      <c r="CU28" s="25" t="str">
        <f t="shared" si="14"/>
        <v/>
      </c>
      <c r="CV28" s="26" t="str">
        <f t="shared" si="15"/>
        <v/>
      </c>
      <c r="CW28" s="26" t="str">
        <f t="shared" si="16"/>
        <v/>
      </c>
      <c r="CX28" s="26" t="str">
        <f t="shared" si="17"/>
        <v/>
      </c>
      <c r="CY28" s="27" t="str">
        <f t="shared" si="18"/>
        <v/>
      </c>
      <c r="DA28" s="22" t="str">
        <f t="shared" si="19"/>
        <v/>
      </c>
      <c r="DB28" s="23" t="str">
        <f t="shared" si="20"/>
        <v/>
      </c>
      <c r="DC28" s="23" t="str">
        <f t="shared" si="21"/>
        <v/>
      </c>
      <c r="DD28" s="23" t="str">
        <f t="shared" si="22"/>
        <v/>
      </c>
      <c r="DE28" s="24" t="str">
        <f t="shared" si="23"/>
        <v/>
      </c>
      <c r="DH28" s="250" t="str">
        <f t="shared" si="24"/>
        <v/>
      </c>
      <c r="DI28" s="251" t="str">
        <f t="shared" si="25"/>
        <v/>
      </c>
      <c r="DJ28" s="251" t="str">
        <f t="shared" si="26"/>
        <v/>
      </c>
      <c r="DK28" s="251" t="str">
        <f t="shared" si="27"/>
        <v/>
      </c>
      <c r="DL28" s="252" t="str">
        <f t="shared" si="28"/>
        <v/>
      </c>
      <c r="DN28" s="263" t="str">
        <f t="shared" si="29"/>
        <v/>
      </c>
      <c r="DO28" s="264" t="str">
        <f t="shared" si="30"/>
        <v/>
      </c>
      <c r="DP28" s="264" t="str">
        <f t="shared" si="31"/>
        <v/>
      </c>
      <c r="DQ28" s="264" t="str">
        <f t="shared" si="32"/>
        <v/>
      </c>
      <c r="DR28" s="265" t="str">
        <f t="shared" si="33"/>
        <v/>
      </c>
      <c r="DS28" s="259"/>
      <c r="DT28" s="259"/>
      <c r="DU28" s="250" t="str">
        <f t="shared" si="34"/>
        <v/>
      </c>
      <c r="DV28" s="251" t="str">
        <f t="shared" si="35"/>
        <v/>
      </c>
      <c r="DW28" s="251" t="str">
        <f t="shared" si="36"/>
        <v/>
      </c>
      <c r="DX28" s="251" t="str">
        <f t="shared" si="37"/>
        <v/>
      </c>
      <c r="DY28" s="252" t="str">
        <f t="shared" si="38"/>
        <v/>
      </c>
      <c r="DZ28" s="259"/>
      <c r="EA28" s="263" t="str">
        <f t="shared" si="39"/>
        <v/>
      </c>
      <c r="EB28" s="264" t="str">
        <f t="shared" si="40"/>
        <v/>
      </c>
      <c r="EC28" s="264" t="str">
        <f t="shared" si="41"/>
        <v/>
      </c>
      <c r="ED28" s="264" t="str">
        <f t="shared" si="42"/>
        <v/>
      </c>
      <c r="EE28" s="265" t="str">
        <f t="shared" si="43"/>
        <v/>
      </c>
    </row>
    <row r="29" spans="1:135" ht="11.4" customHeight="1" x14ac:dyDescent="0.25">
      <c r="A29" s="350">
        <v>26</v>
      </c>
      <c r="B29" s="407"/>
      <c r="C29" s="418"/>
      <c r="D29" s="418"/>
      <c r="E29" s="418"/>
      <c r="F29" s="418"/>
      <c r="G29" s="418"/>
      <c r="H29" s="418"/>
      <c r="I29" s="418"/>
      <c r="J29" s="418"/>
      <c r="K29" s="418"/>
      <c r="L29" s="418"/>
      <c r="M29" s="418"/>
      <c r="N29" s="418"/>
      <c r="O29" s="418"/>
      <c r="P29" s="418"/>
      <c r="Q29" s="418"/>
      <c r="R29" s="418"/>
      <c r="S29" s="418"/>
      <c r="T29" s="418"/>
      <c r="U29" s="418"/>
      <c r="V29" s="418"/>
      <c r="W29" s="418"/>
      <c r="X29" s="418"/>
      <c r="Y29" s="418"/>
      <c r="Z29" s="418"/>
      <c r="AA29" s="418"/>
      <c r="AB29" s="418"/>
      <c r="AC29" s="418"/>
      <c r="AD29" s="418"/>
      <c r="AE29" s="418"/>
      <c r="AF29" s="418"/>
      <c r="AG29" s="418"/>
      <c r="AH29" s="418"/>
      <c r="AI29" s="418"/>
      <c r="AJ29" s="418"/>
      <c r="AK29" s="418"/>
      <c r="AL29" s="418"/>
      <c r="AM29" s="522" t="str">
        <f t="shared" si="0"/>
        <v/>
      </c>
      <c r="AN29" s="522"/>
      <c r="AO29" s="57" t="str">
        <f>IF(ISBLANK('frekwencja I sem'!B33),"",'frekwencja I sem'!$B33)</f>
        <v/>
      </c>
      <c r="AP29" s="58" t="str">
        <f>'frekwencja I sem'!T33</f>
        <v/>
      </c>
      <c r="AQ29" s="246" t="str">
        <f>'frekwencja I sem'!$R33</f>
        <v/>
      </c>
      <c r="AR29" s="246" t="str">
        <f>'frekwencja I sem'!M33</f>
        <v/>
      </c>
      <c r="AS29" s="357" t="str">
        <f t="shared" si="1"/>
        <v/>
      </c>
      <c r="AT29" s="357" t="str">
        <f t="shared" si="2"/>
        <v/>
      </c>
      <c r="AU29" s="357" t="str">
        <f t="shared" si="3"/>
        <v/>
      </c>
      <c r="AV29" s="357" t="str">
        <f t="shared" si="4"/>
        <v/>
      </c>
      <c r="AW29" s="357" t="str">
        <f t="shared" si="5"/>
        <v/>
      </c>
      <c r="AX29" s="357" t="str">
        <f t="shared" si="6"/>
        <v/>
      </c>
      <c r="AY29" s="69" t="str">
        <f t="shared" si="44"/>
        <v/>
      </c>
      <c r="AZ29" s="69" t="str">
        <f t="shared" si="45"/>
        <v/>
      </c>
      <c r="BA29" s="69"/>
      <c r="BB29" s="358" t="str">
        <f t="shared" si="46"/>
        <v xml:space="preserve"> </v>
      </c>
      <c r="BC29" s="358" t="str">
        <f t="shared" si="47"/>
        <v xml:space="preserve"> </v>
      </c>
      <c r="BD29" s="358" t="str">
        <f t="shared" si="48"/>
        <v xml:space="preserve"> </v>
      </c>
      <c r="BE29" s="358" t="str">
        <f t="shared" si="49"/>
        <v xml:space="preserve"> </v>
      </c>
      <c r="BF29" s="358" t="str">
        <f t="shared" si="50"/>
        <v xml:space="preserve"> </v>
      </c>
      <c r="BG29" s="358" t="str">
        <f t="shared" si="51"/>
        <v xml:space="preserve"> </v>
      </c>
      <c r="BH29" s="358" t="str">
        <f t="shared" si="52"/>
        <v xml:space="preserve"> </v>
      </c>
      <c r="BI29" s="358" t="str">
        <f t="shared" si="53"/>
        <v xml:space="preserve"> </v>
      </c>
      <c r="BJ29" s="358" t="str">
        <f t="shared" si="54"/>
        <v xml:space="preserve"> </v>
      </c>
      <c r="BK29" s="358" t="str">
        <f t="shared" si="55"/>
        <v xml:space="preserve"> </v>
      </c>
      <c r="BL29" s="358" t="str">
        <f t="shared" si="56"/>
        <v xml:space="preserve"> </v>
      </c>
      <c r="BM29" s="358" t="str">
        <f t="shared" si="57"/>
        <v xml:space="preserve"> </v>
      </c>
      <c r="BN29" s="358" t="str">
        <f t="shared" si="58"/>
        <v xml:space="preserve"> </v>
      </c>
      <c r="BO29" s="358" t="str">
        <f t="shared" si="59"/>
        <v xml:space="preserve"> </v>
      </c>
      <c r="BP29" s="358" t="str">
        <f t="shared" si="60"/>
        <v xml:space="preserve"> </v>
      </c>
      <c r="BQ29" s="358" t="str">
        <f t="shared" si="61"/>
        <v xml:space="preserve"> </v>
      </c>
      <c r="BR29" s="358" t="str">
        <f t="shared" si="62"/>
        <v xml:space="preserve"> </v>
      </c>
      <c r="BS29" s="358" t="str">
        <f t="shared" si="63"/>
        <v xml:space="preserve"> </v>
      </c>
      <c r="BT29" s="358" t="str">
        <f t="shared" si="64"/>
        <v xml:space="preserve"> </v>
      </c>
      <c r="BU29" s="358" t="str">
        <f t="shared" si="65"/>
        <v xml:space="preserve"> </v>
      </c>
      <c r="BV29" s="358" t="str">
        <f t="shared" si="66"/>
        <v xml:space="preserve"> </v>
      </c>
      <c r="BW29" s="358" t="str">
        <f t="shared" si="67"/>
        <v xml:space="preserve"> </v>
      </c>
      <c r="BX29" s="358" t="str">
        <f t="shared" si="68"/>
        <v xml:space="preserve"> </v>
      </c>
      <c r="BY29" s="358" t="str">
        <f t="shared" si="69"/>
        <v xml:space="preserve"> </v>
      </c>
      <c r="BZ29" s="358" t="str">
        <f t="shared" si="70"/>
        <v xml:space="preserve"> </v>
      </c>
      <c r="CA29" s="358" t="str">
        <f t="shared" si="71"/>
        <v xml:space="preserve"> </v>
      </c>
      <c r="CB29" s="358" t="str">
        <f t="shared" si="72"/>
        <v xml:space="preserve"> </v>
      </c>
      <c r="CC29" s="358" t="str">
        <f t="shared" si="73"/>
        <v xml:space="preserve"> </v>
      </c>
      <c r="CD29" s="358" t="str">
        <f t="shared" si="74"/>
        <v xml:space="preserve"> </v>
      </c>
      <c r="CE29" s="358" t="str">
        <f t="shared" si="75"/>
        <v xml:space="preserve"> </v>
      </c>
      <c r="CF29" s="358" t="str">
        <f t="shared" si="76"/>
        <v xml:space="preserve"> </v>
      </c>
      <c r="CG29" s="358" t="str">
        <f t="shared" si="77"/>
        <v xml:space="preserve"> </v>
      </c>
      <c r="CH29" s="358" t="str">
        <f t="shared" si="78"/>
        <v xml:space="preserve"> </v>
      </c>
      <c r="CI29" s="358" t="str">
        <f t="shared" si="79"/>
        <v xml:space="preserve"> </v>
      </c>
      <c r="CJ29" s="358" t="str">
        <f t="shared" si="80"/>
        <v xml:space="preserve"> </v>
      </c>
      <c r="CK29" s="358" t="str">
        <f t="shared" si="81"/>
        <v xml:space="preserve"> </v>
      </c>
      <c r="CL29" s="359" t="str">
        <f t="array" ref="CL29">IF(ISBLANK(B29)," ",IF(OR(BB29:CK29="X"),"UCZ.NKL",AVERAGE(BB29:CK29)))</f>
        <v xml:space="preserve"> </v>
      </c>
      <c r="CM29" s="360" t="str">
        <f t="shared" si="7"/>
        <v/>
      </c>
      <c r="CN29" s="358" t="str">
        <f t="shared" si="8"/>
        <v/>
      </c>
      <c r="CO29" s="358" t="str">
        <f t="shared" si="9"/>
        <v/>
      </c>
      <c r="CP29" s="358" t="str">
        <f t="shared" si="10"/>
        <v/>
      </c>
      <c r="CQ29" s="358" t="str">
        <f t="shared" si="11"/>
        <v/>
      </c>
      <c r="CR29" s="358" t="str">
        <f t="shared" si="12"/>
        <v>X</v>
      </c>
      <c r="CS29" s="69" t="str">
        <f t="shared" si="13"/>
        <v xml:space="preserve"> </v>
      </c>
      <c r="CT29" s="69"/>
      <c r="CU29" s="25" t="str">
        <f t="shared" si="14"/>
        <v/>
      </c>
      <c r="CV29" s="26" t="str">
        <f t="shared" si="15"/>
        <v/>
      </c>
      <c r="CW29" s="26" t="str">
        <f t="shared" si="16"/>
        <v/>
      </c>
      <c r="CX29" s="26" t="str">
        <f t="shared" si="17"/>
        <v/>
      </c>
      <c r="CY29" s="27" t="str">
        <f t="shared" si="18"/>
        <v/>
      </c>
      <c r="DA29" s="22" t="str">
        <f t="shared" si="19"/>
        <v/>
      </c>
      <c r="DB29" s="23" t="str">
        <f t="shared" si="20"/>
        <v/>
      </c>
      <c r="DC29" s="23" t="str">
        <f t="shared" si="21"/>
        <v/>
      </c>
      <c r="DD29" s="23" t="str">
        <f t="shared" si="22"/>
        <v/>
      </c>
      <c r="DE29" s="24" t="str">
        <f t="shared" si="23"/>
        <v/>
      </c>
      <c r="DH29" s="250" t="str">
        <f t="shared" si="24"/>
        <v/>
      </c>
      <c r="DI29" s="251" t="str">
        <f t="shared" si="25"/>
        <v/>
      </c>
      <c r="DJ29" s="251" t="str">
        <f t="shared" si="26"/>
        <v/>
      </c>
      <c r="DK29" s="251" t="str">
        <f t="shared" si="27"/>
        <v/>
      </c>
      <c r="DL29" s="252" t="str">
        <f t="shared" si="28"/>
        <v/>
      </c>
      <c r="DN29" s="263" t="str">
        <f t="shared" si="29"/>
        <v/>
      </c>
      <c r="DO29" s="264" t="str">
        <f t="shared" si="30"/>
        <v/>
      </c>
      <c r="DP29" s="264" t="str">
        <f t="shared" si="31"/>
        <v/>
      </c>
      <c r="DQ29" s="264" t="str">
        <f t="shared" si="32"/>
        <v/>
      </c>
      <c r="DR29" s="265" t="str">
        <f t="shared" si="33"/>
        <v/>
      </c>
      <c r="DS29" s="259"/>
      <c r="DT29" s="259"/>
      <c r="DU29" s="250" t="str">
        <f t="shared" si="34"/>
        <v/>
      </c>
      <c r="DV29" s="251" t="str">
        <f t="shared" si="35"/>
        <v/>
      </c>
      <c r="DW29" s="251" t="str">
        <f t="shared" si="36"/>
        <v/>
      </c>
      <c r="DX29" s="251" t="str">
        <f t="shared" si="37"/>
        <v/>
      </c>
      <c r="DY29" s="252" t="str">
        <f t="shared" si="38"/>
        <v/>
      </c>
      <c r="DZ29" s="259"/>
      <c r="EA29" s="263" t="str">
        <f t="shared" si="39"/>
        <v/>
      </c>
      <c r="EB29" s="264" t="str">
        <f t="shared" si="40"/>
        <v/>
      </c>
      <c r="EC29" s="264" t="str">
        <f t="shared" si="41"/>
        <v/>
      </c>
      <c r="ED29" s="264" t="str">
        <f t="shared" si="42"/>
        <v/>
      </c>
      <c r="EE29" s="265" t="str">
        <f t="shared" si="43"/>
        <v/>
      </c>
    </row>
    <row r="30" spans="1:135" ht="11.4" customHeight="1" x14ac:dyDescent="0.25">
      <c r="A30" s="350">
        <v>27</v>
      </c>
      <c r="B30" s="407"/>
      <c r="C30" s="418"/>
      <c r="D30" s="418"/>
      <c r="E30" s="418"/>
      <c r="F30" s="418"/>
      <c r="G30" s="418"/>
      <c r="H30" s="418"/>
      <c r="I30" s="418"/>
      <c r="J30" s="418"/>
      <c r="K30" s="418"/>
      <c r="L30" s="418"/>
      <c r="M30" s="418"/>
      <c r="N30" s="418"/>
      <c r="O30" s="418"/>
      <c r="P30" s="418"/>
      <c r="Q30" s="418"/>
      <c r="R30" s="418"/>
      <c r="S30" s="418"/>
      <c r="T30" s="418"/>
      <c r="U30" s="418"/>
      <c r="V30" s="418"/>
      <c r="W30" s="418"/>
      <c r="X30" s="418"/>
      <c r="Y30" s="418"/>
      <c r="Z30" s="418"/>
      <c r="AA30" s="418"/>
      <c r="AB30" s="418"/>
      <c r="AC30" s="418"/>
      <c r="AD30" s="418"/>
      <c r="AE30" s="418"/>
      <c r="AF30" s="418"/>
      <c r="AG30" s="418"/>
      <c r="AH30" s="418"/>
      <c r="AI30" s="418"/>
      <c r="AJ30" s="418"/>
      <c r="AK30" s="418"/>
      <c r="AL30" s="418"/>
      <c r="AM30" s="522" t="str">
        <f t="shared" si="0"/>
        <v/>
      </c>
      <c r="AN30" s="522"/>
      <c r="AO30" s="57" t="str">
        <f>IF(ISBLANK('frekwencja I sem'!B34),"",'frekwencja I sem'!$B34)</f>
        <v/>
      </c>
      <c r="AP30" s="58" t="str">
        <f>'frekwencja I sem'!T34</f>
        <v/>
      </c>
      <c r="AQ30" s="246" t="str">
        <f>'frekwencja I sem'!$R34</f>
        <v/>
      </c>
      <c r="AR30" s="246" t="str">
        <f>'frekwencja I sem'!M34</f>
        <v/>
      </c>
      <c r="AS30" s="357" t="str">
        <f t="shared" si="1"/>
        <v/>
      </c>
      <c r="AT30" s="357" t="str">
        <f t="shared" si="2"/>
        <v/>
      </c>
      <c r="AU30" s="357" t="str">
        <f t="shared" si="3"/>
        <v/>
      </c>
      <c r="AV30" s="357" t="str">
        <f t="shared" si="4"/>
        <v/>
      </c>
      <c r="AW30" s="357" t="str">
        <f t="shared" si="5"/>
        <v/>
      </c>
      <c r="AX30" s="357" t="str">
        <f t="shared" si="6"/>
        <v/>
      </c>
      <c r="AY30" s="69" t="str">
        <f t="shared" si="44"/>
        <v/>
      </c>
      <c r="AZ30" s="69" t="str">
        <f t="shared" si="45"/>
        <v/>
      </c>
      <c r="BA30" s="69"/>
      <c r="BB30" s="358" t="str">
        <f t="shared" si="46"/>
        <v xml:space="preserve"> </v>
      </c>
      <c r="BC30" s="358" t="str">
        <f t="shared" si="47"/>
        <v xml:space="preserve"> </v>
      </c>
      <c r="BD30" s="358" t="str">
        <f t="shared" si="48"/>
        <v xml:space="preserve"> </v>
      </c>
      <c r="BE30" s="358" t="str">
        <f t="shared" si="49"/>
        <v xml:space="preserve"> </v>
      </c>
      <c r="BF30" s="358" t="str">
        <f t="shared" si="50"/>
        <v xml:space="preserve"> </v>
      </c>
      <c r="BG30" s="358" t="str">
        <f t="shared" si="51"/>
        <v xml:space="preserve"> </v>
      </c>
      <c r="BH30" s="358" t="str">
        <f t="shared" si="52"/>
        <v xml:space="preserve"> </v>
      </c>
      <c r="BI30" s="358" t="str">
        <f t="shared" si="53"/>
        <v xml:space="preserve"> </v>
      </c>
      <c r="BJ30" s="358" t="str">
        <f t="shared" si="54"/>
        <v xml:space="preserve"> </v>
      </c>
      <c r="BK30" s="358" t="str">
        <f t="shared" si="55"/>
        <v xml:space="preserve"> </v>
      </c>
      <c r="BL30" s="358" t="str">
        <f t="shared" si="56"/>
        <v xml:space="preserve"> </v>
      </c>
      <c r="BM30" s="358" t="str">
        <f t="shared" si="57"/>
        <v xml:space="preserve"> </v>
      </c>
      <c r="BN30" s="358" t="str">
        <f t="shared" si="58"/>
        <v xml:space="preserve"> </v>
      </c>
      <c r="BO30" s="358" t="str">
        <f t="shared" si="59"/>
        <v xml:space="preserve"> </v>
      </c>
      <c r="BP30" s="358" t="str">
        <f t="shared" si="60"/>
        <v xml:space="preserve"> </v>
      </c>
      <c r="BQ30" s="358" t="str">
        <f t="shared" si="61"/>
        <v xml:space="preserve"> </v>
      </c>
      <c r="BR30" s="358" t="str">
        <f t="shared" si="62"/>
        <v xml:space="preserve"> </v>
      </c>
      <c r="BS30" s="358" t="str">
        <f t="shared" si="63"/>
        <v xml:space="preserve"> </v>
      </c>
      <c r="BT30" s="358" t="str">
        <f t="shared" si="64"/>
        <v xml:space="preserve"> </v>
      </c>
      <c r="BU30" s="358" t="str">
        <f t="shared" si="65"/>
        <v xml:space="preserve"> </v>
      </c>
      <c r="BV30" s="358" t="str">
        <f t="shared" si="66"/>
        <v xml:space="preserve"> </v>
      </c>
      <c r="BW30" s="358" t="str">
        <f t="shared" si="67"/>
        <v xml:space="preserve"> </v>
      </c>
      <c r="BX30" s="358" t="str">
        <f t="shared" si="68"/>
        <v xml:space="preserve"> </v>
      </c>
      <c r="BY30" s="358" t="str">
        <f t="shared" si="69"/>
        <v xml:space="preserve"> </v>
      </c>
      <c r="BZ30" s="358" t="str">
        <f t="shared" si="70"/>
        <v xml:space="preserve"> </v>
      </c>
      <c r="CA30" s="358" t="str">
        <f t="shared" si="71"/>
        <v xml:space="preserve"> </v>
      </c>
      <c r="CB30" s="358" t="str">
        <f t="shared" si="72"/>
        <v xml:space="preserve"> </v>
      </c>
      <c r="CC30" s="358" t="str">
        <f t="shared" si="73"/>
        <v xml:space="preserve"> </v>
      </c>
      <c r="CD30" s="358" t="str">
        <f t="shared" si="74"/>
        <v xml:space="preserve"> </v>
      </c>
      <c r="CE30" s="358" t="str">
        <f t="shared" si="75"/>
        <v xml:space="preserve"> </v>
      </c>
      <c r="CF30" s="358" t="str">
        <f t="shared" si="76"/>
        <v xml:space="preserve"> </v>
      </c>
      <c r="CG30" s="358" t="str">
        <f t="shared" si="77"/>
        <v xml:space="preserve"> </v>
      </c>
      <c r="CH30" s="358" t="str">
        <f t="shared" si="78"/>
        <v xml:space="preserve"> </v>
      </c>
      <c r="CI30" s="358" t="str">
        <f t="shared" si="79"/>
        <v xml:space="preserve"> </v>
      </c>
      <c r="CJ30" s="358" t="str">
        <f t="shared" si="80"/>
        <v xml:space="preserve"> </v>
      </c>
      <c r="CK30" s="358" t="str">
        <f t="shared" si="81"/>
        <v xml:space="preserve"> </v>
      </c>
      <c r="CL30" s="359" t="str">
        <f t="array" ref="CL30">IF(ISBLANK(B30)," ",IF(OR(BB30:CK30="X"),"UCZ.NKL",AVERAGE(BB30:CK30)))</f>
        <v xml:space="preserve"> </v>
      </c>
      <c r="CM30" s="360" t="str">
        <f t="shared" si="7"/>
        <v/>
      </c>
      <c r="CN30" s="358" t="str">
        <f t="shared" si="8"/>
        <v/>
      </c>
      <c r="CO30" s="358" t="str">
        <f t="shared" si="9"/>
        <v/>
      </c>
      <c r="CP30" s="358" t="str">
        <f t="shared" si="10"/>
        <v/>
      </c>
      <c r="CQ30" s="358" t="str">
        <f t="shared" si="11"/>
        <v/>
      </c>
      <c r="CR30" s="358" t="str">
        <f t="shared" si="12"/>
        <v>X</v>
      </c>
      <c r="CS30" s="69" t="str">
        <f t="shared" si="13"/>
        <v xml:space="preserve"> </v>
      </c>
      <c r="CT30" s="69"/>
      <c r="CU30" s="25" t="str">
        <f t="shared" si="14"/>
        <v/>
      </c>
      <c r="CV30" s="26" t="str">
        <f t="shared" si="15"/>
        <v/>
      </c>
      <c r="CW30" s="26" t="str">
        <f t="shared" si="16"/>
        <v/>
      </c>
      <c r="CX30" s="26" t="str">
        <f t="shared" si="17"/>
        <v/>
      </c>
      <c r="CY30" s="27" t="str">
        <f t="shared" si="18"/>
        <v/>
      </c>
      <c r="DA30" s="22" t="str">
        <f t="shared" si="19"/>
        <v/>
      </c>
      <c r="DB30" s="23" t="str">
        <f t="shared" si="20"/>
        <v/>
      </c>
      <c r="DC30" s="23" t="str">
        <f t="shared" si="21"/>
        <v/>
      </c>
      <c r="DD30" s="23" t="str">
        <f t="shared" si="22"/>
        <v/>
      </c>
      <c r="DE30" s="24" t="str">
        <f t="shared" si="23"/>
        <v/>
      </c>
      <c r="DH30" s="250" t="str">
        <f t="shared" si="24"/>
        <v/>
      </c>
      <c r="DI30" s="251" t="str">
        <f t="shared" si="25"/>
        <v/>
      </c>
      <c r="DJ30" s="251" t="str">
        <f t="shared" si="26"/>
        <v/>
      </c>
      <c r="DK30" s="251" t="str">
        <f t="shared" si="27"/>
        <v/>
      </c>
      <c r="DL30" s="252" t="str">
        <f t="shared" si="28"/>
        <v/>
      </c>
      <c r="DN30" s="263" t="str">
        <f t="shared" si="29"/>
        <v/>
      </c>
      <c r="DO30" s="264" t="str">
        <f t="shared" si="30"/>
        <v/>
      </c>
      <c r="DP30" s="264" t="str">
        <f t="shared" si="31"/>
        <v/>
      </c>
      <c r="DQ30" s="264" t="str">
        <f t="shared" si="32"/>
        <v/>
      </c>
      <c r="DR30" s="265" t="str">
        <f t="shared" si="33"/>
        <v/>
      </c>
      <c r="DS30" s="259"/>
      <c r="DT30" s="259"/>
      <c r="DU30" s="250" t="str">
        <f t="shared" si="34"/>
        <v/>
      </c>
      <c r="DV30" s="251" t="str">
        <f t="shared" si="35"/>
        <v/>
      </c>
      <c r="DW30" s="251" t="str">
        <f t="shared" si="36"/>
        <v/>
      </c>
      <c r="DX30" s="251" t="str">
        <f t="shared" si="37"/>
        <v/>
      </c>
      <c r="DY30" s="252" t="str">
        <f t="shared" si="38"/>
        <v/>
      </c>
      <c r="DZ30" s="259"/>
      <c r="EA30" s="263" t="str">
        <f t="shared" si="39"/>
        <v/>
      </c>
      <c r="EB30" s="264" t="str">
        <f t="shared" si="40"/>
        <v/>
      </c>
      <c r="EC30" s="264" t="str">
        <f t="shared" si="41"/>
        <v/>
      </c>
      <c r="ED30" s="264" t="str">
        <f t="shared" si="42"/>
        <v/>
      </c>
      <c r="EE30" s="265" t="str">
        <f t="shared" si="43"/>
        <v/>
      </c>
    </row>
    <row r="31" spans="1:135" ht="11.4" customHeight="1" x14ac:dyDescent="0.25">
      <c r="A31" s="350">
        <v>28</v>
      </c>
      <c r="B31" s="407"/>
      <c r="C31" s="418"/>
      <c r="D31" s="418"/>
      <c r="E31" s="418"/>
      <c r="F31" s="418"/>
      <c r="G31" s="418"/>
      <c r="H31" s="418"/>
      <c r="I31" s="418"/>
      <c r="J31" s="418"/>
      <c r="K31" s="418"/>
      <c r="L31" s="418"/>
      <c r="M31" s="418"/>
      <c r="N31" s="418"/>
      <c r="O31" s="418"/>
      <c r="P31" s="418"/>
      <c r="Q31" s="418"/>
      <c r="R31" s="418"/>
      <c r="S31" s="418"/>
      <c r="T31" s="418"/>
      <c r="U31" s="418"/>
      <c r="V31" s="418"/>
      <c r="W31" s="418"/>
      <c r="X31" s="418"/>
      <c r="Y31" s="418"/>
      <c r="Z31" s="418"/>
      <c r="AA31" s="418"/>
      <c r="AB31" s="418"/>
      <c r="AC31" s="418"/>
      <c r="AD31" s="418"/>
      <c r="AE31" s="418"/>
      <c r="AF31" s="418"/>
      <c r="AG31" s="418"/>
      <c r="AH31" s="418"/>
      <c r="AI31" s="418"/>
      <c r="AJ31" s="418"/>
      <c r="AK31" s="418"/>
      <c r="AL31" s="418"/>
      <c r="AM31" s="522" t="str">
        <f t="shared" si="0"/>
        <v/>
      </c>
      <c r="AN31" s="522"/>
      <c r="AO31" s="57" t="str">
        <f>IF(ISBLANK('frekwencja I sem'!B35),"",'frekwencja I sem'!$B35)</f>
        <v/>
      </c>
      <c r="AP31" s="58" t="str">
        <f>'frekwencja I sem'!T35</f>
        <v/>
      </c>
      <c r="AQ31" s="246" t="str">
        <f>'frekwencja I sem'!$R35</f>
        <v/>
      </c>
      <c r="AR31" s="246" t="str">
        <f>'frekwencja I sem'!M35</f>
        <v/>
      </c>
      <c r="AS31" s="357" t="str">
        <f t="shared" si="1"/>
        <v/>
      </c>
      <c r="AT31" s="357" t="str">
        <f t="shared" si="2"/>
        <v/>
      </c>
      <c r="AU31" s="357" t="str">
        <f t="shared" si="3"/>
        <v/>
      </c>
      <c r="AV31" s="357" t="str">
        <f t="shared" si="4"/>
        <v/>
      </c>
      <c r="AW31" s="357" t="str">
        <f t="shared" si="5"/>
        <v/>
      </c>
      <c r="AX31" s="357" t="str">
        <f t="shared" si="6"/>
        <v/>
      </c>
      <c r="AY31" s="69" t="str">
        <f t="shared" si="44"/>
        <v/>
      </c>
      <c r="AZ31" s="69" t="str">
        <f t="shared" si="45"/>
        <v/>
      </c>
      <c r="BA31" s="69"/>
      <c r="BB31" s="358" t="str">
        <f t="shared" si="46"/>
        <v xml:space="preserve"> </v>
      </c>
      <c r="BC31" s="358" t="str">
        <f t="shared" si="47"/>
        <v xml:space="preserve"> </v>
      </c>
      <c r="BD31" s="358" t="str">
        <f t="shared" si="48"/>
        <v xml:space="preserve"> </v>
      </c>
      <c r="BE31" s="358" t="str">
        <f t="shared" si="49"/>
        <v xml:space="preserve"> </v>
      </c>
      <c r="BF31" s="358" t="str">
        <f t="shared" si="50"/>
        <v xml:space="preserve"> </v>
      </c>
      <c r="BG31" s="358" t="str">
        <f t="shared" si="51"/>
        <v xml:space="preserve"> </v>
      </c>
      <c r="BH31" s="358" t="str">
        <f t="shared" si="52"/>
        <v xml:space="preserve"> </v>
      </c>
      <c r="BI31" s="358" t="str">
        <f t="shared" si="53"/>
        <v xml:space="preserve"> </v>
      </c>
      <c r="BJ31" s="358" t="str">
        <f t="shared" si="54"/>
        <v xml:space="preserve"> </v>
      </c>
      <c r="BK31" s="358" t="str">
        <f t="shared" si="55"/>
        <v xml:space="preserve"> </v>
      </c>
      <c r="BL31" s="358" t="str">
        <f t="shared" si="56"/>
        <v xml:space="preserve"> </v>
      </c>
      <c r="BM31" s="358" t="str">
        <f t="shared" si="57"/>
        <v xml:space="preserve"> </v>
      </c>
      <c r="BN31" s="358" t="str">
        <f t="shared" si="58"/>
        <v xml:space="preserve"> </v>
      </c>
      <c r="BO31" s="358" t="str">
        <f t="shared" si="59"/>
        <v xml:space="preserve"> </v>
      </c>
      <c r="BP31" s="358" t="str">
        <f t="shared" si="60"/>
        <v xml:space="preserve"> </v>
      </c>
      <c r="BQ31" s="358" t="str">
        <f t="shared" si="61"/>
        <v xml:space="preserve"> </v>
      </c>
      <c r="BR31" s="358" t="str">
        <f t="shared" si="62"/>
        <v xml:space="preserve"> </v>
      </c>
      <c r="BS31" s="358" t="str">
        <f t="shared" si="63"/>
        <v xml:space="preserve"> </v>
      </c>
      <c r="BT31" s="358" t="str">
        <f t="shared" si="64"/>
        <v xml:space="preserve"> </v>
      </c>
      <c r="BU31" s="358" t="str">
        <f t="shared" si="65"/>
        <v xml:space="preserve"> </v>
      </c>
      <c r="BV31" s="358" t="str">
        <f t="shared" si="66"/>
        <v xml:space="preserve"> </v>
      </c>
      <c r="BW31" s="358" t="str">
        <f t="shared" si="67"/>
        <v xml:space="preserve"> </v>
      </c>
      <c r="BX31" s="358" t="str">
        <f t="shared" si="68"/>
        <v xml:space="preserve"> </v>
      </c>
      <c r="BY31" s="358" t="str">
        <f t="shared" si="69"/>
        <v xml:space="preserve"> </v>
      </c>
      <c r="BZ31" s="358" t="str">
        <f t="shared" si="70"/>
        <v xml:space="preserve"> </v>
      </c>
      <c r="CA31" s="358" t="str">
        <f t="shared" si="71"/>
        <v xml:space="preserve"> </v>
      </c>
      <c r="CB31" s="358" t="str">
        <f t="shared" si="72"/>
        <v xml:space="preserve"> </v>
      </c>
      <c r="CC31" s="358" t="str">
        <f t="shared" si="73"/>
        <v xml:space="preserve"> </v>
      </c>
      <c r="CD31" s="358" t="str">
        <f t="shared" si="74"/>
        <v xml:space="preserve"> </v>
      </c>
      <c r="CE31" s="358" t="str">
        <f t="shared" si="75"/>
        <v xml:space="preserve"> </v>
      </c>
      <c r="CF31" s="358" t="str">
        <f t="shared" si="76"/>
        <v xml:space="preserve"> </v>
      </c>
      <c r="CG31" s="358" t="str">
        <f t="shared" si="77"/>
        <v xml:space="preserve"> </v>
      </c>
      <c r="CH31" s="358" t="str">
        <f t="shared" si="78"/>
        <v xml:space="preserve"> </v>
      </c>
      <c r="CI31" s="358" t="str">
        <f t="shared" si="79"/>
        <v xml:space="preserve"> </v>
      </c>
      <c r="CJ31" s="358" t="str">
        <f t="shared" si="80"/>
        <v xml:space="preserve"> </v>
      </c>
      <c r="CK31" s="358" t="str">
        <f t="shared" si="81"/>
        <v xml:space="preserve"> </v>
      </c>
      <c r="CL31" s="359" t="str">
        <f t="array" ref="CL31">IF(ISBLANK(B31)," ",IF(OR(BB31:CK31="X"),"UCZ.NKL",AVERAGE(BB31:CK31)))</f>
        <v xml:space="preserve"> </v>
      </c>
      <c r="CM31" s="360" t="str">
        <f t="shared" si="7"/>
        <v/>
      </c>
      <c r="CN31" s="358" t="str">
        <f t="shared" si="8"/>
        <v/>
      </c>
      <c r="CO31" s="358" t="str">
        <f t="shared" si="9"/>
        <v/>
      </c>
      <c r="CP31" s="358" t="str">
        <f t="shared" si="10"/>
        <v/>
      </c>
      <c r="CQ31" s="358" t="str">
        <f t="shared" si="11"/>
        <v/>
      </c>
      <c r="CR31" s="358" t="str">
        <f t="shared" si="12"/>
        <v>X</v>
      </c>
      <c r="CS31" s="69" t="str">
        <f t="shared" si="13"/>
        <v xml:space="preserve"> </v>
      </c>
      <c r="CT31" s="69"/>
      <c r="CU31" s="25" t="str">
        <f t="shared" si="14"/>
        <v/>
      </c>
      <c r="CV31" s="26" t="str">
        <f t="shared" si="15"/>
        <v/>
      </c>
      <c r="CW31" s="26" t="str">
        <f t="shared" si="16"/>
        <v/>
      </c>
      <c r="CX31" s="26" t="str">
        <f t="shared" si="17"/>
        <v/>
      </c>
      <c r="CY31" s="27" t="str">
        <f t="shared" si="18"/>
        <v/>
      </c>
      <c r="DA31" s="22" t="str">
        <f t="shared" si="19"/>
        <v/>
      </c>
      <c r="DB31" s="23" t="str">
        <f t="shared" si="20"/>
        <v/>
      </c>
      <c r="DC31" s="23" t="str">
        <f t="shared" si="21"/>
        <v/>
      </c>
      <c r="DD31" s="23" t="str">
        <f t="shared" si="22"/>
        <v/>
      </c>
      <c r="DE31" s="24" t="str">
        <f t="shared" si="23"/>
        <v/>
      </c>
      <c r="DH31" s="250" t="str">
        <f t="shared" si="24"/>
        <v/>
      </c>
      <c r="DI31" s="251" t="str">
        <f t="shared" si="25"/>
        <v/>
      </c>
      <c r="DJ31" s="251" t="str">
        <f t="shared" si="26"/>
        <v/>
      </c>
      <c r="DK31" s="251" t="str">
        <f t="shared" si="27"/>
        <v/>
      </c>
      <c r="DL31" s="252" t="str">
        <f t="shared" si="28"/>
        <v/>
      </c>
      <c r="DN31" s="263" t="str">
        <f t="shared" si="29"/>
        <v/>
      </c>
      <c r="DO31" s="264" t="str">
        <f t="shared" si="30"/>
        <v/>
      </c>
      <c r="DP31" s="264" t="str">
        <f t="shared" si="31"/>
        <v/>
      </c>
      <c r="DQ31" s="264" t="str">
        <f t="shared" si="32"/>
        <v/>
      </c>
      <c r="DR31" s="265" t="str">
        <f t="shared" si="33"/>
        <v/>
      </c>
      <c r="DS31" s="259"/>
      <c r="DT31" s="259"/>
      <c r="DU31" s="250" t="str">
        <f t="shared" si="34"/>
        <v/>
      </c>
      <c r="DV31" s="251" t="str">
        <f t="shared" si="35"/>
        <v/>
      </c>
      <c r="DW31" s="251" t="str">
        <f t="shared" si="36"/>
        <v/>
      </c>
      <c r="DX31" s="251" t="str">
        <f t="shared" si="37"/>
        <v/>
      </c>
      <c r="DY31" s="252" t="str">
        <f t="shared" si="38"/>
        <v/>
      </c>
      <c r="DZ31" s="259"/>
      <c r="EA31" s="263" t="str">
        <f t="shared" si="39"/>
        <v/>
      </c>
      <c r="EB31" s="264" t="str">
        <f t="shared" si="40"/>
        <v/>
      </c>
      <c r="EC31" s="264" t="str">
        <f t="shared" si="41"/>
        <v/>
      </c>
      <c r="ED31" s="264" t="str">
        <f t="shared" si="42"/>
        <v/>
      </c>
      <c r="EE31" s="265" t="str">
        <f t="shared" si="43"/>
        <v/>
      </c>
    </row>
    <row r="32" spans="1:135" ht="11.4" customHeight="1" x14ac:dyDescent="0.25">
      <c r="A32" s="350">
        <v>29</v>
      </c>
      <c r="B32" s="407"/>
      <c r="C32" s="418"/>
      <c r="D32" s="418"/>
      <c r="E32" s="418"/>
      <c r="F32" s="418"/>
      <c r="G32" s="418"/>
      <c r="H32" s="418"/>
      <c r="I32" s="418"/>
      <c r="J32" s="418"/>
      <c r="K32" s="418"/>
      <c r="L32" s="418"/>
      <c r="M32" s="418"/>
      <c r="N32" s="418"/>
      <c r="O32" s="418"/>
      <c r="P32" s="418"/>
      <c r="Q32" s="418"/>
      <c r="R32" s="418"/>
      <c r="S32" s="418"/>
      <c r="T32" s="418"/>
      <c r="U32" s="418"/>
      <c r="V32" s="418"/>
      <c r="W32" s="418"/>
      <c r="X32" s="418"/>
      <c r="Y32" s="418"/>
      <c r="Z32" s="418"/>
      <c r="AA32" s="418"/>
      <c r="AB32" s="418"/>
      <c r="AC32" s="418"/>
      <c r="AD32" s="418"/>
      <c r="AE32" s="418"/>
      <c r="AF32" s="418"/>
      <c r="AG32" s="418"/>
      <c r="AH32" s="418"/>
      <c r="AI32" s="418"/>
      <c r="AJ32" s="418"/>
      <c r="AK32" s="418"/>
      <c r="AL32" s="418"/>
      <c r="AM32" s="522" t="str">
        <f t="shared" si="0"/>
        <v/>
      </c>
      <c r="AN32" s="522"/>
      <c r="AO32" s="57" t="str">
        <f>IF(ISBLANK('frekwencja I sem'!B36),"",'frekwencja I sem'!$B36)</f>
        <v/>
      </c>
      <c r="AP32" s="58" t="str">
        <f>'frekwencja I sem'!T36</f>
        <v/>
      </c>
      <c r="AQ32" s="246" t="str">
        <f>'frekwencja I sem'!$R36</f>
        <v/>
      </c>
      <c r="AR32" s="246" t="str">
        <f>'frekwencja I sem'!M36</f>
        <v/>
      </c>
      <c r="AS32" s="357" t="str">
        <f t="shared" si="1"/>
        <v/>
      </c>
      <c r="AT32" s="357" t="str">
        <f t="shared" si="2"/>
        <v/>
      </c>
      <c r="AU32" s="357" t="str">
        <f t="shared" si="3"/>
        <v/>
      </c>
      <c r="AV32" s="357" t="str">
        <f t="shared" si="4"/>
        <v/>
      </c>
      <c r="AW32" s="357" t="str">
        <f t="shared" si="5"/>
        <v/>
      </c>
      <c r="AX32" s="357" t="str">
        <f t="shared" si="6"/>
        <v/>
      </c>
      <c r="AY32" s="69" t="str">
        <f t="shared" si="44"/>
        <v/>
      </c>
      <c r="AZ32" s="69" t="str">
        <f t="shared" si="45"/>
        <v/>
      </c>
      <c r="BA32" s="69"/>
      <c r="BB32" s="358" t="str">
        <f t="shared" si="46"/>
        <v xml:space="preserve"> </v>
      </c>
      <c r="BC32" s="358" t="str">
        <f t="shared" si="47"/>
        <v xml:space="preserve"> </v>
      </c>
      <c r="BD32" s="358" t="str">
        <f t="shared" si="48"/>
        <v xml:space="preserve"> </v>
      </c>
      <c r="BE32" s="358" t="str">
        <f t="shared" si="49"/>
        <v xml:space="preserve"> </v>
      </c>
      <c r="BF32" s="358" t="str">
        <f t="shared" si="50"/>
        <v xml:space="preserve"> </v>
      </c>
      <c r="BG32" s="358" t="str">
        <f t="shared" si="51"/>
        <v xml:space="preserve"> </v>
      </c>
      <c r="BH32" s="358" t="str">
        <f t="shared" si="52"/>
        <v xml:space="preserve"> </v>
      </c>
      <c r="BI32" s="358" t="str">
        <f t="shared" si="53"/>
        <v xml:space="preserve"> </v>
      </c>
      <c r="BJ32" s="358" t="str">
        <f t="shared" si="54"/>
        <v xml:space="preserve"> </v>
      </c>
      <c r="BK32" s="358" t="str">
        <f t="shared" si="55"/>
        <v xml:space="preserve"> </v>
      </c>
      <c r="BL32" s="358" t="str">
        <f t="shared" si="56"/>
        <v xml:space="preserve"> </v>
      </c>
      <c r="BM32" s="358" t="str">
        <f t="shared" si="57"/>
        <v xml:space="preserve"> </v>
      </c>
      <c r="BN32" s="358" t="str">
        <f t="shared" si="58"/>
        <v xml:space="preserve"> </v>
      </c>
      <c r="BO32" s="358" t="str">
        <f t="shared" si="59"/>
        <v xml:space="preserve"> </v>
      </c>
      <c r="BP32" s="358" t="str">
        <f t="shared" si="60"/>
        <v xml:space="preserve"> </v>
      </c>
      <c r="BQ32" s="358" t="str">
        <f t="shared" si="61"/>
        <v xml:space="preserve"> </v>
      </c>
      <c r="BR32" s="358" t="str">
        <f t="shared" si="62"/>
        <v xml:space="preserve"> </v>
      </c>
      <c r="BS32" s="358" t="str">
        <f t="shared" si="63"/>
        <v xml:space="preserve"> </v>
      </c>
      <c r="BT32" s="358" t="str">
        <f t="shared" si="64"/>
        <v xml:space="preserve"> </v>
      </c>
      <c r="BU32" s="358" t="str">
        <f t="shared" si="65"/>
        <v xml:space="preserve"> </v>
      </c>
      <c r="BV32" s="358" t="str">
        <f t="shared" si="66"/>
        <v xml:space="preserve"> </v>
      </c>
      <c r="BW32" s="358" t="str">
        <f t="shared" si="67"/>
        <v xml:space="preserve"> </v>
      </c>
      <c r="BX32" s="358" t="str">
        <f t="shared" si="68"/>
        <v xml:space="preserve"> </v>
      </c>
      <c r="BY32" s="358" t="str">
        <f t="shared" si="69"/>
        <v xml:space="preserve"> </v>
      </c>
      <c r="BZ32" s="358" t="str">
        <f t="shared" si="70"/>
        <v xml:space="preserve"> </v>
      </c>
      <c r="CA32" s="358" t="str">
        <f t="shared" si="71"/>
        <v xml:space="preserve"> </v>
      </c>
      <c r="CB32" s="358" t="str">
        <f t="shared" si="72"/>
        <v xml:space="preserve"> </v>
      </c>
      <c r="CC32" s="358" t="str">
        <f t="shared" si="73"/>
        <v xml:space="preserve"> </v>
      </c>
      <c r="CD32" s="358" t="str">
        <f t="shared" si="74"/>
        <v xml:space="preserve"> </v>
      </c>
      <c r="CE32" s="358" t="str">
        <f t="shared" si="75"/>
        <v xml:space="preserve"> </v>
      </c>
      <c r="CF32" s="358" t="str">
        <f t="shared" si="76"/>
        <v xml:space="preserve"> </v>
      </c>
      <c r="CG32" s="358" t="str">
        <f t="shared" si="77"/>
        <v xml:space="preserve"> </v>
      </c>
      <c r="CH32" s="358" t="str">
        <f t="shared" si="78"/>
        <v xml:space="preserve"> </v>
      </c>
      <c r="CI32" s="358" t="str">
        <f t="shared" si="79"/>
        <v xml:space="preserve"> </v>
      </c>
      <c r="CJ32" s="358" t="str">
        <f t="shared" si="80"/>
        <v xml:space="preserve"> </v>
      </c>
      <c r="CK32" s="358" t="str">
        <f t="shared" si="81"/>
        <v xml:space="preserve"> </v>
      </c>
      <c r="CL32" s="359" t="str">
        <f t="array" ref="CL32">IF(ISBLANK(B32)," ",IF(OR(BB32:CK32="X"),"UCZ.NKL",AVERAGE(BB32:CK32)))</f>
        <v xml:space="preserve"> </v>
      </c>
      <c r="CM32" s="360" t="str">
        <f t="shared" si="7"/>
        <v/>
      </c>
      <c r="CN32" s="358" t="str">
        <f t="shared" si="8"/>
        <v/>
      </c>
      <c r="CO32" s="358" t="str">
        <f t="shared" si="9"/>
        <v/>
      </c>
      <c r="CP32" s="358" t="str">
        <f t="shared" si="10"/>
        <v/>
      </c>
      <c r="CQ32" s="358" t="str">
        <f t="shared" si="11"/>
        <v/>
      </c>
      <c r="CR32" s="358" t="str">
        <f t="shared" si="12"/>
        <v>X</v>
      </c>
      <c r="CS32" s="69" t="str">
        <f t="shared" si="13"/>
        <v xml:space="preserve"> </v>
      </c>
      <c r="CT32" s="69"/>
      <c r="CU32" s="25" t="str">
        <f t="shared" si="14"/>
        <v/>
      </c>
      <c r="CV32" s="26" t="str">
        <f t="shared" si="15"/>
        <v/>
      </c>
      <c r="CW32" s="26" t="str">
        <f t="shared" si="16"/>
        <v/>
      </c>
      <c r="CX32" s="26" t="str">
        <f t="shared" si="17"/>
        <v/>
      </c>
      <c r="CY32" s="27" t="str">
        <f t="shared" si="18"/>
        <v/>
      </c>
      <c r="DA32" s="22" t="str">
        <f t="shared" si="19"/>
        <v/>
      </c>
      <c r="DB32" s="23" t="str">
        <f t="shared" si="20"/>
        <v/>
      </c>
      <c r="DC32" s="23" t="str">
        <f t="shared" si="21"/>
        <v/>
      </c>
      <c r="DD32" s="23" t="str">
        <f t="shared" si="22"/>
        <v/>
      </c>
      <c r="DE32" s="24" t="str">
        <f t="shared" si="23"/>
        <v/>
      </c>
      <c r="DH32" s="250" t="str">
        <f t="shared" si="24"/>
        <v/>
      </c>
      <c r="DI32" s="251" t="str">
        <f t="shared" si="25"/>
        <v/>
      </c>
      <c r="DJ32" s="251" t="str">
        <f t="shared" si="26"/>
        <v/>
      </c>
      <c r="DK32" s="251" t="str">
        <f t="shared" si="27"/>
        <v/>
      </c>
      <c r="DL32" s="252" t="str">
        <f t="shared" si="28"/>
        <v/>
      </c>
      <c r="DN32" s="263" t="str">
        <f t="shared" si="29"/>
        <v/>
      </c>
      <c r="DO32" s="264" t="str">
        <f t="shared" si="30"/>
        <v/>
      </c>
      <c r="DP32" s="264" t="str">
        <f t="shared" si="31"/>
        <v/>
      </c>
      <c r="DQ32" s="264" t="str">
        <f t="shared" si="32"/>
        <v/>
      </c>
      <c r="DR32" s="265" t="str">
        <f t="shared" si="33"/>
        <v/>
      </c>
      <c r="DS32" s="259"/>
      <c r="DT32" s="259"/>
      <c r="DU32" s="250" t="str">
        <f t="shared" si="34"/>
        <v/>
      </c>
      <c r="DV32" s="251" t="str">
        <f t="shared" si="35"/>
        <v/>
      </c>
      <c r="DW32" s="251" t="str">
        <f t="shared" si="36"/>
        <v/>
      </c>
      <c r="DX32" s="251" t="str">
        <f t="shared" si="37"/>
        <v/>
      </c>
      <c r="DY32" s="252" t="str">
        <f t="shared" si="38"/>
        <v/>
      </c>
      <c r="DZ32" s="259"/>
      <c r="EA32" s="263" t="str">
        <f t="shared" si="39"/>
        <v/>
      </c>
      <c r="EB32" s="264" t="str">
        <f t="shared" si="40"/>
        <v/>
      </c>
      <c r="EC32" s="264" t="str">
        <f t="shared" si="41"/>
        <v/>
      </c>
      <c r="ED32" s="264" t="str">
        <f t="shared" si="42"/>
        <v/>
      </c>
      <c r="EE32" s="265" t="str">
        <f t="shared" si="43"/>
        <v/>
      </c>
    </row>
    <row r="33" spans="1:136" ht="11.4" customHeight="1" x14ac:dyDescent="0.25">
      <c r="A33" s="350">
        <v>30</v>
      </c>
      <c r="B33" s="407"/>
      <c r="C33" s="418"/>
      <c r="D33" s="418"/>
      <c r="E33" s="418"/>
      <c r="F33" s="418"/>
      <c r="G33" s="418"/>
      <c r="H33" s="418"/>
      <c r="I33" s="418"/>
      <c r="J33" s="418"/>
      <c r="K33" s="418"/>
      <c r="L33" s="418"/>
      <c r="M33" s="418"/>
      <c r="N33" s="418"/>
      <c r="O33" s="418"/>
      <c r="P33" s="418"/>
      <c r="Q33" s="418"/>
      <c r="R33" s="418"/>
      <c r="S33" s="418"/>
      <c r="T33" s="418"/>
      <c r="U33" s="418"/>
      <c r="V33" s="418"/>
      <c r="W33" s="418"/>
      <c r="X33" s="418"/>
      <c r="Y33" s="418"/>
      <c r="Z33" s="418"/>
      <c r="AA33" s="418"/>
      <c r="AB33" s="418"/>
      <c r="AC33" s="418"/>
      <c r="AD33" s="418"/>
      <c r="AE33" s="418"/>
      <c r="AF33" s="418"/>
      <c r="AG33" s="418"/>
      <c r="AH33" s="418"/>
      <c r="AI33" s="418"/>
      <c r="AJ33" s="418"/>
      <c r="AK33" s="418"/>
      <c r="AL33" s="418"/>
      <c r="AM33" s="522" t="str">
        <f t="shared" si="0"/>
        <v/>
      </c>
      <c r="AN33" s="522"/>
      <c r="AO33" s="57" t="str">
        <f>IF(ISBLANK('frekwencja I sem'!B37),"",'frekwencja I sem'!$B37)</f>
        <v/>
      </c>
      <c r="AP33" s="58" t="str">
        <f>'frekwencja I sem'!T37</f>
        <v/>
      </c>
      <c r="AQ33" s="246" t="str">
        <f>'frekwencja I sem'!$R37</f>
        <v/>
      </c>
      <c r="AR33" s="246" t="str">
        <f>'frekwencja I sem'!M37</f>
        <v/>
      </c>
      <c r="AS33" s="357" t="str">
        <f t="shared" si="1"/>
        <v/>
      </c>
      <c r="AT33" s="357" t="str">
        <f t="shared" si="2"/>
        <v/>
      </c>
      <c r="AU33" s="357" t="str">
        <f t="shared" si="3"/>
        <v/>
      </c>
      <c r="AV33" s="357" t="str">
        <f t="shared" si="4"/>
        <v/>
      </c>
      <c r="AW33" s="357" t="str">
        <f t="shared" si="5"/>
        <v/>
      </c>
      <c r="AX33" s="357" t="str">
        <f t="shared" si="6"/>
        <v/>
      </c>
      <c r="AY33" s="69" t="str">
        <f t="shared" si="44"/>
        <v/>
      </c>
      <c r="AZ33" s="69" t="str">
        <f t="shared" si="45"/>
        <v/>
      </c>
      <c r="BA33" s="69"/>
      <c r="BB33" s="358" t="str">
        <f t="shared" si="46"/>
        <v xml:space="preserve"> </v>
      </c>
      <c r="BC33" s="358" t="str">
        <f t="shared" si="47"/>
        <v xml:space="preserve"> </v>
      </c>
      <c r="BD33" s="358" t="str">
        <f t="shared" si="48"/>
        <v xml:space="preserve"> </v>
      </c>
      <c r="BE33" s="358" t="str">
        <f t="shared" si="49"/>
        <v xml:space="preserve"> </v>
      </c>
      <c r="BF33" s="358" t="str">
        <f t="shared" si="50"/>
        <v xml:space="preserve"> </v>
      </c>
      <c r="BG33" s="358" t="str">
        <f t="shared" si="51"/>
        <v xml:space="preserve"> </v>
      </c>
      <c r="BH33" s="358" t="str">
        <f t="shared" si="52"/>
        <v xml:space="preserve"> </v>
      </c>
      <c r="BI33" s="358" t="str">
        <f t="shared" si="53"/>
        <v xml:space="preserve"> </v>
      </c>
      <c r="BJ33" s="358" t="str">
        <f t="shared" si="54"/>
        <v xml:space="preserve"> </v>
      </c>
      <c r="BK33" s="358" t="str">
        <f t="shared" si="55"/>
        <v xml:space="preserve"> </v>
      </c>
      <c r="BL33" s="358" t="str">
        <f t="shared" si="56"/>
        <v xml:space="preserve"> </v>
      </c>
      <c r="BM33" s="358" t="str">
        <f t="shared" si="57"/>
        <v xml:space="preserve"> </v>
      </c>
      <c r="BN33" s="358" t="str">
        <f t="shared" si="58"/>
        <v xml:space="preserve"> </v>
      </c>
      <c r="BO33" s="358" t="str">
        <f t="shared" si="59"/>
        <v xml:space="preserve"> </v>
      </c>
      <c r="BP33" s="358" t="str">
        <f t="shared" si="60"/>
        <v xml:space="preserve"> </v>
      </c>
      <c r="BQ33" s="358" t="str">
        <f t="shared" si="61"/>
        <v xml:space="preserve"> </v>
      </c>
      <c r="BR33" s="358" t="str">
        <f t="shared" si="62"/>
        <v xml:space="preserve"> </v>
      </c>
      <c r="BS33" s="358" t="str">
        <f t="shared" si="63"/>
        <v xml:space="preserve"> </v>
      </c>
      <c r="BT33" s="358" t="str">
        <f t="shared" si="64"/>
        <v xml:space="preserve"> </v>
      </c>
      <c r="BU33" s="358" t="str">
        <f t="shared" si="65"/>
        <v xml:space="preserve"> </v>
      </c>
      <c r="BV33" s="358" t="str">
        <f t="shared" si="66"/>
        <v xml:space="preserve"> </v>
      </c>
      <c r="BW33" s="358" t="str">
        <f t="shared" si="67"/>
        <v xml:space="preserve"> </v>
      </c>
      <c r="BX33" s="358" t="str">
        <f t="shared" si="68"/>
        <v xml:space="preserve"> </v>
      </c>
      <c r="BY33" s="358" t="str">
        <f t="shared" si="69"/>
        <v xml:space="preserve"> </v>
      </c>
      <c r="BZ33" s="358" t="str">
        <f t="shared" si="70"/>
        <v xml:space="preserve"> </v>
      </c>
      <c r="CA33" s="358" t="str">
        <f t="shared" si="71"/>
        <v xml:space="preserve"> </v>
      </c>
      <c r="CB33" s="358" t="str">
        <f t="shared" si="72"/>
        <v xml:space="preserve"> </v>
      </c>
      <c r="CC33" s="358" t="str">
        <f t="shared" si="73"/>
        <v xml:space="preserve"> </v>
      </c>
      <c r="CD33" s="358" t="str">
        <f t="shared" si="74"/>
        <v xml:space="preserve"> </v>
      </c>
      <c r="CE33" s="358" t="str">
        <f t="shared" si="75"/>
        <v xml:space="preserve"> </v>
      </c>
      <c r="CF33" s="358" t="str">
        <f t="shared" si="76"/>
        <v xml:space="preserve"> </v>
      </c>
      <c r="CG33" s="358" t="str">
        <f t="shared" si="77"/>
        <v xml:space="preserve"> </v>
      </c>
      <c r="CH33" s="358" t="str">
        <f t="shared" si="78"/>
        <v xml:space="preserve"> </v>
      </c>
      <c r="CI33" s="358" t="str">
        <f t="shared" si="79"/>
        <v xml:space="preserve"> </v>
      </c>
      <c r="CJ33" s="358" t="str">
        <f t="shared" si="80"/>
        <v xml:space="preserve"> </v>
      </c>
      <c r="CK33" s="358" t="str">
        <f t="shared" si="81"/>
        <v xml:space="preserve"> </v>
      </c>
      <c r="CL33" s="359" t="str">
        <f t="array" ref="CL33">IF(ISBLANK(B33)," ",IF(OR(BB33:CK33="X"),"UCZ.NKL",AVERAGE(BB33:CK33)))</f>
        <v xml:space="preserve"> </v>
      </c>
      <c r="CM33" s="360" t="str">
        <f t="shared" si="7"/>
        <v/>
      </c>
      <c r="CN33" s="358" t="str">
        <f t="shared" si="8"/>
        <v/>
      </c>
      <c r="CO33" s="358" t="str">
        <f t="shared" si="9"/>
        <v/>
      </c>
      <c r="CP33" s="358" t="str">
        <f t="shared" si="10"/>
        <v/>
      </c>
      <c r="CQ33" s="358" t="str">
        <f t="shared" si="11"/>
        <v/>
      </c>
      <c r="CR33" s="358" t="str">
        <f t="shared" si="12"/>
        <v>X</v>
      </c>
      <c r="CS33" s="69" t="str">
        <f t="shared" si="13"/>
        <v xml:space="preserve"> </v>
      </c>
      <c r="CT33" s="69"/>
      <c r="CU33" s="25" t="str">
        <f t="shared" si="14"/>
        <v/>
      </c>
      <c r="CV33" s="26" t="str">
        <f t="shared" si="15"/>
        <v/>
      </c>
      <c r="CW33" s="26" t="str">
        <f t="shared" si="16"/>
        <v/>
      </c>
      <c r="CX33" s="26" t="str">
        <f t="shared" si="17"/>
        <v/>
      </c>
      <c r="CY33" s="27" t="str">
        <f t="shared" si="18"/>
        <v/>
      </c>
      <c r="DA33" s="22" t="str">
        <f t="shared" si="19"/>
        <v/>
      </c>
      <c r="DB33" s="23" t="str">
        <f t="shared" si="20"/>
        <v/>
      </c>
      <c r="DC33" s="23" t="str">
        <f t="shared" si="21"/>
        <v/>
      </c>
      <c r="DD33" s="23" t="str">
        <f t="shared" si="22"/>
        <v/>
      </c>
      <c r="DE33" s="24" t="str">
        <f t="shared" si="23"/>
        <v/>
      </c>
      <c r="DH33" s="250" t="str">
        <f t="shared" si="24"/>
        <v/>
      </c>
      <c r="DI33" s="251" t="str">
        <f t="shared" si="25"/>
        <v/>
      </c>
      <c r="DJ33" s="251" t="str">
        <f t="shared" si="26"/>
        <v/>
      </c>
      <c r="DK33" s="251" t="str">
        <f t="shared" si="27"/>
        <v/>
      </c>
      <c r="DL33" s="252" t="str">
        <f t="shared" si="28"/>
        <v/>
      </c>
      <c r="DN33" s="263" t="str">
        <f t="shared" si="29"/>
        <v/>
      </c>
      <c r="DO33" s="264" t="str">
        <f t="shared" si="30"/>
        <v/>
      </c>
      <c r="DP33" s="264" t="str">
        <f t="shared" si="31"/>
        <v/>
      </c>
      <c r="DQ33" s="264" t="str">
        <f t="shared" si="32"/>
        <v/>
      </c>
      <c r="DR33" s="265" t="str">
        <f t="shared" si="33"/>
        <v/>
      </c>
      <c r="DS33" s="259"/>
      <c r="DT33" s="259"/>
      <c r="DU33" s="250" t="str">
        <f t="shared" si="34"/>
        <v/>
      </c>
      <c r="DV33" s="251" t="str">
        <f t="shared" si="35"/>
        <v/>
      </c>
      <c r="DW33" s="251" t="str">
        <f t="shared" si="36"/>
        <v/>
      </c>
      <c r="DX33" s="251" t="str">
        <f t="shared" si="37"/>
        <v/>
      </c>
      <c r="DY33" s="252" t="str">
        <f t="shared" si="38"/>
        <v/>
      </c>
      <c r="DZ33" s="259"/>
      <c r="EA33" s="263" t="str">
        <f t="shared" si="39"/>
        <v/>
      </c>
      <c r="EB33" s="264" t="str">
        <f t="shared" si="40"/>
        <v/>
      </c>
      <c r="EC33" s="264" t="str">
        <f t="shared" si="41"/>
        <v/>
      </c>
      <c r="ED33" s="264" t="str">
        <f t="shared" si="42"/>
        <v/>
      </c>
      <c r="EE33" s="265" t="str">
        <f t="shared" si="43"/>
        <v/>
      </c>
    </row>
    <row r="34" spans="1:136" ht="11.4" customHeight="1" x14ac:dyDescent="0.25">
      <c r="A34" s="350">
        <v>31</v>
      </c>
      <c r="B34" s="407"/>
      <c r="C34" s="418"/>
      <c r="D34" s="418"/>
      <c r="E34" s="418"/>
      <c r="F34" s="418"/>
      <c r="G34" s="418"/>
      <c r="H34" s="418"/>
      <c r="I34" s="418"/>
      <c r="J34" s="418"/>
      <c r="K34" s="418"/>
      <c r="L34" s="418"/>
      <c r="M34" s="418"/>
      <c r="N34" s="418"/>
      <c r="O34" s="418"/>
      <c r="P34" s="418"/>
      <c r="Q34" s="418"/>
      <c r="R34" s="418"/>
      <c r="S34" s="418"/>
      <c r="T34" s="418"/>
      <c r="U34" s="418"/>
      <c r="V34" s="418"/>
      <c r="W34" s="418"/>
      <c r="X34" s="418"/>
      <c r="Y34" s="418"/>
      <c r="Z34" s="418"/>
      <c r="AA34" s="418"/>
      <c r="AB34" s="418"/>
      <c r="AC34" s="418"/>
      <c r="AD34" s="418"/>
      <c r="AE34" s="418"/>
      <c r="AF34" s="418"/>
      <c r="AG34" s="418"/>
      <c r="AH34" s="418"/>
      <c r="AI34" s="418"/>
      <c r="AJ34" s="418"/>
      <c r="AK34" s="418"/>
      <c r="AL34" s="418"/>
      <c r="AM34" s="522" t="str">
        <f t="shared" si="0"/>
        <v/>
      </c>
      <c r="AN34" s="522"/>
      <c r="AO34" s="57" t="str">
        <f>IF(ISBLANK('frekwencja I sem'!B38),"",'frekwencja I sem'!$B38)</f>
        <v/>
      </c>
      <c r="AP34" s="58" t="str">
        <f>'frekwencja I sem'!T38</f>
        <v/>
      </c>
      <c r="AQ34" s="246" t="str">
        <f>'frekwencja I sem'!$R38</f>
        <v/>
      </c>
      <c r="AR34" s="246" t="str">
        <f>'frekwencja I sem'!M38</f>
        <v/>
      </c>
      <c r="AS34" s="357" t="str">
        <f t="shared" si="1"/>
        <v/>
      </c>
      <c r="AT34" s="357" t="str">
        <f t="shared" si="2"/>
        <v/>
      </c>
      <c r="AU34" s="357" t="str">
        <f t="shared" si="3"/>
        <v/>
      </c>
      <c r="AV34" s="357" t="str">
        <f t="shared" si="4"/>
        <v/>
      </c>
      <c r="AW34" s="357" t="str">
        <f t="shared" si="5"/>
        <v/>
      </c>
      <c r="AX34" s="357" t="str">
        <f t="shared" si="6"/>
        <v/>
      </c>
      <c r="AY34" s="69" t="str">
        <f t="shared" si="44"/>
        <v/>
      </c>
      <c r="AZ34" s="69" t="str">
        <f t="shared" si="45"/>
        <v/>
      </c>
      <c r="BA34" s="69"/>
      <c r="BB34" s="358" t="str">
        <f t="shared" si="46"/>
        <v xml:space="preserve"> </v>
      </c>
      <c r="BC34" s="358" t="str">
        <f t="shared" si="47"/>
        <v xml:space="preserve"> </v>
      </c>
      <c r="BD34" s="358" t="str">
        <f t="shared" si="48"/>
        <v xml:space="preserve"> </v>
      </c>
      <c r="BE34" s="358" t="str">
        <f t="shared" si="49"/>
        <v xml:space="preserve"> </v>
      </c>
      <c r="BF34" s="358" t="str">
        <f t="shared" si="50"/>
        <v xml:space="preserve"> </v>
      </c>
      <c r="BG34" s="358" t="str">
        <f t="shared" si="51"/>
        <v xml:space="preserve"> </v>
      </c>
      <c r="BH34" s="358" t="str">
        <f t="shared" si="52"/>
        <v xml:space="preserve"> </v>
      </c>
      <c r="BI34" s="358" t="str">
        <f t="shared" si="53"/>
        <v xml:space="preserve"> </v>
      </c>
      <c r="BJ34" s="358" t="str">
        <f t="shared" si="54"/>
        <v xml:space="preserve"> </v>
      </c>
      <c r="BK34" s="358" t="str">
        <f t="shared" si="55"/>
        <v xml:space="preserve"> </v>
      </c>
      <c r="BL34" s="358" t="str">
        <f t="shared" si="56"/>
        <v xml:space="preserve"> </v>
      </c>
      <c r="BM34" s="358" t="str">
        <f t="shared" si="57"/>
        <v xml:space="preserve"> </v>
      </c>
      <c r="BN34" s="358" t="str">
        <f t="shared" si="58"/>
        <v xml:space="preserve"> </v>
      </c>
      <c r="BO34" s="358" t="str">
        <f t="shared" si="59"/>
        <v xml:space="preserve"> </v>
      </c>
      <c r="BP34" s="358" t="str">
        <f t="shared" si="60"/>
        <v xml:space="preserve"> </v>
      </c>
      <c r="BQ34" s="358" t="str">
        <f t="shared" si="61"/>
        <v xml:space="preserve"> </v>
      </c>
      <c r="BR34" s="358" t="str">
        <f t="shared" si="62"/>
        <v xml:space="preserve"> </v>
      </c>
      <c r="BS34" s="358" t="str">
        <f t="shared" si="63"/>
        <v xml:space="preserve"> </v>
      </c>
      <c r="BT34" s="358" t="str">
        <f t="shared" si="64"/>
        <v xml:space="preserve"> </v>
      </c>
      <c r="BU34" s="358" t="str">
        <f t="shared" si="65"/>
        <v xml:space="preserve"> </v>
      </c>
      <c r="BV34" s="358" t="str">
        <f t="shared" si="66"/>
        <v xml:space="preserve"> </v>
      </c>
      <c r="BW34" s="358" t="str">
        <f t="shared" si="67"/>
        <v xml:space="preserve"> </v>
      </c>
      <c r="BX34" s="358" t="str">
        <f t="shared" si="68"/>
        <v xml:space="preserve"> </v>
      </c>
      <c r="BY34" s="358" t="str">
        <f t="shared" si="69"/>
        <v xml:space="preserve"> </v>
      </c>
      <c r="BZ34" s="358" t="str">
        <f t="shared" si="70"/>
        <v xml:space="preserve"> </v>
      </c>
      <c r="CA34" s="358" t="str">
        <f t="shared" si="71"/>
        <v xml:space="preserve"> </v>
      </c>
      <c r="CB34" s="358" t="str">
        <f t="shared" si="72"/>
        <v xml:space="preserve"> </v>
      </c>
      <c r="CC34" s="358" t="str">
        <f t="shared" si="73"/>
        <v xml:space="preserve"> </v>
      </c>
      <c r="CD34" s="358" t="str">
        <f t="shared" si="74"/>
        <v xml:space="preserve"> </v>
      </c>
      <c r="CE34" s="358" t="str">
        <f t="shared" si="75"/>
        <v xml:space="preserve"> </v>
      </c>
      <c r="CF34" s="358" t="str">
        <f t="shared" si="76"/>
        <v xml:space="preserve"> </v>
      </c>
      <c r="CG34" s="358" t="str">
        <f t="shared" si="77"/>
        <v xml:space="preserve"> </v>
      </c>
      <c r="CH34" s="358" t="str">
        <f t="shared" si="78"/>
        <v xml:space="preserve"> </v>
      </c>
      <c r="CI34" s="358" t="str">
        <f t="shared" si="79"/>
        <v xml:space="preserve"> </v>
      </c>
      <c r="CJ34" s="358" t="str">
        <f t="shared" si="80"/>
        <v xml:space="preserve"> </v>
      </c>
      <c r="CK34" s="358" t="str">
        <f t="shared" si="81"/>
        <v xml:space="preserve"> </v>
      </c>
      <c r="CL34" s="359" t="str">
        <f t="array" ref="CL34">IF(ISBLANK(B34)," ",IF(OR(BB34:CK34="X"),"UCZ.NKL",AVERAGE(BB34:CK34)))</f>
        <v xml:space="preserve"> </v>
      </c>
      <c r="CM34" s="360" t="str">
        <f t="shared" si="7"/>
        <v/>
      </c>
      <c r="CN34" s="358" t="str">
        <f t="shared" si="8"/>
        <v/>
      </c>
      <c r="CO34" s="358" t="str">
        <f t="shared" si="9"/>
        <v/>
      </c>
      <c r="CP34" s="358" t="str">
        <f t="shared" si="10"/>
        <v/>
      </c>
      <c r="CQ34" s="358" t="str">
        <f t="shared" si="11"/>
        <v/>
      </c>
      <c r="CR34" s="358" t="str">
        <f t="shared" si="12"/>
        <v>X</v>
      </c>
      <c r="CS34" s="69" t="str">
        <f t="shared" si="13"/>
        <v xml:space="preserve"> </v>
      </c>
      <c r="CT34" s="69"/>
      <c r="CU34" s="25" t="str">
        <f t="shared" si="14"/>
        <v/>
      </c>
      <c r="CV34" s="26" t="str">
        <f t="shared" si="15"/>
        <v/>
      </c>
      <c r="CW34" s="26" t="str">
        <f t="shared" si="16"/>
        <v/>
      </c>
      <c r="CX34" s="26" t="str">
        <f t="shared" si="17"/>
        <v/>
      </c>
      <c r="CY34" s="27" t="str">
        <f t="shared" si="18"/>
        <v/>
      </c>
      <c r="DA34" s="22" t="str">
        <f t="shared" si="19"/>
        <v/>
      </c>
      <c r="DB34" s="23" t="str">
        <f t="shared" si="20"/>
        <v/>
      </c>
      <c r="DC34" s="23" t="str">
        <f t="shared" si="21"/>
        <v/>
      </c>
      <c r="DD34" s="23" t="str">
        <f t="shared" si="22"/>
        <v/>
      </c>
      <c r="DE34" s="24" t="str">
        <f t="shared" si="23"/>
        <v/>
      </c>
      <c r="DH34" s="250" t="str">
        <f t="shared" si="24"/>
        <v/>
      </c>
      <c r="DI34" s="251" t="str">
        <f t="shared" si="25"/>
        <v/>
      </c>
      <c r="DJ34" s="251" t="str">
        <f t="shared" si="26"/>
        <v/>
      </c>
      <c r="DK34" s="251" t="str">
        <f t="shared" si="27"/>
        <v/>
      </c>
      <c r="DL34" s="252" t="str">
        <f t="shared" si="28"/>
        <v/>
      </c>
      <c r="DN34" s="263" t="str">
        <f t="shared" si="29"/>
        <v/>
      </c>
      <c r="DO34" s="264" t="str">
        <f t="shared" si="30"/>
        <v/>
      </c>
      <c r="DP34" s="264" t="str">
        <f t="shared" si="31"/>
        <v/>
      </c>
      <c r="DQ34" s="264" t="str">
        <f t="shared" si="32"/>
        <v/>
      </c>
      <c r="DR34" s="265" t="str">
        <f t="shared" si="33"/>
        <v/>
      </c>
      <c r="DS34" s="259"/>
      <c r="DT34" s="259"/>
      <c r="DU34" s="250" t="str">
        <f t="shared" si="34"/>
        <v/>
      </c>
      <c r="DV34" s="251" t="str">
        <f t="shared" si="35"/>
        <v/>
      </c>
      <c r="DW34" s="251" t="str">
        <f t="shared" si="36"/>
        <v/>
      </c>
      <c r="DX34" s="251" t="str">
        <f t="shared" si="37"/>
        <v/>
      </c>
      <c r="DY34" s="252" t="str">
        <f t="shared" si="38"/>
        <v/>
      </c>
      <c r="DZ34" s="259"/>
      <c r="EA34" s="263" t="str">
        <f t="shared" si="39"/>
        <v/>
      </c>
      <c r="EB34" s="264" t="str">
        <f t="shared" si="40"/>
        <v/>
      </c>
      <c r="EC34" s="264" t="str">
        <f t="shared" si="41"/>
        <v/>
      </c>
      <c r="ED34" s="264" t="str">
        <f t="shared" si="42"/>
        <v/>
      </c>
      <c r="EE34" s="265" t="str">
        <f t="shared" si="43"/>
        <v/>
      </c>
    </row>
    <row r="35" spans="1:136" ht="11.4" customHeight="1" x14ac:dyDescent="0.25">
      <c r="A35" s="350">
        <v>32</v>
      </c>
      <c r="B35" s="407"/>
      <c r="C35" s="418"/>
      <c r="D35" s="418"/>
      <c r="E35" s="418"/>
      <c r="F35" s="418"/>
      <c r="G35" s="418"/>
      <c r="H35" s="418"/>
      <c r="I35" s="418"/>
      <c r="J35" s="418"/>
      <c r="K35" s="418"/>
      <c r="L35" s="418"/>
      <c r="M35" s="418"/>
      <c r="N35" s="418"/>
      <c r="O35" s="418"/>
      <c r="P35" s="418"/>
      <c r="Q35" s="418"/>
      <c r="R35" s="418"/>
      <c r="S35" s="418"/>
      <c r="T35" s="418"/>
      <c r="U35" s="418"/>
      <c r="V35" s="418"/>
      <c r="W35" s="418"/>
      <c r="X35" s="418"/>
      <c r="Y35" s="418"/>
      <c r="Z35" s="418"/>
      <c r="AA35" s="418"/>
      <c r="AB35" s="418"/>
      <c r="AC35" s="418"/>
      <c r="AD35" s="418"/>
      <c r="AE35" s="418"/>
      <c r="AF35" s="418"/>
      <c r="AG35" s="418"/>
      <c r="AH35" s="418"/>
      <c r="AI35" s="418"/>
      <c r="AJ35" s="418"/>
      <c r="AK35" s="418"/>
      <c r="AL35" s="418"/>
      <c r="AM35" s="522" t="str">
        <f t="shared" si="0"/>
        <v/>
      </c>
      <c r="AN35" s="522"/>
      <c r="AO35" s="57" t="str">
        <f>IF(ISBLANK('frekwencja I sem'!B39),"",'frekwencja I sem'!$B39)</f>
        <v/>
      </c>
      <c r="AP35" s="58" t="str">
        <f>'frekwencja I sem'!T39</f>
        <v/>
      </c>
      <c r="AQ35" s="246" t="str">
        <f>'frekwencja I sem'!$R39</f>
        <v/>
      </c>
      <c r="AR35" s="246" t="str">
        <f>'frekwencja I sem'!M39</f>
        <v/>
      </c>
      <c r="AS35" s="357" t="str">
        <f t="shared" si="1"/>
        <v/>
      </c>
      <c r="AT35" s="357" t="str">
        <f t="shared" si="2"/>
        <v/>
      </c>
      <c r="AU35" s="357" t="str">
        <f t="shared" si="3"/>
        <v/>
      </c>
      <c r="AV35" s="357" t="str">
        <f t="shared" si="4"/>
        <v/>
      </c>
      <c r="AW35" s="357" t="str">
        <f t="shared" si="5"/>
        <v/>
      </c>
      <c r="AX35" s="357" t="str">
        <f t="shared" si="6"/>
        <v/>
      </c>
      <c r="AY35" s="69" t="str">
        <f t="shared" si="44"/>
        <v/>
      </c>
      <c r="AZ35" s="69" t="str">
        <f t="shared" si="45"/>
        <v/>
      </c>
      <c r="BA35" s="69"/>
      <c r="BB35" s="358" t="str">
        <f t="shared" si="46"/>
        <v xml:space="preserve"> </v>
      </c>
      <c r="BC35" s="358" t="str">
        <f t="shared" si="47"/>
        <v xml:space="preserve"> </v>
      </c>
      <c r="BD35" s="358" t="str">
        <f t="shared" si="48"/>
        <v xml:space="preserve"> </v>
      </c>
      <c r="BE35" s="358" t="str">
        <f t="shared" si="49"/>
        <v xml:space="preserve"> </v>
      </c>
      <c r="BF35" s="358" t="str">
        <f t="shared" si="50"/>
        <v xml:space="preserve"> </v>
      </c>
      <c r="BG35" s="358" t="str">
        <f t="shared" si="51"/>
        <v xml:space="preserve"> </v>
      </c>
      <c r="BH35" s="358" t="str">
        <f t="shared" si="52"/>
        <v xml:space="preserve"> </v>
      </c>
      <c r="BI35" s="358" t="str">
        <f t="shared" si="53"/>
        <v xml:space="preserve"> </v>
      </c>
      <c r="BJ35" s="358" t="str">
        <f t="shared" si="54"/>
        <v xml:space="preserve"> </v>
      </c>
      <c r="BK35" s="358" t="str">
        <f t="shared" si="55"/>
        <v xml:space="preserve"> </v>
      </c>
      <c r="BL35" s="358" t="str">
        <f t="shared" si="56"/>
        <v xml:space="preserve"> </v>
      </c>
      <c r="BM35" s="358" t="str">
        <f t="shared" si="57"/>
        <v xml:space="preserve"> </v>
      </c>
      <c r="BN35" s="358" t="str">
        <f t="shared" si="58"/>
        <v xml:space="preserve"> </v>
      </c>
      <c r="BO35" s="358" t="str">
        <f t="shared" si="59"/>
        <v xml:space="preserve"> </v>
      </c>
      <c r="BP35" s="358" t="str">
        <f t="shared" si="60"/>
        <v xml:space="preserve"> </v>
      </c>
      <c r="BQ35" s="358" t="str">
        <f t="shared" si="61"/>
        <v xml:space="preserve"> </v>
      </c>
      <c r="BR35" s="358" t="str">
        <f t="shared" si="62"/>
        <v xml:space="preserve"> </v>
      </c>
      <c r="BS35" s="358" t="str">
        <f t="shared" si="63"/>
        <v xml:space="preserve"> </v>
      </c>
      <c r="BT35" s="358" t="str">
        <f t="shared" si="64"/>
        <v xml:space="preserve"> </v>
      </c>
      <c r="BU35" s="358" t="str">
        <f t="shared" si="65"/>
        <v xml:space="preserve"> </v>
      </c>
      <c r="BV35" s="358" t="str">
        <f t="shared" si="66"/>
        <v xml:space="preserve"> </v>
      </c>
      <c r="BW35" s="358" t="str">
        <f t="shared" si="67"/>
        <v xml:space="preserve"> </v>
      </c>
      <c r="BX35" s="358" t="str">
        <f t="shared" si="68"/>
        <v xml:space="preserve"> </v>
      </c>
      <c r="BY35" s="358" t="str">
        <f t="shared" si="69"/>
        <v xml:space="preserve"> </v>
      </c>
      <c r="BZ35" s="358" t="str">
        <f t="shared" si="70"/>
        <v xml:space="preserve"> </v>
      </c>
      <c r="CA35" s="358" t="str">
        <f t="shared" si="71"/>
        <v xml:space="preserve"> </v>
      </c>
      <c r="CB35" s="358" t="str">
        <f t="shared" si="72"/>
        <v xml:space="preserve"> </v>
      </c>
      <c r="CC35" s="358" t="str">
        <f t="shared" si="73"/>
        <v xml:space="preserve"> </v>
      </c>
      <c r="CD35" s="358" t="str">
        <f t="shared" si="74"/>
        <v xml:space="preserve"> </v>
      </c>
      <c r="CE35" s="358" t="str">
        <f t="shared" si="75"/>
        <v xml:space="preserve"> </v>
      </c>
      <c r="CF35" s="358" t="str">
        <f t="shared" si="76"/>
        <v xml:space="preserve"> </v>
      </c>
      <c r="CG35" s="358" t="str">
        <f t="shared" si="77"/>
        <v xml:space="preserve"> </v>
      </c>
      <c r="CH35" s="358" t="str">
        <f t="shared" si="78"/>
        <v xml:space="preserve"> </v>
      </c>
      <c r="CI35" s="358" t="str">
        <f t="shared" si="79"/>
        <v xml:space="preserve"> </v>
      </c>
      <c r="CJ35" s="358" t="str">
        <f t="shared" si="80"/>
        <v xml:space="preserve"> </v>
      </c>
      <c r="CK35" s="358" t="str">
        <f t="shared" si="81"/>
        <v xml:space="preserve"> </v>
      </c>
      <c r="CL35" s="359" t="str">
        <f t="array" ref="CL35">IF(ISBLANK(B35)," ",IF(OR(BB35:CK35="X"),"UCZ.NKL",AVERAGE(BB35:CK35)))</f>
        <v xml:space="preserve"> </v>
      </c>
      <c r="CM35" s="360" t="str">
        <f t="shared" si="7"/>
        <v/>
      </c>
      <c r="CN35" s="358" t="str">
        <f t="shared" si="8"/>
        <v/>
      </c>
      <c r="CO35" s="358" t="str">
        <f t="shared" si="9"/>
        <v/>
      </c>
      <c r="CP35" s="358" t="str">
        <f t="shared" si="10"/>
        <v/>
      </c>
      <c r="CQ35" s="358" t="str">
        <f t="shared" si="11"/>
        <v/>
      </c>
      <c r="CR35" s="358" t="str">
        <f t="shared" si="12"/>
        <v>X</v>
      </c>
      <c r="CS35" s="69" t="str">
        <f t="shared" si="13"/>
        <v xml:space="preserve"> </v>
      </c>
      <c r="CT35" s="69"/>
      <c r="CU35" s="25" t="str">
        <f t="shared" si="14"/>
        <v/>
      </c>
      <c r="CV35" s="26" t="str">
        <f t="shared" si="15"/>
        <v/>
      </c>
      <c r="CW35" s="26" t="str">
        <f t="shared" si="16"/>
        <v/>
      </c>
      <c r="CX35" s="26" t="str">
        <f t="shared" si="17"/>
        <v/>
      </c>
      <c r="CY35" s="27" t="str">
        <f t="shared" si="18"/>
        <v/>
      </c>
      <c r="DA35" s="22" t="str">
        <f t="shared" si="19"/>
        <v/>
      </c>
      <c r="DB35" s="23" t="str">
        <f t="shared" si="20"/>
        <v/>
      </c>
      <c r="DC35" s="23" t="str">
        <f t="shared" si="21"/>
        <v/>
      </c>
      <c r="DD35" s="23" t="str">
        <f t="shared" si="22"/>
        <v/>
      </c>
      <c r="DE35" s="24" t="str">
        <f t="shared" si="23"/>
        <v/>
      </c>
      <c r="DH35" s="250" t="str">
        <f t="shared" si="24"/>
        <v/>
      </c>
      <c r="DI35" s="251" t="str">
        <f t="shared" si="25"/>
        <v/>
      </c>
      <c r="DJ35" s="251" t="str">
        <f t="shared" si="26"/>
        <v/>
      </c>
      <c r="DK35" s="251" t="str">
        <f t="shared" si="27"/>
        <v/>
      </c>
      <c r="DL35" s="252" t="str">
        <f t="shared" si="28"/>
        <v/>
      </c>
      <c r="DN35" s="263" t="str">
        <f t="shared" si="29"/>
        <v/>
      </c>
      <c r="DO35" s="264" t="str">
        <f t="shared" si="30"/>
        <v/>
      </c>
      <c r="DP35" s="264" t="str">
        <f t="shared" si="31"/>
        <v/>
      </c>
      <c r="DQ35" s="264" t="str">
        <f t="shared" si="32"/>
        <v/>
      </c>
      <c r="DR35" s="265" t="str">
        <f t="shared" si="33"/>
        <v/>
      </c>
      <c r="DS35" s="259"/>
      <c r="DT35" s="259"/>
      <c r="DU35" s="250" t="str">
        <f t="shared" si="34"/>
        <v/>
      </c>
      <c r="DV35" s="251" t="str">
        <f t="shared" si="35"/>
        <v/>
      </c>
      <c r="DW35" s="251" t="str">
        <f t="shared" si="36"/>
        <v/>
      </c>
      <c r="DX35" s="251" t="str">
        <f t="shared" si="37"/>
        <v/>
      </c>
      <c r="DY35" s="252" t="str">
        <f t="shared" si="38"/>
        <v/>
      </c>
      <c r="DZ35" s="259"/>
      <c r="EA35" s="263" t="str">
        <f t="shared" si="39"/>
        <v/>
      </c>
      <c r="EB35" s="264" t="str">
        <f t="shared" si="40"/>
        <v/>
      </c>
      <c r="EC35" s="264" t="str">
        <f t="shared" si="41"/>
        <v/>
      </c>
      <c r="ED35" s="264" t="str">
        <f t="shared" si="42"/>
        <v/>
      </c>
      <c r="EE35" s="265" t="str">
        <f t="shared" si="43"/>
        <v/>
      </c>
    </row>
    <row r="36" spans="1:136" ht="11.4" customHeight="1" x14ac:dyDescent="0.25">
      <c r="A36" s="350">
        <v>33</v>
      </c>
      <c r="B36" s="407"/>
      <c r="C36" s="418"/>
      <c r="D36" s="418"/>
      <c r="E36" s="418"/>
      <c r="F36" s="418"/>
      <c r="G36" s="418"/>
      <c r="H36" s="418"/>
      <c r="I36" s="418"/>
      <c r="J36" s="418"/>
      <c r="K36" s="418"/>
      <c r="L36" s="418"/>
      <c r="M36" s="418"/>
      <c r="N36" s="418"/>
      <c r="O36" s="418"/>
      <c r="P36" s="418"/>
      <c r="Q36" s="418"/>
      <c r="R36" s="418"/>
      <c r="S36" s="418"/>
      <c r="T36" s="418"/>
      <c r="U36" s="418"/>
      <c r="V36" s="418"/>
      <c r="W36" s="418"/>
      <c r="X36" s="418"/>
      <c r="Y36" s="418"/>
      <c r="Z36" s="418"/>
      <c r="AA36" s="418"/>
      <c r="AB36" s="418"/>
      <c r="AC36" s="418"/>
      <c r="AD36" s="418"/>
      <c r="AE36" s="418"/>
      <c r="AF36" s="418"/>
      <c r="AG36" s="418"/>
      <c r="AH36" s="418"/>
      <c r="AI36" s="418"/>
      <c r="AJ36" s="418"/>
      <c r="AK36" s="418"/>
      <c r="AL36" s="418"/>
      <c r="AM36" s="522" t="str">
        <f t="shared" si="0"/>
        <v/>
      </c>
      <c r="AN36" s="522"/>
      <c r="AO36" s="57" t="str">
        <f>IF(ISBLANK('frekwencja I sem'!B40),"",'frekwencja I sem'!$B40)</f>
        <v/>
      </c>
      <c r="AP36" s="58" t="str">
        <f>'frekwencja I sem'!T40</f>
        <v/>
      </c>
      <c r="AQ36" s="246" t="str">
        <f>'frekwencja I sem'!$R40</f>
        <v/>
      </c>
      <c r="AR36" s="246" t="str">
        <f>'frekwencja I sem'!M40</f>
        <v/>
      </c>
      <c r="AS36" s="357" t="str">
        <f t="shared" si="1"/>
        <v/>
      </c>
      <c r="AT36" s="357" t="str">
        <f t="shared" si="2"/>
        <v/>
      </c>
      <c r="AU36" s="357" t="str">
        <f t="shared" si="3"/>
        <v/>
      </c>
      <c r="AV36" s="357" t="str">
        <f t="shared" si="4"/>
        <v/>
      </c>
      <c r="AW36" s="357" t="str">
        <f t="shared" si="5"/>
        <v/>
      </c>
      <c r="AX36" s="357" t="str">
        <f t="shared" si="6"/>
        <v/>
      </c>
      <c r="AY36" s="69" t="str">
        <f t="shared" si="44"/>
        <v/>
      </c>
      <c r="AZ36" s="69" t="str">
        <f t="shared" si="45"/>
        <v/>
      </c>
      <c r="BA36" s="69"/>
      <c r="BB36" s="358" t="str">
        <f t="shared" si="46"/>
        <v xml:space="preserve"> </v>
      </c>
      <c r="BC36" s="358" t="str">
        <f t="shared" si="47"/>
        <v xml:space="preserve"> </v>
      </c>
      <c r="BD36" s="358" t="str">
        <f t="shared" si="48"/>
        <v xml:space="preserve"> </v>
      </c>
      <c r="BE36" s="358" t="str">
        <f t="shared" si="49"/>
        <v xml:space="preserve"> </v>
      </c>
      <c r="BF36" s="358" t="str">
        <f t="shared" si="50"/>
        <v xml:space="preserve"> </v>
      </c>
      <c r="BG36" s="358" t="str">
        <f t="shared" si="51"/>
        <v xml:space="preserve"> </v>
      </c>
      <c r="BH36" s="358" t="str">
        <f t="shared" si="52"/>
        <v xml:space="preserve"> </v>
      </c>
      <c r="BI36" s="358" t="str">
        <f t="shared" si="53"/>
        <v xml:space="preserve"> </v>
      </c>
      <c r="BJ36" s="358" t="str">
        <f t="shared" si="54"/>
        <v xml:space="preserve"> </v>
      </c>
      <c r="BK36" s="358" t="str">
        <f t="shared" si="55"/>
        <v xml:space="preserve"> </v>
      </c>
      <c r="BL36" s="358" t="str">
        <f t="shared" si="56"/>
        <v xml:space="preserve"> </v>
      </c>
      <c r="BM36" s="358" t="str">
        <f t="shared" si="57"/>
        <v xml:space="preserve"> </v>
      </c>
      <c r="BN36" s="358" t="str">
        <f t="shared" si="58"/>
        <v xml:space="preserve"> </v>
      </c>
      <c r="BO36" s="358" t="str">
        <f t="shared" si="59"/>
        <v xml:space="preserve"> </v>
      </c>
      <c r="BP36" s="358" t="str">
        <f t="shared" si="60"/>
        <v xml:space="preserve"> </v>
      </c>
      <c r="BQ36" s="358" t="str">
        <f t="shared" si="61"/>
        <v xml:space="preserve"> </v>
      </c>
      <c r="BR36" s="358" t="str">
        <f t="shared" si="62"/>
        <v xml:space="preserve"> </v>
      </c>
      <c r="BS36" s="358" t="str">
        <f t="shared" si="63"/>
        <v xml:space="preserve"> </v>
      </c>
      <c r="BT36" s="358" t="str">
        <f t="shared" si="64"/>
        <v xml:space="preserve"> </v>
      </c>
      <c r="BU36" s="358" t="str">
        <f t="shared" si="65"/>
        <v xml:space="preserve"> </v>
      </c>
      <c r="BV36" s="358" t="str">
        <f t="shared" si="66"/>
        <v xml:space="preserve"> </v>
      </c>
      <c r="BW36" s="358" t="str">
        <f t="shared" si="67"/>
        <v xml:space="preserve"> </v>
      </c>
      <c r="BX36" s="358" t="str">
        <f t="shared" si="68"/>
        <v xml:space="preserve"> </v>
      </c>
      <c r="BY36" s="358" t="str">
        <f t="shared" si="69"/>
        <v xml:space="preserve"> </v>
      </c>
      <c r="BZ36" s="358" t="str">
        <f t="shared" si="70"/>
        <v xml:space="preserve"> </v>
      </c>
      <c r="CA36" s="358" t="str">
        <f t="shared" si="71"/>
        <v xml:space="preserve"> </v>
      </c>
      <c r="CB36" s="358" t="str">
        <f t="shared" si="72"/>
        <v xml:space="preserve"> </v>
      </c>
      <c r="CC36" s="358" t="str">
        <f t="shared" si="73"/>
        <v xml:space="preserve"> </v>
      </c>
      <c r="CD36" s="358" t="str">
        <f t="shared" si="74"/>
        <v xml:space="preserve"> </v>
      </c>
      <c r="CE36" s="358" t="str">
        <f t="shared" si="75"/>
        <v xml:space="preserve"> </v>
      </c>
      <c r="CF36" s="358" t="str">
        <f t="shared" si="76"/>
        <v xml:space="preserve"> </v>
      </c>
      <c r="CG36" s="358" t="str">
        <f t="shared" si="77"/>
        <v xml:space="preserve"> </v>
      </c>
      <c r="CH36" s="358" t="str">
        <f t="shared" si="78"/>
        <v xml:space="preserve"> </v>
      </c>
      <c r="CI36" s="358" t="str">
        <f t="shared" si="79"/>
        <v xml:space="preserve"> </v>
      </c>
      <c r="CJ36" s="358" t="str">
        <f t="shared" si="80"/>
        <v xml:space="preserve"> </v>
      </c>
      <c r="CK36" s="358" t="str">
        <f t="shared" si="81"/>
        <v xml:space="preserve"> </v>
      </c>
      <c r="CL36" s="359" t="str">
        <f t="array" ref="CL36">IF(ISBLANK(B36)," ",IF(OR(BB36:CK36="X"),"UCZ.NKL",AVERAGE(BB36:CK36)))</f>
        <v xml:space="preserve"> </v>
      </c>
      <c r="CM36" s="360" t="str">
        <f t="shared" si="7"/>
        <v/>
      </c>
      <c r="CN36" s="358" t="str">
        <f t="shared" si="8"/>
        <v/>
      </c>
      <c r="CO36" s="358" t="str">
        <f t="shared" si="9"/>
        <v/>
      </c>
      <c r="CP36" s="358" t="str">
        <f t="shared" si="10"/>
        <v/>
      </c>
      <c r="CQ36" s="358" t="str">
        <f t="shared" si="11"/>
        <v/>
      </c>
      <c r="CR36" s="358" t="str">
        <f t="shared" si="12"/>
        <v>X</v>
      </c>
      <c r="CS36" s="69" t="str">
        <f t="shared" si="13"/>
        <v xml:space="preserve"> </v>
      </c>
      <c r="CT36" s="69"/>
      <c r="CU36" s="25" t="str">
        <f t="shared" si="14"/>
        <v/>
      </c>
      <c r="CV36" s="26" t="str">
        <f t="shared" si="15"/>
        <v/>
      </c>
      <c r="CW36" s="26" t="str">
        <f t="shared" si="16"/>
        <v/>
      </c>
      <c r="CX36" s="26" t="str">
        <f t="shared" si="17"/>
        <v/>
      </c>
      <c r="CY36" s="27" t="str">
        <f t="shared" si="18"/>
        <v/>
      </c>
      <c r="DA36" s="22" t="str">
        <f t="shared" si="19"/>
        <v/>
      </c>
      <c r="DB36" s="23" t="str">
        <f t="shared" si="20"/>
        <v/>
      </c>
      <c r="DC36" s="23" t="str">
        <f t="shared" si="21"/>
        <v/>
      </c>
      <c r="DD36" s="23" t="str">
        <f t="shared" si="22"/>
        <v/>
      </c>
      <c r="DE36" s="24" t="str">
        <f t="shared" si="23"/>
        <v/>
      </c>
      <c r="DH36" s="250" t="str">
        <f t="shared" si="24"/>
        <v/>
      </c>
      <c r="DI36" s="251" t="str">
        <f t="shared" si="25"/>
        <v/>
      </c>
      <c r="DJ36" s="251" t="str">
        <f t="shared" si="26"/>
        <v/>
      </c>
      <c r="DK36" s="251" t="str">
        <f t="shared" si="27"/>
        <v/>
      </c>
      <c r="DL36" s="252" t="str">
        <f t="shared" si="28"/>
        <v/>
      </c>
      <c r="DN36" s="263" t="str">
        <f t="shared" si="29"/>
        <v/>
      </c>
      <c r="DO36" s="264" t="str">
        <f t="shared" si="30"/>
        <v/>
      </c>
      <c r="DP36" s="264" t="str">
        <f t="shared" si="31"/>
        <v/>
      </c>
      <c r="DQ36" s="264" t="str">
        <f t="shared" si="32"/>
        <v/>
      </c>
      <c r="DR36" s="265" t="str">
        <f t="shared" si="33"/>
        <v/>
      </c>
      <c r="DS36" s="259"/>
      <c r="DT36" s="259"/>
      <c r="DU36" s="250" t="str">
        <f t="shared" si="34"/>
        <v/>
      </c>
      <c r="DV36" s="251" t="str">
        <f t="shared" si="35"/>
        <v/>
      </c>
      <c r="DW36" s="251" t="str">
        <f t="shared" si="36"/>
        <v/>
      </c>
      <c r="DX36" s="251" t="str">
        <f t="shared" si="37"/>
        <v/>
      </c>
      <c r="DY36" s="252" t="str">
        <f t="shared" si="38"/>
        <v/>
      </c>
      <c r="DZ36" s="259"/>
      <c r="EA36" s="263" t="str">
        <f t="shared" si="39"/>
        <v/>
      </c>
      <c r="EB36" s="264" t="str">
        <f t="shared" si="40"/>
        <v/>
      </c>
      <c r="EC36" s="264" t="str">
        <f t="shared" si="41"/>
        <v/>
      </c>
      <c r="ED36" s="264" t="str">
        <f t="shared" si="42"/>
        <v/>
      </c>
      <c r="EE36" s="265" t="str">
        <f t="shared" si="43"/>
        <v/>
      </c>
    </row>
    <row r="37" spans="1:136" ht="11.4" customHeight="1" x14ac:dyDescent="0.25">
      <c r="A37" s="350">
        <v>34</v>
      </c>
      <c r="B37" s="407"/>
      <c r="C37" s="418"/>
      <c r="D37" s="418"/>
      <c r="E37" s="418"/>
      <c r="F37" s="418"/>
      <c r="G37" s="418"/>
      <c r="H37" s="418"/>
      <c r="I37" s="418"/>
      <c r="J37" s="418"/>
      <c r="K37" s="418"/>
      <c r="L37" s="418"/>
      <c r="M37" s="418"/>
      <c r="N37" s="418"/>
      <c r="O37" s="418"/>
      <c r="P37" s="418"/>
      <c r="Q37" s="418"/>
      <c r="R37" s="418"/>
      <c r="S37" s="418"/>
      <c r="T37" s="418"/>
      <c r="U37" s="418"/>
      <c r="V37" s="418"/>
      <c r="W37" s="418"/>
      <c r="X37" s="418"/>
      <c r="Y37" s="418"/>
      <c r="Z37" s="418"/>
      <c r="AA37" s="418"/>
      <c r="AB37" s="418"/>
      <c r="AC37" s="418"/>
      <c r="AD37" s="418"/>
      <c r="AE37" s="418"/>
      <c r="AF37" s="418"/>
      <c r="AG37" s="418"/>
      <c r="AH37" s="418"/>
      <c r="AI37" s="418"/>
      <c r="AJ37" s="418"/>
      <c r="AK37" s="418"/>
      <c r="AL37" s="418"/>
      <c r="AM37" s="522" t="str">
        <f t="shared" si="0"/>
        <v/>
      </c>
      <c r="AN37" s="522"/>
      <c r="AO37" s="57" t="str">
        <f>IF(ISBLANK('frekwencja I sem'!B41),"",'frekwencja I sem'!$B41)</f>
        <v/>
      </c>
      <c r="AP37" s="58" t="str">
        <f>'frekwencja I sem'!T41</f>
        <v/>
      </c>
      <c r="AQ37" s="246" t="str">
        <f>'frekwencja I sem'!$R41</f>
        <v/>
      </c>
      <c r="AR37" s="246" t="str">
        <f>'frekwencja I sem'!M41</f>
        <v/>
      </c>
      <c r="AS37" s="357" t="str">
        <f t="shared" si="1"/>
        <v/>
      </c>
      <c r="AT37" s="357" t="str">
        <f t="shared" si="2"/>
        <v/>
      </c>
      <c r="AU37" s="357" t="str">
        <f t="shared" si="3"/>
        <v/>
      </c>
      <c r="AV37" s="357" t="str">
        <f t="shared" si="4"/>
        <v/>
      </c>
      <c r="AW37" s="357" t="str">
        <f t="shared" si="5"/>
        <v/>
      </c>
      <c r="AX37" s="357" t="str">
        <f t="shared" si="6"/>
        <v/>
      </c>
      <c r="AY37" s="69" t="str">
        <f t="shared" si="44"/>
        <v/>
      </c>
      <c r="AZ37" s="69" t="str">
        <f t="shared" si="45"/>
        <v/>
      </c>
      <c r="BA37" s="69"/>
      <c r="BB37" s="358" t="str">
        <f t="shared" si="46"/>
        <v xml:space="preserve"> </v>
      </c>
      <c r="BC37" s="358" t="str">
        <f t="shared" si="47"/>
        <v xml:space="preserve"> </v>
      </c>
      <c r="BD37" s="358" t="str">
        <f t="shared" si="48"/>
        <v xml:space="preserve"> </v>
      </c>
      <c r="BE37" s="358" t="str">
        <f t="shared" si="49"/>
        <v xml:space="preserve"> </v>
      </c>
      <c r="BF37" s="358" t="str">
        <f t="shared" si="50"/>
        <v xml:space="preserve"> </v>
      </c>
      <c r="BG37" s="358" t="str">
        <f t="shared" si="51"/>
        <v xml:space="preserve"> </v>
      </c>
      <c r="BH37" s="358" t="str">
        <f t="shared" si="52"/>
        <v xml:space="preserve"> </v>
      </c>
      <c r="BI37" s="358" t="str">
        <f t="shared" si="53"/>
        <v xml:space="preserve"> </v>
      </c>
      <c r="BJ37" s="358" t="str">
        <f t="shared" si="54"/>
        <v xml:space="preserve"> </v>
      </c>
      <c r="BK37" s="358" t="str">
        <f t="shared" si="55"/>
        <v xml:space="preserve"> </v>
      </c>
      <c r="BL37" s="358" t="str">
        <f t="shared" si="56"/>
        <v xml:space="preserve"> </v>
      </c>
      <c r="BM37" s="358" t="str">
        <f t="shared" si="57"/>
        <v xml:space="preserve"> </v>
      </c>
      <c r="BN37" s="358" t="str">
        <f t="shared" si="58"/>
        <v xml:space="preserve"> </v>
      </c>
      <c r="BO37" s="358" t="str">
        <f t="shared" si="59"/>
        <v xml:space="preserve"> </v>
      </c>
      <c r="BP37" s="358" t="str">
        <f t="shared" si="60"/>
        <v xml:space="preserve"> </v>
      </c>
      <c r="BQ37" s="358" t="str">
        <f t="shared" si="61"/>
        <v xml:space="preserve"> </v>
      </c>
      <c r="BR37" s="358" t="str">
        <f t="shared" si="62"/>
        <v xml:space="preserve"> </v>
      </c>
      <c r="BS37" s="358" t="str">
        <f t="shared" si="63"/>
        <v xml:space="preserve"> </v>
      </c>
      <c r="BT37" s="358" t="str">
        <f t="shared" si="64"/>
        <v xml:space="preserve"> </v>
      </c>
      <c r="BU37" s="358" t="str">
        <f t="shared" si="65"/>
        <v xml:space="preserve"> </v>
      </c>
      <c r="BV37" s="358" t="str">
        <f t="shared" si="66"/>
        <v xml:space="preserve"> </v>
      </c>
      <c r="BW37" s="358" t="str">
        <f t="shared" si="67"/>
        <v xml:space="preserve"> </v>
      </c>
      <c r="BX37" s="358" t="str">
        <f t="shared" si="68"/>
        <v xml:space="preserve"> </v>
      </c>
      <c r="BY37" s="358" t="str">
        <f t="shared" si="69"/>
        <v xml:space="preserve"> </v>
      </c>
      <c r="BZ37" s="358" t="str">
        <f t="shared" si="70"/>
        <v xml:space="preserve"> </v>
      </c>
      <c r="CA37" s="358" t="str">
        <f t="shared" si="71"/>
        <v xml:space="preserve"> </v>
      </c>
      <c r="CB37" s="358" t="str">
        <f t="shared" si="72"/>
        <v xml:space="preserve"> </v>
      </c>
      <c r="CC37" s="358" t="str">
        <f t="shared" si="73"/>
        <v xml:space="preserve"> </v>
      </c>
      <c r="CD37" s="358" t="str">
        <f t="shared" si="74"/>
        <v xml:space="preserve"> </v>
      </c>
      <c r="CE37" s="358" t="str">
        <f t="shared" si="75"/>
        <v xml:space="preserve"> </v>
      </c>
      <c r="CF37" s="358" t="str">
        <f t="shared" si="76"/>
        <v xml:space="preserve"> </v>
      </c>
      <c r="CG37" s="358" t="str">
        <f t="shared" si="77"/>
        <v xml:space="preserve"> </v>
      </c>
      <c r="CH37" s="358" t="str">
        <f t="shared" si="78"/>
        <v xml:space="preserve"> </v>
      </c>
      <c r="CI37" s="358" t="str">
        <f t="shared" si="79"/>
        <v xml:space="preserve"> </v>
      </c>
      <c r="CJ37" s="358" t="str">
        <f t="shared" si="80"/>
        <v xml:space="preserve"> </v>
      </c>
      <c r="CK37" s="358" t="str">
        <f t="shared" si="81"/>
        <v xml:space="preserve"> </v>
      </c>
      <c r="CL37" s="359" t="str">
        <f t="array" ref="CL37">IF(ISBLANK(B37)," ",IF(OR(BB37:CK37="X"),"UCZ.NKL",AVERAGE(BB37:CK37)))</f>
        <v xml:space="preserve"> </v>
      </c>
      <c r="CM37" s="360" t="str">
        <f t="shared" si="7"/>
        <v/>
      </c>
      <c r="CN37" s="358" t="str">
        <f t="shared" si="8"/>
        <v/>
      </c>
      <c r="CO37" s="358" t="str">
        <f t="shared" si="9"/>
        <v/>
      </c>
      <c r="CP37" s="358" t="str">
        <f t="shared" si="10"/>
        <v/>
      </c>
      <c r="CQ37" s="358" t="str">
        <f t="shared" si="11"/>
        <v/>
      </c>
      <c r="CR37" s="358" t="str">
        <f t="shared" si="12"/>
        <v>X</v>
      </c>
      <c r="CS37" s="69" t="str">
        <f t="shared" si="13"/>
        <v xml:space="preserve"> </v>
      </c>
      <c r="CT37" s="69"/>
      <c r="CU37" s="25" t="str">
        <f t="shared" si="14"/>
        <v/>
      </c>
      <c r="CV37" s="26" t="str">
        <f t="shared" si="15"/>
        <v/>
      </c>
      <c r="CW37" s="26" t="str">
        <f t="shared" si="16"/>
        <v/>
      </c>
      <c r="CX37" s="26" t="str">
        <f t="shared" si="17"/>
        <v/>
      </c>
      <c r="CY37" s="27" t="str">
        <f t="shared" si="18"/>
        <v/>
      </c>
      <c r="DA37" s="22" t="str">
        <f t="shared" si="19"/>
        <v/>
      </c>
      <c r="DB37" s="23" t="str">
        <f t="shared" si="20"/>
        <v/>
      </c>
      <c r="DC37" s="23" t="str">
        <f t="shared" si="21"/>
        <v/>
      </c>
      <c r="DD37" s="23" t="str">
        <f t="shared" si="22"/>
        <v/>
      </c>
      <c r="DE37" s="24" t="str">
        <f t="shared" si="23"/>
        <v/>
      </c>
      <c r="DH37" s="250" t="str">
        <f t="shared" si="24"/>
        <v/>
      </c>
      <c r="DI37" s="251" t="str">
        <f t="shared" si="25"/>
        <v/>
      </c>
      <c r="DJ37" s="251" t="str">
        <f t="shared" si="26"/>
        <v/>
      </c>
      <c r="DK37" s="251" t="str">
        <f t="shared" si="27"/>
        <v/>
      </c>
      <c r="DL37" s="252" t="str">
        <f t="shared" si="28"/>
        <v/>
      </c>
      <c r="DN37" s="263" t="str">
        <f t="shared" si="29"/>
        <v/>
      </c>
      <c r="DO37" s="264" t="str">
        <f t="shared" si="30"/>
        <v/>
      </c>
      <c r="DP37" s="264" t="str">
        <f t="shared" si="31"/>
        <v/>
      </c>
      <c r="DQ37" s="264" t="str">
        <f t="shared" si="32"/>
        <v/>
      </c>
      <c r="DR37" s="265" t="str">
        <f t="shared" si="33"/>
        <v/>
      </c>
      <c r="DS37" s="259"/>
      <c r="DT37" s="259"/>
      <c r="DU37" s="250" t="str">
        <f t="shared" si="34"/>
        <v/>
      </c>
      <c r="DV37" s="251" t="str">
        <f t="shared" si="35"/>
        <v/>
      </c>
      <c r="DW37" s="251" t="str">
        <f t="shared" si="36"/>
        <v/>
      </c>
      <c r="DX37" s="251" t="str">
        <f t="shared" si="37"/>
        <v/>
      </c>
      <c r="DY37" s="252" t="str">
        <f t="shared" si="38"/>
        <v/>
      </c>
      <c r="DZ37" s="259"/>
      <c r="EA37" s="263" t="str">
        <f t="shared" si="39"/>
        <v/>
      </c>
      <c r="EB37" s="264" t="str">
        <f t="shared" si="40"/>
        <v/>
      </c>
      <c r="EC37" s="264" t="str">
        <f t="shared" si="41"/>
        <v/>
      </c>
      <c r="ED37" s="264" t="str">
        <f t="shared" si="42"/>
        <v/>
      </c>
      <c r="EE37" s="265" t="str">
        <f t="shared" si="43"/>
        <v/>
      </c>
    </row>
    <row r="38" spans="1:136" ht="11.4" customHeight="1" x14ac:dyDescent="0.25">
      <c r="A38" s="350">
        <v>35</v>
      </c>
      <c r="B38" s="407"/>
      <c r="C38" s="418"/>
      <c r="D38" s="418"/>
      <c r="E38" s="418"/>
      <c r="F38" s="418"/>
      <c r="G38" s="418"/>
      <c r="H38" s="418"/>
      <c r="I38" s="418"/>
      <c r="J38" s="418"/>
      <c r="K38" s="418"/>
      <c r="L38" s="418"/>
      <c r="M38" s="418"/>
      <c r="N38" s="418"/>
      <c r="O38" s="418"/>
      <c r="P38" s="418"/>
      <c r="Q38" s="418"/>
      <c r="R38" s="418"/>
      <c r="S38" s="418"/>
      <c r="T38" s="418"/>
      <c r="U38" s="418"/>
      <c r="V38" s="418"/>
      <c r="W38" s="418"/>
      <c r="X38" s="418"/>
      <c r="Y38" s="418"/>
      <c r="Z38" s="418"/>
      <c r="AA38" s="418"/>
      <c r="AB38" s="418"/>
      <c r="AC38" s="418"/>
      <c r="AD38" s="418"/>
      <c r="AE38" s="418"/>
      <c r="AF38" s="418"/>
      <c r="AG38" s="418"/>
      <c r="AH38" s="418"/>
      <c r="AI38" s="418"/>
      <c r="AJ38" s="418"/>
      <c r="AK38" s="418"/>
      <c r="AL38" s="418"/>
      <c r="AM38" s="522" t="str">
        <f t="shared" si="0"/>
        <v/>
      </c>
      <c r="AN38" s="522"/>
      <c r="AO38" s="57" t="str">
        <f>IF(ISBLANK('frekwencja I sem'!B42),"",'frekwencja I sem'!$B42)</f>
        <v/>
      </c>
      <c r="AP38" s="58" t="str">
        <f>'frekwencja I sem'!T42</f>
        <v/>
      </c>
      <c r="AQ38" s="246" t="str">
        <f>'frekwencja I sem'!$R42</f>
        <v/>
      </c>
      <c r="AR38" s="246" t="str">
        <f>'frekwencja I sem'!M42</f>
        <v/>
      </c>
      <c r="AS38" s="357" t="str">
        <f t="shared" si="1"/>
        <v/>
      </c>
      <c r="AT38" s="357" t="str">
        <f t="shared" si="2"/>
        <v/>
      </c>
      <c r="AU38" s="357" t="str">
        <f t="shared" si="3"/>
        <v/>
      </c>
      <c r="AV38" s="357" t="str">
        <f t="shared" si="4"/>
        <v/>
      </c>
      <c r="AW38" s="357" t="str">
        <f t="shared" si="5"/>
        <v/>
      </c>
      <c r="AX38" s="357" t="str">
        <f t="shared" si="6"/>
        <v/>
      </c>
      <c r="AY38" s="69" t="str">
        <f t="shared" si="44"/>
        <v/>
      </c>
      <c r="AZ38" s="69" t="str">
        <f t="shared" si="45"/>
        <v/>
      </c>
      <c r="BA38" s="69"/>
      <c r="BB38" s="358" t="str">
        <f t="shared" si="46"/>
        <v xml:space="preserve"> </v>
      </c>
      <c r="BC38" s="358" t="str">
        <f t="shared" si="47"/>
        <v xml:space="preserve"> </v>
      </c>
      <c r="BD38" s="358" t="str">
        <f t="shared" si="48"/>
        <v xml:space="preserve"> </v>
      </c>
      <c r="BE38" s="358" t="str">
        <f t="shared" si="49"/>
        <v xml:space="preserve"> </v>
      </c>
      <c r="BF38" s="358" t="str">
        <f t="shared" si="50"/>
        <v xml:space="preserve"> </v>
      </c>
      <c r="BG38" s="358" t="str">
        <f t="shared" si="51"/>
        <v xml:space="preserve"> </v>
      </c>
      <c r="BH38" s="358" t="str">
        <f t="shared" si="52"/>
        <v xml:space="preserve"> </v>
      </c>
      <c r="BI38" s="358" t="str">
        <f t="shared" si="53"/>
        <v xml:space="preserve"> </v>
      </c>
      <c r="BJ38" s="358" t="str">
        <f t="shared" si="54"/>
        <v xml:space="preserve"> </v>
      </c>
      <c r="BK38" s="358" t="str">
        <f t="shared" si="55"/>
        <v xml:space="preserve"> </v>
      </c>
      <c r="BL38" s="358" t="str">
        <f t="shared" si="56"/>
        <v xml:space="preserve"> </v>
      </c>
      <c r="BM38" s="358" t="str">
        <f t="shared" si="57"/>
        <v xml:space="preserve"> </v>
      </c>
      <c r="BN38" s="358" t="str">
        <f t="shared" si="58"/>
        <v xml:space="preserve"> </v>
      </c>
      <c r="BO38" s="358" t="str">
        <f t="shared" si="59"/>
        <v xml:space="preserve"> </v>
      </c>
      <c r="BP38" s="358" t="str">
        <f t="shared" si="60"/>
        <v xml:space="preserve"> </v>
      </c>
      <c r="BQ38" s="358" t="str">
        <f t="shared" si="61"/>
        <v xml:space="preserve"> </v>
      </c>
      <c r="BR38" s="358" t="str">
        <f t="shared" si="62"/>
        <v xml:space="preserve"> </v>
      </c>
      <c r="BS38" s="358" t="str">
        <f t="shared" si="63"/>
        <v xml:space="preserve"> </v>
      </c>
      <c r="BT38" s="358" t="str">
        <f t="shared" si="64"/>
        <v xml:space="preserve"> </v>
      </c>
      <c r="BU38" s="358" t="str">
        <f t="shared" si="65"/>
        <v xml:space="preserve"> </v>
      </c>
      <c r="BV38" s="358" t="str">
        <f t="shared" si="66"/>
        <v xml:space="preserve"> </v>
      </c>
      <c r="BW38" s="358" t="str">
        <f t="shared" si="67"/>
        <v xml:space="preserve"> </v>
      </c>
      <c r="BX38" s="358" t="str">
        <f t="shared" si="68"/>
        <v xml:space="preserve"> </v>
      </c>
      <c r="BY38" s="358" t="str">
        <f t="shared" si="69"/>
        <v xml:space="preserve"> </v>
      </c>
      <c r="BZ38" s="358" t="str">
        <f t="shared" si="70"/>
        <v xml:space="preserve"> </v>
      </c>
      <c r="CA38" s="358" t="str">
        <f t="shared" si="71"/>
        <v xml:space="preserve"> </v>
      </c>
      <c r="CB38" s="358" t="str">
        <f t="shared" si="72"/>
        <v xml:space="preserve"> </v>
      </c>
      <c r="CC38" s="358" t="str">
        <f t="shared" si="73"/>
        <v xml:space="preserve"> </v>
      </c>
      <c r="CD38" s="358" t="str">
        <f t="shared" si="74"/>
        <v xml:space="preserve"> </v>
      </c>
      <c r="CE38" s="358" t="str">
        <f t="shared" si="75"/>
        <v xml:space="preserve"> </v>
      </c>
      <c r="CF38" s="358" t="str">
        <f t="shared" si="76"/>
        <v xml:space="preserve"> </v>
      </c>
      <c r="CG38" s="358" t="str">
        <f t="shared" si="77"/>
        <v xml:space="preserve"> </v>
      </c>
      <c r="CH38" s="358" t="str">
        <f t="shared" si="78"/>
        <v xml:space="preserve"> </v>
      </c>
      <c r="CI38" s="358" t="str">
        <f t="shared" si="79"/>
        <v xml:space="preserve"> </v>
      </c>
      <c r="CJ38" s="358" t="str">
        <f t="shared" si="80"/>
        <v xml:space="preserve"> </v>
      </c>
      <c r="CK38" s="358" t="str">
        <f t="shared" si="81"/>
        <v xml:space="preserve"> </v>
      </c>
      <c r="CL38" s="359" t="str">
        <f t="array" ref="CL38">IF(ISBLANK(B38)," ",IF(OR(BB38:CK38="X"),"UCZ.NKL",AVERAGE(BB38:CK38)))</f>
        <v xml:space="preserve"> </v>
      </c>
      <c r="CM38" s="360" t="str">
        <f t="shared" si="7"/>
        <v/>
      </c>
      <c r="CN38" s="358" t="str">
        <f t="shared" si="8"/>
        <v/>
      </c>
      <c r="CO38" s="358" t="str">
        <f t="shared" si="9"/>
        <v/>
      </c>
      <c r="CP38" s="358" t="str">
        <f t="shared" si="10"/>
        <v/>
      </c>
      <c r="CQ38" s="358" t="str">
        <f t="shared" si="11"/>
        <v/>
      </c>
      <c r="CR38" s="358" t="str">
        <f t="shared" si="12"/>
        <v>X</v>
      </c>
      <c r="CS38" s="69" t="str">
        <f t="shared" si="13"/>
        <v xml:space="preserve"> </v>
      </c>
      <c r="CT38" s="69"/>
      <c r="CU38" s="25" t="str">
        <f t="shared" si="14"/>
        <v/>
      </c>
      <c r="CV38" s="26" t="str">
        <f t="shared" si="15"/>
        <v/>
      </c>
      <c r="CW38" s="26" t="str">
        <f t="shared" si="16"/>
        <v/>
      </c>
      <c r="CX38" s="26" t="str">
        <f t="shared" si="17"/>
        <v/>
      </c>
      <c r="CY38" s="27" t="str">
        <f t="shared" si="18"/>
        <v/>
      </c>
      <c r="DA38" s="22" t="str">
        <f t="shared" si="19"/>
        <v/>
      </c>
      <c r="DB38" s="23" t="str">
        <f t="shared" si="20"/>
        <v/>
      </c>
      <c r="DC38" s="23" t="str">
        <f t="shared" si="21"/>
        <v/>
      </c>
      <c r="DD38" s="23" t="str">
        <f t="shared" si="22"/>
        <v/>
      </c>
      <c r="DE38" s="24" t="str">
        <f t="shared" si="23"/>
        <v/>
      </c>
      <c r="DH38" s="250" t="str">
        <f t="shared" si="24"/>
        <v/>
      </c>
      <c r="DI38" s="251" t="str">
        <f t="shared" si="25"/>
        <v/>
      </c>
      <c r="DJ38" s="251" t="str">
        <f t="shared" si="26"/>
        <v/>
      </c>
      <c r="DK38" s="251" t="str">
        <f t="shared" si="27"/>
        <v/>
      </c>
      <c r="DL38" s="252" t="str">
        <f t="shared" si="28"/>
        <v/>
      </c>
      <c r="DN38" s="263" t="str">
        <f t="shared" si="29"/>
        <v/>
      </c>
      <c r="DO38" s="264" t="str">
        <f t="shared" si="30"/>
        <v/>
      </c>
      <c r="DP38" s="264" t="str">
        <f t="shared" si="31"/>
        <v/>
      </c>
      <c r="DQ38" s="264" t="str">
        <f t="shared" si="32"/>
        <v/>
      </c>
      <c r="DR38" s="265" t="str">
        <f t="shared" si="33"/>
        <v/>
      </c>
      <c r="DS38" s="259"/>
      <c r="DT38" s="259"/>
      <c r="DU38" s="250" t="str">
        <f t="shared" si="34"/>
        <v/>
      </c>
      <c r="DV38" s="251" t="str">
        <f t="shared" si="35"/>
        <v/>
      </c>
      <c r="DW38" s="251" t="str">
        <f t="shared" si="36"/>
        <v/>
      </c>
      <c r="DX38" s="251" t="str">
        <f t="shared" si="37"/>
        <v/>
      </c>
      <c r="DY38" s="252" t="str">
        <f t="shared" si="38"/>
        <v/>
      </c>
      <c r="DZ38" s="259"/>
      <c r="EA38" s="263" t="str">
        <f t="shared" si="39"/>
        <v/>
      </c>
      <c r="EB38" s="264" t="str">
        <f t="shared" si="40"/>
        <v/>
      </c>
      <c r="EC38" s="264" t="str">
        <f t="shared" si="41"/>
        <v/>
      </c>
      <c r="ED38" s="264" t="str">
        <f t="shared" si="42"/>
        <v/>
      </c>
      <c r="EE38" s="265" t="str">
        <f t="shared" si="43"/>
        <v/>
      </c>
    </row>
    <row r="39" spans="1:136" ht="11.4" customHeight="1" x14ac:dyDescent="0.25">
      <c r="A39" s="350">
        <v>36</v>
      </c>
      <c r="B39" s="407"/>
      <c r="C39" s="418"/>
      <c r="D39" s="418"/>
      <c r="E39" s="418"/>
      <c r="F39" s="418"/>
      <c r="G39" s="418"/>
      <c r="H39" s="418"/>
      <c r="I39" s="418"/>
      <c r="J39" s="418"/>
      <c r="K39" s="418"/>
      <c r="L39" s="418"/>
      <c r="M39" s="418"/>
      <c r="N39" s="418"/>
      <c r="O39" s="418"/>
      <c r="P39" s="418"/>
      <c r="Q39" s="418"/>
      <c r="R39" s="418"/>
      <c r="S39" s="418"/>
      <c r="T39" s="418"/>
      <c r="U39" s="418"/>
      <c r="V39" s="418"/>
      <c r="W39" s="418"/>
      <c r="X39" s="418"/>
      <c r="Y39" s="418"/>
      <c r="Z39" s="418"/>
      <c r="AA39" s="418"/>
      <c r="AB39" s="418"/>
      <c r="AC39" s="418"/>
      <c r="AD39" s="418"/>
      <c r="AE39" s="418"/>
      <c r="AF39" s="418"/>
      <c r="AG39" s="418"/>
      <c r="AH39" s="418"/>
      <c r="AI39" s="418"/>
      <c r="AJ39" s="418"/>
      <c r="AK39" s="418"/>
      <c r="AL39" s="418"/>
      <c r="AM39" s="522" t="str">
        <f t="shared" si="0"/>
        <v/>
      </c>
      <c r="AN39" s="522"/>
      <c r="AO39" s="57" t="str">
        <f>IF(ISBLANK('frekwencja I sem'!B43),"",'frekwencja I sem'!$B43)</f>
        <v/>
      </c>
      <c r="AP39" s="58" t="str">
        <f>'frekwencja I sem'!T43</f>
        <v/>
      </c>
      <c r="AQ39" s="246" t="str">
        <f>'frekwencja I sem'!$R43</f>
        <v/>
      </c>
      <c r="AR39" s="246" t="str">
        <f>'frekwencja I sem'!M43</f>
        <v/>
      </c>
      <c r="AS39" s="357" t="str">
        <f t="shared" si="1"/>
        <v/>
      </c>
      <c r="AT39" s="357" t="str">
        <f t="shared" si="2"/>
        <v/>
      </c>
      <c r="AU39" s="357" t="str">
        <f t="shared" si="3"/>
        <v/>
      </c>
      <c r="AV39" s="357" t="str">
        <f t="shared" si="4"/>
        <v/>
      </c>
      <c r="AW39" s="357" t="str">
        <f t="shared" si="5"/>
        <v/>
      </c>
      <c r="AX39" s="357" t="str">
        <f t="shared" si="6"/>
        <v/>
      </c>
      <c r="AY39" s="69" t="str">
        <f t="shared" si="44"/>
        <v/>
      </c>
      <c r="AZ39" s="69" t="str">
        <f t="shared" si="45"/>
        <v/>
      </c>
      <c r="BA39" s="69"/>
      <c r="BB39" s="358" t="str">
        <f t="shared" si="46"/>
        <v xml:space="preserve"> </v>
      </c>
      <c r="BC39" s="358" t="str">
        <f t="shared" si="47"/>
        <v xml:space="preserve"> </v>
      </c>
      <c r="BD39" s="358" t="str">
        <f t="shared" si="48"/>
        <v xml:space="preserve"> </v>
      </c>
      <c r="BE39" s="358" t="str">
        <f t="shared" si="49"/>
        <v xml:space="preserve"> </v>
      </c>
      <c r="BF39" s="358" t="str">
        <f t="shared" si="50"/>
        <v xml:space="preserve"> </v>
      </c>
      <c r="BG39" s="358" t="str">
        <f t="shared" si="51"/>
        <v xml:space="preserve"> </v>
      </c>
      <c r="BH39" s="358" t="str">
        <f t="shared" si="52"/>
        <v xml:space="preserve"> </v>
      </c>
      <c r="BI39" s="358" t="str">
        <f t="shared" si="53"/>
        <v xml:space="preserve"> </v>
      </c>
      <c r="BJ39" s="358" t="str">
        <f t="shared" si="54"/>
        <v xml:space="preserve"> </v>
      </c>
      <c r="BK39" s="358" t="str">
        <f t="shared" si="55"/>
        <v xml:space="preserve"> </v>
      </c>
      <c r="BL39" s="358" t="str">
        <f t="shared" si="56"/>
        <v xml:space="preserve"> </v>
      </c>
      <c r="BM39" s="358" t="str">
        <f t="shared" si="57"/>
        <v xml:space="preserve"> </v>
      </c>
      <c r="BN39" s="358" t="str">
        <f t="shared" si="58"/>
        <v xml:space="preserve"> </v>
      </c>
      <c r="BO39" s="358" t="str">
        <f t="shared" si="59"/>
        <v xml:space="preserve"> </v>
      </c>
      <c r="BP39" s="358" t="str">
        <f t="shared" si="60"/>
        <v xml:space="preserve"> </v>
      </c>
      <c r="BQ39" s="358" t="str">
        <f t="shared" si="61"/>
        <v xml:space="preserve"> </v>
      </c>
      <c r="BR39" s="358" t="str">
        <f t="shared" si="62"/>
        <v xml:space="preserve"> </v>
      </c>
      <c r="BS39" s="358" t="str">
        <f t="shared" si="63"/>
        <v xml:space="preserve"> </v>
      </c>
      <c r="BT39" s="358" t="str">
        <f t="shared" si="64"/>
        <v xml:space="preserve"> </v>
      </c>
      <c r="BU39" s="358" t="str">
        <f t="shared" si="65"/>
        <v xml:space="preserve"> </v>
      </c>
      <c r="BV39" s="358" t="str">
        <f t="shared" si="66"/>
        <v xml:space="preserve"> </v>
      </c>
      <c r="BW39" s="358" t="str">
        <f t="shared" si="67"/>
        <v xml:space="preserve"> </v>
      </c>
      <c r="BX39" s="358" t="str">
        <f t="shared" si="68"/>
        <v xml:space="preserve"> </v>
      </c>
      <c r="BY39" s="358" t="str">
        <f t="shared" si="69"/>
        <v xml:space="preserve"> </v>
      </c>
      <c r="BZ39" s="358" t="str">
        <f t="shared" si="70"/>
        <v xml:space="preserve"> </v>
      </c>
      <c r="CA39" s="358" t="str">
        <f t="shared" si="71"/>
        <v xml:space="preserve"> </v>
      </c>
      <c r="CB39" s="358" t="str">
        <f t="shared" si="72"/>
        <v xml:space="preserve"> </v>
      </c>
      <c r="CC39" s="358" t="str">
        <f t="shared" si="73"/>
        <v xml:space="preserve"> </v>
      </c>
      <c r="CD39" s="358" t="str">
        <f t="shared" si="74"/>
        <v xml:space="preserve"> </v>
      </c>
      <c r="CE39" s="358" t="str">
        <f t="shared" si="75"/>
        <v xml:space="preserve"> </v>
      </c>
      <c r="CF39" s="358" t="str">
        <f t="shared" si="76"/>
        <v xml:space="preserve"> </v>
      </c>
      <c r="CG39" s="358" t="str">
        <f t="shared" si="77"/>
        <v xml:space="preserve"> </v>
      </c>
      <c r="CH39" s="358" t="str">
        <f t="shared" si="78"/>
        <v xml:space="preserve"> </v>
      </c>
      <c r="CI39" s="358" t="str">
        <f t="shared" si="79"/>
        <v xml:space="preserve"> </v>
      </c>
      <c r="CJ39" s="358" t="str">
        <f t="shared" si="80"/>
        <v xml:space="preserve"> </v>
      </c>
      <c r="CK39" s="358" t="str">
        <f t="shared" si="81"/>
        <v xml:space="preserve"> </v>
      </c>
      <c r="CL39" s="359" t="str">
        <f t="array" ref="CL39">IF(ISBLANK(B39)," ",IF(OR(BB39:CK39="X"),"UCZ.NKL",AVERAGE(BB39:CK39)))</f>
        <v xml:space="preserve"> </v>
      </c>
      <c r="CM39" s="360" t="str">
        <f t="shared" si="7"/>
        <v/>
      </c>
      <c r="CN39" s="358" t="str">
        <f t="shared" si="8"/>
        <v/>
      </c>
      <c r="CO39" s="358" t="str">
        <f t="shared" si="9"/>
        <v/>
      </c>
      <c r="CP39" s="358" t="str">
        <f t="shared" si="10"/>
        <v/>
      </c>
      <c r="CQ39" s="358" t="str">
        <f t="shared" si="11"/>
        <v/>
      </c>
      <c r="CR39" s="358" t="str">
        <f t="shared" si="12"/>
        <v>X</v>
      </c>
      <c r="CS39" s="69" t="str">
        <f t="shared" si="13"/>
        <v xml:space="preserve"> </v>
      </c>
      <c r="CT39" s="69"/>
      <c r="CU39" s="25" t="str">
        <f t="shared" si="14"/>
        <v/>
      </c>
      <c r="CV39" s="26" t="str">
        <f t="shared" si="15"/>
        <v/>
      </c>
      <c r="CW39" s="26" t="str">
        <f t="shared" si="16"/>
        <v/>
      </c>
      <c r="CX39" s="26" t="str">
        <f t="shared" si="17"/>
        <v/>
      </c>
      <c r="CY39" s="27" t="str">
        <f t="shared" si="18"/>
        <v/>
      </c>
      <c r="DA39" s="22" t="str">
        <f t="shared" si="19"/>
        <v/>
      </c>
      <c r="DB39" s="23" t="str">
        <f t="shared" si="20"/>
        <v/>
      </c>
      <c r="DC39" s="23" t="str">
        <f t="shared" si="21"/>
        <v/>
      </c>
      <c r="DD39" s="23" t="str">
        <f t="shared" si="22"/>
        <v/>
      </c>
      <c r="DE39" s="24" t="str">
        <f t="shared" si="23"/>
        <v/>
      </c>
      <c r="DH39" s="250" t="str">
        <f t="shared" si="24"/>
        <v/>
      </c>
      <c r="DI39" s="251" t="str">
        <f t="shared" si="25"/>
        <v/>
      </c>
      <c r="DJ39" s="251" t="str">
        <f t="shared" si="26"/>
        <v/>
      </c>
      <c r="DK39" s="251" t="str">
        <f t="shared" si="27"/>
        <v/>
      </c>
      <c r="DL39" s="252" t="str">
        <f t="shared" si="28"/>
        <v/>
      </c>
      <c r="DN39" s="263" t="str">
        <f t="shared" si="29"/>
        <v/>
      </c>
      <c r="DO39" s="264" t="str">
        <f t="shared" si="30"/>
        <v/>
      </c>
      <c r="DP39" s="264" t="str">
        <f t="shared" si="31"/>
        <v/>
      </c>
      <c r="DQ39" s="264" t="str">
        <f t="shared" si="32"/>
        <v/>
      </c>
      <c r="DR39" s="265" t="str">
        <f t="shared" si="33"/>
        <v/>
      </c>
      <c r="DS39" s="259"/>
      <c r="DT39" s="259"/>
      <c r="DU39" s="250" t="str">
        <f t="shared" si="34"/>
        <v/>
      </c>
      <c r="DV39" s="251" t="str">
        <f t="shared" si="35"/>
        <v/>
      </c>
      <c r="DW39" s="251" t="str">
        <f t="shared" si="36"/>
        <v/>
      </c>
      <c r="DX39" s="251" t="str">
        <f t="shared" si="37"/>
        <v/>
      </c>
      <c r="DY39" s="252" t="str">
        <f t="shared" si="38"/>
        <v/>
      </c>
      <c r="DZ39" s="259"/>
      <c r="EA39" s="263" t="str">
        <f t="shared" si="39"/>
        <v/>
      </c>
      <c r="EB39" s="264" t="str">
        <f t="shared" si="40"/>
        <v/>
      </c>
      <c r="EC39" s="264" t="str">
        <f t="shared" si="41"/>
        <v/>
      </c>
      <c r="ED39" s="264" t="str">
        <f t="shared" si="42"/>
        <v/>
      </c>
      <c r="EE39" s="265" t="str">
        <f t="shared" si="43"/>
        <v/>
      </c>
    </row>
    <row r="40" spans="1:136" ht="11.4" customHeight="1" x14ac:dyDescent="0.25">
      <c r="A40" s="350">
        <v>37</v>
      </c>
      <c r="B40" s="407"/>
      <c r="C40" s="418"/>
      <c r="D40" s="418"/>
      <c r="E40" s="418"/>
      <c r="F40" s="418"/>
      <c r="G40" s="418"/>
      <c r="H40" s="418"/>
      <c r="I40" s="418"/>
      <c r="J40" s="418"/>
      <c r="K40" s="418"/>
      <c r="L40" s="418"/>
      <c r="M40" s="418"/>
      <c r="N40" s="418"/>
      <c r="O40" s="418"/>
      <c r="P40" s="418"/>
      <c r="Q40" s="418"/>
      <c r="R40" s="418"/>
      <c r="S40" s="418"/>
      <c r="T40" s="418"/>
      <c r="U40" s="418"/>
      <c r="V40" s="418"/>
      <c r="W40" s="418"/>
      <c r="X40" s="418"/>
      <c r="Y40" s="418"/>
      <c r="Z40" s="418"/>
      <c r="AA40" s="418"/>
      <c r="AB40" s="418"/>
      <c r="AC40" s="418"/>
      <c r="AD40" s="418"/>
      <c r="AE40" s="418"/>
      <c r="AF40" s="418"/>
      <c r="AG40" s="418"/>
      <c r="AH40" s="418"/>
      <c r="AI40" s="418"/>
      <c r="AJ40" s="418"/>
      <c r="AK40" s="418"/>
      <c r="AL40" s="418"/>
      <c r="AM40" s="522" t="str">
        <f t="shared" si="0"/>
        <v/>
      </c>
      <c r="AN40" s="522"/>
      <c r="AO40" s="57" t="str">
        <f>IF(ISBLANK('frekwencja I sem'!B44),"",'frekwencja I sem'!$B44)</f>
        <v/>
      </c>
      <c r="AP40" s="58" t="str">
        <f>'frekwencja I sem'!T44</f>
        <v/>
      </c>
      <c r="AQ40" s="246" t="str">
        <f>'frekwencja I sem'!$R44</f>
        <v/>
      </c>
      <c r="AR40" s="246" t="str">
        <f>'frekwencja I sem'!M44</f>
        <v/>
      </c>
      <c r="AS40" s="357" t="str">
        <f t="shared" si="1"/>
        <v/>
      </c>
      <c r="AT40" s="357" t="str">
        <f t="shared" si="2"/>
        <v/>
      </c>
      <c r="AU40" s="357" t="str">
        <f t="shared" si="3"/>
        <v/>
      </c>
      <c r="AV40" s="357" t="str">
        <f t="shared" si="4"/>
        <v/>
      </c>
      <c r="AW40" s="357" t="str">
        <f t="shared" si="5"/>
        <v/>
      </c>
      <c r="AX40" s="357" t="str">
        <f t="shared" si="6"/>
        <v/>
      </c>
      <c r="AY40" s="69" t="str">
        <f t="shared" si="44"/>
        <v/>
      </c>
      <c r="AZ40" s="69" t="str">
        <f t="shared" si="45"/>
        <v/>
      </c>
      <c r="BA40" s="69"/>
      <c r="BB40" s="358" t="str">
        <f t="shared" si="46"/>
        <v xml:space="preserve"> </v>
      </c>
      <c r="BC40" s="358" t="str">
        <f t="shared" si="47"/>
        <v xml:space="preserve"> </v>
      </c>
      <c r="BD40" s="358" t="str">
        <f t="shared" si="48"/>
        <v xml:space="preserve"> </v>
      </c>
      <c r="BE40" s="358" t="str">
        <f t="shared" si="49"/>
        <v xml:space="preserve"> </v>
      </c>
      <c r="BF40" s="358" t="str">
        <f t="shared" si="50"/>
        <v xml:space="preserve"> </v>
      </c>
      <c r="BG40" s="358" t="str">
        <f t="shared" si="51"/>
        <v xml:space="preserve"> </v>
      </c>
      <c r="BH40" s="358" t="str">
        <f t="shared" si="52"/>
        <v xml:space="preserve"> </v>
      </c>
      <c r="BI40" s="358" t="str">
        <f t="shared" si="53"/>
        <v xml:space="preserve"> </v>
      </c>
      <c r="BJ40" s="358" t="str">
        <f t="shared" si="54"/>
        <v xml:space="preserve"> </v>
      </c>
      <c r="BK40" s="358" t="str">
        <f t="shared" si="55"/>
        <v xml:space="preserve"> </v>
      </c>
      <c r="BL40" s="358" t="str">
        <f t="shared" si="56"/>
        <v xml:space="preserve"> </v>
      </c>
      <c r="BM40" s="358" t="str">
        <f t="shared" si="57"/>
        <v xml:space="preserve"> </v>
      </c>
      <c r="BN40" s="358" t="str">
        <f t="shared" si="58"/>
        <v xml:space="preserve"> </v>
      </c>
      <c r="BO40" s="358" t="str">
        <f t="shared" si="59"/>
        <v xml:space="preserve"> </v>
      </c>
      <c r="BP40" s="358" t="str">
        <f t="shared" si="60"/>
        <v xml:space="preserve"> </v>
      </c>
      <c r="BQ40" s="358" t="str">
        <f t="shared" si="61"/>
        <v xml:space="preserve"> </v>
      </c>
      <c r="BR40" s="358" t="str">
        <f t="shared" si="62"/>
        <v xml:space="preserve"> </v>
      </c>
      <c r="BS40" s="358" t="str">
        <f t="shared" si="63"/>
        <v xml:space="preserve"> </v>
      </c>
      <c r="BT40" s="358" t="str">
        <f t="shared" si="64"/>
        <v xml:space="preserve"> </v>
      </c>
      <c r="BU40" s="358" t="str">
        <f t="shared" si="65"/>
        <v xml:space="preserve"> </v>
      </c>
      <c r="BV40" s="358" t="str">
        <f t="shared" si="66"/>
        <v xml:space="preserve"> </v>
      </c>
      <c r="BW40" s="358" t="str">
        <f t="shared" si="67"/>
        <v xml:space="preserve"> </v>
      </c>
      <c r="BX40" s="358" t="str">
        <f t="shared" si="68"/>
        <v xml:space="preserve"> </v>
      </c>
      <c r="BY40" s="358" t="str">
        <f t="shared" si="69"/>
        <v xml:space="preserve"> </v>
      </c>
      <c r="BZ40" s="358" t="str">
        <f t="shared" si="70"/>
        <v xml:space="preserve"> </v>
      </c>
      <c r="CA40" s="358" t="str">
        <f t="shared" si="71"/>
        <v xml:space="preserve"> </v>
      </c>
      <c r="CB40" s="358" t="str">
        <f t="shared" si="72"/>
        <v xml:space="preserve"> </v>
      </c>
      <c r="CC40" s="358" t="str">
        <f t="shared" si="73"/>
        <v xml:space="preserve"> </v>
      </c>
      <c r="CD40" s="358" t="str">
        <f t="shared" si="74"/>
        <v xml:space="preserve"> </v>
      </c>
      <c r="CE40" s="358" t="str">
        <f t="shared" si="75"/>
        <v xml:space="preserve"> </v>
      </c>
      <c r="CF40" s="358" t="str">
        <f t="shared" si="76"/>
        <v xml:space="preserve"> </v>
      </c>
      <c r="CG40" s="358" t="str">
        <f t="shared" si="77"/>
        <v xml:space="preserve"> </v>
      </c>
      <c r="CH40" s="358" t="str">
        <f t="shared" si="78"/>
        <v xml:space="preserve"> </v>
      </c>
      <c r="CI40" s="358" t="str">
        <f t="shared" si="79"/>
        <v xml:space="preserve"> </v>
      </c>
      <c r="CJ40" s="358" t="str">
        <f t="shared" si="80"/>
        <v xml:space="preserve"> </v>
      </c>
      <c r="CK40" s="358" t="str">
        <f t="shared" si="81"/>
        <v xml:space="preserve"> </v>
      </c>
      <c r="CL40" s="359" t="str">
        <f t="array" ref="CL40">IF(ISBLANK(B40)," ",IF(OR(BB40:CK40="X"),"UCZ.NKL",AVERAGE(BB40:CK40)))</f>
        <v xml:space="preserve"> </v>
      </c>
      <c r="CM40" s="360" t="str">
        <f t="shared" si="7"/>
        <v/>
      </c>
      <c r="CN40" s="358" t="str">
        <f t="shared" si="8"/>
        <v/>
      </c>
      <c r="CO40" s="358" t="str">
        <f t="shared" si="9"/>
        <v/>
      </c>
      <c r="CP40" s="358" t="str">
        <f t="shared" si="10"/>
        <v/>
      </c>
      <c r="CQ40" s="358" t="str">
        <f t="shared" si="11"/>
        <v/>
      </c>
      <c r="CR40" s="358" t="str">
        <f t="shared" si="12"/>
        <v>X</v>
      </c>
      <c r="CS40" s="69" t="str">
        <f t="shared" si="13"/>
        <v xml:space="preserve"> </v>
      </c>
      <c r="CT40" s="69"/>
      <c r="CU40" s="25" t="str">
        <f t="shared" si="14"/>
        <v/>
      </c>
      <c r="CV40" s="26" t="str">
        <f t="shared" si="15"/>
        <v/>
      </c>
      <c r="CW40" s="26" t="str">
        <f t="shared" si="16"/>
        <v/>
      </c>
      <c r="CX40" s="26" t="str">
        <f t="shared" si="17"/>
        <v/>
      </c>
      <c r="CY40" s="27" t="str">
        <f t="shared" si="18"/>
        <v/>
      </c>
      <c r="DA40" s="22" t="str">
        <f t="shared" si="19"/>
        <v/>
      </c>
      <c r="DB40" s="23" t="str">
        <f t="shared" si="20"/>
        <v/>
      </c>
      <c r="DC40" s="23" t="str">
        <f t="shared" si="21"/>
        <v/>
      </c>
      <c r="DD40" s="23" t="str">
        <f t="shared" si="22"/>
        <v/>
      </c>
      <c r="DE40" s="24" t="str">
        <f t="shared" si="23"/>
        <v/>
      </c>
      <c r="DH40" s="250" t="str">
        <f t="shared" si="24"/>
        <v/>
      </c>
      <c r="DI40" s="251" t="str">
        <f t="shared" si="25"/>
        <v/>
      </c>
      <c r="DJ40" s="251" t="str">
        <f t="shared" si="26"/>
        <v/>
      </c>
      <c r="DK40" s="251" t="str">
        <f t="shared" si="27"/>
        <v/>
      </c>
      <c r="DL40" s="252" t="str">
        <f t="shared" si="28"/>
        <v/>
      </c>
      <c r="DN40" s="263" t="str">
        <f t="shared" si="29"/>
        <v/>
      </c>
      <c r="DO40" s="264" t="str">
        <f t="shared" si="30"/>
        <v/>
      </c>
      <c r="DP40" s="264" t="str">
        <f t="shared" si="31"/>
        <v/>
      </c>
      <c r="DQ40" s="264" t="str">
        <f t="shared" si="32"/>
        <v/>
      </c>
      <c r="DR40" s="265" t="str">
        <f t="shared" si="33"/>
        <v/>
      </c>
      <c r="DS40" s="259"/>
      <c r="DT40" s="259"/>
      <c r="DU40" s="250" t="str">
        <f t="shared" si="34"/>
        <v/>
      </c>
      <c r="DV40" s="251" t="str">
        <f t="shared" si="35"/>
        <v/>
      </c>
      <c r="DW40" s="251" t="str">
        <f t="shared" si="36"/>
        <v/>
      </c>
      <c r="DX40" s="251" t="str">
        <f t="shared" si="37"/>
        <v/>
      </c>
      <c r="DY40" s="252" t="str">
        <f t="shared" si="38"/>
        <v/>
      </c>
      <c r="DZ40" s="259"/>
      <c r="EA40" s="263" t="str">
        <f t="shared" si="39"/>
        <v/>
      </c>
      <c r="EB40" s="264" t="str">
        <f t="shared" si="40"/>
        <v/>
      </c>
      <c r="EC40" s="264" t="str">
        <f t="shared" si="41"/>
        <v/>
      </c>
      <c r="ED40" s="264" t="str">
        <f t="shared" si="42"/>
        <v/>
      </c>
      <c r="EE40" s="265" t="str">
        <f t="shared" si="43"/>
        <v/>
      </c>
    </row>
    <row r="41" spans="1:136" ht="11.4" customHeight="1" x14ac:dyDescent="0.25">
      <c r="A41" s="350">
        <v>38</v>
      </c>
      <c r="B41" s="407"/>
      <c r="C41" s="418"/>
      <c r="D41" s="418"/>
      <c r="E41" s="418"/>
      <c r="F41" s="418"/>
      <c r="G41" s="418"/>
      <c r="H41" s="418"/>
      <c r="I41" s="418"/>
      <c r="J41" s="418"/>
      <c r="K41" s="418"/>
      <c r="L41" s="418"/>
      <c r="M41" s="418"/>
      <c r="N41" s="418"/>
      <c r="O41" s="418"/>
      <c r="P41" s="418"/>
      <c r="Q41" s="418"/>
      <c r="R41" s="418"/>
      <c r="S41" s="418"/>
      <c r="T41" s="418"/>
      <c r="U41" s="418"/>
      <c r="V41" s="418"/>
      <c r="W41" s="418"/>
      <c r="X41" s="418"/>
      <c r="Y41" s="418"/>
      <c r="Z41" s="418"/>
      <c r="AA41" s="418"/>
      <c r="AB41" s="418"/>
      <c r="AC41" s="418"/>
      <c r="AD41" s="418"/>
      <c r="AE41" s="418"/>
      <c r="AF41" s="418"/>
      <c r="AG41" s="418"/>
      <c r="AH41" s="418"/>
      <c r="AI41" s="418"/>
      <c r="AJ41" s="418"/>
      <c r="AK41" s="418"/>
      <c r="AL41" s="418"/>
      <c r="AM41" s="522" t="str">
        <f t="shared" si="0"/>
        <v/>
      </c>
      <c r="AN41" s="522"/>
      <c r="AO41" s="57" t="str">
        <f>IF(ISBLANK('frekwencja I sem'!B45),"",'frekwencja I sem'!$B45)</f>
        <v/>
      </c>
      <c r="AP41" s="58" t="str">
        <f>'frekwencja I sem'!T45</f>
        <v/>
      </c>
      <c r="AQ41" s="246" t="str">
        <f>'frekwencja I sem'!$R45</f>
        <v/>
      </c>
      <c r="AR41" s="246" t="str">
        <f>'frekwencja I sem'!M45</f>
        <v/>
      </c>
      <c r="AS41" s="357" t="str">
        <f t="shared" si="1"/>
        <v/>
      </c>
      <c r="AT41" s="357" t="str">
        <f t="shared" si="2"/>
        <v/>
      </c>
      <c r="AU41" s="357" t="str">
        <f t="shared" si="3"/>
        <v/>
      </c>
      <c r="AV41" s="357" t="str">
        <f t="shared" si="4"/>
        <v/>
      </c>
      <c r="AW41" s="357" t="str">
        <f t="shared" si="5"/>
        <v/>
      </c>
      <c r="AX41" s="357" t="str">
        <f t="shared" si="6"/>
        <v/>
      </c>
      <c r="AY41" s="69" t="str">
        <f t="shared" si="44"/>
        <v/>
      </c>
      <c r="AZ41" s="69" t="str">
        <f t="shared" si="45"/>
        <v/>
      </c>
      <c r="BA41" s="69"/>
      <c r="BB41" s="358" t="str">
        <f t="shared" si="46"/>
        <v xml:space="preserve"> </v>
      </c>
      <c r="BC41" s="358" t="str">
        <f t="shared" si="47"/>
        <v xml:space="preserve"> </v>
      </c>
      <c r="BD41" s="358" t="str">
        <f t="shared" si="48"/>
        <v xml:space="preserve"> </v>
      </c>
      <c r="BE41" s="358" t="str">
        <f t="shared" si="49"/>
        <v xml:space="preserve"> </v>
      </c>
      <c r="BF41" s="358" t="str">
        <f t="shared" si="50"/>
        <v xml:space="preserve"> </v>
      </c>
      <c r="BG41" s="358" t="str">
        <f t="shared" si="51"/>
        <v xml:space="preserve"> </v>
      </c>
      <c r="BH41" s="358" t="str">
        <f t="shared" si="52"/>
        <v xml:space="preserve"> </v>
      </c>
      <c r="BI41" s="358" t="str">
        <f t="shared" si="53"/>
        <v xml:space="preserve"> </v>
      </c>
      <c r="BJ41" s="358" t="str">
        <f t="shared" si="54"/>
        <v xml:space="preserve"> </v>
      </c>
      <c r="BK41" s="358" t="str">
        <f t="shared" si="55"/>
        <v xml:space="preserve"> </v>
      </c>
      <c r="BL41" s="358" t="str">
        <f t="shared" si="56"/>
        <v xml:space="preserve"> </v>
      </c>
      <c r="BM41" s="358" t="str">
        <f t="shared" si="57"/>
        <v xml:space="preserve"> </v>
      </c>
      <c r="BN41" s="358" t="str">
        <f t="shared" si="58"/>
        <v xml:space="preserve"> </v>
      </c>
      <c r="BO41" s="358" t="str">
        <f t="shared" si="59"/>
        <v xml:space="preserve"> </v>
      </c>
      <c r="BP41" s="358" t="str">
        <f t="shared" si="60"/>
        <v xml:space="preserve"> </v>
      </c>
      <c r="BQ41" s="358" t="str">
        <f t="shared" si="61"/>
        <v xml:space="preserve"> </v>
      </c>
      <c r="BR41" s="358" t="str">
        <f t="shared" si="62"/>
        <v xml:space="preserve"> </v>
      </c>
      <c r="BS41" s="358" t="str">
        <f t="shared" si="63"/>
        <v xml:space="preserve"> </v>
      </c>
      <c r="BT41" s="358" t="str">
        <f t="shared" si="64"/>
        <v xml:space="preserve"> </v>
      </c>
      <c r="BU41" s="358" t="str">
        <f t="shared" si="65"/>
        <v xml:space="preserve"> </v>
      </c>
      <c r="BV41" s="358" t="str">
        <f t="shared" si="66"/>
        <v xml:space="preserve"> </v>
      </c>
      <c r="BW41" s="358" t="str">
        <f t="shared" si="67"/>
        <v xml:space="preserve"> </v>
      </c>
      <c r="BX41" s="358" t="str">
        <f t="shared" si="68"/>
        <v xml:space="preserve"> </v>
      </c>
      <c r="BY41" s="358" t="str">
        <f t="shared" si="69"/>
        <v xml:space="preserve"> </v>
      </c>
      <c r="BZ41" s="358" t="str">
        <f t="shared" si="70"/>
        <v xml:space="preserve"> </v>
      </c>
      <c r="CA41" s="358" t="str">
        <f t="shared" si="71"/>
        <v xml:space="preserve"> </v>
      </c>
      <c r="CB41" s="358" t="str">
        <f t="shared" si="72"/>
        <v xml:space="preserve"> </v>
      </c>
      <c r="CC41" s="358" t="str">
        <f t="shared" si="73"/>
        <v xml:space="preserve"> </v>
      </c>
      <c r="CD41" s="358" t="str">
        <f t="shared" si="74"/>
        <v xml:space="preserve"> </v>
      </c>
      <c r="CE41" s="358" t="str">
        <f t="shared" si="75"/>
        <v xml:space="preserve"> </v>
      </c>
      <c r="CF41" s="358" t="str">
        <f t="shared" si="76"/>
        <v xml:space="preserve"> </v>
      </c>
      <c r="CG41" s="358" t="str">
        <f t="shared" si="77"/>
        <v xml:space="preserve"> </v>
      </c>
      <c r="CH41" s="358" t="str">
        <f t="shared" si="78"/>
        <v xml:space="preserve"> </v>
      </c>
      <c r="CI41" s="358" t="str">
        <f t="shared" si="79"/>
        <v xml:space="preserve"> </v>
      </c>
      <c r="CJ41" s="358" t="str">
        <f t="shared" si="80"/>
        <v xml:space="preserve"> </v>
      </c>
      <c r="CK41" s="358" t="str">
        <f t="shared" si="81"/>
        <v xml:space="preserve"> </v>
      </c>
      <c r="CL41" s="359" t="str">
        <f t="array" ref="CL41">IF(ISBLANK(B41)," ",IF(OR(BB41:CK41="X"),"UCZ.NKL",AVERAGE(BB41:CK41)))</f>
        <v xml:space="preserve"> </v>
      </c>
      <c r="CM41" s="360" t="str">
        <f t="shared" si="7"/>
        <v/>
      </c>
      <c r="CN41" s="358" t="str">
        <f t="shared" si="8"/>
        <v/>
      </c>
      <c r="CO41" s="358" t="str">
        <f t="shared" si="9"/>
        <v/>
      </c>
      <c r="CP41" s="358" t="str">
        <f t="shared" si="10"/>
        <v/>
      </c>
      <c r="CQ41" s="358" t="str">
        <f t="shared" si="11"/>
        <v/>
      </c>
      <c r="CR41" s="358" t="str">
        <f t="shared" si="12"/>
        <v>X</v>
      </c>
      <c r="CS41" s="69" t="str">
        <f t="shared" si="13"/>
        <v xml:space="preserve"> </v>
      </c>
      <c r="CT41" s="69"/>
      <c r="CU41" s="25" t="str">
        <f t="shared" si="14"/>
        <v/>
      </c>
      <c r="CV41" s="26" t="str">
        <f t="shared" si="15"/>
        <v/>
      </c>
      <c r="CW41" s="26" t="str">
        <f t="shared" si="16"/>
        <v/>
      </c>
      <c r="CX41" s="26" t="str">
        <f t="shared" si="17"/>
        <v/>
      </c>
      <c r="CY41" s="27" t="str">
        <f t="shared" si="18"/>
        <v/>
      </c>
      <c r="DA41" s="22" t="str">
        <f t="shared" si="19"/>
        <v/>
      </c>
      <c r="DB41" s="23" t="str">
        <f t="shared" si="20"/>
        <v/>
      </c>
      <c r="DC41" s="23" t="str">
        <f t="shared" si="21"/>
        <v/>
      </c>
      <c r="DD41" s="23" t="str">
        <f t="shared" si="22"/>
        <v/>
      </c>
      <c r="DE41" s="24" t="str">
        <f t="shared" si="23"/>
        <v/>
      </c>
      <c r="DH41" s="250" t="str">
        <f t="shared" si="24"/>
        <v/>
      </c>
      <c r="DI41" s="251" t="str">
        <f t="shared" si="25"/>
        <v/>
      </c>
      <c r="DJ41" s="251" t="str">
        <f t="shared" si="26"/>
        <v/>
      </c>
      <c r="DK41" s="251" t="str">
        <f t="shared" si="27"/>
        <v/>
      </c>
      <c r="DL41" s="252" t="str">
        <f t="shared" si="28"/>
        <v/>
      </c>
      <c r="DN41" s="263" t="str">
        <f t="shared" si="29"/>
        <v/>
      </c>
      <c r="DO41" s="264" t="str">
        <f t="shared" si="30"/>
        <v/>
      </c>
      <c r="DP41" s="264" t="str">
        <f t="shared" si="31"/>
        <v/>
      </c>
      <c r="DQ41" s="264" t="str">
        <f t="shared" si="32"/>
        <v/>
      </c>
      <c r="DR41" s="265" t="str">
        <f t="shared" si="33"/>
        <v/>
      </c>
      <c r="DS41" s="259"/>
      <c r="DT41" s="259"/>
      <c r="DU41" s="250" t="str">
        <f t="shared" si="34"/>
        <v/>
      </c>
      <c r="DV41" s="251" t="str">
        <f t="shared" si="35"/>
        <v/>
      </c>
      <c r="DW41" s="251" t="str">
        <f t="shared" si="36"/>
        <v/>
      </c>
      <c r="DX41" s="251" t="str">
        <f t="shared" si="37"/>
        <v/>
      </c>
      <c r="DY41" s="252" t="str">
        <f t="shared" si="38"/>
        <v/>
      </c>
      <c r="DZ41" s="259"/>
      <c r="EA41" s="263" t="str">
        <f t="shared" si="39"/>
        <v/>
      </c>
      <c r="EB41" s="264" t="str">
        <f t="shared" si="40"/>
        <v/>
      </c>
      <c r="EC41" s="264" t="str">
        <f t="shared" si="41"/>
        <v/>
      </c>
      <c r="ED41" s="264" t="str">
        <f t="shared" si="42"/>
        <v/>
      </c>
      <c r="EE41" s="265" t="str">
        <f t="shared" si="43"/>
        <v/>
      </c>
    </row>
    <row r="42" spans="1:136" ht="11.4" customHeight="1" x14ac:dyDescent="0.25">
      <c r="A42" s="350">
        <v>39</v>
      </c>
      <c r="B42" s="407"/>
      <c r="C42" s="418"/>
      <c r="D42" s="418"/>
      <c r="E42" s="418"/>
      <c r="F42" s="418"/>
      <c r="G42" s="418"/>
      <c r="H42" s="418"/>
      <c r="I42" s="418"/>
      <c r="J42" s="418"/>
      <c r="K42" s="418"/>
      <c r="L42" s="418"/>
      <c r="M42" s="418"/>
      <c r="N42" s="418"/>
      <c r="O42" s="418"/>
      <c r="P42" s="418"/>
      <c r="Q42" s="418"/>
      <c r="R42" s="418"/>
      <c r="S42" s="418"/>
      <c r="T42" s="418"/>
      <c r="U42" s="418"/>
      <c r="V42" s="418"/>
      <c r="W42" s="418"/>
      <c r="X42" s="418"/>
      <c r="Y42" s="418"/>
      <c r="Z42" s="418"/>
      <c r="AA42" s="418"/>
      <c r="AB42" s="418"/>
      <c r="AC42" s="418"/>
      <c r="AD42" s="418"/>
      <c r="AE42" s="418"/>
      <c r="AF42" s="418"/>
      <c r="AG42" s="418"/>
      <c r="AH42" s="418"/>
      <c r="AI42" s="418"/>
      <c r="AJ42" s="418"/>
      <c r="AK42" s="418"/>
      <c r="AL42" s="418"/>
      <c r="AM42" s="522" t="str">
        <f t="shared" si="0"/>
        <v/>
      </c>
      <c r="AN42" s="522"/>
      <c r="AO42" s="57" t="str">
        <f>IF(ISBLANK('frekwencja I sem'!B46),"",'frekwencja I sem'!$B46)</f>
        <v/>
      </c>
      <c r="AP42" s="58" t="str">
        <f>'frekwencja I sem'!T46</f>
        <v/>
      </c>
      <c r="AQ42" s="246" t="str">
        <f>'frekwencja I sem'!$R46</f>
        <v/>
      </c>
      <c r="AR42" s="246" t="str">
        <f>'frekwencja I sem'!M46</f>
        <v/>
      </c>
      <c r="AS42" s="357" t="str">
        <f t="shared" si="1"/>
        <v/>
      </c>
      <c r="AT42" s="357" t="str">
        <f t="shared" si="2"/>
        <v/>
      </c>
      <c r="AU42" s="357" t="str">
        <f t="shared" si="3"/>
        <v/>
      </c>
      <c r="AV42" s="357" t="str">
        <f t="shared" si="4"/>
        <v/>
      </c>
      <c r="AW42" s="357" t="str">
        <f t="shared" si="5"/>
        <v/>
      </c>
      <c r="AX42" s="357" t="str">
        <f t="shared" si="6"/>
        <v/>
      </c>
      <c r="AY42" s="69" t="str">
        <f t="shared" si="44"/>
        <v/>
      </c>
      <c r="AZ42" s="69" t="str">
        <f t="shared" si="45"/>
        <v/>
      </c>
      <c r="BA42" s="69"/>
      <c r="BB42" s="358" t="str">
        <f t="shared" si="46"/>
        <v xml:space="preserve"> </v>
      </c>
      <c r="BC42" s="358" t="str">
        <f t="shared" si="47"/>
        <v xml:space="preserve"> </v>
      </c>
      <c r="BD42" s="358" t="str">
        <f t="shared" si="48"/>
        <v xml:space="preserve"> </v>
      </c>
      <c r="BE42" s="358" t="str">
        <f t="shared" si="49"/>
        <v xml:space="preserve"> </v>
      </c>
      <c r="BF42" s="358" t="str">
        <f t="shared" si="50"/>
        <v xml:space="preserve"> </v>
      </c>
      <c r="BG42" s="358" t="str">
        <f t="shared" si="51"/>
        <v xml:space="preserve"> </v>
      </c>
      <c r="BH42" s="358" t="str">
        <f t="shared" si="52"/>
        <v xml:space="preserve"> </v>
      </c>
      <c r="BI42" s="358" t="str">
        <f t="shared" si="53"/>
        <v xml:space="preserve"> </v>
      </c>
      <c r="BJ42" s="358" t="str">
        <f t="shared" si="54"/>
        <v xml:space="preserve"> </v>
      </c>
      <c r="BK42" s="358" t="str">
        <f t="shared" si="55"/>
        <v xml:space="preserve"> </v>
      </c>
      <c r="BL42" s="358" t="str">
        <f t="shared" si="56"/>
        <v xml:space="preserve"> </v>
      </c>
      <c r="BM42" s="358" t="str">
        <f t="shared" si="57"/>
        <v xml:space="preserve"> </v>
      </c>
      <c r="BN42" s="358" t="str">
        <f t="shared" si="58"/>
        <v xml:space="preserve"> </v>
      </c>
      <c r="BO42" s="358" t="str">
        <f t="shared" si="59"/>
        <v xml:space="preserve"> </v>
      </c>
      <c r="BP42" s="358" t="str">
        <f t="shared" si="60"/>
        <v xml:space="preserve"> </v>
      </c>
      <c r="BQ42" s="358" t="str">
        <f t="shared" si="61"/>
        <v xml:space="preserve"> </v>
      </c>
      <c r="BR42" s="358" t="str">
        <f t="shared" si="62"/>
        <v xml:space="preserve"> </v>
      </c>
      <c r="BS42" s="358" t="str">
        <f t="shared" si="63"/>
        <v xml:space="preserve"> </v>
      </c>
      <c r="BT42" s="358" t="str">
        <f t="shared" si="64"/>
        <v xml:space="preserve"> </v>
      </c>
      <c r="BU42" s="358" t="str">
        <f t="shared" si="65"/>
        <v xml:space="preserve"> </v>
      </c>
      <c r="BV42" s="358" t="str">
        <f t="shared" si="66"/>
        <v xml:space="preserve"> </v>
      </c>
      <c r="BW42" s="358" t="str">
        <f t="shared" si="67"/>
        <v xml:space="preserve"> </v>
      </c>
      <c r="BX42" s="358" t="str">
        <f t="shared" si="68"/>
        <v xml:space="preserve"> </v>
      </c>
      <c r="BY42" s="358" t="str">
        <f t="shared" si="69"/>
        <v xml:space="preserve"> </v>
      </c>
      <c r="BZ42" s="358" t="str">
        <f t="shared" si="70"/>
        <v xml:space="preserve"> </v>
      </c>
      <c r="CA42" s="358" t="str">
        <f t="shared" si="71"/>
        <v xml:space="preserve"> </v>
      </c>
      <c r="CB42" s="358" t="str">
        <f t="shared" si="72"/>
        <v xml:space="preserve"> </v>
      </c>
      <c r="CC42" s="358" t="str">
        <f t="shared" si="73"/>
        <v xml:space="preserve"> </v>
      </c>
      <c r="CD42" s="358" t="str">
        <f t="shared" si="74"/>
        <v xml:space="preserve"> </v>
      </c>
      <c r="CE42" s="358" t="str">
        <f t="shared" si="75"/>
        <v xml:space="preserve"> </v>
      </c>
      <c r="CF42" s="358" t="str">
        <f t="shared" si="76"/>
        <v xml:space="preserve"> </v>
      </c>
      <c r="CG42" s="358" t="str">
        <f t="shared" si="77"/>
        <v xml:space="preserve"> </v>
      </c>
      <c r="CH42" s="358" t="str">
        <f t="shared" si="78"/>
        <v xml:space="preserve"> </v>
      </c>
      <c r="CI42" s="358" t="str">
        <f t="shared" si="79"/>
        <v xml:space="preserve"> </v>
      </c>
      <c r="CJ42" s="358" t="str">
        <f t="shared" si="80"/>
        <v xml:space="preserve"> </v>
      </c>
      <c r="CK42" s="358" t="str">
        <f t="shared" si="81"/>
        <v xml:space="preserve"> </v>
      </c>
      <c r="CL42" s="359" t="str">
        <f t="array" ref="CL42">IF(ISBLANK(B42)," ",IF(OR(BB42:CK42="X"),"UCZ.NKL",AVERAGE(BB42:CK42)))</f>
        <v xml:space="preserve"> </v>
      </c>
      <c r="CM42" s="360" t="str">
        <f t="shared" si="7"/>
        <v/>
      </c>
      <c r="CN42" s="358" t="str">
        <f t="shared" si="8"/>
        <v/>
      </c>
      <c r="CO42" s="358" t="str">
        <f t="shared" si="9"/>
        <v/>
      </c>
      <c r="CP42" s="358" t="str">
        <f t="shared" si="10"/>
        <v/>
      </c>
      <c r="CQ42" s="358" t="str">
        <f t="shared" si="11"/>
        <v/>
      </c>
      <c r="CR42" s="358" t="str">
        <f t="shared" si="12"/>
        <v>X</v>
      </c>
      <c r="CS42" s="69" t="str">
        <f t="shared" si="13"/>
        <v xml:space="preserve"> </v>
      </c>
      <c r="CT42" s="69"/>
      <c r="CU42" s="25" t="str">
        <f t="shared" si="14"/>
        <v/>
      </c>
      <c r="CV42" s="26" t="str">
        <f t="shared" si="15"/>
        <v/>
      </c>
      <c r="CW42" s="26" t="str">
        <f t="shared" si="16"/>
        <v/>
      </c>
      <c r="CX42" s="26" t="str">
        <f t="shared" si="17"/>
        <v/>
      </c>
      <c r="CY42" s="27" t="str">
        <f t="shared" si="18"/>
        <v/>
      </c>
      <c r="DA42" s="22" t="str">
        <f t="shared" si="19"/>
        <v/>
      </c>
      <c r="DB42" s="23" t="str">
        <f t="shared" si="20"/>
        <v/>
      </c>
      <c r="DC42" s="23" t="str">
        <f t="shared" si="21"/>
        <v/>
      </c>
      <c r="DD42" s="23" t="str">
        <f t="shared" si="22"/>
        <v/>
      </c>
      <c r="DE42" s="24" t="str">
        <f t="shared" si="23"/>
        <v/>
      </c>
      <c r="DH42" s="250" t="str">
        <f t="shared" si="24"/>
        <v/>
      </c>
      <c r="DI42" s="251" t="str">
        <f t="shared" si="25"/>
        <v/>
      </c>
      <c r="DJ42" s="251" t="str">
        <f t="shared" si="26"/>
        <v/>
      </c>
      <c r="DK42" s="251" t="str">
        <f t="shared" si="27"/>
        <v/>
      </c>
      <c r="DL42" s="252" t="str">
        <f t="shared" si="28"/>
        <v/>
      </c>
      <c r="DN42" s="263" t="str">
        <f t="shared" si="29"/>
        <v/>
      </c>
      <c r="DO42" s="264" t="str">
        <f t="shared" si="30"/>
        <v/>
      </c>
      <c r="DP42" s="264" t="str">
        <f t="shared" si="31"/>
        <v/>
      </c>
      <c r="DQ42" s="264" t="str">
        <f t="shared" si="32"/>
        <v/>
      </c>
      <c r="DR42" s="265" t="str">
        <f t="shared" si="33"/>
        <v/>
      </c>
      <c r="DS42" s="259"/>
      <c r="DT42" s="259"/>
      <c r="DU42" s="250" t="str">
        <f t="shared" si="34"/>
        <v/>
      </c>
      <c r="DV42" s="251" t="str">
        <f t="shared" si="35"/>
        <v/>
      </c>
      <c r="DW42" s="251" t="str">
        <f t="shared" si="36"/>
        <v/>
      </c>
      <c r="DX42" s="251" t="str">
        <f t="shared" si="37"/>
        <v/>
      </c>
      <c r="DY42" s="252" t="str">
        <f t="shared" si="38"/>
        <v/>
      </c>
      <c r="DZ42" s="259"/>
      <c r="EA42" s="263" t="str">
        <f t="shared" si="39"/>
        <v/>
      </c>
      <c r="EB42" s="264" t="str">
        <f t="shared" si="40"/>
        <v/>
      </c>
      <c r="EC42" s="264" t="str">
        <f t="shared" si="41"/>
        <v/>
      </c>
      <c r="ED42" s="264" t="str">
        <f t="shared" si="42"/>
        <v/>
      </c>
      <c r="EE42" s="265" t="str">
        <f t="shared" si="43"/>
        <v/>
      </c>
    </row>
    <row r="43" spans="1:136" ht="11.4" customHeight="1" x14ac:dyDescent="0.25">
      <c r="A43" s="350">
        <v>40</v>
      </c>
      <c r="B43" s="407"/>
      <c r="C43" s="418"/>
      <c r="D43" s="418"/>
      <c r="E43" s="418"/>
      <c r="F43" s="418"/>
      <c r="G43" s="418"/>
      <c r="H43" s="418"/>
      <c r="I43" s="418"/>
      <c r="J43" s="418"/>
      <c r="K43" s="418"/>
      <c r="L43" s="418"/>
      <c r="M43" s="418"/>
      <c r="N43" s="418"/>
      <c r="O43" s="418"/>
      <c r="P43" s="418"/>
      <c r="Q43" s="418"/>
      <c r="R43" s="418"/>
      <c r="S43" s="418"/>
      <c r="T43" s="418"/>
      <c r="U43" s="418"/>
      <c r="V43" s="418"/>
      <c r="W43" s="418"/>
      <c r="X43" s="418"/>
      <c r="Y43" s="418"/>
      <c r="Z43" s="418"/>
      <c r="AA43" s="418"/>
      <c r="AB43" s="418"/>
      <c r="AC43" s="418"/>
      <c r="AD43" s="418"/>
      <c r="AE43" s="418"/>
      <c r="AF43" s="418"/>
      <c r="AG43" s="418"/>
      <c r="AH43" s="418"/>
      <c r="AI43" s="418"/>
      <c r="AJ43" s="418"/>
      <c r="AK43" s="418"/>
      <c r="AL43" s="418"/>
      <c r="AM43" s="522" t="str">
        <f t="shared" si="0"/>
        <v/>
      </c>
      <c r="AN43" s="522"/>
      <c r="AO43" s="57" t="str">
        <f>IF(ISBLANK('frekwencja I sem'!B47),"",'frekwencja I sem'!$B47)</f>
        <v/>
      </c>
      <c r="AP43" s="58" t="str">
        <f>'frekwencja I sem'!T47</f>
        <v/>
      </c>
      <c r="AQ43" s="246" t="str">
        <f>'frekwencja I sem'!$R47</f>
        <v/>
      </c>
      <c r="AR43" s="246" t="str">
        <f>'frekwencja I sem'!M47</f>
        <v/>
      </c>
      <c r="AS43" s="357" t="str">
        <f t="shared" si="1"/>
        <v/>
      </c>
      <c r="AT43" s="357" t="str">
        <f t="shared" si="2"/>
        <v/>
      </c>
      <c r="AU43" s="357" t="str">
        <f t="shared" si="3"/>
        <v/>
      </c>
      <c r="AV43" s="357" t="str">
        <f t="shared" si="4"/>
        <v/>
      </c>
      <c r="AW43" s="357" t="str">
        <f t="shared" si="5"/>
        <v/>
      </c>
      <c r="AX43" s="357" t="str">
        <f t="shared" si="6"/>
        <v/>
      </c>
      <c r="AY43" s="69" t="str">
        <f t="shared" si="44"/>
        <v/>
      </c>
      <c r="AZ43" s="69" t="str">
        <f t="shared" si="45"/>
        <v/>
      </c>
      <c r="BA43" s="69"/>
      <c r="BB43" s="358" t="str">
        <f t="shared" si="46"/>
        <v xml:space="preserve"> </v>
      </c>
      <c r="BC43" s="358" t="str">
        <f t="shared" si="47"/>
        <v xml:space="preserve"> </v>
      </c>
      <c r="BD43" s="358" t="str">
        <f t="shared" si="48"/>
        <v xml:space="preserve"> </v>
      </c>
      <c r="BE43" s="358" t="str">
        <f t="shared" si="49"/>
        <v xml:space="preserve"> </v>
      </c>
      <c r="BF43" s="358" t="str">
        <f t="shared" si="50"/>
        <v xml:space="preserve"> </v>
      </c>
      <c r="BG43" s="358" t="str">
        <f t="shared" si="51"/>
        <v xml:space="preserve"> </v>
      </c>
      <c r="BH43" s="358" t="str">
        <f t="shared" si="52"/>
        <v xml:space="preserve"> </v>
      </c>
      <c r="BI43" s="358" t="str">
        <f t="shared" si="53"/>
        <v xml:space="preserve"> </v>
      </c>
      <c r="BJ43" s="358" t="str">
        <f t="shared" si="54"/>
        <v xml:space="preserve"> </v>
      </c>
      <c r="BK43" s="358" t="str">
        <f t="shared" si="55"/>
        <v xml:space="preserve"> </v>
      </c>
      <c r="BL43" s="358" t="str">
        <f t="shared" si="56"/>
        <v xml:space="preserve"> </v>
      </c>
      <c r="BM43" s="358" t="str">
        <f t="shared" si="57"/>
        <v xml:space="preserve"> </v>
      </c>
      <c r="BN43" s="358" t="str">
        <f t="shared" si="58"/>
        <v xml:space="preserve"> </v>
      </c>
      <c r="BO43" s="358" t="str">
        <f t="shared" si="59"/>
        <v xml:space="preserve"> </v>
      </c>
      <c r="BP43" s="358" t="str">
        <f t="shared" si="60"/>
        <v xml:space="preserve"> </v>
      </c>
      <c r="BQ43" s="358" t="str">
        <f t="shared" si="61"/>
        <v xml:space="preserve"> </v>
      </c>
      <c r="BR43" s="358" t="str">
        <f t="shared" si="62"/>
        <v xml:space="preserve"> </v>
      </c>
      <c r="BS43" s="358" t="str">
        <f t="shared" si="63"/>
        <v xml:space="preserve"> </v>
      </c>
      <c r="BT43" s="358" t="str">
        <f t="shared" si="64"/>
        <v xml:space="preserve"> </v>
      </c>
      <c r="BU43" s="358" t="str">
        <f t="shared" si="65"/>
        <v xml:space="preserve"> </v>
      </c>
      <c r="BV43" s="358" t="str">
        <f t="shared" si="66"/>
        <v xml:space="preserve"> </v>
      </c>
      <c r="BW43" s="358" t="str">
        <f t="shared" si="67"/>
        <v xml:space="preserve"> </v>
      </c>
      <c r="BX43" s="358" t="str">
        <f t="shared" si="68"/>
        <v xml:space="preserve"> </v>
      </c>
      <c r="BY43" s="358" t="str">
        <f t="shared" si="69"/>
        <v xml:space="preserve"> </v>
      </c>
      <c r="BZ43" s="358" t="str">
        <f t="shared" si="70"/>
        <v xml:space="preserve"> </v>
      </c>
      <c r="CA43" s="358" t="str">
        <f t="shared" si="71"/>
        <v xml:space="preserve"> </v>
      </c>
      <c r="CB43" s="358" t="str">
        <f t="shared" si="72"/>
        <v xml:space="preserve"> </v>
      </c>
      <c r="CC43" s="358" t="str">
        <f t="shared" si="73"/>
        <v xml:space="preserve"> </v>
      </c>
      <c r="CD43" s="358" t="str">
        <f t="shared" si="74"/>
        <v xml:space="preserve"> </v>
      </c>
      <c r="CE43" s="358" t="str">
        <f t="shared" si="75"/>
        <v xml:space="preserve"> </v>
      </c>
      <c r="CF43" s="358" t="str">
        <f t="shared" si="76"/>
        <v xml:space="preserve"> </v>
      </c>
      <c r="CG43" s="358" t="str">
        <f t="shared" si="77"/>
        <v xml:space="preserve"> </v>
      </c>
      <c r="CH43" s="358" t="str">
        <f t="shared" si="78"/>
        <v xml:space="preserve"> </v>
      </c>
      <c r="CI43" s="358" t="str">
        <f t="shared" si="79"/>
        <v xml:space="preserve"> </v>
      </c>
      <c r="CJ43" s="358" t="str">
        <f t="shared" si="80"/>
        <v xml:space="preserve"> </v>
      </c>
      <c r="CK43" s="358" t="str">
        <f t="shared" si="81"/>
        <v xml:space="preserve"> </v>
      </c>
      <c r="CL43" s="359" t="str">
        <f t="array" ref="CL43">IF(ISBLANK(B43)," ",IF(OR(BB43:CK43="X"),"UCZ.NKL",AVERAGE(BB43:CK43)))</f>
        <v xml:space="preserve"> </v>
      </c>
      <c r="CM43" s="360" t="str">
        <f t="shared" si="7"/>
        <v/>
      </c>
      <c r="CN43" s="358" t="str">
        <f t="shared" si="8"/>
        <v/>
      </c>
      <c r="CO43" s="358" t="str">
        <f t="shared" si="9"/>
        <v/>
      </c>
      <c r="CP43" s="358" t="str">
        <f t="shared" si="10"/>
        <v/>
      </c>
      <c r="CQ43" s="358" t="str">
        <f t="shared" si="11"/>
        <v/>
      </c>
      <c r="CR43" s="358" t="str">
        <f t="shared" si="12"/>
        <v>X</v>
      </c>
      <c r="CS43" s="69" t="str">
        <f t="shared" si="13"/>
        <v xml:space="preserve"> </v>
      </c>
      <c r="CT43" s="69"/>
      <c r="CU43" s="25" t="str">
        <f t="shared" si="14"/>
        <v/>
      </c>
      <c r="CV43" s="26" t="str">
        <f t="shared" si="15"/>
        <v/>
      </c>
      <c r="CW43" s="26" t="str">
        <f t="shared" si="16"/>
        <v/>
      </c>
      <c r="CX43" s="26" t="str">
        <f t="shared" si="17"/>
        <v/>
      </c>
      <c r="CY43" s="27" t="str">
        <f t="shared" si="18"/>
        <v/>
      </c>
      <c r="DA43" s="22" t="str">
        <f t="shared" si="19"/>
        <v/>
      </c>
      <c r="DB43" s="23" t="str">
        <f t="shared" si="20"/>
        <v/>
      </c>
      <c r="DC43" s="23" t="str">
        <f t="shared" si="21"/>
        <v/>
      </c>
      <c r="DD43" s="23" t="str">
        <f t="shared" si="22"/>
        <v/>
      </c>
      <c r="DE43" s="24" t="str">
        <f t="shared" si="23"/>
        <v/>
      </c>
      <c r="DH43" s="250" t="str">
        <f t="shared" si="24"/>
        <v/>
      </c>
      <c r="DI43" s="251" t="str">
        <f t="shared" si="25"/>
        <v/>
      </c>
      <c r="DJ43" s="251" t="str">
        <f t="shared" si="26"/>
        <v/>
      </c>
      <c r="DK43" s="251" t="str">
        <f t="shared" si="27"/>
        <v/>
      </c>
      <c r="DL43" s="252" t="str">
        <f t="shared" si="28"/>
        <v/>
      </c>
      <c r="DN43" s="263" t="str">
        <f t="shared" si="29"/>
        <v/>
      </c>
      <c r="DO43" s="264" t="str">
        <f t="shared" si="30"/>
        <v/>
      </c>
      <c r="DP43" s="264" t="str">
        <f t="shared" si="31"/>
        <v/>
      </c>
      <c r="DQ43" s="264" t="str">
        <f t="shared" si="32"/>
        <v/>
      </c>
      <c r="DR43" s="265" t="str">
        <f t="shared" si="33"/>
        <v/>
      </c>
      <c r="DS43" s="259"/>
      <c r="DT43" s="259"/>
      <c r="DU43" s="250" t="str">
        <f t="shared" si="34"/>
        <v/>
      </c>
      <c r="DV43" s="251" t="str">
        <f t="shared" si="35"/>
        <v/>
      </c>
      <c r="DW43" s="251" t="str">
        <f t="shared" si="36"/>
        <v/>
      </c>
      <c r="DX43" s="251" t="str">
        <f t="shared" si="37"/>
        <v/>
      </c>
      <c r="DY43" s="252" t="str">
        <f t="shared" si="38"/>
        <v/>
      </c>
      <c r="DZ43" s="259"/>
      <c r="EA43" s="263" t="str">
        <f t="shared" si="39"/>
        <v/>
      </c>
      <c r="EB43" s="264" t="str">
        <f t="shared" si="40"/>
        <v/>
      </c>
      <c r="EC43" s="264" t="str">
        <f t="shared" si="41"/>
        <v/>
      </c>
      <c r="ED43" s="264" t="str">
        <f t="shared" si="42"/>
        <v/>
      </c>
      <c r="EE43" s="265" t="str">
        <f t="shared" si="43"/>
        <v/>
      </c>
    </row>
    <row r="44" spans="1:136" ht="11.4" customHeight="1" x14ac:dyDescent="0.25">
      <c r="A44" s="350">
        <v>41</v>
      </c>
      <c r="B44" s="407"/>
      <c r="C44" s="418"/>
      <c r="D44" s="418"/>
      <c r="E44" s="418"/>
      <c r="F44" s="418"/>
      <c r="G44" s="418"/>
      <c r="H44" s="418"/>
      <c r="I44" s="418"/>
      <c r="J44" s="418"/>
      <c r="K44" s="418"/>
      <c r="L44" s="418"/>
      <c r="M44" s="418"/>
      <c r="N44" s="418"/>
      <c r="O44" s="418"/>
      <c r="P44" s="418"/>
      <c r="Q44" s="418"/>
      <c r="R44" s="418"/>
      <c r="S44" s="418"/>
      <c r="T44" s="418"/>
      <c r="U44" s="418"/>
      <c r="V44" s="418"/>
      <c r="W44" s="418"/>
      <c r="X44" s="418"/>
      <c r="Y44" s="418"/>
      <c r="Z44" s="418"/>
      <c r="AA44" s="418"/>
      <c r="AB44" s="418"/>
      <c r="AC44" s="418"/>
      <c r="AD44" s="418"/>
      <c r="AE44" s="418"/>
      <c r="AF44" s="418"/>
      <c r="AG44" s="418"/>
      <c r="AH44" s="418"/>
      <c r="AI44" s="418"/>
      <c r="AJ44" s="418"/>
      <c r="AK44" s="418"/>
      <c r="AL44" s="418"/>
      <c r="AM44" s="522" t="str">
        <f t="shared" si="0"/>
        <v/>
      </c>
      <c r="AN44" s="522"/>
      <c r="AO44" s="57" t="str">
        <f>IF(ISBLANK('frekwencja I sem'!B48),"",'frekwencja I sem'!$B48)</f>
        <v/>
      </c>
      <c r="AP44" s="58" t="str">
        <f>'frekwencja I sem'!T48</f>
        <v/>
      </c>
      <c r="AQ44" s="246" t="str">
        <f>'frekwencja I sem'!$R48</f>
        <v/>
      </c>
      <c r="AR44" s="246" t="str">
        <f>'frekwencja I sem'!M48</f>
        <v/>
      </c>
      <c r="AS44" s="357" t="str">
        <f t="shared" si="1"/>
        <v/>
      </c>
      <c r="AT44" s="357" t="str">
        <f t="shared" si="2"/>
        <v/>
      </c>
      <c r="AU44" s="357" t="str">
        <f t="shared" si="3"/>
        <v/>
      </c>
      <c r="AV44" s="357" t="str">
        <f t="shared" si="4"/>
        <v/>
      </c>
      <c r="AW44" s="357" t="str">
        <f t="shared" si="5"/>
        <v/>
      </c>
      <c r="AX44" s="357" t="str">
        <f t="shared" si="6"/>
        <v/>
      </c>
      <c r="AY44" s="69" t="str">
        <f t="shared" si="44"/>
        <v/>
      </c>
      <c r="AZ44" s="69" t="str">
        <f t="shared" si="45"/>
        <v/>
      </c>
      <c r="BA44" s="69"/>
      <c r="BB44" s="358" t="str">
        <f t="shared" si="46"/>
        <v xml:space="preserve"> </v>
      </c>
      <c r="BC44" s="358" t="str">
        <f t="shared" si="47"/>
        <v xml:space="preserve"> </v>
      </c>
      <c r="BD44" s="358" t="str">
        <f t="shared" si="48"/>
        <v xml:space="preserve"> </v>
      </c>
      <c r="BE44" s="358" t="str">
        <f t="shared" si="49"/>
        <v xml:space="preserve"> </v>
      </c>
      <c r="BF44" s="358" t="str">
        <f t="shared" si="50"/>
        <v xml:space="preserve"> </v>
      </c>
      <c r="BG44" s="358" t="str">
        <f t="shared" si="51"/>
        <v xml:space="preserve"> </v>
      </c>
      <c r="BH44" s="358" t="str">
        <f t="shared" si="52"/>
        <v xml:space="preserve"> </v>
      </c>
      <c r="BI44" s="358" t="str">
        <f t="shared" si="53"/>
        <v xml:space="preserve"> </v>
      </c>
      <c r="BJ44" s="358" t="str">
        <f t="shared" si="54"/>
        <v xml:space="preserve"> </v>
      </c>
      <c r="BK44" s="358" t="str">
        <f t="shared" si="55"/>
        <v xml:space="preserve"> </v>
      </c>
      <c r="BL44" s="358" t="str">
        <f t="shared" si="56"/>
        <v xml:space="preserve"> </v>
      </c>
      <c r="BM44" s="358" t="str">
        <f t="shared" si="57"/>
        <v xml:space="preserve"> </v>
      </c>
      <c r="BN44" s="358" t="str">
        <f t="shared" si="58"/>
        <v xml:space="preserve"> </v>
      </c>
      <c r="BO44" s="358" t="str">
        <f t="shared" si="59"/>
        <v xml:space="preserve"> </v>
      </c>
      <c r="BP44" s="358" t="str">
        <f t="shared" si="60"/>
        <v xml:space="preserve"> </v>
      </c>
      <c r="BQ44" s="358" t="str">
        <f t="shared" si="61"/>
        <v xml:space="preserve"> </v>
      </c>
      <c r="BR44" s="358" t="str">
        <f t="shared" si="62"/>
        <v xml:space="preserve"> </v>
      </c>
      <c r="BS44" s="358" t="str">
        <f t="shared" si="63"/>
        <v xml:space="preserve"> </v>
      </c>
      <c r="BT44" s="358" t="str">
        <f t="shared" si="64"/>
        <v xml:space="preserve"> </v>
      </c>
      <c r="BU44" s="358" t="str">
        <f t="shared" si="65"/>
        <v xml:space="preserve"> </v>
      </c>
      <c r="BV44" s="358" t="str">
        <f t="shared" si="66"/>
        <v xml:space="preserve"> </v>
      </c>
      <c r="BW44" s="358" t="str">
        <f t="shared" si="67"/>
        <v xml:space="preserve"> </v>
      </c>
      <c r="BX44" s="358" t="str">
        <f t="shared" si="68"/>
        <v xml:space="preserve"> </v>
      </c>
      <c r="BY44" s="358" t="str">
        <f t="shared" si="69"/>
        <v xml:space="preserve"> </v>
      </c>
      <c r="BZ44" s="358" t="str">
        <f t="shared" si="70"/>
        <v xml:space="preserve"> </v>
      </c>
      <c r="CA44" s="358" t="str">
        <f t="shared" si="71"/>
        <v xml:space="preserve"> </v>
      </c>
      <c r="CB44" s="358" t="str">
        <f t="shared" si="72"/>
        <v xml:space="preserve"> </v>
      </c>
      <c r="CC44" s="358" t="str">
        <f t="shared" si="73"/>
        <v xml:space="preserve"> </v>
      </c>
      <c r="CD44" s="358" t="str">
        <f t="shared" si="74"/>
        <v xml:space="preserve"> </v>
      </c>
      <c r="CE44" s="358" t="str">
        <f t="shared" si="75"/>
        <v xml:space="preserve"> </v>
      </c>
      <c r="CF44" s="358" t="str">
        <f t="shared" si="76"/>
        <v xml:space="preserve"> </v>
      </c>
      <c r="CG44" s="358" t="str">
        <f t="shared" si="77"/>
        <v xml:space="preserve"> </v>
      </c>
      <c r="CH44" s="358" t="str">
        <f t="shared" si="78"/>
        <v xml:space="preserve"> </v>
      </c>
      <c r="CI44" s="358" t="str">
        <f t="shared" si="79"/>
        <v xml:space="preserve"> </v>
      </c>
      <c r="CJ44" s="358" t="str">
        <f t="shared" si="80"/>
        <v xml:space="preserve"> </v>
      </c>
      <c r="CK44" s="358" t="str">
        <f t="shared" si="81"/>
        <v xml:space="preserve"> </v>
      </c>
      <c r="CL44" s="359" t="str">
        <f t="array" ref="CL44">IF(ISBLANK(B44)," ",IF(OR(BB44:CK44="X"),"UCZ.NKL",AVERAGE(BB44:CK44)))</f>
        <v xml:space="preserve"> </v>
      </c>
      <c r="CM44" s="360" t="str">
        <f t="shared" si="7"/>
        <v/>
      </c>
      <c r="CN44" s="358" t="str">
        <f t="shared" si="8"/>
        <v/>
      </c>
      <c r="CO44" s="358" t="str">
        <f t="shared" si="9"/>
        <v/>
      </c>
      <c r="CP44" s="358" t="str">
        <f t="shared" si="10"/>
        <v/>
      </c>
      <c r="CQ44" s="358" t="str">
        <f t="shared" si="11"/>
        <v/>
      </c>
      <c r="CR44" s="358" t="str">
        <f t="shared" si="12"/>
        <v>X</v>
      </c>
      <c r="CS44" s="69" t="str">
        <f t="shared" si="13"/>
        <v xml:space="preserve"> </v>
      </c>
      <c r="CT44" s="69"/>
      <c r="CU44" s="25" t="str">
        <f t="shared" si="14"/>
        <v/>
      </c>
      <c r="CV44" s="26" t="str">
        <f t="shared" si="15"/>
        <v/>
      </c>
      <c r="CW44" s="26" t="str">
        <f t="shared" si="16"/>
        <v/>
      </c>
      <c r="CX44" s="26" t="str">
        <f t="shared" si="17"/>
        <v/>
      </c>
      <c r="CY44" s="27" t="str">
        <f t="shared" si="18"/>
        <v/>
      </c>
      <c r="DA44" s="22" t="str">
        <f t="shared" si="19"/>
        <v/>
      </c>
      <c r="DB44" s="23" t="str">
        <f t="shared" si="20"/>
        <v/>
      </c>
      <c r="DC44" s="23" t="str">
        <f t="shared" si="21"/>
        <v/>
      </c>
      <c r="DD44" s="23" t="str">
        <f t="shared" si="22"/>
        <v/>
      </c>
      <c r="DE44" s="24" t="str">
        <f t="shared" si="23"/>
        <v/>
      </c>
      <c r="DH44" s="250" t="str">
        <f t="shared" si="24"/>
        <v/>
      </c>
      <c r="DI44" s="251" t="str">
        <f t="shared" si="25"/>
        <v/>
      </c>
      <c r="DJ44" s="251" t="str">
        <f t="shared" si="26"/>
        <v/>
      </c>
      <c r="DK44" s="251" t="str">
        <f t="shared" si="27"/>
        <v/>
      </c>
      <c r="DL44" s="252" t="str">
        <f t="shared" si="28"/>
        <v/>
      </c>
      <c r="DN44" s="263" t="str">
        <f t="shared" si="29"/>
        <v/>
      </c>
      <c r="DO44" s="264" t="str">
        <f t="shared" si="30"/>
        <v/>
      </c>
      <c r="DP44" s="264" t="str">
        <f t="shared" si="31"/>
        <v/>
      </c>
      <c r="DQ44" s="264" t="str">
        <f t="shared" si="32"/>
        <v/>
      </c>
      <c r="DR44" s="265" t="str">
        <f t="shared" si="33"/>
        <v/>
      </c>
      <c r="DS44" s="259"/>
      <c r="DT44" s="259"/>
      <c r="DU44" s="250" t="str">
        <f t="shared" si="34"/>
        <v/>
      </c>
      <c r="DV44" s="251" t="str">
        <f t="shared" si="35"/>
        <v/>
      </c>
      <c r="DW44" s="251" t="str">
        <f t="shared" si="36"/>
        <v/>
      </c>
      <c r="DX44" s="251" t="str">
        <f t="shared" si="37"/>
        <v/>
      </c>
      <c r="DY44" s="252" t="str">
        <f t="shared" si="38"/>
        <v/>
      </c>
      <c r="DZ44" s="259"/>
      <c r="EA44" s="263" t="str">
        <f t="shared" si="39"/>
        <v/>
      </c>
      <c r="EB44" s="264" t="str">
        <f t="shared" si="40"/>
        <v/>
      </c>
      <c r="EC44" s="264" t="str">
        <f t="shared" si="41"/>
        <v/>
      </c>
      <c r="ED44" s="264" t="str">
        <f t="shared" si="42"/>
        <v/>
      </c>
      <c r="EE44" s="265" t="str">
        <f t="shared" si="43"/>
        <v/>
      </c>
    </row>
    <row r="45" spans="1:136" ht="11.4" customHeight="1" thickBot="1" x14ac:dyDescent="0.3">
      <c r="A45" s="350">
        <v>42</v>
      </c>
      <c r="B45" s="407"/>
      <c r="C45" s="418"/>
      <c r="D45" s="418"/>
      <c r="E45" s="418"/>
      <c r="F45" s="418"/>
      <c r="G45" s="418"/>
      <c r="H45" s="418"/>
      <c r="I45" s="418"/>
      <c r="J45" s="418"/>
      <c r="K45" s="418"/>
      <c r="L45" s="418"/>
      <c r="M45" s="418"/>
      <c r="N45" s="418"/>
      <c r="O45" s="418"/>
      <c r="P45" s="418"/>
      <c r="Q45" s="418"/>
      <c r="R45" s="418"/>
      <c r="S45" s="418"/>
      <c r="T45" s="418"/>
      <c r="U45" s="418"/>
      <c r="V45" s="418"/>
      <c r="W45" s="418"/>
      <c r="X45" s="418"/>
      <c r="Y45" s="418"/>
      <c r="Z45" s="418"/>
      <c r="AA45" s="418"/>
      <c r="AB45" s="418"/>
      <c r="AC45" s="418"/>
      <c r="AD45" s="418"/>
      <c r="AE45" s="418"/>
      <c r="AF45" s="418"/>
      <c r="AG45" s="418"/>
      <c r="AH45" s="418"/>
      <c r="AI45" s="418"/>
      <c r="AJ45" s="418"/>
      <c r="AK45" s="418"/>
      <c r="AL45" s="418"/>
      <c r="AM45" s="522" t="str">
        <f t="shared" si="0"/>
        <v/>
      </c>
      <c r="AN45" s="522"/>
      <c r="AO45" s="57" t="str">
        <f>IF(ISBLANK('frekwencja I sem'!B49),"",'frekwencja I sem'!$B49)</f>
        <v/>
      </c>
      <c r="AP45" s="58" t="str">
        <f>'frekwencja I sem'!T49</f>
        <v/>
      </c>
      <c r="AQ45" s="246" t="str">
        <f>'frekwencja I sem'!$R49</f>
        <v/>
      </c>
      <c r="AR45" s="246" t="str">
        <f>'frekwencja I sem'!M49</f>
        <v/>
      </c>
      <c r="AS45" s="357" t="str">
        <f t="shared" si="1"/>
        <v/>
      </c>
      <c r="AT45" s="357" t="str">
        <f t="shared" si="2"/>
        <v/>
      </c>
      <c r="AU45" s="357" t="str">
        <f t="shared" si="3"/>
        <v/>
      </c>
      <c r="AV45" s="357" t="str">
        <f t="shared" si="4"/>
        <v/>
      </c>
      <c r="AW45" s="357" t="str">
        <f t="shared" si="5"/>
        <v/>
      </c>
      <c r="AX45" s="357" t="str">
        <f t="shared" si="6"/>
        <v/>
      </c>
      <c r="AY45" s="69" t="str">
        <f t="shared" si="44"/>
        <v/>
      </c>
      <c r="AZ45" s="69" t="str">
        <f t="shared" si="45"/>
        <v/>
      </c>
      <c r="BA45" s="69"/>
      <c r="BB45" s="358" t="str">
        <f t="shared" si="46"/>
        <v xml:space="preserve"> </v>
      </c>
      <c r="BC45" s="358" t="str">
        <f t="shared" si="47"/>
        <v xml:space="preserve"> </v>
      </c>
      <c r="BD45" s="358" t="str">
        <f t="shared" si="48"/>
        <v xml:space="preserve"> </v>
      </c>
      <c r="BE45" s="358" t="str">
        <f t="shared" si="49"/>
        <v xml:space="preserve"> </v>
      </c>
      <c r="BF45" s="358" t="str">
        <f t="shared" si="50"/>
        <v xml:space="preserve"> </v>
      </c>
      <c r="BG45" s="358" t="str">
        <f t="shared" si="51"/>
        <v xml:space="preserve"> </v>
      </c>
      <c r="BH45" s="358" t="str">
        <f t="shared" si="52"/>
        <v xml:space="preserve"> </v>
      </c>
      <c r="BI45" s="358" t="str">
        <f t="shared" si="53"/>
        <v xml:space="preserve"> </v>
      </c>
      <c r="BJ45" s="358" t="str">
        <f t="shared" si="54"/>
        <v xml:space="preserve"> </v>
      </c>
      <c r="BK45" s="358" t="str">
        <f t="shared" si="55"/>
        <v xml:space="preserve"> </v>
      </c>
      <c r="BL45" s="358" t="str">
        <f t="shared" si="56"/>
        <v xml:space="preserve"> </v>
      </c>
      <c r="BM45" s="358" t="str">
        <f t="shared" si="57"/>
        <v xml:space="preserve"> </v>
      </c>
      <c r="BN45" s="358" t="str">
        <f t="shared" si="58"/>
        <v xml:space="preserve"> </v>
      </c>
      <c r="BO45" s="358" t="str">
        <f t="shared" si="59"/>
        <v xml:space="preserve"> </v>
      </c>
      <c r="BP45" s="358" t="str">
        <f t="shared" si="60"/>
        <v xml:space="preserve"> </v>
      </c>
      <c r="BQ45" s="358" t="str">
        <f t="shared" si="61"/>
        <v xml:space="preserve"> </v>
      </c>
      <c r="BR45" s="358" t="str">
        <f t="shared" si="62"/>
        <v xml:space="preserve"> </v>
      </c>
      <c r="BS45" s="358" t="str">
        <f t="shared" si="63"/>
        <v xml:space="preserve"> </v>
      </c>
      <c r="BT45" s="358" t="str">
        <f t="shared" si="64"/>
        <v xml:space="preserve"> </v>
      </c>
      <c r="BU45" s="358" t="str">
        <f t="shared" si="65"/>
        <v xml:space="preserve"> </v>
      </c>
      <c r="BV45" s="358" t="str">
        <f t="shared" si="66"/>
        <v xml:space="preserve"> </v>
      </c>
      <c r="BW45" s="358" t="str">
        <f t="shared" si="67"/>
        <v xml:space="preserve"> </v>
      </c>
      <c r="BX45" s="358" t="str">
        <f t="shared" si="68"/>
        <v xml:space="preserve"> </v>
      </c>
      <c r="BY45" s="358" t="str">
        <f t="shared" si="69"/>
        <v xml:space="preserve"> </v>
      </c>
      <c r="BZ45" s="358" t="str">
        <f t="shared" si="70"/>
        <v xml:space="preserve"> </v>
      </c>
      <c r="CA45" s="358" t="str">
        <f t="shared" si="71"/>
        <v xml:space="preserve"> </v>
      </c>
      <c r="CB45" s="358" t="str">
        <f t="shared" si="72"/>
        <v xml:space="preserve"> </v>
      </c>
      <c r="CC45" s="358" t="str">
        <f t="shared" si="73"/>
        <v xml:space="preserve"> </v>
      </c>
      <c r="CD45" s="358" t="str">
        <f t="shared" si="74"/>
        <v xml:space="preserve"> </v>
      </c>
      <c r="CE45" s="358" t="str">
        <f t="shared" si="75"/>
        <v xml:space="preserve"> </v>
      </c>
      <c r="CF45" s="358" t="str">
        <f t="shared" si="76"/>
        <v xml:space="preserve"> </v>
      </c>
      <c r="CG45" s="358" t="str">
        <f t="shared" si="77"/>
        <v xml:space="preserve"> </v>
      </c>
      <c r="CH45" s="358" t="str">
        <f t="shared" si="78"/>
        <v xml:space="preserve"> </v>
      </c>
      <c r="CI45" s="358" t="str">
        <f t="shared" si="79"/>
        <v xml:space="preserve"> </v>
      </c>
      <c r="CJ45" s="358" t="str">
        <f t="shared" si="80"/>
        <v xml:space="preserve"> </v>
      </c>
      <c r="CK45" s="358" t="str">
        <f t="shared" si="81"/>
        <v xml:space="preserve"> </v>
      </c>
      <c r="CL45" s="359" t="str">
        <f t="array" ref="CL45">IF(ISBLANK(B45)," ",IF(OR(BB45:CK45="X"),"UCZ.NKL",AVERAGE(BB45:CK45)))</f>
        <v xml:space="preserve"> </v>
      </c>
      <c r="CM45" s="360" t="str">
        <f t="shared" si="7"/>
        <v/>
      </c>
      <c r="CN45" s="358" t="str">
        <f t="shared" si="8"/>
        <v/>
      </c>
      <c r="CO45" s="358" t="str">
        <f t="shared" si="9"/>
        <v/>
      </c>
      <c r="CP45" s="358" t="str">
        <f t="shared" si="10"/>
        <v/>
      </c>
      <c r="CQ45" s="358" t="str">
        <f t="shared" si="11"/>
        <v/>
      </c>
      <c r="CR45" s="358" t="str">
        <f t="shared" si="12"/>
        <v>X</v>
      </c>
      <c r="CS45" s="69" t="str">
        <f t="shared" si="13"/>
        <v xml:space="preserve"> </v>
      </c>
      <c r="CT45" s="69"/>
      <c r="CU45" s="28" t="str">
        <f t="shared" si="14"/>
        <v/>
      </c>
      <c r="CV45" s="29" t="str">
        <f t="shared" si="15"/>
        <v/>
      </c>
      <c r="CW45" s="26" t="str">
        <f t="shared" si="16"/>
        <v/>
      </c>
      <c r="CX45" s="26" t="str">
        <f t="shared" si="17"/>
        <v/>
      </c>
      <c r="CY45" s="27" t="str">
        <f t="shared" si="18"/>
        <v/>
      </c>
      <c r="DA45" s="22" t="str">
        <f t="shared" si="19"/>
        <v/>
      </c>
      <c r="DB45" s="23" t="str">
        <f t="shared" si="20"/>
        <v/>
      </c>
      <c r="DC45" s="23" t="str">
        <f t="shared" si="21"/>
        <v/>
      </c>
      <c r="DD45" s="23" t="str">
        <f t="shared" si="22"/>
        <v/>
      </c>
      <c r="DE45" s="24" t="str">
        <f t="shared" si="23"/>
        <v/>
      </c>
      <c r="DH45" s="250" t="str">
        <f t="shared" si="24"/>
        <v/>
      </c>
      <c r="DI45" s="251" t="str">
        <f t="shared" si="25"/>
        <v/>
      </c>
      <c r="DJ45" s="251" t="str">
        <f t="shared" si="26"/>
        <v/>
      </c>
      <c r="DK45" s="251" t="str">
        <f t="shared" si="27"/>
        <v/>
      </c>
      <c r="DL45" s="252" t="str">
        <f t="shared" si="28"/>
        <v/>
      </c>
      <c r="DN45" s="263" t="str">
        <f t="shared" si="29"/>
        <v/>
      </c>
      <c r="DO45" s="264" t="str">
        <f t="shared" si="30"/>
        <v/>
      </c>
      <c r="DP45" s="264" t="str">
        <f t="shared" si="31"/>
        <v/>
      </c>
      <c r="DQ45" s="264" t="str">
        <f t="shared" si="32"/>
        <v/>
      </c>
      <c r="DR45" s="265" t="str">
        <f t="shared" si="33"/>
        <v/>
      </c>
      <c r="DS45" s="259"/>
      <c r="DT45" s="259"/>
      <c r="DU45" s="250" t="str">
        <f t="shared" si="34"/>
        <v/>
      </c>
      <c r="DV45" s="251" t="str">
        <f t="shared" si="35"/>
        <v/>
      </c>
      <c r="DW45" s="251" t="str">
        <f t="shared" si="36"/>
        <v/>
      </c>
      <c r="DX45" s="251" t="str">
        <f t="shared" si="37"/>
        <v/>
      </c>
      <c r="DY45" s="252" t="str">
        <f t="shared" si="38"/>
        <v/>
      </c>
      <c r="DZ45" s="259"/>
      <c r="EA45" s="263" t="str">
        <f t="shared" si="39"/>
        <v/>
      </c>
      <c r="EB45" s="264" t="str">
        <f t="shared" si="40"/>
        <v/>
      </c>
      <c r="EC45" s="264" t="str">
        <f t="shared" si="41"/>
        <v/>
      </c>
      <c r="ED45" s="264" t="str">
        <f t="shared" si="42"/>
        <v/>
      </c>
      <c r="EE45" s="265" t="str">
        <f t="shared" si="43"/>
        <v/>
      </c>
    </row>
    <row r="46" spans="1:136" ht="12.9" customHeight="1" thickBot="1" x14ac:dyDescent="0.3">
      <c r="A46" s="520" t="s">
        <v>17</v>
      </c>
      <c r="B46" s="520"/>
      <c r="C46" s="524" t="s">
        <v>16</v>
      </c>
      <c r="D46" s="524"/>
      <c r="E46" s="524"/>
      <c r="F46" s="524"/>
      <c r="G46" s="524"/>
      <c r="H46" s="524"/>
      <c r="I46" s="524"/>
      <c r="J46" s="524"/>
      <c r="K46" s="524"/>
      <c r="L46" s="524"/>
      <c r="M46" s="524"/>
      <c r="N46" s="524"/>
      <c r="O46" s="524"/>
      <c r="P46" s="524"/>
      <c r="Q46" s="524"/>
      <c r="R46" s="524"/>
      <c r="S46" s="524"/>
      <c r="T46" s="524"/>
      <c r="U46" s="524"/>
      <c r="V46" s="524"/>
      <c r="W46" s="524"/>
      <c r="X46" s="524"/>
      <c r="Y46" s="524"/>
      <c r="Z46" s="524"/>
      <c r="AA46" s="524"/>
      <c r="AB46" s="524"/>
      <c r="AC46" s="524"/>
      <c r="AD46" s="524"/>
      <c r="AE46" s="524"/>
      <c r="AF46" s="524"/>
      <c r="AG46" s="524"/>
      <c r="AH46" s="524"/>
      <c r="AI46" s="524"/>
      <c r="AJ46" s="524"/>
      <c r="AK46" s="524"/>
      <c r="AL46" s="524"/>
      <c r="AM46" s="524"/>
      <c r="AN46" s="524"/>
      <c r="AO46" s="524"/>
      <c r="AP46" s="524"/>
      <c r="AQ46" s="524"/>
      <c r="AR46" s="524"/>
      <c r="AS46" s="524"/>
      <c r="AT46" s="524"/>
      <c r="AU46" s="524"/>
      <c r="AV46" s="524"/>
      <c r="AW46" s="524"/>
      <c r="AX46" s="524"/>
      <c r="BR46" s="69"/>
      <c r="BS46" s="69"/>
      <c r="BT46" s="69"/>
      <c r="BU46" s="69"/>
      <c r="BV46" s="69"/>
      <c r="BW46" s="69"/>
      <c r="BX46" s="69"/>
      <c r="BY46" s="69"/>
      <c r="BZ46" s="69"/>
      <c r="CA46" s="69"/>
      <c r="CB46" s="69"/>
      <c r="CC46" s="69"/>
      <c r="CD46" s="69"/>
      <c r="CE46" s="69"/>
      <c r="CF46" s="69"/>
      <c r="CG46" s="69"/>
      <c r="CH46" s="69"/>
      <c r="CI46" s="69"/>
      <c r="CJ46" s="41"/>
      <c r="CK46" s="41"/>
      <c r="CL46" s="82"/>
      <c r="CM46" s="69"/>
      <c r="CU46" s="31"/>
      <c r="CV46" s="32"/>
      <c r="CW46" s="32"/>
      <c r="CX46" s="32"/>
      <c r="CY46" s="33"/>
      <c r="DA46" s="36"/>
      <c r="DB46" s="37"/>
      <c r="DC46" s="37"/>
      <c r="DD46" s="37"/>
      <c r="DE46" s="38"/>
      <c r="DH46" s="253"/>
      <c r="DI46" s="254"/>
      <c r="DJ46" s="254"/>
      <c r="DK46" s="254"/>
      <c r="DL46" s="255"/>
      <c r="DN46" s="36"/>
      <c r="DO46" s="37"/>
      <c r="DP46" s="37"/>
      <c r="DQ46" s="37"/>
      <c r="DR46" s="38"/>
      <c r="DU46" s="31"/>
      <c r="DV46" s="32"/>
      <c r="DW46" s="32"/>
      <c r="DX46" s="32"/>
      <c r="DY46" s="33"/>
      <c r="EA46" s="36"/>
      <c r="EB46" s="37"/>
      <c r="EC46" s="37"/>
      <c r="ED46" s="37"/>
      <c r="EE46" s="38"/>
    </row>
    <row r="47" spans="1:136" ht="12.9" customHeight="1" x14ac:dyDescent="0.25">
      <c r="A47" s="520"/>
      <c r="B47" s="520"/>
      <c r="C47" s="431" t="str">
        <f>IF(ISBLANK(C3),"",COUNTIF(C4:C45,"6"))</f>
        <v/>
      </c>
      <c r="D47" s="431" t="str">
        <f t="shared" ref="D47:AK47" si="82">IF(ISBLANK(D3),"",COUNTIF(D4:D45,"6"))</f>
        <v/>
      </c>
      <c r="E47" s="431" t="str">
        <f t="shared" si="82"/>
        <v/>
      </c>
      <c r="F47" s="431" t="str">
        <f t="shared" si="82"/>
        <v/>
      </c>
      <c r="G47" s="431" t="str">
        <f t="shared" si="82"/>
        <v/>
      </c>
      <c r="H47" s="431" t="str">
        <f t="shared" si="82"/>
        <v/>
      </c>
      <c r="I47" s="431" t="str">
        <f t="shared" si="82"/>
        <v/>
      </c>
      <c r="J47" s="431" t="str">
        <f t="shared" si="82"/>
        <v/>
      </c>
      <c r="K47" s="431" t="str">
        <f>IF(ISBLANK(K3),"",COUNTIF(K4:K45,"6"))</f>
        <v/>
      </c>
      <c r="L47" s="431" t="str">
        <f>IF(ISBLANK(L3),"",COUNTIF(L4:L45,"6"))</f>
        <v/>
      </c>
      <c r="M47" s="431" t="str">
        <f>IF(ISBLANK(M3),"",COUNTIF(M4:M45,"6"))</f>
        <v/>
      </c>
      <c r="N47" s="431" t="str">
        <f>IF(ISBLANK(N3),"",COUNTIF(N4:N45,"6"))</f>
        <v/>
      </c>
      <c r="O47" s="431" t="str">
        <f t="shared" si="82"/>
        <v/>
      </c>
      <c r="P47" s="431" t="str">
        <f t="shared" si="82"/>
        <v/>
      </c>
      <c r="Q47" s="431" t="str">
        <f t="shared" si="82"/>
        <v/>
      </c>
      <c r="R47" s="431" t="str">
        <f>IF(ISBLANK(R3),"",COUNTIF(R4:R45,"6"))</f>
        <v/>
      </c>
      <c r="S47" s="431" t="str">
        <f t="shared" si="82"/>
        <v/>
      </c>
      <c r="T47" s="431" t="str">
        <f t="shared" si="82"/>
        <v/>
      </c>
      <c r="U47" s="431" t="str">
        <f t="shared" si="82"/>
        <v/>
      </c>
      <c r="V47" s="431" t="str">
        <f t="shared" si="82"/>
        <v/>
      </c>
      <c r="W47" s="431" t="str">
        <f t="shared" si="82"/>
        <v/>
      </c>
      <c r="X47" s="431" t="str">
        <f t="shared" si="82"/>
        <v/>
      </c>
      <c r="Y47" s="431" t="str">
        <f t="shared" si="82"/>
        <v/>
      </c>
      <c r="Z47" s="431" t="str">
        <f t="shared" si="82"/>
        <v/>
      </c>
      <c r="AA47" s="431" t="str">
        <f t="shared" si="82"/>
        <v/>
      </c>
      <c r="AB47" s="431" t="str">
        <f t="shared" si="82"/>
        <v/>
      </c>
      <c r="AC47" s="431" t="str">
        <f t="shared" si="82"/>
        <v/>
      </c>
      <c r="AD47" s="431" t="str">
        <f t="shared" si="82"/>
        <v/>
      </c>
      <c r="AE47" s="431" t="str">
        <f t="shared" si="82"/>
        <v/>
      </c>
      <c r="AF47" s="431" t="str">
        <f t="shared" si="82"/>
        <v/>
      </c>
      <c r="AG47" s="431" t="str">
        <f t="shared" si="82"/>
        <v/>
      </c>
      <c r="AH47" s="431" t="str">
        <f t="shared" si="82"/>
        <v/>
      </c>
      <c r="AI47" s="431" t="str">
        <f t="shared" si="82"/>
        <v/>
      </c>
      <c r="AJ47" s="431" t="str">
        <f t="shared" si="82"/>
        <v/>
      </c>
      <c r="AK47" s="431" t="str">
        <f t="shared" si="82"/>
        <v/>
      </c>
      <c r="AL47" s="431" t="str">
        <f>IF(ISBLANK(C3),"",COUNTIF(AL4:AL45,"6"))</f>
        <v/>
      </c>
      <c r="AM47" s="521" t="str">
        <f t="shared" ref="AM47:AM53" si="83">IF(ISBLANK($C$3),"",SUM(C47:AL47))</f>
        <v/>
      </c>
      <c r="AN47" s="521"/>
      <c r="AO47" s="394"/>
      <c r="AP47" s="394"/>
      <c r="AQ47" s="394"/>
      <c r="AR47" s="394"/>
      <c r="AS47" s="395" t="str">
        <f t="shared" ref="AS47:AY47" si="84">IF(ISBLANK($C$3),"",SUM(AS4:AS45))</f>
        <v/>
      </c>
      <c r="AT47" s="395" t="str">
        <f t="shared" si="84"/>
        <v/>
      </c>
      <c r="AU47" s="395" t="str">
        <f t="shared" si="84"/>
        <v/>
      </c>
      <c r="AV47" s="395" t="str">
        <f t="shared" si="84"/>
        <v/>
      </c>
      <c r="AW47" s="395" t="str">
        <f t="shared" si="84"/>
        <v/>
      </c>
      <c r="AX47" s="395" t="str">
        <f t="shared" si="84"/>
        <v/>
      </c>
      <c r="AY47" s="56" t="str">
        <f t="shared" si="84"/>
        <v/>
      </c>
      <c r="AZ47" s="1" t="str">
        <f>IF(ISBLANK($C$3),"",SUM(AZ4:AZ45))</f>
        <v/>
      </c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83"/>
      <c r="CM47" s="69"/>
      <c r="CU47" s="25" t="str">
        <f>CONCATENATE(CU4,CU5,CU6,CU7,CU8,CU9,CU10,CU11,CU12,CU13,CU14,CU15,CU16,CU17,CU18,CU19,CU20,CU21,CU22,CU23,CU24,CU25,CU26,CU27,CU28,CU29,CU30,CU31,CU32,CU33)</f>
        <v/>
      </c>
      <c r="CV47" s="25"/>
      <c r="CW47" s="25" t="str">
        <f t="shared" ref="CW47:DE47" si="85">CONCATENATE(CW4,CW5,CW6,CW7,CW8,CW9,CW10,CW11,CW12,CW13,CW14,CW15,CW16,CW17,CW18,CW19,CW20,CW21,CW22,CW23,CW24,CW25,CW26,CW27,CW28,CW29,CW30,CW31,CW32,CW33)</f>
        <v/>
      </c>
      <c r="CX47" s="25"/>
      <c r="CY47" s="25" t="str">
        <f t="shared" si="85"/>
        <v/>
      </c>
      <c r="CZ47" s="25" t="str">
        <f t="shared" si="85"/>
        <v/>
      </c>
      <c r="DA47" s="25" t="str">
        <f t="shared" si="85"/>
        <v/>
      </c>
      <c r="DB47" s="25"/>
      <c r="DC47" s="25" t="str">
        <f t="shared" si="85"/>
        <v/>
      </c>
      <c r="DD47" s="25"/>
      <c r="DE47" s="25" t="str">
        <f t="shared" si="85"/>
        <v/>
      </c>
      <c r="DH47" s="46" t="str">
        <f>CONCATENATE(DH4,DH5,DH6,DH7,DH8,DH9,DH10,DH11,DH12,DH13,DH14,DH15,DH16,DH17,DH18,DH19,DH20,DH21,DH22,DH23,DH24,DH25,DH26,DH27,DH28,DH29,DH30,DH31,DH32,DH33)</f>
        <v/>
      </c>
      <c r="DI47" s="46"/>
      <c r="DJ47" s="46" t="str">
        <f>CONCATENATE(DJ4,DJ5,DJ6,DJ7,DJ8,DJ9,DJ10,DJ11,DJ12,DJ13,DJ14,DJ15,DJ16,DJ17,DJ18,DJ19,DJ20,DJ21,DJ22,DJ23,DJ24,DJ25,DJ26,DJ27,DJ28,DJ29,DJ30,DJ31,DJ32,DJ33)</f>
        <v/>
      </c>
      <c r="DK47" s="46"/>
      <c r="DL47" s="46" t="str">
        <f>CONCATENATE(DL4,DL5,DL6,DL7,DL8,DL9,DL10,DL11,DL12,DL13,DL14,DL15,DL16,DL17,DL18,DL19,DL20,DL21,DL22,DL23,DL24,DL25,DL26,DL27,DL28,DL29,DL30,DL31,DL32,DL33)</f>
        <v/>
      </c>
      <c r="DM47" s="47"/>
      <c r="DN47" s="46" t="str">
        <f>CONCATENATE(DN4,DN5,DN6,DN7,DN8,DN9,DN10,DN11,DN12,DN13,DN14,DN15,DN16,DN17,DN18,DN19,DN20,DN21,DN22,DN23,DN24,DN25,DN26,DN27,DN28,DN29,DN30,DN31,DN32,DN33)</f>
        <v/>
      </c>
      <c r="DO47" s="46"/>
      <c r="DP47" s="46" t="str">
        <f>CONCATENATE(DP4,DP5,DP6,DP7,DP8,DP9,DP10,DP11,DP12,DP13,DP14,DP15,DP16,DP17,DP18,DP19,DP20,DP21,DP22,DP23,DP24,DP25,DP26,DP27,DP28,DP29,DP30,DP31,DP32,DP33)</f>
        <v/>
      </c>
      <c r="DQ47" s="46"/>
      <c r="DR47" s="46" t="str">
        <f>CONCATENATE(DR4,DR5,DR6,DR7,DR8,DR9,DR10,DR11,DR12,DR13,DR14,DR15,DR16,DR17,DR18,DR19,DR20,DR21,DR22,DR23,DR24,DR25,DR26,DR27,DR28,DR29,DR30,DR31,DR32,DR33)</f>
        <v/>
      </c>
      <c r="DS47" s="47"/>
      <c r="DT47" s="47"/>
      <c r="DU47" s="46" t="str">
        <f>CONCATENATE(DU4,DU5,DU6,DU7,DU8,DU9,DU10,DU11,DU12,DU13,DU14,DU15,DU16,DU17,DU18,DU19,DU20,DU21,DU22,DU23,DU24,DU25,DU26,DU27,DU28,DU29,DU30,DU31,DU32,DU33)</f>
        <v/>
      </c>
      <c r="DV47" s="46"/>
      <c r="DW47" s="46" t="str">
        <f>CONCATENATE(DW4,DW5,DW6,DW7,DW8,DW9,DW10,DW11,DW12,DW13,DW14,DW15,DW16,DW17,DW18,DW19,DW20,DW21,DW22,DW23,DW24,DW25,DW26,DW27,DW28,DW29,DW30,DW31,DW32,DW33)</f>
        <v/>
      </c>
      <c r="DX47" s="46"/>
      <c r="DY47" s="46" t="str">
        <f>CONCATENATE(DY4,DY5,DY6,DY7,DY8,DY9,DY10,DY11,DY12,DY13,DY14,DY15,DY16,DY17,DY18,DY19,DY20,DY21,DY22,DY23,DY24,DY25,DY26,DY27,DY28,DY29,DY30,DY31,DY32,DY33)</f>
        <v/>
      </c>
      <c r="DZ47" s="47"/>
      <c r="EA47" s="46" t="str">
        <f>CONCATENATE(EA4,EA5,EA6,EA7,EA8,EA9,EA10,EA11,EA12,EA13,EA14,EA15,EA16,EA17,EA18,EA19,EA20,EA21,EA22,EA23,EA24,EA25,EA26,EA27,EA28,EA29,EA30,EA31,EA32,EA33)</f>
        <v/>
      </c>
      <c r="EB47" s="46"/>
      <c r="EC47" s="46" t="str">
        <f>CONCATENATE(EC4,EC5,EC6,EC7,EC8,EC9,EC10,EC11,EC12,EC13,EC14,EC15,EC16,EC17,EC18,EC19,EC20,EC21,EC22,EC23,EC24,EC25,EC26,EC27,EC28,EC29,EC30,EC31,EC32,EC33)</f>
        <v/>
      </c>
      <c r="ED47" s="46"/>
      <c r="EE47" s="46" t="str">
        <f>CONCATENATE(EE4,EE5,EE6,EE7,EE8,EE9,EE10,EE11,EE12,EE13,EE14,EE15,EE16,EE17,EE18,EE19,EE20,EE21,EE22,EE23,EE24,EE25,EE26,EE27,EE28,EE29,EE30,EE31,EE32,EE33)</f>
        <v/>
      </c>
      <c r="EF47" s="47"/>
    </row>
    <row r="48" spans="1:136" ht="13.5" customHeight="1" x14ac:dyDescent="0.25">
      <c r="A48" s="520" t="s">
        <v>23</v>
      </c>
      <c r="B48" s="520"/>
      <c r="C48" s="431" t="str">
        <f>IF(ISBLANK(C$3),"",COUNTIF(C4:C45,"5"))</f>
        <v/>
      </c>
      <c r="D48" s="431" t="str">
        <f t="shared" ref="D48:AK48" si="86">IF(ISBLANK(D$3),"",COUNTIF(D4:D45,"5"))</f>
        <v/>
      </c>
      <c r="E48" s="431" t="str">
        <f t="shared" si="86"/>
        <v/>
      </c>
      <c r="F48" s="431" t="str">
        <f t="shared" si="86"/>
        <v/>
      </c>
      <c r="G48" s="431" t="str">
        <f t="shared" si="86"/>
        <v/>
      </c>
      <c r="H48" s="431" t="str">
        <f t="shared" si="86"/>
        <v/>
      </c>
      <c r="I48" s="431" t="str">
        <f t="shared" si="86"/>
        <v/>
      </c>
      <c r="J48" s="431" t="str">
        <f t="shared" si="86"/>
        <v/>
      </c>
      <c r="K48" s="431" t="str">
        <f t="shared" si="86"/>
        <v/>
      </c>
      <c r="L48" s="431" t="str">
        <f t="shared" si="86"/>
        <v/>
      </c>
      <c r="M48" s="431" t="str">
        <f t="shared" si="86"/>
        <v/>
      </c>
      <c r="N48" s="431" t="str">
        <f t="shared" si="86"/>
        <v/>
      </c>
      <c r="O48" s="431" t="str">
        <f t="shared" si="86"/>
        <v/>
      </c>
      <c r="P48" s="431" t="str">
        <f t="shared" si="86"/>
        <v/>
      </c>
      <c r="Q48" s="431" t="str">
        <f t="shared" si="86"/>
        <v/>
      </c>
      <c r="R48" s="431" t="str">
        <f t="shared" si="86"/>
        <v/>
      </c>
      <c r="S48" s="431" t="str">
        <f t="shared" si="86"/>
        <v/>
      </c>
      <c r="T48" s="431" t="str">
        <f t="shared" si="86"/>
        <v/>
      </c>
      <c r="U48" s="431" t="str">
        <f t="shared" si="86"/>
        <v/>
      </c>
      <c r="V48" s="431" t="str">
        <f t="shared" si="86"/>
        <v/>
      </c>
      <c r="W48" s="431" t="str">
        <f t="shared" si="86"/>
        <v/>
      </c>
      <c r="X48" s="431" t="str">
        <f t="shared" si="86"/>
        <v/>
      </c>
      <c r="Y48" s="431" t="str">
        <f t="shared" si="86"/>
        <v/>
      </c>
      <c r="Z48" s="431" t="str">
        <f t="shared" si="86"/>
        <v/>
      </c>
      <c r="AA48" s="431" t="str">
        <f t="shared" si="86"/>
        <v/>
      </c>
      <c r="AB48" s="431" t="str">
        <f t="shared" si="86"/>
        <v/>
      </c>
      <c r="AC48" s="431" t="str">
        <f t="shared" si="86"/>
        <v/>
      </c>
      <c r="AD48" s="431" t="str">
        <f t="shared" si="86"/>
        <v/>
      </c>
      <c r="AE48" s="431" t="str">
        <f t="shared" si="86"/>
        <v/>
      </c>
      <c r="AF48" s="431" t="str">
        <f t="shared" si="86"/>
        <v/>
      </c>
      <c r="AG48" s="431" t="str">
        <f t="shared" si="86"/>
        <v/>
      </c>
      <c r="AH48" s="431" t="str">
        <f t="shared" si="86"/>
        <v/>
      </c>
      <c r="AI48" s="431" t="str">
        <f t="shared" si="86"/>
        <v/>
      </c>
      <c r="AJ48" s="431" t="str">
        <f t="shared" si="86"/>
        <v/>
      </c>
      <c r="AK48" s="431" t="str">
        <f t="shared" si="86"/>
        <v/>
      </c>
      <c r="AL48" s="431" t="str">
        <f>IF(ISBLANK(C3),"",COUNTIF(AL4:AL45,"5"))</f>
        <v/>
      </c>
      <c r="AM48" s="521" t="str">
        <f t="shared" si="83"/>
        <v/>
      </c>
      <c r="AN48" s="521"/>
      <c r="AO48" s="394"/>
      <c r="AP48" s="394"/>
      <c r="AQ48" s="394"/>
      <c r="AR48" s="394"/>
      <c r="AS48" s="528" t="s">
        <v>25</v>
      </c>
      <c r="AT48" s="528"/>
      <c r="AU48" s="528"/>
      <c r="AV48" s="528"/>
      <c r="AW48" s="527">
        <f>IF(ISBLANK($AS$47),"",COUNTA(B4:B45))</f>
        <v>0</v>
      </c>
      <c r="AX48" s="527"/>
      <c r="BR48" s="69"/>
      <c r="BS48" s="69"/>
      <c r="BT48" s="69"/>
      <c r="BU48" s="69"/>
      <c r="BV48" s="69"/>
      <c r="BW48" s="69"/>
      <c r="BX48" s="69"/>
      <c r="BY48" s="69"/>
      <c r="BZ48" s="69"/>
      <c r="CA48" s="69"/>
      <c r="CB48" s="69"/>
      <c r="CC48" s="69"/>
      <c r="CD48" s="69"/>
      <c r="CE48" s="69"/>
      <c r="CF48" s="69"/>
      <c r="CG48" s="69"/>
      <c r="CH48" s="69"/>
      <c r="CI48" s="69"/>
      <c r="CJ48" s="69"/>
      <c r="CK48" s="69"/>
      <c r="CL48" s="83"/>
      <c r="CM48" s="69"/>
      <c r="CU48" s="25" t="str">
        <f>CONCATENATE(CU34,CU35,CU36,CU37,CU38,CU39,CU40,CU41,CU42,CU43,CU44,CU45)</f>
        <v/>
      </c>
      <c r="CV48" s="25"/>
      <c r="CW48" s="25" t="str">
        <f t="shared" ref="CW48:DE48" si="87">CONCATENATE(CW34,CW35,CW36,CW37,CW38,CW39,CW40,CW41,CW42,CW43,CW44,CW45)</f>
        <v/>
      </c>
      <c r="CX48" s="25"/>
      <c r="CY48" s="25" t="str">
        <f t="shared" si="87"/>
        <v/>
      </c>
      <c r="CZ48" s="25" t="str">
        <f t="shared" si="87"/>
        <v/>
      </c>
      <c r="DA48" s="25" t="str">
        <f t="shared" si="87"/>
        <v/>
      </c>
      <c r="DB48" s="25"/>
      <c r="DC48" s="25" t="str">
        <f t="shared" si="87"/>
        <v/>
      </c>
      <c r="DD48" s="25"/>
      <c r="DE48" s="25" t="str">
        <f t="shared" si="87"/>
        <v/>
      </c>
      <c r="DH48" s="46" t="str">
        <f>CONCATENATE(DH34,DH35,DH36,DH37,DH38,DH39,DH40,DH41,DH42,DH43,DH44,DH45)</f>
        <v/>
      </c>
      <c r="DI48" s="46"/>
      <c r="DJ48" s="46" t="str">
        <f>CONCATENATE(DJ34,DJ35,DJ36,DJ37,DJ38,DJ39,DJ40,DJ41,DJ42,DJ43,DJ44,DJ45)</f>
        <v/>
      </c>
      <c r="DK48" s="46"/>
      <c r="DL48" s="46" t="str">
        <f>CONCATENATE(DL34,DL35,DL36,DL37,DL38,DL39,DL40,DL41,DL42,DL43,DL44,DL45)</f>
        <v/>
      </c>
      <c r="DM48" s="47"/>
      <c r="DN48" s="46" t="str">
        <f>CONCATENATE(DN34,DN35,DN36,DN37,DN38,DN39,DN40,DN41,DN42,DN43,DN44,DN45)</f>
        <v/>
      </c>
      <c r="DO48" s="46"/>
      <c r="DP48" s="46" t="str">
        <f>CONCATENATE(DP34,DP35,DP36,DP37,DP38,DP39,DP40,DP41,DP42,DP43,DP44,DP45)</f>
        <v/>
      </c>
      <c r="DQ48" s="46"/>
      <c r="DR48" s="46" t="str">
        <f>CONCATENATE(DR34,DR35,DR36,DR37,DR38,DR39,DR40,DR41,DR42,DR43,DR44,DR45)</f>
        <v/>
      </c>
      <c r="DS48" s="47"/>
      <c r="DT48" s="47"/>
      <c r="DU48" s="46" t="str">
        <f>CONCATENATE(DU34,DU35,DU36,DU37,DU38,DU39,DU40,DU41,DU42,DU43,DU44,DU45)</f>
        <v/>
      </c>
      <c r="DV48" s="46"/>
      <c r="DW48" s="46" t="str">
        <f>CONCATENATE(DW34,DW35,DW36,DW37,DW38,DW39,DW40,DW41,DW42,DW43,DW44,DW45)</f>
        <v/>
      </c>
      <c r="DX48" s="46"/>
      <c r="DY48" s="46" t="str">
        <f>CONCATENATE(DY34,DY35,DY36,DY37,DY38,DY39,DY40,DY41,DY42,DY43,DY44,DY45)</f>
        <v/>
      </c>
      <c r="DZ48" s="47"/>
      <c r="EA48" s="46" t="str">
        <f>CONCATENATE(EA34,EA35,EA36,EA37,EA38,EA39,EA40,EA41,EA42,EA43,EA44,EA45)</f>
        <v/>
      </c>
      <c r="EB48" s="46"/>
      <c r="EC48" s="46" t="str">
        <f>CONCATENATE(EC34,EC35,EC36,EC37,EC38,EC39,EC40,EC41,EC42,EC43,EC44,EC45)</f>
        <v/>
      </c>
      <c r="ED48" s="46"/>
      <c r="EE48" s="46" t="str">
        <f>CONCATENATE(EE34,EE35,EE36,EE37,EE38,EE39,EE40,EE41,EE42,EE43,EE44,EE45)</f>
        <v/>
      </c>
      <c r="EF48" s="47"/>
    </row>
    <row r="49" spans="1:164" ht="13.5" customHeight="1" x14ac:dyDescent="0.25">
      <c r="A49" s="520" t="s">
        <v>19</v>
      </c>
      <c r="B49" s="520"/>
      <c r="C49" s="431" t="str">
        <f>IF(ISBLANK(C$3),"",COUNTIF(C4:C45,"4"))</f>
        <v/>
      </c>
      <c r="D49" s="431" t="str">
        <f t="shared" ref="D49:AK49" si="88">IF(ISBLANK(D$3),"",COUNTIF(D4:D45,"4"))</f>
        <v/>
      </c>
      <c r="E49" s="431" t="str">
        <f t="shared" si="88"/>
        <v/>
      </c>
      <c r="F49" s="431" t="str">
        <f>IF(ISBLANK(F$3),"",COUNTIF(F4:F45,"4"))</f>
        <v/>
      </c>
      <c r="G49" s="431" t="str">
        <f>IF(ISBLANK(G$3),"",COUNTIF(G4:G45,"4"))</f>
        <v/>
      </c>
      <c r="H49" s="431" t="str">
        <f t="shared" si="88"/>
        <v/>
      </c>
      <c r="I49" s="431" t="str">
        <f t="shared" si="88"/>
        <v/>
      </c>
      <c r="J49" s="431" t="str">
        <f t="shared" si="88"/>
        <v/>
      </c>
      <c r="K49" s="431" t="str">
        <f t="shared" si="88"/>
        <v/>
      </c>
      <c r="L49" s="431" t="str">
        <f t="shared" si="88"/>
        <v/>
      </c>
      <c r="M49" s="431" t="str">
        <f t="shared" si="88"/>
        <v/>
      </c>
      <c r="N49" s="431" t="str">
        <f t="shared" si="88"/>
        <v/>
      </c>
      <c r="O49" s="431" t="str">
        <f t="shared" si="88"/>
        <v/>
      </c>
      <c r="P49" s="431" t="str">
        <f t="shared" si="88"/>
        <v/>
      </c>
      <c r="Q49" s="431" t="str">
        <f t="shared" si="88"/>
        <v/>
      </c>
      <c r="R49" s="431" t="str">
        <f t="shared" si="88"/>
        <v/>
      </c>
      <c r="S49" s="431" t="str">
        <f t="shared" si="88"/>
        <v/>
      </c>
      <c r="T49" s="431" t="str">
        <f t="shared" si="88"/>
        <v/>
      </c>
      <c r="U49" s="431" t="str">
        <f t="shared" si="88"/>
        <v/>
      </c>
      <c r="V49" s="431" t="str">
        <f t="shared" si="88"/>
        <v/>
      </c>
      <c r="W49" s="431" t="str">
        <f t="shared" si="88"/>
        <v/>
      </c>
      <c r="X49" s="431" t="str">
        <f t="shared" si="88"/>
        <v/>
      </c>
      <c r="Y49" s="431" t="str">
        <f t="shared" si="88"/>
        <v/>
      </c>
      <c r="Z49" s="431" t="str">
        <f t="shared" si="88"/>
        <v/>
      </c>
      <c r="AA49" s="431" t="str">
        <f t="shared" si="88"/>
        <v/>
      </c>
      <c r="AB49" s="431" t="str">
        <f t="shared" si="88"/>
        <v/>
      </c>
      <c r="AC49" s="431" t="str">
        <f t="shared" si="88"/>
        <v/>
      </c>
      <c r="AD49" s="431" t="str">
        <f t="shared" si="88"/>
        <v/>
      </c>
      <c r="AE49" s="431" t="str">
        <f t="shared" si="88"/>
        <v/>
      </c>
      <c r="AF49" s="431" t="str">
        <f t="shared" si="88"/>
        <v/>
      </c>
      <c r="AG49" s="431" t="str">
        <f t="shared" si="88"/>
        <v/>
      </c>
      <c r="AH49" s="431" t="str">
        <f t="shared" si="88"/>
        <v/>
      </c>
      <c r="AI49" s="431" t="str">
        <f t="shared" si="88"/>
        <v/>
      </c>
      <c r="AJ49" s="431" t="str">
        <f t="shared" si="88"/>
        <v/>
      </c>
      <c r="AK49" s="431" t="str">
        <f t="shared" si="88"/>
        <v/>
      </c>
      <c r="AL49" s="431" t="str">
        <f>IF(ISBLANK(C3),"",COUNTIF(AL4:AL45,"4"))</f>
        <v/>
      </c>
      <c r="AM49" s="521" t="str">
        <f t="shared" si="83"/>
        <v/>
      </c>
      <c r="AN49" s="521"/>
      <c r="AO49" s="394"/>
      <c r="AP49" s="394"/>
      <c r="AQ49" s="394"/>
      <c r="AR49" s="394"/>
      <c r="AS49" s="528" t="s">
        <v>28</v>
      </c>
      <c r="AT49" s="528"/>
      <c r="AU49" s="528"/>
      <c r="AV49" s="528"/>
      <c r="AW49" s="527">
        <f>IF(ISBLANK($AS$47),"",COUNTIF(CS4:CS45,"0"))</f>
        <v>0</v>
      </c>
      <c r="AX49" s="527"/>
      <c r="BB49" s="69"/>
      <c r="BC49" s="69"/>
      <c r="BD49" s="69"/>
      <c r="BE49" s="69"/>
      <c r="BF49" s="69"/>
      <c r="BG49" s="69"/>
      <c r="BH49" s="69"/>
      <c r="BI49" s="69"/>
      <c r="BJ49" s="69"/>
      <c r="BK49" s="69"/>
      <c r="BL49" s="69"/>
      <c r="BM49" s="69"/>
      <c r="BN49" s="69"/>
      <c r="BO49" s="69"/>
      <c r="BP49" s="69"/>
      <c r="BQ49" s="69"/>
      <c r="BR49" s="69"/>
      <c r="BS49" s="69"/>
      <c r="BT49" s="69"/>
      <c r="BU49" s="69"/>
      <c r="BV49" s="69"/>
      <c r="BW49" s="69"/>
      <c r="BX49" s="69"/>
      <c r="BY49" s="69"/>
      <c r="BZ49" s="69"/>
      <c r="CA49" s="69"/>
      <c r="CB49" s="69"/>
      <c r="CC49" s="69"/>
      <c r="CD49" s="69"/>
      <c r="CE49" s="69"/>
      <c r="CF49" s="69"/>
      <c r="CG49" s="69"/>
      <c r="CH49" s="69"/>
      <c r="CI49" s="69"/>
      <c r="CJ49" s="69"/>
      <c r="CK49" s="69"/>
      <c r="CL49" s="83"/>
      <c r="CM49" s="69"/>
      <c r="CU49" s="39" t="str">
        <f>CONCATENATE(CU47,CU48)</f>
        <v/>
      </c>
      <c r="CV49" s="39"/>
      <c r="CW49" s="39" t="str">
        <f t="shared" ref="CW49:DE49" si="89">CONCATENATE(CW47,CW48)</f>
        <v/>
      </c>
      <c r="CX49" s="39"/>
      <c r="CY49" s="39" t="str">
        <f t="shared" si="89"/>
        <v/>
      </c>
      <c r="CZ49" s="39" t="str">
        <f t="shared" si="89"/>
        <v/>
      </c>
      <c r="DA49" s="39" t="str">
        <f t="shared" si="89"/>
        <v/>
      </c>
      <c r="DB49" s="39"/>
      <c r="DC49" s="39" t="str">
        <f t="shared" si="89"/>
        <v/>
      </c>
      <c r="DD49" s="39"/>
      <c r="DE49" s="39" t="str">
        <f t="shared" si="89"/>
        <v/>
      </c>
      <c r="DH49" s="48" t="str">
        <f>CONCATENATE(DH47,DH48)</f>
        <v/>
      </c>
      <c r="DI49" s="48"/>
      <c r="DJ49" s="48" t="str">
        <f>CONCATENATE(DJ47,DJ48)</f>
        <v/>
      </c>
      <c r="DK49" s="48"/>
      <c r="DL49" s="48" t="str">
        <f>CONCATENATE(DL47,DL48)</f>
        <v/>
      </c>
      <c r="DM49" s="47"/>
      <c r="DN49" s="48" t="str">
        <f>CONCATENATE(DN47,DN48)</f>
        <v/>
      </c>
      <c r="DO49" s="48"/>
      <c r="DP49" s="48" t="str">
        <f>CONCATENATE(DP47,DP48)</f>
        <v/>
      </c>
      <c r="DQ49" s="48"/>
      <c r="DR49" s="48" t="str">
        <f>CONCATENATE(DR47,DR48)</f>
        <v/>
      </c>
      <c r="DS49" s="47"/>
      <c r="DT49" s="47"/>
      <c r="DU49" s="48" t="str">
        <f>CONCATENATE(DU47,DU48)</f>
        <v/>
      </c>
      <c r="DV49" s="48"/>
      <c r="DW49" s="48" t="str">
        <f>CONCATENATE(DW47,DW48)</f>
        <v/>
      </c>
      <c r="DX49" s="48"/>
      <c r="DY49" s="48" t="str">
        <f>CONCATENATE(DY47,DY48)</f>
        <v/>
      </c>
      <c r="DZ49" s="47"/>
      <c r="EA49" s="48" t="str">
        <f>CONCATENATE(EA47,EA48)</f>
        <v/>
      </c>
      <c r="EB49" s="48"/>
      <c r="EC49" s="48" t="str">
        <f>CONCATENATE(EC47,EC48)</f>
        <v/>
      </c>
      <c r="ED49" s="48"/>
      <c r="EE49" s="48" t="str">
        <f>CONCATENATE(EE47,EE48)</f>
        <v/>
      </c>
      <c r="EF49" s="47"/>
    </row>
    <row r="50" spans="1:164" ht="13.5" customHeight="1" x14ac:dyDescent="0.25">
      <c r="A50" s="520" t="s">
        <v>20</v>
      </c>
      <c r="B50" s="520"/>
      <c r="C50" s="431" t="str">
        <f>IF(ISBLANK(C3),"",COUNTIF(C4:C45,"3"))</f>
        <v/>
      </c>
      <c r="D50" s="431" t="str">
        <f t="shared" ref="D50:AK50" si="90">IF(ISBLANK(D3),"",COUNTIF(D4:D45,"3"))</f>
        <v/>
      </c>
      <c r="E50" s="431" t="str">
        <f t="shared" si="90"/>
        <v/>
      </c>
      <c r="F50" s="431" t="str">
        <f t="shared" si="90"/>
        <v/>
      </c>
      <c r="G50" s="431" t="str">
        <f t="shared" si="90"/>
        <v/>
      </c>
      <c r="H50" s="431" t="str">
        <f t="shared" si="90"/>
        <v/>
      </c>
      <c r="I50" s="431" t="str">
        <f t="shared" si="90"/>
        <v/>
      </c>
      <c r="J50" s="431" t="str">
        <f t="shared" si="90"/>
        <v/>
      </c>
      <c r="K50" s="431" t="str">
        <f t="shared" si="90"/>
        <v/>
      </c>
      <c r="L50" s="431" t="str">
        <f t="shared" si="90"/>
        <v/>
      </c>
      <c r="M50" s="431" t="str">
        <f t="shared" si="90"/>
        <v/>
      </c>
      <c r="N50" s="431" t="str">
        <f t="shared" si="90"/>
        <v/>
      </c>
      <c r="O50" s="431" t="str">
        <f t="shared" si="90"/>
        <v/>
      </c>
      <c r="P50" s="431" t="str">
        <f t="shared" si="90"/>
        <v/>
      </c>
      <c r="Q50" s="431" t="str">
        <f t="shared" si="90"/>
        <v/>
      </c>
      <c r="R50" s="431" t="str">
        <f t="shared" si="90"/>
        <v/>
      </c>
      <c r="S50" s="431" t="str">
        <f t="shared" si="90"/>
        <v/>
      </c>
      <c r="T50" s="431" t="str">
        <f t="shared" si="90"/>
        <v/>
      </c>
      <c r="U50" s="431" t="str">
        <f t="shared" si="90"/>
        <v/>
      </c>
      <c r="V50" s="431" t="str">
        <f t="shared" si="90"/>
        <v/>
      </c>
      <c r="W50" s="431" t="str">
        <f t="shared" si="90"/>
        <v/>
      </c>
      <c r="X50" s="431" t="str">
        <f t="shared" si="90"/>
        <v/>
      </c>
      <c r="Y50" s="431" t="str">
        <f t="shared" si="90"/>
        <v/>
      </c>
      <c r="Z50" s="431" t="str">
        <f t="shared" si="90"/>
        <v/>
      </c>
      <c r="AA50" s="431" t="str">
        <f t="shared" si="90"/>
        <v/>
      </c>
      <c r="AB50" s="431" t="str">
        <f t="shared" si="90"/>
        <v/>
      </c>
      <c r="AC50" s="431" t="str">
        <f t="shared" si="90"/>
        <v/>
      </c>
      <c r="AD50" s="431" t="str">
        <f t="shared" si="90"/>
        <v/>
      </c>
      <c r="AE50" s="431" t="str">
        <f t="shared" si="90"/>
        <v/>
      </c>
      <c r="AF50" s="431" t="str">
        <f t="shared" si="90"/>
        <v/>
      </c>
      <c r="AG50" s="431" t="str">
        <f t="shared" si="90"/>
        <v/>
      </c>
      <c r="AH50" s="431" t="str">
        <f t="shared" si="90"/>
        <v/>
      </c>
      <c r="AI50" s="431" t="str">
        <f t="shared" si="90"/>
        <v/>
      </c>
      <c r="AJ50" s="431" t="str">
        <f t="shared" si="90"/>
        <v/>
      </c>
      <c r="AK50" s="431" t="str">
        <f t="shared" si="90"/>
        <v/>
      </c>
      <c r="AL50" s="431" t="str">
        <f>IF(ISBLANK(C3),"",COUNTIF(AL4:AL45,"3"))</f>
        <v/>
      </c>
      <c r="AM50" s="521" t="str">
        <f t="shared" si="83"/>
        <v/>
      </c>
      <c r="AN50" s="521"/>
      <c r="AO50" s="394"/>
      <c r="AP50" s="394"/>
      <c r="AQ50" s="394"/>
      <c r="AR50" s="394"/>
      <c r="AS50" s="528" t="s">
        <v>26</v>
      </c>
      <c r="AT50" s="528"/>
      <c r="AU50" s="528"/>
      <c r="AV50" s="528"/>
      <c r="AW50" s="527">
        <f>IF(ISBLANK($AS$47),"",SUM(BN50+BN52))</f>
        <v>0</v>
      </c>
      <c r="AX50" s="527"/>
      <c r="BB50" s="69"/>
      <c r="BC50" s="69"/>
      <c r="BD50" s="69" t="s">
        <v>32</v>
      </c>
      <c r="BE50" s="69"/>
      <c r="BF50" s="69"/>
      <c r="BG50" s="69"/>
      <c r="BH50" s="69"/>
      <c r="BI50" s="69"/>
      <c r="BJ50" s="69"/>
      <c r="BK50" s="69"/>
      <c r="BL50" s="69"/>
      <c r="BM50" s="69"/>
      <c r="BN50" s="69">
        <f>IF(ISBLANK($AS$47),"",COUNTIF(CS4:CS45,"1"))</f>
        <v>0</v>
      </c>
      <c r="BO50" s="69"/>
      <c r="BP50" s="69"/>
      <c r="BQ50" s="69"/>
      <c r="BR50" s="69"/>
      <c r="BS50" s="69"/>
      <c r="BT50" s="69"/>
      <c r="BU50" s="69"/>
      <c r="BV50" s="69"/>
      <c r="BW50" s="69"/>
      <c r="BX50" s="69"/>
      <c r="BY50" s="69"/>
      <c r="BZ50" s="69"/>
      <c r="CA50" s="69"/>
      <c r="CB50" s="69"/>
      <c r="CC50" s="69"/>
      <c r="CD50" s="69"/>
      <c r="CE50" s="69"/>
      <c r="CF50" s="69"/>
      <c r="CG50" s="69"/>
      <c r="CH50" s="69"/>
      <c r="CI50" s="69"/>
      <c r="CJ50" s="69"/>
      <c r="CK50" s="69"/>
      <c r="CL50" s="83"/>
      <c r="CM50" s="69"/>
      <c r="DH50" s="47"/>
      <c r="DI50" s="47"/>
      <c r="DJ50" s="47"/>
      <c r="DK50" s="47"/>
      <c r="DL50" s="47"/>
      <c r="DM50" s="47"/>
      <c r="DN50" s="47"/>
      <c r="DO50" s="47"/>
      <c r="DP50" s="47"/>
      <c r="DQ50" s="47"/>
      <c r="DR50" s="47"/>
      <c r="DS50" s="47"/>
      <c r="DT50" s="47"/>
      <c r="DU50" s="47"/>
      <c r="DV50" s="47"/>
      <c r="DW50" s="47"/>
      <c r="DX50" s="47"/>
      <c r="DY50" s="47"/>
      <c r="DZ50" s="47"/>
      <c r="EA50" s="47"/>
      <c r="EB50" s="47"/>
      <c r="EC50" s="47"/>
      <c r="ED50" s="47"/>
      <c r="EE50" s="47"/>
      <c r="EF50" s="47"/>
    </row>
    <row r="51" spans="1:164" ht="17.25" customHeight="1" x14ac:dyDescent="0.25">
      <c r="A51" s="520" t="s">
        <v>21</v>
      </c>
      <c r="B51" s="520"/>
      <c r="C51" s="431" t="str">
        <f>IF(ISBLANK(C3),"",COUNTIF(C4:C45,"2"))</f>
        <v/>
      </c>
      <c r="D51" s="431" t="str">
        <f t="shared" ref="D51:Y51" si="91">IF(ISBLANK(D3),"",COUNTIF(D4:D45,"2"))</f>
        <v/>
      </c>
      <c r="E51" s="431" t="str">
        <f t="shared" si="91"/>
        <v/>
      </c>
      <c r="F51" s="431" t="str">
        <f t="shared" si="91"/>
        <v/>
      </c>
      <c r="G51" s="431" t="str">
        <f t="shared" si="91"/>
        <v/>
      </c>
      <c r="H51" s="431" t="str">
        <f t="shared" si="91"/>
        <v/>
      </c>
      <c r="I51" s="431" t="str">
        <f t="shared" si="91"/>
        <v/>
      </c>
      <c r="J51" s="431" t="str">
        <f t="shared" si="91"/>
        <v/>
      </c>
      <c r="K51" s="431" t="str">
        <f t="shared" si="91"/>
        <v/>
      </c>
      <c r="L51" s="431" t="str">
        <f t="shared" si="91"/>
        <v/>
      </c>
      <c r="M51" s="431" t="str">
        <f t="shared" si="91"/>
        <v/>
      </c>
      <c r="N51" s="431" t="str">
        <f t="shared" si="91"/>
        <v/>
      </c>
      <c r="O51" s="431" t="str">
        <f t="shared" si="91"/>
        <v/>
      </c>
      <c r="P51" s="431" t="str">
        <f t="shared" si="91"/>
        <v/>
      </c>
      <c r="Q51" s="431" t="str">
        <f t="shared" si="91"/>
        <v/>
      </c>
      <c r="R51" s="431" t="str">
        <f t="shared" si="91"/>
        <v/>
      </c>
      <c r="S51" s="431" t="str">
        <f t="shared" si="91"/>
        <v/>
      </c>
      <c r="T51" s="431" t="str">
        <f t="shared" si="91"/>
        <v/>
      </c>
      <c r="U51" s="431" t="str">
        <f t="shared" si="91"/>
        <v/>
      </c>
      <c r="V51" s="431" t="str">
        <f t="shared" si="91"/>
        <v/>
      </c>
      <c r="W51" s="431" t="str">
        <f t="shared" si="91"/>
        <v/>
      </c>
      <c r="X51" s="431" t="str">
        <f t="shared" si="91"/>
        <v/>
      </c>
      <c r="Y51" s="431" t="str">
        <f t="shared" si="91"/>
        <v/>
      </c>
      <c r="Z51" s="431" t="str">
        <f>IF(ISBLANK(Z3),"",COUNTIF(Z4:Z45,"2"))</f>
        <v/>
      </c>
      <c r="AA51" s="431" t="str">
        <f t="shared" ref="AA51:AK51" si="92">IF(ISBLANK(AA3),"",COUNTIF(AA4:AA45,"2"))</f>
        <v/>
      </c>
      <c r="AB51" s="431" t="str">
        <f t="shared" si="92"/>
        <v/>
      </c>
      <c r="AC51" s="431" t="str">
        <f t="shared" si="92"/>
        <v/>
      </c>
      <c r="AD51" s="431" t="str">
        <f t="shared" si="92"/>
        <v/>
      </c>
      <c r="AE51" s="431" t="str">
        <f t="shared" si="92"/>
        <v/>
      </c>
      <c r="AF51" s="431" t="str">
        <f t="shared" si="92"/>
        <v/>
      </c>
      <c r="AG51" s="431" t="str">
        <f t="shared" si="92"/>
        <v/>
      </c>
      <c r="AH51" s="431" t="str">
        <f t="shared" si="92"/>
        <v/>
      </c>
      <c r="AI51" s="431" t="str">
        <f t="shared" si="92"/>
        <v/>
      </c>
      <c r="AJ51" s="431" t="str">
        <f t="shared" si="92"/>
        <v/>
      </c>
      <c r="AK51" s="431" t="str">
        <f t="shared" si="92"/>
        <v/>
      </c>
      <c r="AL51" s="431" t="str">
        <f>IF(ISBLANK(C3),"",COUNTIF(AL4:AL45,"2"))</f>
        <v/>
      </c>
      <c r="AM51" s="521" t="str">
        <f t="shared" si="83"/>
        <v/>
      </c>
      <c r="AN51" s="521"/>
      <c r="AO51" s="394"/>
      <c r="AP51" s="394"/>
      <c r="AQ51" s="394"/>
      <c r="AR51" s="394"/>
      <c r="AS51" s="523" t="s">
        <v>27</v>
      </c>
      <c r="AT51" s="523"/>
      <c r="AU51" s="523"/>
      <c r="AV51" s="523"/>
      <c r="AW51" s="527">
        <f>IF(ISBLANK($AS$47),"",COUNTIF(CS4:CS45,"&gt;=3"))</f>
        <v>0</v>
      </c>
      <c r="AX51" s="527"/>
      <c r="BB51" s="69"/>
      <c r="BC51" s="69"/>
      <c r="BD51" s="69"/>
      <c r="BE51" s="69"/>
      <c r="BF51" s="69"/>
      <c r="BG51" s="69"/>
      <c r="BH51" s="69"/>
      <c r="BI51" s="69"/>
      <c r="BJ51" s="69"/>
      <c r="BK51" s="69"/>
      <c r="BL51" s="69"/>
      <c r="BM51" s="69"/>
      <c r="BN51" s="69"/>
      <c r="BO51" s="69"/>
      <c r="BP51" s="69"/>
      <c r="BQ51" s="69"/>
      <c r="BR51" s="69"/>
      <c r="BS51" s="69"/>
      <c r="BT51" s="69"/>
      <c r="BU51" s="69"/>
      <c r="BV51" s="69"/>
      <c r="BW51" s="69"/>
      <c r="BX51" s="69"/>
      <c r="BY51" s="69"/>
      <c r="BZ51" s="69"/>
      <c r="CA51" s="69"/>
      <c r="CB51" s="69"/>
      <c r="CC51" s="69"/>
      <c r="CD51" s="69"/>
      <c r="CE51" s="69"/>
      <c r="CF51" s="69"/>
      <c r="CG51" s="69"/>
      <c r="CH51" s="69"/>
      <c r="CI51" s="69"/>
      <c r="CJ51" s="69"/>
      <c r="CK51" s="69"/>
      <c r="CL51" s="83"/>
      <c r="CM51" s="69"/>
      <c r="DH51" s="47"/>
      <c r="DI51" s="47"/>
      <c r="DJ51" s="47"/>
      <c r="DK51" s="47"/>
      <c r="DL51" s="47"/>
      <c r="DM51" s="47"/>
      <c r="DN51" s="47"/>
      <c r="DO51" s="47"/>
      <c r="DP51" s="47"/>
      <c r="DQ51" s="47"/>
      <c r="DR51" s="47"/>
      <c r="DS51" s="47"/>
      <c r="DT51" s="47"/>
      <c r="DU51" s="47"/>
      <c r="DV51" s="47"/>
      <c r="DW51" s="47"/>
      <c r="DX51" s="47"/>
      <c r="DY51" s="47"/>
      <c r="DZ51" s="47"/>
      <c r="EA51" s="47"/>
      <c r="EB51" s="47"/>
      <c r="EC51" s="47"/>
      <c r="ED51" s="47"/>
      <c r="EE51" s="47"/>
      <c r="EF51" s="47"/>
    </row>
    <row r="52" spans="1:164" ht="13.5" customHeight="1" x14ac:dyDescent="0.25">
      <c r="A52" s="520" t="s">
        <v>22</v>
      </c>
      <c r="B52" s="520"/>
      <c r="C52" s="431" t="str">
        <f>IF(ISBLANK(C3),"",COUNTIF(C4:C45,"1"))</f>
        <v/>
      </c>
      <c r="D52" s="431" t="str">
        <f t="shared" ref="D52:AK52" si="93">IF(ISBLANK(D3),"",COUNTIF(D4:D45,"1"))</f>
        <v/>
      </c>
      <c r="E52" s="431" t="str">
        <f t="shared" si="93"/>
        <v/>
      </c>
      <c r="F52" s="431" t="str">
        <f t="shared" si="93"/>
        <v/>
      </c>
      <c r="G52" s="431" t="str">
        <f t="shared" si="93"/>
        <v/>
      </c>
      <c r="H52" s="431" t="str">
        <f t="shared" si="93"/>
        <v/>
      </c>
      <c r="I52" s="431" t="str">
        <f t="shared" si="93"/>
        <v/>
      </c>
      <c r="J52" s="431" t="str">
        <f t="shared" si="93"/>
        <v/>
      </c>
      <c r="K52" s="431" t="str">
        <f t="shared" si="93"/>
        <v/>
      </c>
      <c r="L52" s="431" t="str">
        <f t="shared" si="93"/>
        <v/>
      </c>
      <c r="M52" s="431" t="str">
        <f t="shared" si="93"/>
        <v/>
      </c>
      <c r="N52" s="431" t="str">
        <f t="shared" si="93"/>
        <v/>
      </c>
      <c r="O52" s="431" t="str">
        <f t="shared" si="93"/>
        <v/>
      </c>
      <c r="P52" s="431" t="str">
        <f t="shared" si="93"/>
        <v/>
      </c>
      <c r="Q52" s="431" t="str">
        <f t="shared" si="93"/>
        <v/>
      </c>
      <c r="R52" s="431" t="str">
        <f t="shared" si="93"/>
        <v/>
      </c>
      <c r="S52" s="431" t="str">
        <f t="shared" si="93"/>
        <v/>
      </c>
      <c r="T52" s="431" t="str">
        <f t="shared" si="93"/>
        <v/>
      </c>
      <c r="U52" s="431" t="str">
        <f t="shared" si="93"/>
        <v/>
      </c>
      <c r="V52" s="431" t="str">
        <f t="shared" si="93"/>
        <v/>
      </c>
      <c r="W52" s="431" t="str">
        <f t="shared" si="93"/>
        <v/>
      </c>
      <c r="X52" s="431" t="str">
        <f t="shared" si="93"/>
        <v/>
      </c>
      <c r="Y52" s="431" t="str">
        <f t="shared" si="93"/>
        <v/>
      </c>
      <c r="Z52" s="431" t="str">
        <f t="shared" si="93"/>
        <v/>
      </c>
      <c r="AA52" s="431" t="str">
        <f t="shared" si="93"/>
        <v/>
      </c>
      <c r="AB52" s="431" t="str">
        <f t="shared" si="93"/>
        <v/>
      </c>
      <c r="AC52" s="431" t="str">
        <f t="shared" si="93"/>
        <v/>
      </c>
      <c r="AD52" s="431" t="str">
        <f t="shared" si="93"/>
        <v/>
      </c>
      <c r="AE52" s="431" t="str">
        <f t="shared" si="93"/>
        <v/>
      </c>
      <c r="AF52" s="431" t="str">
        <f t="shared" si="93"/>
        <v/>
      </c>
      <c r="AG52" s="431" t="str">
        <f t="shared" si="93"/>
        <v/>
      </c>
      <c r="AH52" s="431" t="str">
        <f t="shared" si="93"/>
        <v/>
      </c>
      <c r="AI52" s="431" t="str">
        <f t="shared" si="93"/>
        <v/>
      </c>
      <c r="AJ52" s="431" t="str">
        <f t="shared" si="93"/>
        <v/>
      </c>
      <c r="AK52" s="431" t="str">
        <f t="shared" si="93"/>
        <v/>
      </c>
      <c r="AL52" s="431" t="str">
        <f>IF(ISBLANK(C3),"",COUNTIF(AL4:AL45,"1"))</f>
        <v/>
      </c>
      <c r="AM52" s="521" t="str">
        <f t="shared" si="83"/>
        <v/>
      </c>
      <c r="AN52" s="521"/>
      <c r="AO52" s="394"/>
      <c r="AP52" s="394"/>
      <c r="AQ52" s="394"/>
      <c r="AR52" s="394"/>
      <c r="AS52" s="528" t="s">
        <v>24</v>
      </c>
      <c r="AT52" s="528"/>
      <c r="AU52" s="528"/>
      <c r="AV52" s="528"/>
      <c r="AW52" s="527">
        <f>IF(ISBLANK($AS$47),"",COUNTIF(CL4:CL45,"UCZ.NKL"))</f>
        <v>0</v>
      </c>
      <c r="AX52" s="527"/>
      <c r="BB52" s="69"/>
      <c r="BC52" s="69"/>
      <c r="BD52" s="69" t="s">
        <v>33</v>
      </c>
      <c r="BE52" s="69"/>
      <c r="BF52" s="69"/>
      <c r="BG52" s="69"/>
      <c r="BH52" s="69"/>
      <c r="BI52" s="69"/>
      <c r="BJ52" s="69"/>
      <c r="BK52" s="69"/>
      <c r="BL52" s="69"/>
      <c r="BM52" s="69"/>
      <c r="BN52" s="69">
        <f>IF(ISBLANK($AS$47),"",COUNTIF(CS4:CS45,"2"))</f>
        <v>0</v>
      </c>
      <c r="BO52" s="69"/>
      <c r="BP52" s="69"/>
      <c r="BQ52" s="69"/>
      <c r="BR52" s="69"/>
      <c r="BS52" s="69"/>
      <c r="BT52" s="69"/>
      <c r="BU52" s="69"/>
      <c r="BV52" s="69"/>
      <c r="BW52" s="69"/>
      <c r="BX52" s="69"/>
      <c r="BY52" s="69"/>
      <c r="BZ52" s="69"/>
      <c r="CA52" s="69"/>
      <c r="CB52" s="69"/>
      <c r="CC52" s="69"/>
      <c r="CD52" s="69"/>
      <c r="CE52" s="69"/>
      <c r="CF52" s="69"/>
      <c r="CG52" s="69"/>
      <c r="CH52" s="69"/>
      <c r="CI52" s="69"/>
      <c r="CJ52" s="69"/>
      <c r="CK52" s="69"/>
      <c r="CL52" s="83"/>
      <c r="CM52" s="69"/>
    </row>
    <row r="53" spans="1:164" ht="13.5" customHeight="1" x14ac:dyDescent="0.25">
      <c r="A53" s="520" t="s">
        <v>24</v>
      </c>
      <c r="B53" s="520"/>
      <c r="C53" s="431" t="str">
        <f>IF(ISBLANK(C3),"",COUNTIF(C4:C45,"n"))</f>
        <v/>
      </c>
      <c r="D53" s="431" t="str">
        <f>IF(ISBLANK(D3),"",COUNTIF(D4:D45,"n"))</f>
        <v/>
      </c>
      <c r="E53" s="431" t="str">
        <f>IF(ISBLANK(E3),"",COUNTIF(E4:E45,"n"))</f>
        <v/>
      </c>
      <c r="F53" s="431" t="str">
        <f>IF(ISBLANK(F3),"",COUNTIF(F4:F45,"n"))</f>
        <v/>
      </c>
      <c r="G53" s="431" t="str">
        <f>IF(ISBLANK(G3),"",COUNTIF(G4:G45,"n"))</f>
        <v/>
      </c>
      <c r="H53" s="431" t="str">
        <f>IF(ISBLANK(H3),"",COUNTIF(H4:H45,"n"))</f>
        <v/>
      </c>
      <c r="I53" s="431" t="str">
        <f>IF(ISBLANK(I3),"",COUNTIF(I4:I45,"n"))</f>
        <v/>
      </c>
      <c r="J53" s="431" t="str">
        <f>IF(ISBLANK(J3),"",COUNTIF(J4:J45,"n"))</f>
        <v/>
      </c>
      <c r="K53" s="431" t="str">
        <f>IF(ISBLANK(K3),"",COUNTIF(K4:K45,"n"))</f>
        <v/>
      </c>
      <c r="L53" s="431" t="str">
        <f>IF(ISBLANK(L3),"",COUNTIF(L4:L45,"n"))</f>
        <v/>
      </c>
      <c r="M53" s="431" t="str">
        <f>IF(ISBLANK(M3),"",COUNTIF(M4:M45,"n"))</f>
        <v/>
      </c>
      <c r="N53" s="431" t="str">
        <f>IF(ISBLANK(N3),"",COUNTIF(N4:N45,"n"))</f>
        <v/>
      </c>
      <c r="O53" s="431" t="str">
        <f>IF(ISBLANK(O3),"",COUNTIF(O4:O45,"n"))</f>
        <v/>
      </c>
      <c r="P53" s="431" t="str">
        <f>IF(ISBLANK(P3),"",COUNTIF(P4:P45,"n"))</f>
        <v/>
      </c>
      <c r="Q53" s="431" t="str">
        <f>IF(ISBLANK(Q3),"",COUNTIF(Q4:Q45,"n"))</f>
        <v/>
      </c>
      <c r="R53" s="431" t="str">
        <f>IF(ISBLANK(R3),"",COUNTIF(R4:R45,"n"))</f>
        <v/>
      </c>
      <c r="S53" s="431" t="str">
        <f>IF(ISBLANK(S3),"",COUNTIF(S4:S45,"n"))</f>
        <v/>
      </c>
      <c r="T53" s="431" t="str">
        <f>IF(ISBLANK(T3),"",COUNTIF(T4:T45,"n"))</f>
        <v/>
      </c>
      <c r="U53" s="431" t="str">
        <f>IF(ISBLANK(U3),"",COUNTIF(U4:U45,"n"))</f>
        <v/>
      </c>
      <c r="V53" s="431" t="str">
        <f>IF(ISBLANK(V3),"",COUNTIF(V4:V45,"n"))</f>
        <v/>
      </c>
      <c r="W53" s="431" t="str">
        <f>IF(ISBLANK(W3),"",COUNTIF(W4:W45,"n"))</f>
        <v/>
      </c>
      <c r="X53" s="431" t="str">
        <f>IF(ISBLANK(X3),"",COUNTIF(X4:X45,"n"))</f>
        <v/>
      </c>
      <c r="Y53" s="431" t="str">
        <f>IF(ISBLANK(Y3),"",COUNTIF(Y4:Y45,"n"))</f>
        <v/>
      </c>
      <c r="Z53" s="431" t="str">
        <f>IF(ISBLANK(Z3),"",COUNTIF(Z4:Z45,"n"))</f>
        <v/>
      </c>
      <c r="AA53" s="431" t="str">
        <f>IF(ISBLANK(AA3),"",COUNTIF(AA4:AA45,"n"))</f>
        <v/>
      </c>
      <c r="AB53" s="431" t="str">
        <f>IF(ISBLANK(AB3),"",COUNTIF(AB4:AB45,"n"))</f>
        <v/>
      </c>
      <c r="AC53" s="431" t="str">
        <f>IF(ISBLANK(AC3),"",COUNTIF(AC4:AC45,"n"))</f>
        <v/>
      </c>
      <c r="AD53" s="431" t="str">
        <f>IF(ISBLANK(AD3),"",COUNTIF(AD4:AD45,"n"))</f>
        <v/>
      </c>
      <c r="AE53" s="431" t="str">
        <f>IF(ISBLANK(AE3),"",COUNTIF(AE4:AE45,"n"))</f>
        <v/>
      </c>
      <c r="AF53" s="431" t="str">
        <f>IF(ISBLANK(AF3),"",COUNTIF(AF4:AF45,"n"))</f>
        <v/>
      </c>
      <c r="AG53" s="431" t="str">
        <f>IF(ISBLANK(AG3),"",COUNTIF(AG4:AG45,"n"))</f>
        <v/>
      </c>
      <c r="AH53" s="431" t="str">
        <f>IF(ISBLANK(AH3),"",COUNTIF(AH4:AH45,"n"))</f>
        <v/>
      </c>
      <c r="AI53" s="431" t="str">
        <f>IF(ISBLANK(AI3),"",COUNTIF(AI4:AI45,"n"))</f>
        <v/>
      </c>
      <c r="AJ53" s="431" t="str">
        <f>IF(ISBLANK(AJ3),"",COUNTIF(AJ4:AJ45,"n"))</f>
        <v/>
      </c>
      <c r="AK53" s="431" t="str">
        <f>IF(ISBLANK(AK3),"",COUNTIF(AK4:AK45,"n"))</f>
        <v/>
      </c>
      <c r="AL53" s="431" t="str">
        <f>IF(ISBLANK(C3),"",COUNTIF(AL4:AL45,"n"))</f>
        <v/>
      </c>
      <c r="AM53" s="521" t="str">
        <f t="shared" si="83"/>
        <v/>
      </c>
      <c r="AN53" s="521"/>
      <c r="AO53" s="396"/>
      <c r="AP53" s="396"/>
      <c r="AQ53" s="396"/>
      <c r="AR53" s="396"/>
      <c r="AS53" s="458"/>
      <c r="AT53" s="458"/>
      <c r="AU53" s="458"/>
      <c r="AV53" s="458"/>
      <c r="AW53" s="458"/>
      <c r="AX53" s="458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  <c r="BM53" s="69"/>
      <c r="BN53" s="69"/>
      <c r="BO53" s="69"/>
      <c r="BP53" s="69"/>
      <c r="BQ53" s="69"/>
      <c r="BR53" s="69"/>
      <c r="BS53" s="69"/>
      <c r="BT53" s="69"/>
      <c r="BU53" s="69"/>
      <c r="BV53" s="69"/>
      <c r="BW53" s="69"/>
      <c r="BX53" s="69"/>
      <c r="BY53" s="69"/>
      <c r="BZ53" s="69"/>
      <c r="CA53" s="69"/>
      <c r="CB53" s="69"/>
      <c r="CC53" s="69"/>
      <c r="CD53" s="69"/>
      <c r="CE53" s="69"/>
      <c r="CF53" s="69"/>
      <c r="CG53" s="69"/>
      <c r="CH53" s="69"/>
      <c r="CI53" s="69"/>
      <c r="CJ53" s="69"/>
      <c r="CK53" s="69"/>
      <c r="CL53" s="83"/>
      <c r="CM53" s="69"/>
    </row>
    <row r="54" spans="1:164" s="47" customFormat="1" ht="16.5" customHeight="1" x14ac:dyDescent="0.25">
      <c r="A54" s="529" t="s">
        <v>82</v>
      </c>
      <c r="B54" s="529"/>
      <c r="C54" s="410" t="str">
        <f>IF(ISBLANK(C3),"",COUNTIF(C4:C45,"z"))</f>
        <v/>
      </c>
      <c r="D54" s="410" t="str">
        <f>IF(ISBLANK(D3),"",COUNTIF(D4:D45,"z"))</f>
        <v/>
      </c>
      <c r="E54" s="410" t="str">
        <f>IF(ISBLANK(E3),"",COUNTIF(E4:E45,"z"))</f>
        <v/>
      </c>
      <c r="F54" s="410" t="str">
        <f>IF(ISBLANK(F3),"",COUNTIF(F4:F45,"z"))</f>
        <v/>
      </c>
      <c r="G54" s="410" t="str">
        <f>IF(ISBLANK(G3),"",COUNTIF(G4:G45,"z"))</f>
        <v/>
      </c>
      <c r="H54" s="410" t="str">
        <f>IF(ISBLANK(H3),"",COUNTIF(H4:H45,"z"))</f>
        <v/>
      </c>
      <c r="I54" s="410" t="str">
        <f>IF(ISBLANK(I3),"",COUNTIF(I4:I45,"z"))</f>
        <v/>
      </c>
      <c r="J54" s="410" t="str">
        <f>IF(ISBLANK(J3),"",COUNTIF(J4:J45,"z"))</f>
        <v/>
      </c>
      <c r="K54" s="410" t="str">
        <f>IF(ISBLANK(K3),"",COUNTIF(K4:K45,"z"))</f>
        <v/>
      </c>
      <c r="L54" s="410" t="str">
        <f>IF(ISBLANK(L3),"",COUNTIF(L4:L45,"z"))</f>
        <v/>
      </c>
      <c r="M54" s="410" t="str">
        <f>IF(ISBLANK(M3),"",COUNTIF(M4:M45,"z"))</f>
        <v/>
      </c>
      <c r="N54" s="410" t="str">
        <f>IF(ISBLANK(N3),"",COUNTIF(N4:N45,"z"))</f>
        <v/>
      </c>
      <c r="O54" s="410" t="str">
        <f>IF(ISBLANK(O3),"",COUNTIF(O4:O45,"z"))</f>
        <v/>
      </c>
      <c r="P54" s="410" t="str">
        <f>IF(ISBLANK(P3),"",COUNTIF(P4:P45,"z"))</f>
        <v/>
      </c>
      <c r="Q54" s="410" t="str">
        <f>IF(ISBLANK(Q3),"",COUNTIF(Q4:Q45,"z"))</f>
        <v/>
      </c>
      <c r="R54" s="410" t="str">
        <f>IF(ISBLANK(R3),"",COUNTIF(R4:R45,"z"))</f>
        <v/>
      </c>
      <c r="S54" s="410" t="str">
        <f>IF(ISBLANK(S3),"",COUNTIF(S4:S45,"z"))</f>
        <v/>
      </c>
      <c r="T54" s="410" t="str">
        <f>IF(ISBLANK(T3),"",COUNTIF(T4:T45,"z"))</f>
        <v/>
      </c>
      <c r="U54" s="410" t="str">
        <f>IF(ISBLANK(U3),"",COUNTIF(U4:U45,"z"))</f>
        <v/>
      </c>
      <c r="V54" s="410" t="str">
        <f>IF(ISBLANK(V3),"",COUNTIF(V4:V45,"z"))</f>
        <v/>
      </c>
      <c r="W54" s="410" t="str">
        <f>IF(ISBLANK(W3),"",COUNTIF(W4:W45,"z"))</f>
        <v/>
      </c>
      <c r="X54" s="410" t="str">
        <f>IF(ISBLANK(X3),"",COUNTIF(X4:X45,"z"))</f>
        <v/>
      </c>
      <c r="Y54" s="410" t="str">
        <f>IF(ISBLANK(Y3),"",COUNTIF(Y4:Y45,"z"))</f>
        <v/>
      </c>
      <c r="Z54" s="410" t="str">
        <f>IF(ISBLANK(Z3),"",COUNTIF(Z4:Z45,"z"))</f>
        <v/>
      </c>
      <c r="AA54" s="410" t="str">
        <f>IF(ISBLANK(AA3),"",COUNTIF(AA4:AA45,"z"))</f>
        <v/>
      </c>
      <c r="AB54" s="410" t="str">
        <f>IF(ISBLANK(AB3),"",COUNTIF(AB4:AB45,"z"))</f>
        <v/>
      </c>
      <c r="AC54" s="410" t="str">
        <f>IF(ISBLANK(AC3),"",COUNTIF(AC4:AC45,"z"))</f>
        <v/>
      </c>
      <c r="AD54" s="410" t="str">
        <f>IF(ISBLANK(AD3),"",COUNTIF(AD4:AD45,"z"))</f>
        <v/>
      </c>
      <c r="AE54" s="410" t="str">
        <f>IF(ISBLANK(AE3),"",COUNTIF(AE4:AE45,"z"))</f>
        <v/>
      </c>
      <c r="AF54" s="410" t="str">
        <f>IF(ISBLANK(AF3),"",COUNTIF(AF4:AF45,"z"))</f>
        <v/>
      </c>
      <c r="AG54" s="410" t="str">
        <f>IF(ISBLANK(AG3),"",COUNTIF(AG4:AG45,"z"))</f>
        <v/>
      </c>
      <c r="AH54" s="410" t="str">
        <f>IF(ISBLANK(AH3),"",COUNTIF(AH4:AH45,"z"))</f>
        <v/>
      </c>
      <c r="AI54" s="410" t="str">
        <f>IF(ISBLANK(AI3),"",COUNTIF(AI4:AI45,"z"))</f>
        <v/>
      </c>
      <c r="AJ54" s="410" t="str">
        <f>IF(ISBLANK(AJ3),"",COUNTIF(AJ4:AJ45,"z"))</f>
        <v/>
      </c>
      <c r="AK54" s="410" t="str">
        <f>IF(ISBLANK(AK3),"",COUNTIF(AK4:AK45,"z"))</f>
        <v/>
      </c>
      <c r="AL54" s="410" t="str">
        <f>IF(ISBLANK(C3),"",COUNTIF(AL4:AL45,"z"))</f>
        <v/>
      </c>
      <c r="AM54" s="521" t="str">
        <f t="shared" ref="AM54" si="94">IF(ISBLANK($C$3),"",SUM(C54:AL54))</f>
        <v/>
      </c>
      <c r="AN54" s="521"/>
      <c r="AO54" s="397"/>
      <c r="AP54" s="397"/>
      <c r="AQ54" s="397"/>
      <c r="AR54" s="397"/>
      <c r="AS54" s="398">
        <f>SUM(C54:AL54)</f>
        <v>0</v>
      </c>
      <c r="AT54" s="398"/>
      <c r="AU54" s="398"/>
      <c r="AV54" s="398"/>
      <c r="AW54" s="398"/>
      <c r="AX54" s="398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  <c r="BN54" s="40"/>
      <c r="BO54" s="40"/>
      <c r="BP54" s="40"/>
      <c r="BQ54" s="40"/>
      <c r="BR54" s="40"/>
      <c r="BS54" s="40"/>
      <c r="BT54" s="40"/>
      <c r="BU54" s="40"/>
      <c r="BV54" s="40"/>
      <c r="BW54" s="40"/>
      <c r="BX54" s="40"/>
      <c r="BY54" s="40"/>
      <c r="BZ54" s="40"/>
      <c r="CA54" s="40"/>
      <c r="CB54" s="40"/>
      <c r="CC54" s="40"/>
      <c r="CD54" s="40"/>
      <c r="CE54" s="40"/>
      <c r="CF54" s="40"/>
      <c r="CG54" s="40"/>
      <c r="CH54" s="40"/>
      <c r="CI54" s="40"/>
      <c r="CJ54" s="40"/>
      <c r="CK54" s="40"/>
      <c r="CL54" s="84"/>
      <c r="CM54" s="40"/>
    </row>
    <row r="55" spans="1:164" x14ac:dyDescent="0.25">
      <c r="A55" s="399"/>
      <c r="B55" s="188"/>
      <c r="C55" s="400"/>
      <c r="D55" s="400"/>
      <c r="E55" s="400"/>
      <c r="F55" s="400"/>
      <c r="G55" s="400"/>
      <c r="H55" s="400"/>
      <c r="I55" s="400"/>
      <c r="J55" s="400"/>
      <c r="K55" s="401"/>
      <c r="L55" s="401"/>
      <c r="M55" s="401"/>
      <c r="N55" s="401"/>
      <c r="O55" s="400"/>
      <c r="P55" s="400"/>
      <c r="Q55" s="400"/>
      <c r="R55" s="400"/>
      <c r="S55" s="400"/>
      <c r="T55" s="400"/>
      <c r="U55" s="401"/>
      <c r="V55" s="401"/>
      <c r="W55" s="401"/>
      <c r="X55" s="401"/>
      <c r="Y55" s="401"/>
      <c r="Z55" s="400"/>
      <c r="AA55" s="400"/>
      <c r="AB55" s="400"/>
      <c r="AC55" s="400"/>
      <c r="AD55" s="400"/>
      <c r="AE55" s="400"/>
      <c r="AF55" s="400"/>
      <c r="AG55" s="400"/>
      <c r="AH55" s="400"/>
      <c r="AI55" s="400"/>
      <c r="AJ55" s="400"/>
      <c r="AK55" s="400"/>
      <c r="AL55" s="400"/>
      <c r="AM55" s="402"/>
      <c r="AN55" s="402"/>
      <c r="AO55" s="403"/>
      <c r="AP55" s="403"/>
      <c r="AQ55" s="403"/>
      <c r="AR55" s="403"/>
      <c r="AS55" s="188"/>
      <c r="AT55" s="188"/>
      <c r="AU55" s="188"/>
      <c r="AV55" s="188"/>
      <c r="AW55" s="188"/>
      <c r="AX55" s="188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  <c r="BZ55" s="69"/>
      <c r="CA55" s="69"/>
      <c r="CB55" s="69"/>
      <c r="CC55" s="69"/>
      <c r="CD55" s="69"/>
      <c r="CE55" s="69"/>
      <c r="CF55" s="69"/>
      <c r="CG55" s="69"/>
      <c r="CH55" s="69"/>
      <c r="CI55" s="69"/>
      <c r="CJ55" s="69"/>
      <c r="CK55" s="69"/>
      <c r="CL55" s="83"/>
      <c r="CM55" s="69"/>
    </row>
    <row r="56" spans="1:164" hidden="1" x14ac:dyDescent="0.25">
      <c r="A56" s="399"/>
      <c r="B56" s="188"/>
      <c r="C56" s="400"/>
      <c r="D56" s="400"/>
      <c r="E56" s="400"/>
      <c r="F56" s="400"/>
      <c r="G56" s="400"/>
      <c r="H56" s="400"/>
      <c r="I56" s="400"/>
      <c r="J56" s="400"/>
      <c r="K56" s="401"/>
      <c r="L56" s="401"/>
      <c r="M56" s="401"/>
      <c r="N56" s="401"/>
      <c r="O56" s="400"/>
      <c r="P56" s="400"/>
      <c r="Q56" s="400"/>
      <c r="R56" s="400"/>
      <c r="S56" s="400"/>
      <c r="T56" s="400"/>
      <c r="U56" s="401"/>
      <c r="V56" s="401"/>
      <c r="W56" s="401"/>
      <c r="X56" s="401"/>
      <c r="Y56" s="401"/>
      <c r="Z56" s="400"/>
      <c r="AA56" s="400"/>
      <c r="AB56" s="400"/>
      <c r="AC56" s="400"/>
      <c r="AD56" s="400"/>
      <c r="AE56" s="400"/>
      <c r="AF56" s="400"/>
      <c r="AG56" s="400"/>
      <c r="AH56" s="400"/>
      <c r="AI56" s="400"/>
      <c r="AJ56" s="400"/>
      <c r="AK56" s="400"/>
      <c r="AL56" s="400"/>
      <c r="AM56" s="402"/>
      <c r="AN56" s="402"/>
      <c r="AO56" s="403"/>
      <c r="AP56" s="403"/>
      <c r="AQ56" s="403"/>
      <c r="AR56" s="403"/>
      <c r="AS56" s="188"/>
      <c r="AT56" s="188"/>
      <c r="AU56" s="188"/>
      <c r="AV56" s="188"/>
      <c r="AW56" s="188"/>
      <c r="AX56" s="188"/>
      <c r="BB56" s="69"/>
      <c r="BC56" s="69"/>
      <c r="BD56" s="69"/>
      <c r="BE56" s="69"/>
      <c r="BF56" s="69"/>
      <c r="BG56" s="69"/>
      <c r="BH56" s="69"/>
      <c r="BI56" s="69"/>
      <c r="BJ56" s="69"/>
      <c r="BK56" s="69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69"/>
      <c r="BW56" s="69"/>
      <c r="BX56" s="69"/>
      <c r="BY56" s="69"/>
      <c r="BZ56" s="69"/>
      <c r="CA56" s="69"/>
      <c r="CB56" s="69"/>
      <c r="CC56" s="69"/>
      <c r="CD56" s="69"/>
      <c r="CE56" s="69"/>
      <c r="CF56" s="69"/>
      <c r="CG56" s="69"/>
      <c r="CH56" s="69"/>
      <c r="CI56" s="69"/>
      <c r="CJ56" s="69"/>
      <c r="CK56" s="69"/>
      <c r="CL56" s="83"/>
      <c r="CM56" s="69"/>
      <c r="FF56" t="s">
        <v>182</v>
      </c>
    </row>
    <row r="57" spans="1:164" hidden="1" x14ac:dyDescent="0.25">
      <c r="A57" s="399"/>
      <c r="B57" s="188"/>
      <c r="C57" s="400"/>
      <c r="D57" s="401"/>
      <c r="E57" s="535" t="s">
        <v>89</v>
      </c>
      <c r="F57" s="535"/>
      <c r="G57" s="535"/>
      <c r="H57" s="535"/>
      <c r="I57" s="535"/>
      <c r="J57" s="535"/>
      <c r="K57" s="535"/>
      <c r="L57" s="535"/>
      <c r="M57" s="535"/>
      <c r="N57" s="535"/>
      <c r="O57" s="535"/>
      <c r="P57" s="535"/>
      <c r="Q57" s="535"/>
      <c r="R57" s="535"/>
      <c r="S57" s="535"/>
      <c r="T57" s="535"/>
      <c r="U57" s="535"/>
      <c r="V57" s="535"/>
      <c r="W57" s="535"/>
      <c r="X57" s="535"/>
      <c r="Y57" s="535"/>
      <c r="Z57" s="535"/>
      <c r="AA57" s="535"/>
      <c r="AB57" s="535"/>
      <c r="AC57" s="535"/>
      <c r="AD57" s="535"/>
      <c r="AE57" s="535"/>
      <c r="AF57" s="535"/>
      <c r="AG57" s="535"/>
      <c r="AH57" s="535"/>
      <c r="AI57" s="535"/>
      <c r="AJ57" s="535"/>
      <c r="AK57" s="535"/>
      <c r="AL57" s="535"/>
      <c r="AM57" s="535"/>
      <c r="AN57" s="404"/>
      <c r="AO57" s="403"/>
      <c r="AP57" s="403"/>
      <c r="AQ57" s="403"/>
      <c r="AR57" s="403"/>
      <c r="AS57" s="191"/>
      <c r="AT57" s="191"/>
      <c r="AU57" s="191"/>
      <c r="AV57" s="191"/>
      <c r="AW57" s="191"/>
      <c r="AX57" s="191"/>
      <c r="AY57" s="69"/>
      <c r="BR57" s="69"/>
      <c r="BS57" s="69"/>
      <c r="BT57" s="69"/>
      <c r="BU57" s="69"/>
      <c r="BV57" s="69"/>
      <c r="BW57" s="69"/>
      <c r="BX57" s="69"/>
      <c r="BY57" s="69"/>
      <c r="BZ57" s="69"/>
      <c r="CA57" s="69"/>
      <c r="CB57" s="69"/>
      <c r="CC57" s="69"/>
      <c r="CD57" s="69"/>
      <c r="CE57" s="69"/>
      <c r="CF57" s="69"/>
      <c r="CG57" s="69"/>
      <c r="CH57" s="69"/>
      <c r="CI57" s="69"/>
      <c r="CJ57" s="69"/>
      <c r="CK57" s="69"/>
      <c r="CL57" s="83"/>
      <c r="CM57" s="69"/>
    </row>
    <row r="58" spans="1:164" ht="19.5" hidden="1" customHeight="1" x14ac:dyDescent="0.25">
      <c r="A58" s="399"/>
      <c r="B58" s="188"/>
      <c r="C58" s="400"/>
      <c r="D58" s="401"/>
      <c r="E58" s="405">
        <v>1</v>
      </c>
      <c r="F58" s="533">
        <f>CU3</f>
        <v>0</v>
      </c>
      <c r="G58" s="534"/>
      <c r="H58" s="530" t="str">
        <f>CONCATENATE(CU49)</f>
        <v/>
      </c>
      <c r="I58" s="530"/>
      <c r="J58" s="530"/>
      <c r="K58" s="530"/>
      <c r="L58" s="530"/>
      <c r="M58" s="530"/>
      <c r="N58" s="530"/>
      <c r="O58" s="530"/>
      <c r="P58" s="530"/>
      <c r="Q58" s="530"/>
      <c r="R58" s="530"/>
      <c r="S58" s="530"/>
      <c r="T58" s="530"/>
      <c r="U58" s="530"/>
      <c r="V58" s="530"/>
      <c r="W58" s="530"/>
      <c r="X58" s="530"/>
      <c r="Y58" s="530"/>
      <c r="Z58" s="530"/>
      <c r="AA58" s="530"/>
      <c r="AB58" s="530"/>
      <c r="AC58" s="530"/>
      <c r="AD58" s="530"/>
      <c r="AE58" s="530"/>
      <c r="AF58" s="530"/>
      <c r="AG58" s="530"/>
      <c r="AH58" s="530"/>
      <c r="AI58" s="530"/>
      <c r="AJ58" s="530"/>
      <c r="AK58" s="530"/>
      <c r="AL58" s="530"/>
      <c r="AM58" s="530"/>
      <c r="AN58" s="530"/>
      <c r="AO58" s="530"/>
      <c r="AP58" s="530"/>
      <c r="AQ58" s="530"/>
      <c r="AR58" s="530"/>
      <c r="AS58" s="530"/>
      <c r="AT58" s="530"/>
      <c r="AU58" s="530"/>
      <c r="AV58" s="530"/>
      <c r="AW58" s="191"/>
      <c r="AX58" s="191"/>
      <c r="AY58" s="69"/>
      <c r="BR58" s="69"/>
      <c r="BS58" s="69"/>
      <c r="BT58" s="69"/>
      <c r="BU58" s="69"/>
      <c r="BV58" s="69"/>
      <c r="BW58" s="69"/>
      <c r="BX58" s="69"/>
      <c r="BY58" s="69"/>
      <c r="BZ58" s="69"/>
      <c r="CA58" s="69"/>
      <c r="CB58" s="69"/>
      <c r="CC58" s="69"/>
      <c r="CD58" s="69"/>
      <c r="CE58" s="69"/>
      <c r="CF58" s="69"/>
      <c r="CG58" s="69"/>
      <c r="CH58" s="69"/>
      <c r="CI58" s="69"/>
      <c r="CJ58" s="69"/>
      <c r="CK58" s="69"/>
      <c r="CL58" s="83"/>
      <c r="CM58" s="69"/>
      <c r="FF58" s="43">
        <v>6</v>
      </c>
      <c r="FG58" s="50" t="str">
        <f t="shared" ref="FG58:FG63" si="95">AM47</f>
        <v/>
      </c>
      <c r="FH58" s="51" t="e">
        <f t="shared" ref="FH58:FH63" si="96">FF58*FG58</f>
        <v>#VALUE!</v>
      </c>
    </row>
    <row r="59" spans="1:164" ht="20.25" hidden="1" customHeight="1" x14ac:dyDescent="0.25">
      <c r="A59" s="399"/>
      <c r="B59" s="188"/>
      <c r="C59" s="400"/>
      <c r="D59" s="401"/>
      <c r="E59" s="405">
        <v>2</v>
      </c>
      <c r="F59" s="533">
        <f>CV3</f>
        <v>0</v>
      </c>
      <c r="G59" s="534"/>
      <c r="H59" s="530" t="str">
        <f>CONCATENATE(CW49)</f>
        <v/>
      </c>
      <c r="I59" s="530"/>
      <c r="J59" s="530"/>
      <c r="K59" s="530"/>
      <c r="L59" s="530"/>
      <c r="M59" s="530"/>
      <c r="N59" s="530"/>
      <c r="O59" s="530"/>
      <c r="P59" s="530"/>
      <c r="Q59" s="530"/>
      <c r="R59" s="530"/>
      <c r="S59" s="530"/>
      <c r="T59" s="530"/>
      <c r="U59" s="530"/>
      <c r="V59" s="530"/>
      <c r="W59" s="530"/>
      <c r="X59" s="530"/>
      <c r="Y59" s="530"/>
      <c r="Z59" s="530"/>
      <c r="AA59" s="530"/>
      <c r="AB59" s="530"/>
      <c r="AC59" s="530"/>
      <c r="AD59" s="530"/>
      <c r="AE59" s="530"/>
      <c r="AF59" s="530"/>
      <c r="AG59" s="530"/>
      <c r="AH59" s="530"/>
      <c r="AI59" s="530"/>
      <c r="AJ59" s="530"/>
      <c r="AK59" s="530"/>
      <c r="AL59" s="530"/>
      <c r="AM59" s="530"/>
      <c r="AN59" s="530"/>
      <c r="AO59" s="530"/>
      <c r="AP59" s="530"/>
      <c r="AQ59" s="530"/>
      <c r="AR59" s="530"/>
      <c r="AS59" s="530"/>
      <c r="AT59" s="530"/>
      <c r="AU59" s="530"/>
      <c r="AV59" s="530"/>
      <c r="AW59" s="191"/>
      <c r="AX59" s="191"/>
      <c r="AY59" s="69"/>
      <c r="BR59" s="69"/>
      <c r="BS59" s="69"/>
      <c r="BT59" s="69"/>
      <c r="BU59" s="69"/>
      <c r="BV59" s="69"/>
      <c r="BW59" s="69"/>
      <c r="BX59" s="69"/>
      <c r="BY59" s="69"/>
      <c r="BZ59" s="69"/>
      <c r="CA59" s="69"/>
      <c r="CB59" s="69"/>
      <c r="CC59" s="69"/>
      <c r="CD59" s="69"/>
      <c r="CE59" s="69"/>
      <c r="CF59" s="69"/>
      <c r="CG59" s="69"/>
      <c r="CH59" s="69"/>
      <c r="CI59" s="69"/>
      <c r="CJ59" s="69"/>
      <c r="CK59" s="69"/>
      <c r="CL59" s="83"/>
      <c r="CM59" s="69"/>
      <c r="FF59" s="43">
        <v>5</v>
      </c>
      <c r="FG59" s="50" t="str">
        <f t="shared" si="95"/>
        <v/>
      </c>
      <c r="FH59" s="51" t="e">
        <f t="shared" si="96"/>
        <v>#VALUE!</v>
      </c>
    </row>
    <row r="60" spans="1:164" ht="21.75" hidden="1" customHeight="1" x14ac:dyDescent="0.25">
      <c r="A60" s="399"/>
      <c r="B60" s="188"/>
      <c r="C60" s="400"/>
      <c r="D60" s="401"/>
      <c r="E60" s="405">
        <v>3</v>
      </c>
      <c r="F60" s="533">
        <f>CX3</f>
        <v>0</v>
      </c>
      <c r="G60" s="534"/>
      <c r="H60" s="530" t="str">
        <f>CONCATENATE(CY49)</f>
        <v/>
      </c>
      <c r="I60" s="530"/>
      <c r="J60" s="530"/>
      <c r="K60" s="530"/>
      <c r="L60" s="530"/>
      <c r="M60" s="530"/>
      <c r="N60" s="530"/>
      <c r="O60" s="530"/>
      <c r="P60" s="530"/>
      <c r="Q60" s="530"/>
      <c r="R60" s="530"/>
      <c r="S60" s="530"/>
      <c r="T60" s="530"/>
      <c r="U60" s="530"/>
      <c r="V60" s="530"/>
      <c r="W60" s="530"/>
      <c r="X60" s="530"/>
      <c r="Y60" s="530"/>
      <c r="Z60" s="530"/>
      <c r="AA60" s="530"/>
      <c r="AB60" s="530"/>
      <c r="AC60" s="530"/>
      <c r="AD60" s="530"/>
      <c r="AE60" s="530"/>
      <c r="AF60" s="530"/>
      <c r="AG60" s="530"/>
      <c r="AH60" s="530"/>
      <c r="AI60" s="530"/>
      <c r="AJ60" s="530"/>
      <c r="AK60" s="530"/>
      <c r="AL60" s="530"/>
      <c r="AM60" s="530"/>
      <c r="AN60" s="530"/>
      <c r="AO60" s="530"/>
      <c r="AP60" s="530"/>
      <c r="AQ60" s="530"/>
      <c r="AR60" s="530"/>
      <c r="AS60" s="530"/>
      <c r="AT60" s="530"/>
      <c r="AU60" s="530"/>
      <c r="AV60" s="530"/>
      <c r="AW60" s="191"/>
      <c r="AX60" s="191"/>
      <c r="AY60" s="69"/>
      <c r="BR60" s="69"/>
      <c r="BS60" s="69"/>
      <c r="BT60" s="69"/>
      <c r="BU60" s="69"/>
      <c r="BV60" s="69"/>
      <c r="BW60" s="69"/>
      <c r="BX60" s="69"/>
      <c r="BY60" s="69"/>
      <c r="BZ60" s="69"/>
      <c r="CA60" s="69"/>
      <c r="CB60" s="69"/>
      <c r="CC60" s="69"/>
      <c r="CD60" s="69"/>
      <c r="CE60" s="69"/>
      <c r="CF60" s="69"/>
      <c r="CG60" s="69"/>
      <c r="CH60" s="69"/>
      <c r="CI60" s="69"/>
      <c r="CJ60" s="69"/>
      <c r="CK60" s="69"/>
      <c r="CL60" s="83"/>
      <c r="CM60" s="69"/>
      <c r="FF60" s="43">
        <v>4</v>
      </c>
      <c r="FG60" s="50" t="str">
        <f t="shared" si="95"/>
        <v/>
      </c>
      <c r="FH60" s="51" t="e">
        <f t="shared" si="96"/>
        <v>#VALUE!</v>
      </c>
    </row>
    <row r="61" spans="1:164" hidden="1" x14ac:dyDescent="0.25">
      <c r="A61" s="399"/>
      <c r="B61" s="188"/>
      <c r="C61" s="400"/>
      <c r="D61" s="401"/>
      <c r="E61" s="401"/>
      <c r="F61" s="401"/>
      <c r="G61" s="401"/>
      <c r="H61" s="401"/>
      <c r="I61" s="401"/>
      <c r="J61" s="401"/>
      <c r="K61" s="401"/>
      <c r="L61" s="401"/>
      <c r="M61" s="401"/>
      <c r="N61" s="401"/>
      <c r="O61" s="401"/>
      <c r="P61" s="401"/>
      <c r="Q61" s="401"/>
      <c r="R61" s="401"/>
      <c r="S61" s="401"/>
      <c r="T61" s="401"/>
      <c r="U61" s="401"/>
      <c r="V61" s="401"/>
      <c r="W61" s="401"/>
      <c r="X61" s="401"/>
      <c r="Y61" s="401"/>
      <c r="Z61" s="401"/>
      <c r="AA61" s="401"/>
      <c r="AB61" s="401"/>
      <c r="AC61" s="401"/>
      <c r="AD61" s="401"/>
      <c r="AE61" s="401"/>
      <c r="AF61" s="401"/>
      <c r="AG61" s="401"/>
      <c r="AH61" s="401"/>
      <c r="AI61" s="401"/>
      <c r="AJ61" s="401"/>
      <c r="AK61" s="401"/>
      <c r="AL61" s="401"/>
      <c r="AM61" s="406"/>
      <c r="AN61" s="406"/>
      <c r="AO61" s="403"/>
      <c r="AP61" s="403"/>
      <c r="AQ61" s="403"/>
      <c r="AR61" s="403"/>
      <c r="AS61" s="191"/>
      <c r="AT61" s="191"/>
      <c r="AU61" s="191"/>
      <c r="AV61" s="191"/>
      <c r="AW61" s="191"/>
      <c r="AX61" s="191"/>
      <c r="AY61" s="69"/>
      <c r="BR61" s="69"/>
      <c r="BS61" s="69"/>
      <c r="BT61" s="69"/>
      <c r="BU61" s="69"/>
      <c r="BV61" s="69"/>
      <c r="BW61" s="69"/>
      <c r="BX61" s="69"/>
      <c r="BY61" s="69"/>
      <c r="BZ61" s="69"/>
      <c r="CA61" s="69"/>
      <c r="CB61" s="69"/>
      <c r="CC61" s="69"/>
      <c r="CD61" s="69"/>
      <c r="CE61" s="69"/>
      <c r="CF61" s="69"/>
      <c r="CG61" s="69"/>
      <c r="CH61" s="69"/>
      <c r="CI61" s="69"/>
      <c r="CJ61" s="69"/>
      <c r="CK61" s="69"/>
      <c r="CL61" s="83"/>
      <c r="CM61" s="69"/>
      <c r="FF61" s="43">
        <v>3</v>
      </c>
      <c r="FG61" s="50" t="str">
        <f t="shared" si="95"/>
        <v/>
      </c>
      <c r="FH61" s="51" t="e">
        <f t="shared" si="96"/>
        <v>#VALUE!</v>
      </c>
    </row>
    <row r="62" spans="1:164" hidden="1" x14ac:dyDescent="0.25">
      <c r="A62" s="399"/>
      <c r="B62" s="188"/>
      <c r="C62" s="400"/>
      <c r="D62" s="401"/>
      <c r="E62" s="401"/>
      <c r="F62" s="401"/>
      <c r="G62" s="401"/>
      <c r="H62" s="401"/>
      <c r="I62" s="401"/>
      <c r="J62" s="401"/>
      <c r="K62" s="401"/>
      <c r="L62" s="401"/>
      <c r="M62" s="401"/>
      <c r="N62" s="401"/>
      <c r="O62" s="401"/>
      <c r="P62" s="401"/>
      <c r="Q62" s="401"/>
      <c r="R62" s="401"/>
      <c r="S62" s="401"/>
      <c r="T62" s="401"/>
      <c r="U62" s="401"/>
      <c r="V62" s="401"/>
      <c r="W62" s="401"/>
      <c r="X62" s="401"/>
      <c r="Y62" s="401"/>
      <c r="Z62" s="401"/>
      <c r="AA62" s="401"/>
      <c r="AB62" s="401"/>
      <c r="AC62" s="401"/>
      <c r="AD62" s="401"/>
      <c r="AE62" s="401"/>
      <c r="AF62" s="401"/>
      <c r="AG62" s="401"/>
      <c r="AH62" s="401"/>
      <c r="AI62" s="401"/>
      <c r="AJ62" s="401"/>
      <c r="AK62" s="401"/>
      <c r="AL62" s="401"/>
      <c r="AM62" s="406"/>
      <c r="AN62" s="406"/>
      <c r="AO62" s="403"/>
      <c r="AP62" s="403"/>
      <c r="AQ62" s="403"/>
      <c r="AR62" s="403"/>
      <c r="AS62" s="191"/>
      <c r="AT62" s="191"/>
      <c r="AU62" s="191"/>
      <c r="AV62" s="191"/>
      <c r="AW62" s="191"/>
      <c r="AX62" s="191"/>
      <c r="AY62" s="69"/>
      <c r="BR62" s="69"/>
      <c r="BS62" s="69"/>
      <c r="BT62" s="69"/>
      <c r="BU62" s="69"/>
      <c r="BV62" s="69"/>
      <c r="BW62" s="69"/>
      <c r="BX62" s="69"/>
      <c r="BY62" s="69"/>
      <c r="BZ62" s="69"/>
      <c r="CA62" s="69"/>
      <c r="CB62" s="69"/>
      <c r="CC62" s="69"/>
      <c r="CD62" s="69"/>
      <c r="CE62" s="69"/>
      <c r="CF62" s="69"/>
      <c r="CG62" s="69"/>
      <c r="CH62" s="69"/>
      <c r="CI62" s="69"/>
      <c r="CJ62" s="69"/>
      <c r="CK62" s="69"/>
      <c r="CL62" s="83"/>
      <c r="CM62" s="69"/>
      <c r="FF62" s="43">
        <v>2</v>
      </c>
      <c r="FG62" s="50" t="str">
        <f t="shared" si="95"/>
        <v/>
      </c>
      <c r="FH62" s="51" t="e">
        <f t="shared" si="96"/>
        <v>#VALUE!</v>
      </c>
    </row>
    <row r="63" spans="1:164" hidden="1" x14ac:dyDescent="0.25">
      <c r="A63" s="399"/>
      <c r="B63" s="188"/>
      <c r="C63" s="400"/>
      <c r="D63" s="401"/>
      <c r="E63" s="535" t="s">
        <v>90</v>
      </c>
      <c r="F63" s="535"/>
      <c r="G63" s="535"/>
      <c r="H63" s="535"/>
      <c r="I63" s="535"/>
      <c r="J63" s="535"/>
      <c r="K63" s="535"/>
      <c r="L63" s="535"/>
      <c r="M63" s="535"/>
      <c r="N63" s="535"/>
      <c r="O63" s="535"/>
      <c r="P63" s="535"/>
      <c r="Q63" s="535"/>
      <c r="R63" s="535"/>
      <c r="S63" s="535"/>
      <c r="T63" s="535"/>
      <c r="U63" s="535"/>
      <c r="V63" s="535"/>
      <c r="W63" s="535"/>
      <c r="X63" s="535"/>
      <c r="Y63" s="535"/>
      <c r="Z63" s="535"/>
      <c r="AA63" s="535"/>
      <c r="AB63" s="535"/>
      <c r="AC63" s="535"/>
      <c r="AD63" s="535"/>
      <c r="AE63" s="535"/>
      <c r="AF63" s="535"/>
      <c r="AG63" s="535"/>
      <c r="AH63" s="535"/>
      <c r="AI63" s="535"/>
      <c r="AJ63" s="535"/>
      <c r="AK63" s="535"/>
      <c r="AL63" s="535"/>
      <c r="AM63" s="535"/>
      <c r="AN63" s="535"/>
      <c r="AO63" s="403"/>
      <c r="AP63" s="403"/>
      <c r="AQ63" s="403"/>
      <c r="AR63" s="403"/>
      <c r="AS63" s="191"/>
      <c r="AT63" s="191"/>
      <c r="AU63" s="191"/>
      <c r="AV63" s="191"/>
      <c r="AW63" s="191"/>
      <c r="AX63" s="191"/>
      <c r="AY63" s="69"/>
      <c r="BR63" s="69"/>
      <c r="BS63" s="69"/>
      <c r="BT63" s="69"/>
      <c r="BU63" s="69"/>
      <c r="BV63" s="69"/>
      <c r="BW63" s="69"/>
      <c r="BX63" s="69"/>
      <c r="BY63" s="69"/>
      <c r="BZ63" s="69"/>
      <c r="CA63" s="69"/>
      <c r="CB63" s="69"/>
      <c r="CC63" s="69"/>
      <c r="CD63" s="69"/>
      <c r="CE63" s="69"/>
      <c r="CF63" s="69"/>
      <c r="CG63" s="69"/>
      <c r="CH63" s="69"/>
      <c r="CI63" s="69"/>
      <c r="CJ63" s="69"/>
      <c r="CK63" s="69"/>
      <c r="CL63" s="83"/>
      <c r="CM63" s="69"/>
      <c r="FF63" s="43">
        <v>1</v>
      </c>
      <c r="FG63" s="50" t="str">
        <f t="shared" si="95"/>
        <v/>
      </c>
      <c r="FH63" s="51" t="e">
        <f t="shared" si="96"/>
        <v>#VALUE!</v>
      </c>
    </row>
    <row r="64" spans="1:164" ht="25.5" hidden="1" customHeight="1" x14ac:dyDescent="0.25">
      <c r="A64" s="399"/>
      <c r="B64" s="188"/>
      <c r="C64" s="400"/>
      <c r="D64" s="401"/>
      <c r="E64" s="405">
        <v>1</v>
      </c>
      <c r="F64" s="531">
        <f>DA3</f>
        <v>0</v>
      </c>
      <c r="G64" s="532"/>
      <c r="H64" s="526" t="str">
        <f>CONCATENATE(DA49)</f>
        <v/>
      </c>
      <c r="I64" s="526"/>
      <c r="J64" s="526"/>
      <c r="K64" s="526"/>
      <c r="L64" s="526"/>
      <c r="M64" s="526"/>
      <c r="N64" s="526"/>
      <c r="O64" s="526"/>
      <c r="P64" s="526"/>
      <c r="Q64" s="526"/>
      <c r="R64" s="526"/>
      <c r="S64" s="526"/>
      <c r="T64" s="526"/>
      <c r="U64" s="526"/>
      <c r="V64" s="526"/>
      <c r="W64" s="526"/>
      <c r="X64" s="526"/>
      <c r="Y64" s="526"/>
      <c r="Z64" s="526"/>
      <c r="AA64" s="526"/>
      <c r="AB64" s="526"/>
      <c r="AC64" s="526"/>
      <c r="AD64" s="526"/>
      <c r="AE64" s="526"/>
      <c r="AF64" s="526"/>
      <c r="AG64" s="526"/>
      <c r="AH64" s="526"/>
      <c r="AI64" s="526"/>
      <c r="AJ64" s="526"/>
      <c r="AK64" s="526"/>
      <c r="AL64" s="526"/>
      <c r="AM64" s="526"/>
      <c r="AN64" s="526"/>
      <c r="AO64" s="526"/>
      <c r="AP64" s="526"/>
      <c r="AQ64" s="526"/>
      <c r="AR64" s="526"/>
      <c r="AS64" s="526"/>
      <c r="AT64" s="526"/>
      <c r="AU64" s="526"/>
      <c r="AV64" s="526"/>
      <c r="AW64" s="191"/>
      <c r="AX64" s="191"/>
      <c r="AY64" s="69"/>
      <c r="BR64" s="69"/>
      <c r="BS64" s="69"/>
      <c r="BT64" s="69"/>
      <c r="BU64" s="69"/>
      <c r="BV64" s="69"/>
      <c r="BW64" s="69"/>
      <c r="BX64" s="69"/>
      <c r="BY64" s="69"/>
      <c r="BZ64" s="69"/>
      <c r="CA64" s="69"/>
      <c r="CB64" s="69"/>
      <c r="CC64" s="69"/>
      <c r="CD64" s="69"/>
      <c r="CE64" s="69"/>
      <c r="CF64" s="69"/>
      <c r="CG64" s="69"/>
      <c r="CH64" s="69"/>
      <c r="CI64" s="69"/>
      <c r="CJ64" s="69"/>
      <c r="CK64" s="69"/>
      <c r="CL64" s="83"/>
      <c r="CM64" s="69"/>
      <c r="FG64" s="52">
        <f>SUM(FG58:FG63)</f>
        <v>0</v>
      </c>
      <c r="FH64" s="53" t="e">
        <f>SUM(FH58:FH63)</f>
        <v>#VALUE!</v>
      </c>
    </row>
    <row r="65" spans="1:163" ht="19.5" hidden="1" customHeight="1" x14ac:dyDescent="0.25">
      <c r="A65" s="399"/>
      <c r="B65" s="188"/>
      <c r="C65" s="400"/>
      <c r="D65" s="401"/>
      <c r="E65" s="405">
        <v>2</v>
      </c>
      <c r="F65" s="531">
        <f>DB3</f>
        <v>0</v>
      </c>
      <c r="G65" s="532"/>
      <c r="H65" s="526" t="str">
        <f>CONCATENATE(DC49)</f>
        <v/>
      </c>
      <c r="I65" s="526"/>
      <c r="J65" s="526"/>
      <c r="K65" s="526"/>
      <c r="L65" s="526"/>
      <c r="M65" s="526"/>
      <c r="N65" s="526"/>
      <c r="O65" s="526"/>
      <c r="P65" s="526"/>
      <c r="Q65" s="526"/>
      <c r="R65" s="526"/>
      <c r="S65" s="526"/>
      <c r="T65" s="526"/>
      <c r="U65" s="526"/>
      <c r="V65" s="526"/>
      <c r="W65" s="526"/>
      <c r="X65" s="526"/>
      <c r="Y65" s="526"/>
      <c r="Z65" s="526"/>
      <c r="AA65" s="526"/>
      <c r="AB65" s="526"/>
      <c r="AC65" s="526"/>
      <c r="AD65" s="526"/>
      <c r="AE65" s="526"/>
      <c r="AF65" s="526"/>
      <c r="AG65" s="526"/>
      <c r="AH65" s="526"/>
      <c r="AI65" s="526"/>
      <c r="AJ65" s="526"/>
      <c r="AK65" s="526"/>
      <c r="AL65" s="526"/>
      <c r="AM65" s="526"/>
      <c r="AN65" s="526"/>
      <c r="AO65" s="526"/>
      <c r="AP65" s="526"/>
      <c r="AQ65" s="526"/>
      <c r="AR65" s="526"/>
      <c r="AS65" s="526"/>
      <c r="AT65" s="526"/>
      <c r="AU65" s="526"/>
      <c r="AV65" s="526"/>
      <c r="AW65" s="191"/>
      <c r="AX65" s="191"/>
      <c r="AY65" s="69"/>
      <c r="BR65" s="69"/>
      <c r="BS65" s="69"/>
      <c r="BT65" s="69"/>
      <c r="BU65" s="69"/>
      <c r="BV65" s="69"/>
      <c r="BW65" s="69"/>
      <c r="BX65" s="69"/>
      <c r="BY65" s="69"/>
      <c r="BZ65" s="69"/>
      <c r="CA65" s="69"/>
      <c r="CB65" s="69"/>
      <c r="CC65" s="69"/>
      <c r="CD65" s="69"/>
      <c r="CE65" s="69"/>
      <c r="CF65" s="69"/>
      <c r="CG65" s="69"/>
      <c r="CH65" s="69"/>
      <c r="CI65" s="69"/>
      <c r="CJ65" s="69"/>
      <c r="CK65" s="69"/>
      <c r="CL65" s="83"/>
      <c r="CM65" s="69"/>
    </row>
    <row r="66" spans="1:163" ht="26.25" hidden="1" customHeight="1" x14ac:dyDescent="0.25">
      <c r="A66" s="399"/>
      <c r="B66" s="188"/>
      <c r="C66" s="400"/>
      <c r="D66" s="401"/>
      <c r="E66" s="405">
        <v>3</v>
      </c>
      <c r="F66" s="531">
        <f>DD3</f>
        <v>0</v>
      </c>
      <c r="G66" s="532"/>
      <c r="H66" s="526" t="str">
        <f>CONCATENATE(DE49)</f>
        <v/>
      </c>
      <c r="I66" s="526"/>
      <c r="J66" s="526"/>
      <c r="K66" s="526"/>
      <c r="L66" s="526"/>
      <c r="M66" s="526"/>
      <c r="N66" s="526"/>
      <c r="O66" s="526"/>
      <c r="P66" s="526"/>
      <c r="Q66" s="526"/>
      <c r="R66" s="526"/>
      <c r="S66" s="526"/>
      <c r="T66" s="526"/>
      <c r="U66" s="526"/>
      <c r="V66" s="526"/>
      <c r="W66" s="526"/>
      <c r="X66" s="526"/>
      <c r="Y66" s="526"/>
      <c r="Z66" s="526"/>
      <c r="AA66" s="526"/>
      <c r="AB66" s="526"/>
      <c r="AC66" s="526"/>
      <c r="AD66" s="526"/>
      <c r="AE66" s="526"/>
      <c r="AF66" s="526"/>
      <c r="AG66" s="526"/>
      <c r="AH66" s="526"/>
      <c r="AI66" s="526"/>
      <c r="AJ66" s="526"/>
      <c r="AK66" s="526"/>
      <c r="AL66" s="526"/>
      <c r="AM66" s="526"/>
      <c r="AN66" s="526"/>
      <c r="AO66" s="526"/>
      <c r="AP66" s="526"/>
      <c r="AQ66" s="526"/>
      <c r="AR66" s="526"/>
      <c r="AS66" s="526"/>
      <c r="AT66" s="526"/>
      <c r="AU66" s="526"/>
      <c r="AV66" s="526"/>
      <c r="AW66" s="191"/>
      <c r="AX66" s="191"/>
      <c r="AY66" s="69"/>
      <c r="BR66" s="69"/>
      <c r="BS66" s="69"/>
      <c r="BT66" s="69"/>
      <c r="BU66" s="69"/>
      <c r="BV66" s="69"/>
      <c r="BW66" s="69"/>
      <c r="BX66" s="69"/>
      <c r="BY66" s="69"/>
      <c r="BZ66" s="69"/>
      <c r="CA66" s="69"/>
      <c r="CB66" s="69"/>
      <c r="CC66" s="69"/>
      <c r="CD66" s="69"/>
      <c r="CE66" s="69"/>
      <c r="CF66" s="69"/>
      <c r="CG66" s="69"/>
      <c r="CH66" s="69"/>
      <c r="CI66" s="69"/>
      <c r="CJ66" s="69"/>
      <c r="CK66" s="69"/>
      <c r="CL66" s="83"/>
      <c r="CM66" s="69"/>
      <c r="FG66" s="54" t="e">
        <f>FH64/FG64</f>
        <v>#VALUE!</v>
      </c>
    </row>
    <row r="67" spans="1:163" hidden="1" x14ac:dyDescent="0.25"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76"/>
      <c r="AN67" s="76"/>
      <c r="AO67" s="34"/>
      <c r="AP67" s="34"/>
      <c r="AQ67" s="34"/>
      <c r="AR67" s="34"/>
      <c r="AS67" s="69"/>
      <c r="AT67" s="69"/>
      <c r="AU67" s="69"/>
      <c r="AV67" s="69"/>
      <c r="AW67" s="69"/>
      <c r="AX67" s="69"/>
      <c r="AY67" s="69"/>
      <c r="BR67" s="69"/>
      <c r="BS67" s="69"/>
      <c r="BT67" s="69"/>
      <c r="BU67" s="69"/>
      <c r="BV67" s="69"/>
      <c r="BW67" s="69"/>
      <c r="BX67" s="69"/>
      <c r="BY67" s="69"/>
      <c r="BZ67" s="69"/>
      <c r="CA67" s="69"/>
      <c r="CB67" s="69"/>
      <c r="CC67" s="69"/>
      <c r="CD67" s="69"/>
      <c r="CE67" s="69"/>
      <c r="CF67" s="69"/>
      <c r="CG67" s="69"/>
      <c r="CH67" s="69"/>
      <c r="CI67" s="69"/>
      <c r="CJ67" s="69"/>
      <c r="CK67" s="69"/>
      <c r="CL67" s="83"/>
      <c r="CM67" s="69"/>
    </row>
    <row r="68" spans="1:163" x14ac:dyDescent="0.25"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76"/>
      <c r="AN68" s="76"/>
      <c r="AO68" s="34"/>
      <c r="AP68" s="34"/>
      <c r="AQ68" s="34"/>
      <c r="AR68" s="34"/>
      <c r="AS68" s="69"/>
      <c r="AT68" s="69"/>
      <c r="AU68" s="69"/>
      <c r="AV68" s="69"/>
      <c r="AW68" s="69"/>
      <c r="AX68" s="69"/>
      <c r="AY68" s="69"/>
      <c r="BR68" s="69"/>
      <c r="BS68" s="69"/>
      <c r="BT68" s="69"/>
      <c r="BU68" s="69"/>
      <c r="BV68" s="69"/>
      <c r="BW68" s="69"/>
      <c r="BX68" s="69"/>
      <c r="BY68" s="69"/>
      <c r="BZ68" s="69"/>
      <c r="CA68" s="69"/>
      <c r="CB68" s="69"/>
      <c r="CC68" s="69"/>
      <c r="CD68" s="69"/>
      <c r="CE68" s="69"/>
      <c r="CF68" s="69"/>
      <c r="CG68" s="69"/>
      <c r="CH68" s="69"/>
      <c r="CI68" s="69"/>
      <c r="CJ68" s="69"/>
      <c r="CK68" s="69"/>
      <c r="CL68" s="83"/>
      <c r="CM68" s="69"/>
    </row>
    <row r="69" spans="1:163" x14ac:dyDescent="0.25"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O69" s="34"/>
      <c r="AP69" s="34"/>
      <c r="AQ69" s="34"/>
      <c r="AR69" s="34"/>
      <c r="BR69" s="69"/>
      <c r="BS69" s="69"/>
      <c r="BT69" s="69"/>
      <c r="BU69" s="69"/>
      <c r="BV69" s="69"/>
      <c r="BW69" s="69"/>
      <c r="BX69" s="69"/>
      <c r="BY69" s="69"/>
      <c r="BZ69" s="69"/>
      <c r="CA69" s="69"/>
      <c r="CB69" s="69"/>
      <c r="CC69" s="69"/>
      <c r="CD69" s="69"/>
      <c r="CE69" s="69"/>
      <c r="CF69" s="69"/>
      <c r="CG69" s="69"/>
      <c r="CH69" s="69"/>
      <c r="CI69" s="69"/>
      <c r="CJ69" s="69"/>
      <c r="CK69" s="69"/>
      <c r="CL69" s="83"/>
      <c r="CM69" s="69"/>
    </row>
    <row r="70" spans="1:163" x14ac:dyDescent="0.25"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O70" s="34"/>
      <c r="AP70" s="34"/>
      <c r="AQ70" s="34"/>
      <c r="AR70" s="34"/>
      <c r="BR70" s="69"/>
      <c r="BS70" s="69"/>
      <c r="BT70" s="69"/>
      <c r="BU70" s="69"/>
      <c r="BV70" s="69"/>
      <c r="BW70" s="69"/>
      <c r="BX70" s="69"/>
      <c r="BY70" s="69"/>
      <c r="BZ70" s="69"/>
      <c r="CA70" s="69"/>
      <c r="CB70" s="69"/>
      <c r="CC70" s="69"/>
      <c r="CD70" s="69"/>
      <c r="CE70" s="69"/>
      <c r="CF70" s="69"/>
      <c r="CG70" s="69"/>
      <c r="CH70" s="69"/>
      <c r="CI70" s="69"/>
      <c r="CJ70" s="69"/>
      <c r="CK70" s="69"/>
      <c r="CL70" s="83"/>
      <c r="CM70" s="69"/>
    </row>
    <row r="71" spans="1:163" x14ac:dyDescent="0.25"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O71" s="34"/>
      <c r="AP71" s="34"/>
      <c r="AQ71" s="34"/>
      <c r="AR71" s="34"/>
      <c r="BR71" s="69"/>
      <c r="BS71" s="69"/>
      <c r="BT71" s="69"/>
      <c r="BU71" s="69"/>
      <c r="BV71" s="69"/>
      <c r="BW71" s="69"/>
      <c r="BX71" s="69"/>
      <c r="BY71" s="69"/>
      <c r="BZ71" s="69"/>
      <c r="CA71" s="69"/>
      <c r="CB71" s="69"/>
      <c r="CC71" s="69"/>
      <c r="CD71" s="69"/>
      <c r="CE71" s="69"/>
      <c r="CF71" s="69"/>
      <c r="CG71" s="69"/>
      <c r="CH71" s="69"/>
      <c r="CI71" s="69"/>
      <c r="CJ71" s="69"/>
      <c r="CK71" s="69"/>
      <c r="CL71" s="83"/>
      <c r="CM71" s="69"/>
    </row>
    <row r="72" spans="1:163" x14ac:dyDescent="0.25"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O72" s="34"/>
      <c r="AP72" s="34"/>
      <c r="AQ72" s="34"/>
      <c r="AR72" s="34"/>
      <c r="BR72" s="69"/>
      <c r="BS72" s="69"/>
      <c r="BT72" s="69"/>
      <c r="BU72" s="69"/>
      <c r="BV72" s="69"/>
      <c r="BW72" s="69"/>
      <c r="BX72" s="69"/>
      <c r="BY72" s="69"/>
      <c r="BZ72" s="69"/>
      <c r="CA72" s="69"/>
      <c r="CB72" s="69"/>
      <c r="CC72" s="69"/>
      <c r="CD72" s="69"/>
      <c r="CE72" s="69"/>
      <c r="CF72" s="69"/>
      <c r="CG72" s="69"/>
      <c r="CH72" s="69"/>
      <c r="CI72" s="69"/>
      <c r="CJ72" s="69"/>
      <c r="CK72" s="69"/>
      <c r="CL72" s="83"/>
      <c r="CM72" s="69"/>
    </row>
    <row r="73" spans="1:163" x14ac:dyDescent="0.25"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O73" s="34"/>
      <c r="AP73" s="34"/>
      <c r="AQ73" s="34"/>
      <c r="AR73" s="34"/>
      <c r="BR73" s="69"/>
      <c r="BS73" s="69"/>
      <c r="BT73" s="69"/>
      <c r="BU73" s="69"/>
      <c r="BV73" s="69"/>
      <c r="BW73" s="69"/>
      <c r="BX73" s="69"/>
      <c r="BY73" s="69"/>
      <c r="BZ73" s="69"/>
      <c r="CA73" s="69"/>
      <c r="CB73" s="69"/>
      <c r="CC73" s="69"/>
      <c r="CD73" s="69"/>
      <c r="CE73" s="69"/>
      <c r="CF73" s="69"/>
      <c r="CG73" s="69"/>
      <c r="CH73" s="69"/>
      <c r="CI73" s="69"/>
      <c r="CJ73" s="69"/>
      <c r="CK73" s="69"/>
      <c r="CL73" s="83"/>
      <c r="CM73" s="69"/>
    </row>
    <row r="74" spans="1:163" x14ac:dyDescent="0.25"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O74" s="34"/>
      <c r="AP74" s="34"/>
      <c r="AQ74" s="34"/>
      <c r="AR74" s="34"/>
      <c r="BR74" s="69"/>
      <c r="BS74" s="69"/>
      <c r="BT74" s="69"/>
      <c r="BU74" s="69"/>
      <c r="BV74" s="69"/>
      <c r="BW74" s="69"/>
      <c r="BX74" s="69"/>
      <c r="BY74" s="69"/>
      <c r="BZ74" s="69"/>
      <c r="CA74" s="69"/>
      <c r="CB74" s="69"/>
      <c r="CC74" s="69"/>
      <c r="CD74" s="69"/>
      <c r="CE74" s="69"/>
      <c r="CF74" s="69"/>
      <c r="CG74" s="69"/>
      <c r="CH74" s="69"/>
      <c r="CI74" s="69"/>
      <c r="CJ74" s="69"/>
      <c r="CK74" s="69"/>
      <c r="CL74" s="83"/>
      <c r="CM74" s="69"/>
    </row>
    <row r="75" spans="1:163" x14ac:dyDescent="0.25"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O75" s="34"/>
      <c r="AP75" s="34"/>
      <c r="AQ75" s="34"/>
      <c r="AR75" s="34"/>
      <c r="BR75" s="69"/>
      <c r="BS75" s="69"/>
      <c r="BT75" s="69"/>
      <c r="BU75" s="69"/>
      <c r="BV75" s="69"/>
      <c r="BW75" s="69"/>
      <c r="BX75" s="69"/>
      <c r="BY75" s="69"/>
      <c r="BZ75" s="69"/>
      <c r="CA75" s="69"/>
      <c r="CB75" s="69"/>
      <c r="CC75" s="69"/>
      <c r="CD75" s="69"/>
      <c r="CE75" s="69"/>
      <c r="CF75" s="69"/>
      <c r="CG75" s="69"/>
      <c r="CH75" s="69"/>
      <c r="CI75" s="69"/>
      <c r="CJ75" s="69"/>
      <c r="CK75" s="69"/>
      <c r="CL75" s="83"/>
      <c r="CM75" s="69"/>
    </row>
    <row r="76" spans="1:163" x14ac:dyDescent="0.25"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O76" s="34"/>
      <c r="AP76" s="34"/>
      <c r="AQ76" s="34"/>
      <c r="AR76" s="34"/>
      <c r="BR76" s="69"/>
      <c r="BS76" s="69"/>
      <c r="BT76" s="69"/>
      <c r="BU76" s="69"/>
      <c r="BV76" s="69"/>
      <c r="BW76" s="69"/>
      <c r="BX76" s="69"/>
      <c r="BY76" s="69"/>
      <c r="BZ76" s="69"/>
      <c r="CA76" s="69"/>
      <c r="CB76" s="69"/>
      <c r="CC76" s="69"/>
      <c r="CD76" s="69"/>
      <c r="CE76" s="69"/>
      <c r="CF76" s="69"/>
      <c r="CG76" s="69"/>
      <c r="CH76" s="69"/>
      <c r="CI76" s="69"/>
      <c r="CJ76" s="69"/>
      <c r="CK76" s="69"/>
      <c r="CL76" s="83"/>
      <c r="CM76" s="69"/>
    </row>
    <row r="77" spans="1:163" x14ac:dyDescent="0.25"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O77" s="34"/>
      <c r="AP77" s="34"/>
      <c r="AQ77" s="34"/>
      <c r="AR77" s="34"/>
      <c r="BR77" s="69"/>
      <c r="BS77" s="69"/>
      <c r="BT77" s="69"/>
      <c r="BU77" s="69"/>
      <c r="BV77" s="69"/>
      <c r="BW77" s="69"/>
      <c r="BX77" s="69"/>
      <c r="BY77" s="69"/>
      <c r="BZ77" s="69"/>
      <c r="CA77" s="69"/>
      <c r="CB77" s="69"/>
      <c r="CC77" s="69"/>
      <c r="CD77" s="69"/>
      <c r="CE77" s="69"/>
      <c r="CF77" s="69"/>
      <c r="CG77" s="69"/>
      <c r="CH77" s="69"/>
      <c r="CI77" s="69"/>
      <c r="CJ77" s="69"/>
      <c r="CK77" s="69"/>
      <c r="CL77" s="83"/>
      <c r="CM77" s="69"/>
    </row>
    <row r="78" spans="1:163" x14ac:dyDescent="0.25"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O78" s="34"/>
      <c r="AP78" s="34"/>
      <c r="AQ78" s="34"/>
      <c r="AR78" s="34"/>
      <c r="BR78" s="69"/>
      <c r="BS78" s="69"/>
      <c r="BT78" s="69"/>
      <c r="BU78" s="69"/>
      <c r="BV78" s="69"/>
      <c r="BW78" s="69"/>
      <c r="BX78" s="69"/>
      <c r="BY78" s="69"/>
      <c r="BZ78" s="69"/>
      <c r="CA78" s="69"/>
      <c r="CB78" s="69"/>
      <c r="CC78" s="69"/>
      <c r="CD78" s="69"/>
      <c r="CE78" s="69"/>
      <c r="CF78" s="69"/>
      <c r="CG78" s="69"/>
      <c r="CH78" s="69"/>
      <c r="CI78" s="69"/>
      <c r="CJ78" s="69"/>
      <c r="CK78" s="69"/>
      <c r="CL78" s="83"/>
      <c r="CM78" s="69"/>
    </row>
    <row r="79" spans="1:163" x14ac:dyDescent="0.25"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O79" s="34"/>
      <c r="AP79" s="34"/>
      <c r="AQ79" s="34"/>
      <c r="AR79" s="34"/>
      <c r="BR79" s="69"/>
      <c r="BS79" s="69"/>
      <c r="BT79" s="69"/>
      <c r="BU79" s="69"/>
      <c r="BV79" s="69"/>
      <c r="BW79" s="69"/>
      <c r="BX79" s="69"/>
      <c r="BY79" s="69"/>
      <c r="BZ79" s="69"/>
      <c r="CA79" s="69"/>
      <c r="CB79" s="69"/>
      <c r="CC79" s="69"/>
      <c r="CD79" s="69"/>
      <c r="CE79" s="69"/>
      <c r="CF79" s="69"/>
      <c r="CG79" s="69"/>
      <c r="CH79" s="69"/>
      <c r="CI79" s="69"/>
      <c r="CJ79" s="69"/>
      <c r="CK79" s="69"/>
      <c r="CL79" s="83"/>
      <c r="CM79" s="69"/>
    </row>
    <row r="80" spans="1:163" x14ac:dyDescent="0.25"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O80" s="34"/>
      <c r="AP80" s="34"/>
      <c r="AQ80" s="34"/>
      <c r="AR80" s="34"/>
      <c r="BR80" s="69"/>
      <c r="BS80" s="69"/>
      <c r="BT80" s="69"/>
      <c r="BU80" s="69"/>
      <c r="BV80" s="69"/>
      <c r="BW80" s="69"/>
      <c r="BX80" s="69"/>
      <c r="BY80" s="69"/>
      <c r="BZ80" s="69"/>
      <c r="CA80" s="69"/>
      <c r="CB80" s="69"/>
      <c r="CC80" s="69"/>
      <c r="CD80" s="69"/>
      <c r="CE80" s="69"/>
      <c r="CF80" s="69"/>
      <c r="CG80" s="69"/>
      <c r="CH80" s="69"/>
      <c r="CI80" s="69"/>
      <c r="CJ80" s="69"/>
      <c r="CK80" s="69"/>
      <c r="CL80" s="83"/>
      <c r="CM80" s="69"/>
    </row>
    <row r="81" spans="10:91" x14ac:dyDescent="0.25"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O81" s="34"/>
      <c r="AP81" s="34"/>
      <c r="AQ81" s="34"/>
      <c r="AR81" s="34"/>
      <c r="BR81" s="69"/>
      <c r="BS81" s="69"/>
      <c r="BT81" s="69"/>
      <c r="BU81" s="69"/>
      <c r="BV81" s="69"/>
      <c r="BW81" s="69"/>
      <c r="BX81" s="69"/>
      <c r="BY81" s="69"/>
      <c r="BZ81" s="69"/>
      <c r="CA81" s="69"/>
      <c r="CB81" s="69"/>
      <c r="CC81" s="69"/>
      <c r="CD81" s="69"/>
      <c r="CE81" s="69"/>
      <c r="CF81" s="69"/>
      <c r="CG81" s="69"/>
      <c r="CH81" s="69"/>
      <c r="CI81" s="69"/>
      <c r="CJ81" s="69"/>
      <c r="CK81" s="69"/>
      <c r="CL81" s="83"/>
      <c r="CM81" s="69"/>
    </row>
    <row r="82" spans="10:91" x14ac:dyDescent="0.25"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O82" s="34"/>
      <c r="AP82" s="34"/>
      <c r="AQ82" s="34"/>
      <c r="AR82" s="34"/>
      <c r="BR82" s="69"/>
      <c r="BS82" s="69"/>
      <c r="BT82" s="69"/>
      <c r="BU82" s="69"/>
      <c r="BV82" s="69"/>
      <c r="BW82" s="69"/>
      <c r="BX82" s="69"/>
      <c r="BY82" s="69"/>
      <c r="BZ82" s="69"/>
      <c r="CA82" s="69"/>
      <c r="CB82" s="69"/>
      <c r="CC82" s="69"/>
      <c r="CD82" s="69"/>
      <c r="CE82" s="69"/>
      <c r="CF82" s="69"/>
      <c r="CG82" s="69"/>
      <c r="CH82" s="69"/>
      <c r="CI82" s="69"/>
      <c r="CJ82" s="69"/>
      <c r="CK82" s="69"/>
      <c r="CL82" s="83"/>
      <c r="CM82" s="69"/>
    </row>
    <row r="83" spans="10:91" x14ac:dyDescent="0.25"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O83" s="34"/>
      <c r="AP83" s="34"/>
      <c r="AQ83" s="34"/>
      <c r="AR83" s="34"/>
      <c r="BR83" s="69"/>
      <c r="BS83" s="69"/>
      <c r="BT83" s="69"/>
      <c r="BU83" s="69"/>
      <c r="BV83" s="69"/>
      <c r="BW83" s="69"/>
      <c r="BX83" s="69"/>
      <c r="BY83" s="69"/>
      <c r="BZ83" s="69"/>
      <c r="CA83" s="69"/>
      <c r="CB83" s="69"/>
      <c r="CC83" s="69"/>
      <c r="CD83" s="69"/>
      <c r="CE83" s="69"/>
      <c r="CF83" s="69"/>
      <c r="CG83" s="69"/>
      <c r="CH83" s="69"/>
      <c r="CI83" s="69"/>
      <c r="CJ83" s="69"/>
      <c r="CK83" s="69"/>
      <c r="CL83" s="83"/>
      <c r="CM83" s="69"/>
    </row>
    <row r="84" spans="10:91" x14ac:dyDescent="0.25"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O84" s="34"/>
      <c r="AP84" s="34"/>
      <c r="AQ84" s="34"/>
      <c r="AR84" s="34"/>
      <c r="BR84" s="69"/>
      <c r="BS84" s="69"/>
      <c r="BT84" s="69"/>
      <c r="BU84" s="69"/>
      <c r="BV84" s="69"/>
      <c r="BW84" s="69"/>
      <c r="BX84" s="69"/>
      <c r="BY84" s="69"/>
      <c r="BZ84" s="69"/>
      <c r="CA84" s="69"/>
      <c r="CB84" s="69"/>
      <c r="CC84" s="69"/>
      <c r="CD84" s="69"/>
      <c r="CE84" s="69"/>
      <c r="CF84" s="69"/>
      <c r="CG84" s="69"/>
      <c r="CH84" s="69"/>
      <c r="CI84" s="69"/>
      <c r="CJ84" s="69"/>
      <c r="CK84" s="69"/>
      <c r="CL84" s="83"/>
      <c r="CM84" s="69"/>
    </row>
    <row r="85" spans="10:91" x14ac:dyDescent="0.25"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O85" s="34"/>
      <c r="AP85" s="34"/>
      <c r="AQ85" s="34"/>
      <c r="AR85" s="34"/>
      <c r="BR85" s="69"/>
      <c r="BS85" s="69"/>
      <c r="BT85" s="69"/>
      <c r="BU85" s="69"/>
      <c r="BV85" s="69"/>
      <c r="BW85" s="69"/>
      <c r="BX85" s="69"/>
      <c r="BY85" s="69"/>
      <c r="BZ85" s="69"/>
      <c r="CA85" s="69"/>
      <c r="CB85" s="69"/>
      <c r="CC85" s="69"/>
      <c r="CD85" s="69"/>
      <c r="CE85" s="69"/>
      <c r="CF85" s="69"/>
      <c r="CG85" s="69"/>
      <c r="CH85" s="69"/>
      <c r="CI85" s="69"/>
      <c r="CJ85" s="69"/>
      <c r="CK85" s="69"/>
      <c r="CL85" s="83"/>
      <c r="CM85" s="69"/>
    </row>
    <row r="86" spans="10:91" x14ac:dyDescent="0.25"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O86" s="34"/>
      <c r="AP86" s="34"/>
      <c r="AQ86" s="34"/>
      <c r="AR86" s="34"/>
      <c r="BR86" s="69"/>
      <c r="BS86" s="69"/>
      <c r="BT86" s="69"/>
      <c r="BU86" s="69"/>
      <c r="BV86" s="69"/>
      <c r="BW86" s="69"/>
      <c r="BX86" s="69"/>
      <c r="BY86" s="69"/>
      <c r="BZ86" s="69"/>
      <c r="CA86" s="69"/>
      <c r="CB86" s="69"/>
      <c r="CC86" s="69"/>
      <c r="CD86" s="69"/>
      <c r="CE86" s="69"/>
      <c r="CF86" s="69"/>
      <c r="CG86" s="69"/>
      <c r="CH86" s="69"/>
      <c r="CI86" s="69"/>
      <c r="CJ86" s="69"/>
      <c r="CK86" s="69"/>
      <c r="CL86" s="83"/>
      <c r="CM86" s="69"/>
    </row>
    <row r="87" spans="10:91" x14ac:dyDescent="0.25"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O87" s="34"/>
      <c r="AP87" s="34"/>
      <c r="AQ87" s="34"/>
      <c r="AR87" s="34"/>
      <c r="BR87" s="69"/>
      <c r="BS87" s="69"/>
      <c r="BT87" s="69"/>
      <c r="BU87" s="69"/>
      <c r="BV87" s="69"/>
      <c r="BW87" s="69"/>
      <c r="BX87" s="69"/>
      <c r="BY87" s="69"/>
      <c r="BZ87" s="69"/>
      <c r="CA87" s="69"/>
      <c r="CB87" s="69"/>
      <c r="CC87" s="69"/>
      <c r="CD87" s="69"/>
      <c r="CE87" s="69"/>
      <c r="CF87" s="69"/>
      <c r="CG87" s="69"/>
      <c r="CH87" s="69"/>
      <c r="CI87" s="69"/>
      <c r="CJ87" s="69"/>
      <c r="CK87" s="69"/>
      <c r="CL87" s="83"/>
      <c r="CM87" s="69"/>
    </row>
    <row r="88" spans="10:91" x14ac:dyDescent="0.25"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O88" s="34"/>
      <c r="AP88" s="34"/>
      <c r="AQ88" s="34"/>
      <c r="AR88" s="34"/>
      <c r="BR88" s="69"/>
      <c r="BS88" s="69"/>
      <c r="BT88" s="69"/>
      <c r="BU88" s="69"/>
      <c r="BV88" s="69"/>
      <c r="BW88" s="69"/>
      <c r="BX88" s="69"/>
      <c r="BY88" s="69"/>
      <c r="BZ88" s="69"/>
      <c r="CA88" s="69"/>
      <c r="CB88" s="69"/>
      <c r="CC88" s="69"/>
      <c r="CD88" s="69"/>
      <c r="CE88" s="69"/>
      <c r="CF88" s="69"/>
      <c r="CG88" s="69"/>
      <c r="CH88" s="69"/>
      <c r="CI88" s="69"/>
      <c r="CJ88" s="69"/>
      <c r="CK88" s="69"/>
      <c r="CL88" s="83"/>
      <c r="CM88" s="69"/>
    </row>
    <row r="89" spans="10:91" x14ac:dyDescent="0.25"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O89" s="34"/>
      <c r="AP89" s="34"/>
      <c r="AQ89" s="34"/>
      <c r="AR89" s="34"/>
      <c r="BR89" s="69"/>
      <c r="BS89" s="69"/>
      <c r="BT89" s="69"/>
      <c r="BU89" s="69"/>
      <c r="BV89" s="69"/>
      <c r="BW89" s="69"/>
      <c r="BX89" s="69"/>
      <c r="BY89" s="69"/>
      <c r="BZ89" s="69"/>
      <c r="CA89" s="69"/>
      <c r="CB89" s="69"/>
      <c r="CC89" s="69"/>
      <c r="CD89" s="69"/>
      <c r="CE89" s="69"/>
      <c r="CF89" s="69"/>
      <c r="CG89" s="69"/>
      <c r="CH89" s="69"/>
      <c r="CI89" s="69"/>
      <c r="CJ89" s="69"/>
      <c r="CK89" s="69"/>
      <c r="CL89" s="83"/>
      <c r="CM89" s="69"/>
    </row>
    <row r="90" spans="10:91" x14ac:dyDescent="0.25"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O90" s="34"/>
      <c r="AP90" s="34"/>
      <c r="AQ90" s="34"/>
      <c r="AR90" s="34"/>
      <c r="BR90" s="69"/>
      <c r="BS90" s="69"/>
      <c r="BT90" s="69"/>
      <c r="BU90" s="69"/>
      <c r="BV90" s="69"/>
      <c r="BW90" s="69"/>
      <c r="BX90" s="69"/>
      <c r="BY90" s="69"/>
      <c r="BZ90" s="69"/>
      <c r="CA90" s="69"/>
      <c r="CB90" s="69"/>
      <c r="CC90" s="69"/>
      <c r="CD90" s="69"/>
      <c r="CE90" s="69"/>
      <c r="CF90" s="69"/>
      <c r="CG90" s="69"/>
      <c r="CH90" s="69"/>
      <c r="CI90" s="69"/>
      <c r="CJ90" s="69"/>
      <c r="CK90" s="69"/>
      <c r="CL90" s="83"/>
      <c r="CM90" s="69"/>
    </row>
    <row r="91" spans="10:91" x14ac:dyDescent="0.25">
      <c r="J91" s="45"/>
      <c r="K91" s="45"/>
      <c r="L91" s="45"/>
      <c r="M91" s="45"/>
      <c r="N91" s="45"/>
      <c r="O91" s="45"/>
      <c r="P91" s="45"/>
      <c r="Q91" s="45"/>
      <c r="R91" s="45"/>
      <c r="AO91" s="34"/>
      <c r="AP91" s="34"/>
      <c r="AQ91" s="34"/>
      <c r="AR91" s="34"/>
      <c r="BR91" s="69"/>
      <c r="BS91" s="69"/>
      <c r="BT91" s="69"/>
      <c r="BU91" s="69"/>
      <c r="BV91" s="69"/>
      <c r="BW91" s="69"/>
      <c r="BX91" s="69"/>
      <c r="BY91" s="69"/>
      <c r="BZ91" s="69"/>
      <c r="CA91" s="69"/>
      <c r="CB91" s="69"/>
      <c r="CC91" s="69"/>
      <c r="CD91" s="69"/>
      <c r="CE91" s="69"/>
      <c r="CF91" s="69"/>
      <c r="CG91" s="69"/>
      <c r="CH91" s="69"/>
      <c r="CI91" s="69"/>
      <c r="CJ91" s="69"/>
      <c r="CK91" s="69"/>
      <c r="CL91" s="83"/>
      <c r="CM91" s="69"/>
    </row>
    <row r="92" spans="10:91" x14ac:dyDescent="0.25">
      <c r="J92" s="45"/>
      <c r="K92" s="45"/>
      <c r="L92" s="45"/>
      <c r="M92" s="45"/>
      <c r="N92" s="45"/>
      <c r="O92" s="45"/>
      <c r="P92" s="45"/>
      <c r="Q92" s="45"/>
      <c r="R92" s="45"/>
      <c r="AO92" s="34"/>
      <c r="AP92" s="34"/>
      <c r="AQ92" s="34"/>
      <c r="AR92" s="34"/>
      <c r="BR92" s="69"/>
      <c r="BS92" s="69"/>
      <c r="BT92" s="69"/>
      <c r="BU92" s="69"/>
      <c r="BV92" s="69"/>
      <c r="BW92" s="69"/>
      <c r="BX92" s="69"/>
      <c r="BY92" s="69"/>
      <c r="BZ92" s="69"/>
      <c r="CA92" s="69"/>
      <c r="CB92" s="69"/>
      <c r="CC92" s="69"/>
      <c r="CD92" s="69"/>
      <c r="CE92" s="69"/>
      <c r="CF92" s="69"/>
      <c r="CG92" s="69"/>
      <c r="CH92" s="69"/>
      <c r="CI92" s="69"/>
      <c r="CJ92" s="69"/>
      <c r="CK92" s="69"/>
      <c r="CL92" s="83"/>
      <c r="CM92" s="69"/>
    </row>
    <row r="93" spans="10:91" x14ac:dyDescent="0.25">
      <c r="J93" s="45"/>
      <c r="K93" s="45"/>
      <c r="L93" s="45"/>
      <c r="M93" s="45"/>
      <c r="N93" s="45"/>
      <c r="O93" s="45"/>
      <c r="P93" s="45"/>
      <c r="Q93" s="45"/>
      <c r="R93" s="45"/>
      <c r="AO93" s="34"/>
      <c r="AP93" s="34"/>
      <c r="AQ93" s="34"/>
      <c r="AR93" s="34"/>
      <c r="BR93" s="69"/>
      <c r="BS93" s="69"/>
      <c r="BT93" s="69"/>
      <c r="BU93" s="69"/>
      <c r="BV93" s="69"/>
      <c r="BW93" s="69"/>
      <c r="BX93" s="69"/>
      <c r="BY93" s="69"/>
      <c r="BZ93" s="69"/>
      <c r="CA93" s="69"/>
      <c r="CB93" s="69"/>
      <c r="CC93" s="69"/>
      <c r="CD93" s="69"/>
      <c r="CE93" s="69"/>
      <c r="CF93" s="69"/>
      <c r="CG93" s="69"/>
      <c r="CH93" s="69"/>
      <c r="CI93" s="69"/>
      <c r="CJ93" s="69"/>
      <c r="CK93" s="69"/>
      <c r="CL93" s="83"/>
      <c r="CM93" s="69"/>
    </row>
    <row r="94" spans="10:91" x14ac:dyDescent="0.25">
      <c r="J94" s="45"/>
      <c r="K94" s="45"/>
      <c r="L94" s="45"/>
      <c r="M94" s="45"/>
      <c r="N94" s="45"/>
      <c r="O94" s="45"/>
      <c r="P94" s="45"/>
      <c r="Q94" s="45"/>
      <c r="R94" s="45"/>
      <c r="AO94" s="34"/>
      <c r="AP94" s="34"/>
      <c r="AQ94" s="34"/>
      <c r="AR94" s="34"/>
      <c r="BR94" s="69"/>
      <c r="BS94" s="69"/>
      <c r="BT94" s="69"/>
      <c r="BU94" s="69"/>
      <c r="BV94" s="69"/>
      <c r="BW94" s="69"/>
      <c r="BX94" s="69"/>
      <c r="BY94" s="69"/>
      <c r="BZ94" s="69"/>
      <c r="CA94" s="69"/>
      <c r="CB94" s="69"/>
      <c r="CC94" s="69"/>
      <c r="CD94" s="69"/>
      <c r="CE94" s="69"/>
      <c r="CF94" s="69"/>
      <c r="CG94" s="69"/>
      <c r="CH94" s="69"/>
      <c r="CI94" s="69"/>
      <c r="CJ94" s="69"/>
      <c r="CK94" s="69"/>
      <c r="CL94" s="83"/>
      <c r="CM94" s="69"/>
    </row>
    <row r="95" spans="10:91" x14ac:dyDescent="0.25">
      <c r="J95" s="45"/>
      <c r="K95" s="45"/>
      <c r="L95" s="45"/>
      <c r="M95" s="45"/>
      <c r="N95" s="45"/>
      <c r="O95" s="45"/>
      <c r="P95" s="45"/>
      <c r="Q95" s="45"/>
      <c r="R95" s="45"/>
      <c r="AO95" s="34"/>
      <c r="AP95" s="34"/>
      <c r="AQ95" s="34"/>
      <c r="AR95" s="34"/>
      <c r="BR95" s="69"/>
      <c r="BS95" s="69"/>
      <c r="BT95" s="69"/>
      <c r="BU95" s="69"/>
      <c r="BV95" s="69"/>
      <c r="BW95" s="69"/>
      <c r="BX95" s="69"/>
      <c r="BY95" s="69"/>
      <c r="BZ95" s="69"/>
      <c r="CA95" s="69"/>
      <c r="CB95" s="69"/>
      <c r="CC95" s="69"/>
      <c r="CD95" s="69"/>
      <c r="CE95" s="69"/>
      <c r="CF95" s="69"/>
      <c r="CG95" s="69"/>
      <c r="CH95" s="69"/>
      <c r="CI95" s="69"/>
      <c r="CJ95" s="69"/>
      <c r="CK95" s="69"/>
      <c r="CL95" s="83"/>
      <c r="CM95" s="69"/>
    </row>
    <row r="96" spans="10:91" x14ac:dyDescent="0.25">
      <c r="J96" s="45"/>
      <c r="K96" s="45"/>
      <c r="L96" s="45"/>
      <c r="M96" s="45"/>
      <c r="N96" s="45"/>
      <c r="O96" s="45"/>
      <c r="P96" s="45"/>
      <c r="Q96" s="45"/>
      <c r="R96" s="45"/>
      <c r="AO96" s="34"/>
      <c r="AP96" s="34"/>
      <c r="AQ96" s="34"/>
      <c r="AR96" s="34"/>
      <c r="BR96" s="69"/>
      <c r="BS96" s="69"/>
      <c r="BT96" s="69"/>
      <c r="BU96" s="69"/>
      <c r="BV96" s="69"/>
      <c r="BW96" s="69"/>
      <c r="BX96" s="69"/>
      <c r="BY96" s="69"/>
      <c r="BZ96" s="69"/>
      <c r="CA96" s="69"/>
      <c r="CB96" s="69"/>
      <c r="CC96" s="69"/>
      <c r="CD96" s="69"/>
      <c r="CE96" s="69"/>
      <c r="CF96" s="69"/>
      <c r="CG96" s="69"/>
      <c r="CH96" s="69"/>
      <c r="CI96" s="69"/>
      <c r="CJ96" s="69"/>
      <c r="CK96" s="69"/>
      <c r="CL96" s="83"/>
      <c r="CM96" s="69"/>
    </row>
    <row r="97" spans="10:91" x14ac:dyDescent="0.25">
      <c r="J97" s="45"/>
      <c r="K97" s="45"/>
      <c r="L97" s="45"/>
      <c r="M97" s="45"/>
      <c r="N97" s="45"/>
      <c r="O97" s="45"/>
      <c r="P97" s="45"/>
      <c r="Q97" s="45"/>
      <c r="R97" s="45"/>
      <c r="AO97" s="34"/>
      <c r="AP97" s="34"/>
      <c r="AQ97" s="34"/>
      <c r="AR97" s="34"/>
      <c r="BR97" s="69"/>
      <c r="BS97" s="69"/>
      <c r="BT97" s="69"/>
      <c r="BU97" s="69"/>
      <c r="BV97" s="69"/>
      <c r="BW97" s="69"/>
      <c r="BX97" s="69"/>
      <c r="BY97" s="69"/>
      <c r="BZ97" s="69"/>
      <c r="CA97" s="69"/>
      <c r="CB97" s="69"/>
      <c r="CC97" s="69"/>
      <c r="CD97" s="69"/>
      <c r="CE97" s="69"/>
      <c r="CF97" s="69"/>
      <c r="CG97" s="69"/>
      <c r="CH97" s="69"/>
      <c r="CI97" s="69"/>
      <c r="CJ97" s="69"/>
      <c r="CK97" s="69"/>
      <c r="CL97" s="83"/>
      <c r="CM97" s="69"/>
    </row>
    <row r="98" spans="10:91" x14ac:dyDescent="0.25">
      <c r="J98" s="45"/>
      <c r="K98" s="45"/>
      <c r="L98" s="45"/>
      <c r="M98" s="45"/>
      <c r="N98" s="45"/>
      <c r="O98" s="45"/>
      <c r="P98" s="45"/>
      <c r="Q98" s="45"/>
      <c r="R98" s="45"/>
      <c r="AO98" s="34"/>
      <c r="AP98" s="34"/>
      <c r="AQ98" s="34"/>
      <c r="AR98" s="34"/>
      <c r="BR98" s="69"/>
      <c r="BS98" s="69"/>
      <c r="BT98" s="69"/>
      <c r="BU98" s="69"/>
      <c r="BV98" s="69"/>
      <c r="BW98" s="69"/>
      <c r="BX98" s="69"/>
      <c r="BY98" s="69"/>
      <c r="BZ98" s="69"/>
      <c r="CA98" s="69"/>
      <c r="CB98" s="69"/>
      <c r="CC98" s="69"/>
      <c r="CD98" s="69"/>
      <c r="CE98" s="69"/>
      <c r="CF98" s="69"/>
      <c r="CG98" s="69"/>
      <c r="CH98" s="69"/>
      <c r="CI98" s="69"/>
      <c r="CJ98" s="69"/>
      <c r="CK98" s="69"/>
      <c r="CL98" s="83"/>
      <c r="CM98" s="69"/>
    </row>
    <row r="99" spans="10:91" x14ac:dyDescent="0.25">
      <c r="J99" s="45"/>
      <c r="K99" s="45"/>
      <c r="L99" s="45"/>
      <c r="M99" s="45"/>
      <c r="N99" s="45"/>
      <c r="O99" s="45"/>
      <c r="P99" s="45"/>
      <c r="Q99" s="45"/>
      <c r="R99" s="45"/>
      <c r="AO99" s="34"/>
      <c r="AP99" s="34"/>
      <c r="AQ99" s="34"/>
      <c r="AR99" s="34"/>
      <c r="BR99" s="69"/>
      <c r="BS99" s="69"/>
      <c r="BT99" s="69"/>
      <c r="BU99" s="69"/>
      <c r="BV99" s="69"/>
      <c r="BW99" s="69"/>
      <c r="BX99" s="69"/>
      <c r="BY99" s="69"/>
      <c r="BZ99" s="69"/>
      <c r="CA99" s="69"/>
      <c r="CB99" s="69"/>
      <c r="CC99" s="69"/>
      <c r="CD99" s="69"/>
      <c r="CE99" s="69"/>
      <c r="CF99" s="69"/>
      <c r="CG99" s="69"/>
      <c r="CH99" s="69"/>
      <c r="CI99" s="69"/>
      <c r="CJ99" s="69"/>
      <c r="CK99" s="69"/>
      <c r="CL99" s="83"/>
      <c r="CM99" s="69"/>
    </row>
    <row r="100" spans="10:91" x14ac:dyDescent="0.25">
      <c r="J100" s="45"/>
      <c r="K100" s="45"/>
      <c r="L100" s="45"/>
      <c r="M100" s="45"/>
      <c r="N100" s="45"/>
      <c r="O100" s="45"/>
      <c r="P100" s="45"/>
      <c r="Q100" s="45"/>
      <c r="R100" s="45"/>
      <c r="AO100" s="34"/>
      <c r="AP100" s="34"/>
      <c r="AQ100" s="34"/>
      <c r="AR100" s="34"/>
      <c r="BR100" s="69"/>
      <c r="BS100" s="69"/>
      <c r="BT100" s="69"/>
      <c r="BU100" s="69"/>
      <c r="BV100" s="69"/>
      <c r="BW100" s="69"/>
      <c r="BX100" s="69"/>
      <c r="BY100" s="69"/>
      <c r="BZ100" s="69"/>
      <c r="CA100" s="69"/>
      <c r="CB100" s="69"/>
      <c r="CC100" s="69"/>
      <c r="CD100" s="69"/>
      <c r="CE100" s="69"/>
      <c r="CF100" s="69"/>
      <c r="CG100" s="69"/>
      <c r="CH100" s="69"/>
      <c r="CI100" s="69"/>
      <c r="CJ100" s="69"/>
      <c r="CK100" s="69"/>
      <c r="CL100" s="83"/>
      <c r="CM100" s="69"/>
    </row>
    <row r="101" spans="10:91" x14ac:dyDescent="0.25">
      <c r="J101" s="45"/>
      <c r="K101" s="45"/>
      <c r="L101" s="45"/>
      <c r="M101" s="45"/>
      <c r="N101" s="45"/>
      <c r="O101" s="45"/>
      <c r="P101" s="45"/>
      <c r="Q101" s="45"/>
      <c r="R101" s="45"/>
      <c r="AO101" s="34"/>
      <c r="AP101" s="34"/>
      <c r="AQ101" s="34"/>
      <c r="AR101" s="34"/>
      <c r="BR101" s="69"/>
      <c r="BS101" s="69"/>
      <c r="BT101" s="69"/>
      <c r="BU101" s="69"/>
      <c r="BV101" s="69"/>
      <c r="BW101" s="69"/>
      <c r="BX101" s="69"/>
      <c r="BY101" s="69"/>
      <c r="BZ101" s="69"/>
      <c r="CA101" s="69"/>
      <c r="CB101" s="69"/>
      <c r="CC101" s="69"/>
      <c r="CD101" s="69"/>
      <c r="CE101" s="69"/>
      <c r="CF101" s="69"/>
      <c r="CG101" s="69"/>
      <c r="CH101" s="69"/>
      <c r="CI101" s="69"/>
      <c r="CJ101" s="69"/>
      <c r="CK101" s="69"/>
      <c r="CL101" s="83"/>
      <c r="CM101" s="69"/>
    </row>
    <row r="102" spans="10:91" x14ac:dyDescent="0.25">
      <c r="J102" s="45"/>
      <c r="K102" s="45"/>
      <c r="L102" s="45"/>
      <c r="M102" s="45"/>
      <c r="N102" s="45"/>
      <c r="O102" s="45"/>
      <c r="P102" s="45"/>
      <c r="Q102" s="45"/>
      <c r="R102" s="45"/>
      <c r="AO102" s="34"/>
      <c r="AP102" s="34"/>
      <c r="AQ102" s="34"/>
      <c r="AR102" s="34"/>
      <c r="BR102" s="69"/>
      <c r="BS102" s="69"/>
      <c r="BT102" s="69"/>
      <c r="BU102" s="69"/>
      <c r="BV102" s="69"/>
      <c r="BW102" s="69"/>
      <c r="BX102" s="69"/>
      <c r="BY102" s="69"/>
      <c r="BZ102" s="69"/>
      <c r="CA102" s="69"/>
      <c r="CB102" s="69"/>
      <c r="CC102" s="69"/>
      <c r="CD102" s="69"/>
      <c r="CE102" s="69"/>
      <c r="CF102" s="69"/>
      <c r="CG102" s="69"/>
      <c r="CH102" s="69"/>
      <c r="CI102" s="69"/>
      <c r="CJ102" s="69"/>
      <c r="CK102" s="69"/>
      <c r="CL102" s="83"/>
      <c r="CM102" s="69"/>
    </row>
    <row r="103" spans="10:91" x14ac:dyDescent="0.25">
      <c r="J103" s="45"/>
      <c r="K103" s="45"/>
      <c r="L103" s="45"/>
      <c r="M103" s="45"/>
      <c r="N103" s="45"/>
      <c r="O103" s="45"/>
      <c r="P103" s="45"/>
      <c r="Q103" s="45"/>
      <c r="R103" s="45"/>
      <c r="AO103" s="34"/>
      <c r="AP103" s="34"/>
      <c r="AQ103" s="34"/>
      <c r="AR103" s="34"/>
      <c r="BR103" s="69"/>
      <c r="BS103" s="69"/>
      <c r="BT103" s="69"/>
      <c r="BU103" s="69"/>
      <c r="BV103" s="69"/>
      <c r="BW103" s="69"/>
      <c r="BX103" s="69"/>
      <c r="BY103" s="69"/>
      <c r="BZ103" s="69"/>
      <c r="CA103" s="69"/>
      <c r="CB103" s="69"/>
      <c r="CC103" s="69"/>
      <c r="CD103" s="69"/>
      <c r="CE103" s="69"/>
      <c r="CF103" s="69"/>
      <c r="CG103" s="69"/>
      <c r="CH103" s="69"/>
      <c r="CI103" s="69"/>
      <c r="CJ103" s="69"/>
      <c r="CK103" s="69"/>
      <c r="CL103" s="83"/>
      <c r="CM103" s="69"/>
    </row>
    <row r="104" spans="10:91" x14ac:dyDescent="0.25">
      <c r="J104" s="45"/>
      <c r="K104" s="45"/>
      <c r="L104" s="45"/>
      <c r="M104" s="45"/>
      <c r="N104" s="45"/>
      <c r="O104" s="45"/>
      <c r="P104" s="45"/>
      <c r="Q104" s="45"/>
      <c r="R104" s="45"/>
      <c r="AO104" s="34"/>
      <c r="AP104" s="34"/>
      <c r="AQ104" s="34"/>
      <c r="AR104" s="34"/>
      <c r="BR104" s="69"/>
      <c r="BS104" s="69"/>
      <c r="BT104" s="69"/>
      <c r="BU104" s="69"/>
      <c r="BV104" s="69"/>
      <c r="BW104" s="69"/>
      <c r="BX104" s="69"/>
      <c r="BY104" s="69"/>
      <c r="BZ104" s="69"/>
      <c r="CA104" s="69"/>
      <c r="CB104" s="69"/>
      <c r="CC104" s="69"/>
      <c r="CD104" s="69"/>
      <c r="CE104" s="69"/>
      <c r="CF104" s="69"/>
      <c r="CG104" s="69"/>
      <c r="CH104" s="69"/>
      <c r="CI104" s="69"/>
      <c r="CJ104" s="69"/>
      <c r="CK104" s="69"/>
      <c r="CL104" s="83"/>
      <c r="CM104" s="69"/>
    </row>
    <row r="105" spans="10:91" x14ac:dyDescent="0.25">
      <c r="J105" s="45"/>
      <c r="K105" s="45"/>
      <c r="L105" s="45"/>
      <c r="M105" s="45"/>
      <c r="N105" s="45"/>
      <c r="O105" s="45"/>
      <c r="P105" s="45"/>
      <c r="Q105" s="45"/>
      <c r="R105" s="45"/>
      <c r="AO105" s="34"/>
      <c r="AP105" s="34"/>
      <c r="AQ105" s="34"/>
      <c r="AR105" s="34"/>
      <c r="BR105" s="69"/>
      <c r="BS105" s="69"/>
      <c r="BT105" s="69"/>
      <c r="BU105" s="69"/>
      <c r="BV105" s="69"/>
      <c r="BW105" s="69"/>
      <c r="BX105" s="69"/>
      <c r="BY105" s="69"/>
      <c r="BZ105" s="69"/>
      <c r="CA105" s="69"/>
      <c r="CB105" s="69"/>
      <c r="CC105" s="69"/>
      <c r="CD105" s="69"/>
      <c r="CE105" s="69"/>
      <c r="CF105" s="69"/>
      <c r="CG105" s="69"/>
      <c r="CH105" s="69"/>
      <c r="CI105" s="69"/>
      <c r="CJ105" s="69"/>
      <c r="CK105" s="69"/>
      <c r="CL105" s="83"/>
      <c r="CM105" s="69"/>
    </row>
    <row r="106" spans="10:91" x14ac:dyDescent="0.25">
      <c r="J106" s="45"/>
      <c r="K106" s="45"/>
      <c r="L106" s="45"/>
      <c r="M106" s="45"/>
      <c r="N106" s="45"/>
      <c r="O106" s="45"/>
      <c r="P106" s="45"/>
      <c r="Q106" s="45"/>
      <c r="R106" s="45"/>
      <c r="AO106" s="34"/>
      <c r="AP106" s="34"/>
      <c r="AQ106" s="34"/>
      <c r="AR106" s="34"/>
      <c r="BR106" s="69"/>
      <c r="BS106" s="69"/>
      <c r="BT106" s="69"/>
      <c r="BU106" s="69"/>
      <c r="BV106" s="69"/>
      <c r="BW106" s="69"/>
      <c r="BX106" s="69"/>
      <c r="BY106" s="69"/>
      <c r="BZ106" s="69"/>
      <c r="CA106" s="69"/>
      <c r="CB106" s="69"/>
      <c r="CC106" s="69"/>
      <c r="CD106" s="69"/>
      <c r="CE106" s="69"/>
      <c r="CF106" s="69"/>
      <c r="CG106" s="69"/>
      <c r="CH106" s="69"/>
      <c r="CI106" s="69"/>
      <c r="CJ106" s="69"/>
      <c r="CK106" s="69"/>
      <c r="CL106" s="83"/>
      <c r="CM106" s="69"/>
    </row>
    <row r="107" spans="10:91" x14ac:dyDescent="0.25">
      <c r="J107" s="45"/>
      <c r="K107" s="45"/>
      <c r="L107" s="45"/>
      <c r="M107" s="45"/>
      <c r="N107" s="45"/>
      <c r="O107" s="45"/>
      <c r="P107" s="45"/>
      <c r="Q107" s="45"/>
      <c r="R107" s="45"/>
      <c r="AO107" s="34"/>
      <c r="AP107" s="34"/>
      <c r="AQ107" s="34"/>
      <c r="AR107" s="34"/>
      <c r="BR107" s="69"/>
      <c r="BS107" s="69"/>
      <c r="BT107" s="69"/>
      <c r="BU107" s="69"/>
      <c r="BV107" s="69"/>
      <c r="BW107" s="69"/>
      <c r="BX107" s="69"/>
      <c r="BY107" s="69"/>
      <c r="BZ107" s="69"/>
      <c r="CA107" s="69"/>
      <c r="CB107" s="69"/>
      <c r="CC107" s="69"/>
      <c r="CD107" s="69"/>
      <c r="CE107" s="69"/>
      <c r="CF107" s="69"/>
      <c r="CG107" s="69"/>
      <c r="CH107" s="69"/>
      <c r="CI107" s="69"/>
      <c r="CJ107" s="69"/>
      <c r="CK107" s="69"/>
      <c r="CL107" s="83"/>
      <c r="CM107" s="69"/>
    </row>
    <row r="108" spans="10:91" x14ac:dyDescent="0.25">
      <c r="J108" s="45"/>
      <c r="K108" s="45"/>
      <c r="L108" s="45"/>
      <c r="M108" s="45"/>
      <c r="N108" s="45"/>
      <c r="O108" s="45"/>
      <c r="P108" s="45"/>
      <c r="Q108" s="45"/>
      <c r="R108" s="45"/>
      <c r="AO108" s="34"/>
      <c r="AP108" s="34"/>
      <c r="AQ108" s="34"/>
      <c r="AR108" s="34"/>
      <c r="BR108" s="69"/>
      <c r="BS108" s="69"/>
      <c r="BT108" s="69"/>
      <c r="BU108" s="69"/>
      <c r="BV108" s="69"/>
      <c r="BW108" s="69"/>
      <c r="BX108" s="69"/>
      <c r="BY108" s="69"/>
      <c r="BZ108" s="69"/>
      <c r="CA108" s="69"/>
      <c r="CB108" s="69"/>
      <c r="CC108" s="69"/>
      <c r="CD108" s="69"/>
      <c r="CE108" s="69"/>
      <c r="CF108" s="69"/>
      <c r="CG108" s="69"/>
      <c r="CH108" s="69"/>
      <c r="CI108" s="69"/>
      <c r="CJ108" s="69"/>
      <c r="CK108" s="69"/>
      <c r="CL108" s="83"/>
      <c r="CM108" s="69"/>
    </row>
    <row r="109" spans="10:91" x14ac:dyDescent="0.25">
      <c r="J109" s="45"/>
      <c r="K109" s="45"/>
      <c r="L109" s="45"/>
      <c r="M109" s="45"/>
      <c r="N109" s="45"/>
      <c r="O109" s="45"/>
      <c r="P109" s="45"/>
      <c r="Q109" s="45"/>
      <c r="R109" s="45"/>
      <c r="AO109" s="34"/>
      <c r="AP109" s="34"/>
      <c r="AQ109" s="34"/>
      <c r="AR109" s="34"/>
      <c r="BR109" s="69"/>
      <c r="BS109" s="69"/>
      <c r="BT109" s="69"/>
      <c r="BU109" s="69"/>
      <c r="BV109" s="69"/>
      <c r="BW109" s="69"/>
      <c r="BX109" s="69"/>
      <c r="BY109" s="69"/>
      <c r="BZ109" s="69"/>
      <c r="CA109" s="69"/>
      <c r="CB109" s="69"/>
      <c r="CC109" s="69"/>
      <c r="CD109" s="69"/>
      <c r="CE109" s="69"/>
      <c r="CF109" s="69"/>
      <c r="CG109" s="69"/>
      <c r="CH109" s="69"/>
      <c r="CI109" s="69"/>
      <c r="CJ109" s="69"/>
      <c r="CK109" s="69"/>
      <c r="CL109" s="83"/>
      <c r="CM109" s="69"/>
    </row>
    <row r="110" spans="10:91" x14ac:dyDescent="0.25">
      <c r="J110" s="45"/>
      <c r="K110" s="45"/>
      <c r="L110" s="45"/>
      <c r="M110" s="45"/>
      <c r="N110" s="45"/>
      <c r="O110" s="45"/>
      <c r="P110" s="45"/>
      <c r="Q110" s="45"/>
      <c r="R110" s="45"/>
      <c r="AO110" s="34"/>
      <c r="AP110" s="34"/>
      <c r="AQ110" s="34"/>
      <c r="AR110" s="34"/>
      <c r="BR110" s="69"/>
      <c r="BS110" s="69"/>
      <c r="BT110" s="69"/>
      <c r="BU110" s="69"/>
      <c r="BV110" s="69"/>
      <c r="BW110" s="69"/>
      <c r="BX110" s="69"/>
      <c r="BY110" s="69"/>
      <c r="BZ110" s="69"/>
      <c r="CA110" s="69"/>
      <c r="CB110" s="69"/>
      <c r="CC110" s="69"/>
      <c r="CD110" s="69"/>
      <c r="CE110" s="69"/>
      <c r="CF110" s="69"/>
      <c r="CG110" s="69"/>
      <c r="CH110" s="69"/>
      <c r="CI110" s="69"/>
      <c r="CJ110" s="69"/>
      <c r="CK110" s="69"/>
      <c r="CL110" s="83"/>
      <c r="CM110" s="69"/>
    </row>
    <row r="111" spans="10:91" x14ac:dyDescent="0.25">
      <c r="J111" s="45"/>
      <c r="K111" s="45"/>
      <c r="L111" s="45"/>
      <c r="M111" s="45"/>
      <c r="N111" s="45"/>
      <c r="O111" s="45"/>
      <c r="P111" s="45"/>
      <c r="Q111" s="45"/>
      <c r="R111" s="45"/>
      <c r="AO111" s="34"/>
      <c r="AP111" s="34"/>
      <c r="AQ111" s="34"/>
      <c r="AR111" s="34"/>
      <c r="BR111" s="69"/>
      <c r="BS111" s="69"/>
      <c r="BT111" s="69"/>
      <c r="BU111" s="69"/>
      <c r="BV111" s="69"/>
      <c r="BW111" s="69"/>
      <c r="BX111" s="69"/>
      <c r="BY111" s="69"/>
      <c r="BZ111" s="69"/>
      <c r="CA111" s="69"/>
      <c r="CB111" s="69"/>
      <c r="CC111" s="69"/>
      <c r="CD111" s="69"/>
      <c r="CE111" s="69"/>
      <c r="CF111" s="69"/>
      <c r="CG111" s="69"/>
      <c r="CH111" s="69"/>
      <c r="CI111" s="69"/>
      <c r="CJ111" s="69"/>
      <c r="CK111" s="69"/>
      <c r="CL111" s="83"/>
      <c r="CM111" s="69"/>
    </row>
    <row r="112" spans="10:91" x14ac:dyDescent="0.25">
      <c r="J112" s="45"/>
      <c r="K112" s="45"/>
      <c r="L112" s="45"/>
      <c r="M112" s="45"/>
      <c r="N112" s="45"/>
      <c r="O112" s="45"/>
      <c r="P112" s="45"/>
      <c r="Q112" s="45"/>
      <c r="R112" s="45"/>
      <c r="AO112" s="34"/>
      <c r="AP112" s="34"/>
      <c r="AQ112" s="34"/>
      <c r="AR112" s="34"/>
      <c r="BR112" s="69"/>
      <c r="BS112" s="69"/>
      <c r="BT112" s="69"/>
      <c r="BU112" s="69"/>
      <c r="BV112" s="69"/>
      <c r="BW112" s="69"/>
      <c r="BX112" s="69"/>
      <c r="BY112" s="69"/>
      <c r="BZ112" s="69"/>
      <c r="CA112" s="69"/>
      <c r="CB112" s="69"/>
      <c r="CC112" s="69"/>
      <c r="CD112" s="69"/>
      <c r="CE112" s="69"/>
      <c r="CF112" s="69"/>
      <c r="CG112" s="69"/>
      <c r="CH112" s="69"/>
      <c r="CI112" s="69"/>
      <c r="CJ112" s="69"/>
      <c r="CK112" s="69"/>
      <c r="CL112" s="83"/>
      <c r="CM112" s="69"/>
    </row>
    <row r="113" spans="10:91" x14ac:dyDescent="0.25">
      <c r="J113" s="45"/>
      <c r="K113" s="45"/>
      <c r="L113" s="45"/>
      <c r="M113" s="45"/>
      <c r="N113" s="45"/>
      <c r="O113" s="45"/>
      <c r="P113" s="45"/>
      <c r="Q113" s="45"/>
      <c r="R113" s="45"/>
      <c r="AO113" s="34"/>
      <c r="AP113" s="34"/>
      <c r="AQ113" s="34"/>
      <c r="AR113" s="34"/>
      <c r="BR113" s="69"/>
      <c r="BS113" s="69"/>
      <c r="BT113" s="69"/>
      <c r="BU113" s="69"/>
      <c r="BV113" s="69"/>
      <c r="BW113" s="69"/>
      <c r="BX113" s="69"/>
      <c r="BY113" s="69"/>
      <c r="BZ113" s="69"/>
      <c r="CA113" s="69"/>
      <c r="CB113" s="69"/>
      <c r="CC113" s="69"/>
      <c r="CD113" s="69"/>
      <c r="CE113" s="69"/>
      <c r="CF113" s="69"/>
      <c r="CG113" s="69"/>
      <c r="CH113" s="69"/>
      <c r="CI113" s="69"/>
      <c r="CJ113" s="69"/>
      <c r="CK113" s="69"/>
      <c r="CL113" s="83"/>
      <c r="CM113" s="69"/>
    </row>
    <row r="114" spans="10:91" x14ac:dyDescent="0.25">
      <c r="J114" s="45"/>
      <c r="K114" s="45"/>
      <c r="L114" s="45"/>
      <c r="M114" s="45"/>
      <c r="N114" s="45"/>
      <c r="O114" s="45"/>
      <c r="P114" s="45"/>
      <c r="Q114" s="45"/>
      <c r="R114" s="45"/>
      <c r="AO114" s="34"/>
      <c r="AP114" s="34"/>
      <c r="AQ114" s="34"/>
      <c r="AR114" s="34"/>
      <c r="BR114" s="69"/>
      <c r="BS114" s="69"/>
      <c r="BT114" s="69"/>
      <c r="BU114" s="69"/>
      <c r="BV114" s="69"/>
      <c r="BW114" s="69"/>
      <c r="BX114" s="69"/>
      <c r="BY114" s="69"/>
      <c r="BZ114" s="69"/>
      <c r="CA114" s="69"/>
      <c r="CB114" s="69"/>
      <c r="CC114" s="69"/>
      <c r="CD114" s="69"/>
      <c r="CE114" s="69"/>
      <c r="CF114" s="69"/>
      <c r="CG114" s="69"/>
      <c r="CH114" s="69"/>
      <c r="CI114" s="69"/>
      <c r="CJ114" s="69"/>
      <c r="CK114" s="69"/>
      <c r="CL114" s="83"/>
      <c r="CM114" s="69"/>
    </row>
    <row r="115" spans="10:91" x14ac:dyDescent="0.25">
      <c r="J115" s="45"/>
      <c r="K115" s="45"/>
      <c r="L115" s="45"/>
      <c r="M115" s="45"/>
      <c r="N115" s="45"/>
      <c r="O115" s="45"/>
      <c r="P115" s="45"/>
      <c r="Q115" s="45"/>
      <c r="R115" s="45"/>
      <c r="AO115" s="34"/>
      <c r="AP115" s="34"/>
      <c r="AQ115" s="34"/>
      <c r="AR115" s="34"/>
      <c r="BR115" s="69"/>
      <c r="BS115" s="69"/>
      <c r="BT115" s="69"/>
      <c r="BU115" s="69"/>
      <c r="BV115" s="69"/>
      <c r="BW115" s="69"/>
      <c r="BX115" s="69"/>
      <c r="BY115" s="69"/>
      <c r="BZ115" s="69"/>
      <c r="CA115" s="69"/>
      <c r="CB115" s="69"/>
      <c r="CC115" s="69"/>
      <c r="CD115" s="69"/>
      <c r="CE115" s="69"/>
      <c r="CF115" s="69"/>
      <c r="CG115" s="69"/>
      <c r="CH115" s="69"/>
      <c r="CI115" s="69"/>
      <c r="CJ115" s="69"/>
      <c r="CK115" s="69"/>
      <c r="CL115" s="83"/>
      <c r="CM115" s="69"/>
    </row>
    <row r="116" spans="10:91" x14ac:dyDescent="0.25">
      <c r="J116" s="45"/>
      <c r="K116" s="45"/>
      <c r="L116" s="45"/>
      <c r="M116" s="45"/>
      <c r="N116" s="45"/>
      <c r="O116" s="45"/>
      <c r="P116" s="45"/>
      <c r="Q116" s="45"/>
      <c r="R116" s="45"/>
      <c r="AO116" s="34"/>
      <c r="AP116" s="34"/>
      <c r="AQ116" s="34"/>
      <c r="AR116" s="34"/>
      <c r="BR116" s="69"/>
      <c r="BS116" s="69"/>
      <c r="BT116" s="69"/>
      <c r="BU116" s="69"/>
      <c r="BV116" s="69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83"/>
      <c r="CM116" s="69"/>
    </row>
    <row r="117" spans="10:91" x14ac:dyDescent="0.25">
      <c r="J117" s="45"/>
      <c r="K117" s="45"/>
      <c r="L117" s="45"/>
      <c r="M117" s="45"/>
      <c r="N117" s="45"/>
      <c r="O117" s="45"/>
      <c r="P117" s="45"/>
      <c r="Q117" s="45"/>
      <c r="R117" s="45"/>
      <c r="AO117" s="34"/>
      <c r="AP117" s="34"/>
      <c r="AQ117" s="34"/>
      <c r="AR117" s="34"/>
      <c r="BR117" s="69"/>
      <c r="BS117" s="69"/>
      <c r="BT117" s="69"/>
      <c r="BU117" s="69"/>
      <c r="BV117" s="69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83"/>
      <c r="CM117" s="69"/>
    </row>
    <row r="118" spans="10:91" x14ac:dyDescent="0.25">
      <c r="J118" s="45"/>
      <c r="K118" s="45"/>
      <c r="L118" s="45"/>
      <c r="M118" s="45"/>
      <c r="N118" s="45"/>
      <c r="O118" s="45"/>
      <c r="P118" s="45"/>
      <c r="Q118" s="45"/>
      <c r="R118" s="45"/>
      <c r="AO118" s="34"/>
      <c r="AP118" s="34"/>
      <c r="AQ118" s="34"/>
      <c r="AR118" s="34"/>
      <c r="BR118" s="69"/>
      <c r="BS118" s="69"/>
      <c r="BT118" s="69"/>
      <c r="BU118" s="69"/>
      <c r="BV118" s="69"/>
      <c r="BW118" s="69"/>
      <c r="BX118" s="69"/>
      <c r="BY118" s="69"/>
      <c r="BZ118" s="69"/>
      <c r="CA118" s="69"/>
      <c r="CB118" s="69"/>
      <c r="CC118" s="69"/>
      <c r="CD118" s="69"/>
      <c r="CE118" s="69"/>
      <c r="CF118" s="69"/>
      <c r="CG118" s="69"/>
      <c r="CH118" s="69"/>
      <c r="CI118" s="69"/>
      <c r="CJ118" s="69"/>
      <c r="CK118" s="69"/>
      <c r="CL118" s="83"/>
      <c r="CM118" s="69"/>
    </row>
    <row r="119" spans="10:91" x14ac:dyDescent="0.25">
      <c r="J119" s="45"/>
      <c r="K119" s="45"/>
      <c r="L119" s="45"/>
      <c r="M119" s="45"/>
      <c r="N119" s="45"/>
      <c r="O119" s="45"/>
      <c r="P119" s="45"/>
      <c r="Q119" s="45"/>
      <c r="R119" s="45"/>
      <c r="AO119" s="34"/>
      <c r="AP119" s="34"/>
      <c r="AQ119" s="34"/>
      <c r="AR119" s="34"/>
      <c r="BR119" s="69"/>
      <c r="BS119" s="69"/>
      <c r="BT119" s="69"/>
      <c r="BU119" s="69"/>
      <c r="BV119" s="69"/>
      <c r="BW119" s="69"/>
      <c r="BX119" s="69"/>
      <c r="BY119" s="69"/>
      <c r="BZ119" s="69"/>
      <c r="CA119" s="69"/>
      <c r="CB119" s="69"/>
      <c r="CC119" s="69"/>
      <c r="CD119" s="69"/>
      <c r="CE119" s="69"/>
      <c r="CF119" s="69"/>
      <c r="CG119" s="69"/>
      <c r="CH119" s="69"/>
      <c r="CI119" s="69"/>
      <c r="CJ119" s="69"/>
      <c r="CK119" s="69"/>
      <c r="CL119" s="83"/>
      <c r="CM119" s="69"/>
    </row>
    <row r="120" spans="10:91" x14ac:dyDescent="0.25">
      <c r="J120" s="45"/>
      <c r="K120" s="45"/>
      <c r="L120" s="45"/>
      <c r="M120" s="45"/>
      <c r="N120" s="45"/>
      <c r="O120" s="45"/>
      <c r="P120" s="45"/>
      <c r="Q120" s="45"/>
      <c r="R120" s="45"/>
      <c r="AO120" s="34"/>
      <c r="AP120" s="34"/>
      <c r="AQ120" s="34"/>
      <c r="AR120" s="34"/>
      <c r="BR120" s="69"/>
      <c r="BS120" s="69"/>
      <c r="BT120" s="69"/>
      <c r="BU120" s="69"/>
      <c r="BV120" s="69"/>
      <c r="BW120" s="69"/>
      <c r="BX120" s="69"/>
      <c r="BY120" s="69"/>
      <c r="BZ120" s="69"/>
      <c r="CA120" s="69"/>
      <c r="CB120" s="69"/>
      <c r="CC120" s="69"/>
      <c r="CD120" s="69"/>
      <c r="CE120" s="69"/>
      <c r="CF120" s="69"/>
      <c r="CG120" s="69"/>
      <c r="CH120" s="69"/>
      <c r="CI120" s="69"/>
      <c r="CJ120" s="69"/>
      <c r="CK120" s="69"/>
      <c r="CL120" s="83"/>
      <c r="CM120" s="69"/>
    </row>
    <row r="121" spans="10:91" x14ac:dyDescent="0.25">
      <c r="J121" s="45"/>
      <c r="K121" s="45"/>
      <c r="L121" s="45"/>
      <c r="M121" s="45"/>
      <c r="N121" s="45"/>
      <c r="O121" s="45"/>
      <c r="P121" s="45"/>
      <c r="Q121" s="45"/>
      <c r="R121" s="45"/>
      <c r="AO121" s="34"/>
      <c r="AP121" s="34"/>
      <c r="AQ121" s="34"/>
      <c r="AR121" s="34"/>
      <c r="BR121" s="69"/>
      <c r="BS121" s="69"/>
      <c r="BT121" s="69"/>
      <c r="BU121" s="69"/>
      <c r="BV121" s="69"/>
      <c r="BW121" s="69"/>
      <c r="BX121" s="69"/>
      <c r="BY121" s="69"/>
      <c r="BZ121" s="69"/>
      <c r="CA121" s="69"/>
      <c r="CB121" s="69"/>
      <c r="CC121" s="69"/>
      <c r="CD121" s="69"/>
      <c r="CE121" s="69"/>
      <c r="CF121" s="69"/>
      <c r="CG121" s="69"/>
      <c r="CH121" s="69"/>
      <c r="CI121" s="69"/>
      <c r="CJ121" s="69"/>
      <c r="CK121" s="69"/>
      <c r="CL121" s="83"/>
      <c r="CM121" s="69"/>
    </row>
    <row r="122" spans="10:91" x14ac:dyDescent="0.25">
      <c r="J122" s="45"/>
      <c r="K122" s="45"/>
      <c r="L122" s="45"/>
      <c r="M122" s="45"/>
      <c r="N122" s="45"/>
      <c r="O122" s="45"/>
      <c r="P122" s="45"/>
      <c r="Q122" s="45"/>
      <c r="R122" s="45"/>
      <c r="AO122" s="34"/>
      <c r="AP122" s="34"/>
      <c r="AQ122" s="34"/>
      <c r="AR122" s="34"/>
      <c r="BR122" s="69"/>
      <c r="BS122" s="69"/>
      <c r="BT122" s="69"/>
      <c r="BU122" s="69"/>
      <c r="BV122" s="69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83"/>
      <c r="CM122" s="69"/>
    </row>
    <row r="123" spans="10:91" x14ac:dyDescent="0.25">
      <c r="J123" s="45"/>
      <c r="K123" s="45"/>
      <c r="L123" s="45"/>
      <c r="M123" s="45"/>
      <c r="N123" s="45"/>
      <c r="O123" s="45"/>
      <c r="P123" s="45"/>
      <c r="Q123" s="45"/>
      <c r="R123" s="45"/>
      <c r="AO123" s="34"/>
      <c r="AP123" s="34"/>
      <c r="AQ123" s="34"/>
      <c r="AR123" s="34"/>
      <c r="BR123" s="69"/>
      <c r="BS123" s="69"/>
      <c r="BT123" s="69"/>
      <c r="BU123" s="69"/>
      <c r="BV123" s="69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83"/>
      <c r="CM123" s="69"/>
    </row>
    <row r="124" spans="10:91" x14ac:dyDescent="0.25">
      <c r="J124" s="45"/>
      <c r="K124" s="45"/>
      <c r="L124" s="45"/>
      <c r="M124" s="45"/>
      <c r="N124" s="45"/>
      <c r="O124" s="45"/>
      <c r="P124" s="45"/>
      <c r="Q124" s="45"/>
      <c r="R124" s="45"/>
      <c r="AO124" s="34"/>
      <c r="AP124" s="34"/>
      <c r="AQ124" s="34"/>
      <c r="AR124" s="34"/>
      <c r="BR124" s="69"/>
      <c r="BS124" s="69"/>
      <c r="BT124" s="69"/>
      <c r="BU124" s="69"/>
      <c r="BV124" s="69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83"/>
      <c r="CM124" s="69"/>
    </row>
    <row r="125" spans="10:91" x14ac:dyDescent="0.25">
      <c r="J125" s="45"/>
      <c r="K125" s="45"/>
      <c r="L125" s="45"/>
      <c r="M125" s="45"/>
      <c r="N125" s="45"/>
      <c r="O125" s="45"/>
      <c r="P125" s="45"/>
      <c r="Q125" s="45"/>
      <c r="R125" s="45"/>
      <c r="AO125" s="34"/>
      <c r="AP125" s="34"/>
      <c r="AQ125" s="34"/>
      <c r="AR125" s="34"/>
      <c r="BR125" s="69"/>
      <c r="BS125" s="69"/>
      <c r="BT125" s="69"/>
      <c r="BU125" s="69"/>
      <c r="BV125" s="69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83"/>
      <c r="CM125" s="69"/>
    </row>
    <row r="126" spans="10:91" x14ac:dyDescent="0.25">
      <c r="J126" s="45"/>
      <c r="K126" s="45"/>
      <c r="L126" s="45"/>
      <c r="M126" s="45"/>
      <c r="N126" s="45"/>
      <c r="O126" s="45"/>
      <c r="P126" s="45"/>
      <c r="Q126" s="45"/>
      <c r="R126" s="45"/>
      <c r="AO126" s="34"/>
      <c r="AP126" s="34"/>
      <c r="AQ126" s="34"/>
      <c r="AR126" s="34"/>
      <c r="BR126" s="69"/>
      <c r="BS126" s="69"/>
      <c r="BT126" s="69"/>
      <c r="BU126" s="69"/>
      <c r="BV126" s="69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83"/>
      <c r="CM126" s="69"/>
    </row>
    <row r="127" spans="10:91" x14ac:dyDescent="0.25">
      <c r="J127" s="45"/>
      <c r="K127" s="45"/>
      <c r="L127" s="45"/>
      <c r="M127" s="45"/>
      <c r="N127" s="45"/>
      <c r="O127" s="45"/>
      <c r="P127" s="45"/>
      <c r="Q127" s="45"/>
      <c r="R127" s="45"/>
      <c r="AO127" s="34"/>
      <c r="AP127" s="34"/>
      <c r="AQ127" s="34"/>
      <c r="AR127" s="34"/>
      <c r="BR127" s="69"/>
      <c r="BS127" s="69"/>
      <c r="BT127" s="69"/>
      <c r="BU127" s="69"/>
      <c r="BV127" s="69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83"/>
      <c r="CM127" s="69"/>
    </row>
    <row r="128" spans="10:91" x14ac:dyDescent="0.25">
      <c r="J128" s="45"/>
      <c r="K128" s="45"/>
      <c r="L128" s="45"/>
      <c r="M128" s="45"/>
      <c r="N128" s="45"/>
      <c r="O128" s="45"/>
      <c r="P128" s="45"/>
      <c r="Q128" s="45"/>
      <c r="R128" s="45"/>
      <c r="AO128" s="34"/>
      <c r="AP128" s="34"/>
      <c r="AQ128" s="34"/>
      <c r="AR128" s="34"/>
      <c r="BR128" s="69"/>
      <c r="BS128" s="69"/>
      <c r="BT128" s="69"/>
      <c r="BU128" s="69"/>
      <c r="BV128" s="69"/>
      <c r="BW128" s="69"/>
      <c r="BX128" s="69"/>
      <c r="BY128" s="69"/>
      <c r="BZ128" s="69"/>
      <c r="CA128" s="69"/>
      <c r="CB128" s="69"/>
      <c r="CC128" s="69"/>
      <c r="CD128" s="69"/>
      <c r="CE128" s="69"/>
      <c r="CF128" s="69"/>
      <c r="CG128" s="69"/>
      <c r="CH128" s="69"/>
      <c r="CI128" s="69"/>
      <c r="CJ128" s="69"/>
      <c r="CK128" s="69"/>
      <c r="CL128" s="83"/>
      <c r="CM128" s="69"/>
    </row>
    <row r="129" spans="10:91" x14ac:dyDescent="0.25">
      <c r="J129" s="45"/>
      <c r="K129" s="45"/>
      <c r="L129" s="45"/>
      <c r="M129" s="45"/>
      <c r="N129" s="45"/>
      <c r="O129" s="45"/>
      <c r="P129" s="45"/>
      <c r="Q129" s="45"/>
      <c r="R129" s="45"/>
      <c r="AO129" s="34"/>
      <c r="AP129" s="34"/>
      <c r="AQ129" s="34"/>
      <c r="AR129" s="34"/>
      <c r="BR129" s="69"/>
      <c r="BS129" s="69"/>
      <c r="BT129" s="69"/>
      <c r="BU129" s="69"/>
      <c r="BV129" s="69"/>
      <c r="BW129" s="69"/>
      <c r="BX129" s="69"/>
      <c r="BY129" s="69"/>
      <c r="BZ129" s="69"/>
      <c r="CA129" s="69"/>
      <c r="CB129" s="69"/>
      <c r="CC129" s="69"/>
      <c r="CD129" s="69"/>
      <c r="CE129" s="69"/>
      <c r="CF129" s="69"/>
      <c r="CG129" s="69"/>
      <c r="CH129" s="69"/>
      <c r="CI129" s="69"/>
      <c r="CJ129" s="69"/>
      <c r="CK129" s="69"/>
      <c r="CL129" s="83"/>
      <c r="CM129" s="69"/>
    </row>
    <row r="130" spans="10:91" x14ac:dyDescent="0.25">
      <c r="J130" s="45"/>
      <c r="K130" s="45"/>
      <c r="L130" s="45"/>
      <c r="M130" s="45"/>
      <c r="N130" s="45"/>
      <c r="O130" s="45"/>
      <c r="P130" s="45"/>
      <c r="Q130" s="45"/>
      <c r="R130" s="45"/>
      <c r="AO130" s="34"/>
      <c r="AP130" s="34"/>
      <c r="AQ130" s="34"/>
      <c r="AR130" s="34"/>
      <c r="BR130" s="69"/>
      <c r="BS130" s="69"/>
      <c r="BT130" s="69"/>
      <c r="BU130" s="69"/>
      <c r="BV130" s="69"/>
      <c r="BW130" s="69"/>
      <c r="BX130" s="69"/>
      <c r="BY130" s="69"/>
      <c r="BZ130" s="69"/>
      <c r="CA130" s="69"/>
      <c r="CB130" s="69"/>
      <c r="CC130" s="69"/>
      <c r="CD130" s="69"/>
      <c r="CE130" s="69"/>
      <c r="CF130" s="69"/>
      <c r="CG130" s="69"/>
      <c r="CH130" s="69"/>
      <c r="CI130" s="69"/>
      <c r="CJ130" s="69"/>
      <c r="CK130" s="69"/>
      <c r="CL130" s="83"/>
      <c r="CM130" s="69"/>
    </row>
    <row r="131" spans="10:91" x14ac:dyDescent="0.25">
      <c r="J131" s="45"/>
      <c r="K131" s="45"/>
      <c r="L131" s="45"/>
      <c r="M131" s="45"/>
      <c r="N131" s="45"/>
      <c r="O131" s="45"/>
      <c r="P131" s="45"/>
      <c r="Q131" s="45"/>
      <c r="R131" s="45"/>
      <c r="AO131" s="34"/>
      <c r="AP131" s="34"/>
      <c r="AQ131" s="34"/>
      <c r="AR131" s="34"/>
      <c r="BR131" s="69"/>
      <c r="BS131" s="69"/>
      <c r="BT131" s="69"/>
      <c r="BU131" s="69"/>
      <c r="BV131" s="69"/>
      <c r="BW131" s="69"/>
      <c r="BX131" s="69"/>
      <c r="BY131" s="69"/>
      <c r="BZ131" s="69"/>
      <c r="CA131" s="69"/>
      <c r="CB131" s="69"/>
      <c r="CC131" s="69"/>
      <c r="CD131" s="69"/>
      <c r="CE131" s="69"/>
      <c r="CF131" s="69"/>
      <c r="CG131" s="69"/>
      <c r="CH131" s="69"/>
      <c r="CI131" s="69"/>
      <c r="CJ131" s="69"/>
      <c r="CK131" s="69"/>
      <c r="CL131" s="83"/>
      <c r="CM131" s="69"/>
    </row>
    <row r="132" spans="10:91" x14ac:dyDescent="0.25">
      <c r="J132" s="45"/>
      <c r="K132" s="45"/>
      <c r="L132" s="45"/>
      <c r="M132" s="45"/>
      <c r="N132" s="45"/>
      <c r="O132" s="45"/>
      <c r="P132" s="45"/>
      <c r="Q132" s="45"/>
      <c r="R132" s="45"/>
      <c r="AO132" s="34"/>
      <c r="AP132" s="34"/>
      <c r="AQ132" s="34"/>
      <c r="AR132" s="34"/>
      <c r="BR132" s="69"/>
      <c r="BS132" s="69"/>
      <c r="BT132" s="69"/>
      <c r="BU132" s="69"/>
      <c r="BV132" s="69"/>
      <c r="BW132" s="69"/>
      <c r="BX132" s="69"/>
      <c r="BY132" s="69"/>
      <c r="BZ132" s="69"/>
      <c r="CA132" s="69"/>
      <c r="CB132" s="69"/>
      <c r="CC132" s="69"/>
      <c r="CD132" s="69"/>
      <c r="CE132" s="69"/>
      <c r="CF132" s="69"/>
      <c r="CG132" s="69"/>
      <c r="CH132" s="69"/>
      <c r="CI132" s="69"/>
      <c r="CJ132" s="69"/>
      <c r="CK132" s="69"/>
      <c r="CL132" s="83"/>
      <c r="CM132" s="69"/>
    </row>
    <row r="133" spans="10:91" x14ac:dyDescent="0.25">
      <c r="J133" s="45"/>
      <c r="K133" s="45"/>
      <c r="L133" s="45"/>
      <c r="M133" s="45"/>
      <c r="N133" s="45"/>
      <c r="O133" s="45"/>
      <c r="P133" s="45"/>
      <c r="Q133" s="45"/>
      <c r="R133" s="45"/>
      <c r="AO133" s="34"/>
      <c r="AP133" s="34"/>
      <c r="AQ133" s="34"/>
      <c r="AR133" s="34"/>
      <c r="BR133" s="69"/>
      <c r="BS133" s="69"/>
      <c r="BT133" s="69"/>
      <c r="BU133" s="69"/>
      <c r="BV133" s="69"/>
      <c r="BW133" s="69"/>
      <c r="BX133" s="69"/>
      <c r="BY133" s="69"/>
      <c r="BZ133" s="69"/>
      <c r="CA133" s="69"/>
      <c r="CB133" s="69"/>
      <c r="CC133" s="69"/>
      <c r="CD133" s="69"/>
      <c r="CE133" s="69"/>
      <c r="CF133" s="69"/>
      <c r="CG133" s="69"/>
      <c r="CH133" s="69"/>
      <c r="CI133" s="69"/>
      <c r="CJ133" s="69"/>
      <c r="CK133" s="69"/>
      <c r="CL133" s="83"/>
      <c r="CM133" s="69"/>
    </row>
    <row r="134" spans="10:91" x14ac:dyDescent="0.25">
      <c r="J134" s="45"/>
      <c r="K134" s="45"/>
      <c r="L134" s="45"/>
      <c r="M134" s="45"/>
      <c r="N134" s="45"/>
      <c r="O134" s="45"/>
      <c r="P134" s="45"/>
      <c r="Q134" s="45"/>
      <c r="R134" s="45"/>
      <c r="AO134" s="34"/>
      <c r="AP134" s="34"/>
      <c r="AQ134" s="34"/>
      <c r="AR134" s="34"/>
      <c r="BR134" s="69"/>
      <c r="BS134" s="69"/>
      <c r="BT134" s="69"/>
      <c r="BU134" s="69"/>
      <c r="BV134" s="69"/>
      <c r="BW134" s="69"/>
      <c r="BX134" s="69"/>
      <c r="BY134" s="69"/>
      <c r="BZ134" s="69"/>
      <c r="CA134" s="69"/>
      <c r="CB134" s="69"/>
      <c r="CC134" s="69"/>
      <c r="CD134" s="69"/>
      <c r="CE134" s="69"/>
      <c r="CF134" s="69"/>
      <c r="CG134" s="69"/>
      <c r="CH134" s="69"/>
      <c r="CI134" s="69"/>
      <c r="CJ134" s="69"/>
      <c r="CK134" s="69"/>
      <c r="CL134" s="83"/>
      <c r="CM134" s="69"/>
    </row>
    <row r="135" spans="10:91" x14ac:dyDescent="0.25">
      <c r="J135" s="45"/>
      <c r="K135" s="45"/>
      <c r="L135" s="45"/>
      <c r="M135" s="45"/>
      <c r="N135" s="45"/>
      <c r="O135" s="45"/>
      <c r="P135" s="45"/>
      <c r="Q135" s="45"/>
      <c r="R135" s="45"/>
      <c r="AO135" s="34"/>
      <c r="AP135" s="34"/>
      <c r="AQ135" s="34"/>
      <c r="AR135" s="34"/>
      <c r="BR135" s="69"/>
      <c r="BS135" s="69"/>
      <c r="BT135" s="69"/>
      <c r="BU135" s="69"/>
      <c r="BV135" s="69"/>
      <c r="BW135" s="69"/>
      <c r="BX135" s="69"/>
      <c r="BY135" s="69"/>
      <c r="BZ135" s="69"/>
      <c r="CA135" s="69"/>
      <c r="CB135" s="69"/>
      <c r="CC135" s="69"/>
      <c r="CD135" s="69"/>
      <c r="CE135" s="69"/>
      <c r="CF135" s="69"/>
      <c r="CG135" s="69"/>
      <c r="CH135" s="69"/>
      <c r="CI135" s="69"/>
      <c r="CJ135" s="69"/>
      <c r="CK135" s="69"/>
      <c r="CL135" s="83"/>
      <c r="CM135" s="69"/>
    </row>
    <row r="136" spans="10:91" x14ac:dyDescent="0.25">
      <c r="J136" s="45"/>
      <c r="K136" s="45"/>
      <c r="L136" s="45"/>
      <c r="M136" s="45"/>
      <c r="N136" s="45"/>
      <c r="O136" s="45"/>
      <c r="P136" s="45"/>
      <c r="Q136" s="45"/>
      <c r="R136" s="45"/>
      <c r="AO136" s="34"/>
      <c r="AP136" s="34"/>
      <c r="AQ136" s="34"/>
      <c r="AR136" s="34"/>
      <c r="BR136" s="69"/>
      <c r="BS136" s="69"/>
      <c r="BT136" s="69"/>
      <c r="BU136" s="69"/>
      <c r="BV136" s="69"/>
      <c r="BW136" s="69"/>
      <c r="BX136" s="69"/>
      <c r="BY136" s="69"/>
      <c r="BZ136" s="69"/>
      <c r="CA136" s="69"/>
      <c r="CB136" s="69"/>
      <c r="CC136" s="69"/>
      <c r="CD136" s="69"/>
      <c r="CE136" s="69"/>
      <c r="CF136" s="69"/>
      <c r="CG136" s="69"/>
      <c r="CH136" s="69"/>
      <c r="CI136" s="69"/>
      <c r="CJ136" s="69"/>
      <c r="CK136" s="69"/>
      <c r="CL136" s="83"/>
      <c r="CM136" s="69"/>
    </row>
    <row r="137" spans="10:91" x14ac:dyDescent="0.25">
      <c r="J137" s="45"/>
      <c r="K137" s="45"/>
      <c r="L137" s="45"/>
      <c r="M137" s="45"/>
      <c r="N137" s="45"/>
      <c r="O137" s="45"/>
      <c r="P137" s="45"/>
      <c r="Q137" s="45"/>
      <c r="R137" s="45"/>
      <c r="AO137" s="34"/>
      <c r="AP137" s="34"/>
      <c r="AQ137" s="34"/>
      <c r="AR137" s="34"/>
      <c r="BR137" s="69"/>
      <c r="BS137" s="69"/>
      <c r="BT137" s="69"/>
      <c r="BU137" s="69"/>
      <c r="BV137" s="69"/>
      <c r="BW137" s="69"/>
      <c r="BX137" s="69"/>
      <c r="BY137" s="69"/>
      <c r="BZ137" s="69"/>
      <c r="CA137" s="69"/>
      <c r="CB137" s="69"/>
      <c r="CC137" s="69"/>
      <c r="CD137" s="69"/>
      <c r="CE137" s="69"/>
      <c r="CF137" s="69"/>
      <c r="CG137" s="69"/>
      <c r="CH137" s="69"/>
      <c r="CI137" s="69"/>
      <c r="CJ137" s="69"/>
      <c r="CK137" s="69"/>
      <c r="CL137" s="83"/>
      <c r="CM137" s="69"/>
    </row>
    <row r="138" spans="10:91" x14ac:dyDescent="0.25">
      <c r="J138" s="45"/>
      <c r="K138" s="45"/>
      <c r="L138" s="45"/>
      <c r="M138" s="45"/>
      <c r="N138" s="45"/>
      <c r="O138" s="45"/>
      <c r="P138" s="45"/>
      <c r="Q138" s="45"/>
      <c r="R138" s="45"/>
      <c r="AO138" s="34"/>
      <c r="AP138" s="34"/>
      <c r="AQ138" s="34"/>
      <c r="AR138" s="34"/>
      <c r="BR138" s="69"/>
      <c r="BS138" s="69"/>
      <c r="BT138" s="69"/>
      <c r="BU138" s="69"/>
      <c r="BV138" s="69"/>
      <c r="BW138" s="69"/>
      <c r="BX138" s="69"/>
      <c r="BY138" s="69"/>
      <c r="BZ138" s="69"/>
      <c r="CA138" s="69"/>
      <c r="CB138" s="69"/>
      <c r="CC138" s="69"/>
      <c r="CD138" s="69"/>
      <c r="CE138" s="69"/>
      <c r="CF138" s="69"/>
      <c r="CG138" s="69"/>
      <c r="CH138" s="69"/>
      <c r="CI138" s="69"/>
      <c r="CJ138" s="69"/>
      <c r="CK138" s="69"/>
      <c r="CL138" s="83"/>
      <c r="CM138" s="69"/>
    </row>
    <row r="139" spans="10:91" x14ac:dyDescent="0.25">
      <c r="J139" s="45"/>
      <c r="K139" s="45"/>
      <c r="L139" s="45"/>
      <c r="M139" s="45"/>
      <c r="N139" s="45"/>
      <c r="O139" s="45"/>
      <c r="P139" s="45"/>
      <c r="Q139" s="45"/>
      <c r="R139" s="45"/>
      <c r="AO139" s="34"/>
      <c r="AP139" s="34"/>
      <c r="AQ139" s="34"/>
      <c r="AR139" s="34"/>
      <c r="BR139" s="69"/>
      <c r="BS139" s="69"/>
      <c r="BT139" s="69"/>
      <c r="BU139" s="69"/>
      <c r="BV139" s="69"/>
      <c r="BW139" s="69"/>
      <c r="BX139" s="69"/>
      <c r="BY139" s="69"/>
      <c r="BZ139" s="69"/>
      <c r="CA139" s="69"/>
      <c r="CB139" s="69"/>
      <c r="CC139" s="69"/>
      <c r="CD139" s="69"/>
      <c r="CE139" s="69"/>
      <c r="CF139" s="69"/>
      <c r="CG139" s="69"/>
      <c r="CH139" s="69"/>
      <c r="CI139" s="69"/>
      <c r="CJ139" s="69"/>
      <c r="CK139" s="69"/>
      <c r="CL139" s="83"/>
      <c r="CM139" s="69"/>
    </row>
    <row r="140" spans="10:91" x14ac:dyDescent="0.25">
      <c r="J140" s="45"/>
      <c r="K140" s="45"/>
      <c r="L140" s="45"/>
      <c r="M140" s="45"/>
      <c r="N140" s="45"/>
      <c r="O140" s="45"/>
      <c r="P140" s="45"/>
      <c r="Q140" s="45"/>
      <c r="R140" s="45"/>
      <c r="AO140" s="34"/>
      <c r="AP140" s="34"/>
      <c r="AQ140" s="34"/>
      <c r="AR140" s="34"/>
      <c r="BR140" s="69"/>
      <c r="BS140" s="69"/>
      <c r="BT140" s="69"/>
      <c r="BU140" s="69"/>
      <c r="BV140" s="69"/>
      <c r="BW140" s="69"/>
      <c r="BX140" s="69"/>
      <c r="BY140" s="69"/>
      <c r="BZ140" s="69"/>
      <c r="CA140" s="69"/>
      <c r="CB140" s="69"/>
      <c r="CC140" s="69"/>
      <c r="CD140" s="69"/>
      <c r="CE140" s="69"/>
      <c r="CF140" s="69"/>
      <c r="CG140" s="69"/>
      <c r="CH140" s="69"/>
      <c r="CI140" s="69"/>
      <c r="CJ140" s="69"/>
      <c r="CK140" s="69"/>
      <c r="CL140" s="83"/>
      <c r="CM140" s="69"/>
    </row>
    <row r="141" spans="10:91" x14ac:dyDescent="0.25">
      <c r="J141" s="45"/>
      <c r="K141" s="45"/>
      <c r="L141" s="45"/>
      <c r="M141" s="45"/>
      <c r="N141" s="45"/>
      <c r="O141" s="45"/>
      <c r="P141" s="45"/>
      <c r="Q141" s="45"/>
      <c r="R141" s="45"/>
      <c r="AO141" s="34"/>
      <c r="AP141" s="34"/>
      <c r="AQ141" s="34"/>
      <c r="AR141" s="34"/>
      <c r="BR141" s="69"/>
      <c r="BS141" s="69"/>
      <c r="BT141" s="69"/>
      <c r="BU141" s="69"/>
      <c r="BV141" s="69"/>
      <c r="BW141" s="69"/>
      <c r="BX141" s="69"/>
      <c r="BY141" s="69"/>
      <c r="BZ141" s="69"/>
      <c r="CA141" s="69"/>
      <c r="CB141" s="69"/>
      <c r="CC141" s="69"/>
      <c r="CD141" s="69"/>
      <c r="CE141" s="69"/>
      <c r="CF141" s="69"/>
      <c r="CG141" s="69"/>
      <c r="CH141" s="69"/>
      <c r="CI141" s="69"/>
      <c r="CJ141" s="69"/>
      <c r="CK141" s="69"/>
      <c r="CL141" s="83"/>
      <c r="CM141" s="69"/>
    </row>
    <row r="142" spans="10:91" x14ac:dyDescent="0.25">
      <c r="J142" s="45"/>
      <c r="K142" s="45"/>
      <c r="L142" s="45"/>
      <c r="M142" s="45"/>
      <c r="N142" s="45"/>
      <c r="O142" s="45"/>
      <c r="P142" s="45"/>
      <c r="Q142" s="45"/>
      <c r="R142" s="45"/>
      <c r="AO142" s="34"/>
      <c r="AP142" s="34"/>
      <c r="AQ142" s="34"/>
      <c r="AR142" s="34"/>
      <c r="BR142" s="69"/>
      <c r="BS142" s="69"/>
      <c r="BT142" s="69"/>
      <c r="BU142" s="69"/>
      <c r="BV142" s="69"/>
      <c r="BW142" s="69"/>
      <c r="BX142" s="69"/>
      <c r="BY142" s="69"/>
      <c r="BZ142" s="69"/>
      <c r="CA142" s="69"/>
      <c r="CB142" s="69"/>
      <c r="CC142" s="69"/>
      <c r="CD142" s="69"/>
      <c r="CE142" s="69"/>
      <c r="CF142" s="69"/>
      <c r="CG142" s="69"/>
      <c r="CH142" s="69"/>
      <c r="CI142" s="69"/>
      <c r="CJ142" s="69"/>
      <c r="CK142" s="69"/>
      <c r="CL142" s="83"/>
      <c r="CM142" s="69"/>
    </row>
    <row r="143" spans="10:91" x14ac:dyDescent="0.25">
      <c r="J143" s="45"/>
      <c r="K143" s="45"/>
      <c r="L143" s="45"/>
      <c r="M143" s="45"/>
      <c r="N143" s="45"/>
      <c r="O143" s="45"/>
      <c r="P143" s="45"/>
      <c r="Q143" s="45"/>
      <c r="R143" s="45"/>
      <c r="AO143" s="34"/>
      <c r="AP143" s="34"/>
      <c r="AQ143" s="34"/>
      <c r="AR143" s="34"/>
      <c r="BR143" s="69"/>
      <c r="BS143" s="69"/>
      <c r="BT143" s="69"/>
      <c r="BU143" s="69"/>
      <c r="BV143" s="69"/>
      <c r="BW143" s="69"/>
      <c r="BX143" s="69"/>
      <c r="BY143" s="69"/>
      <c r="BZ143" s="69"/>
      <c r="CA143" s="69"/>
      <c r="CB143" s="69"/>
      <c r="CC143" s="69"/>
      <c r="CD143" s="69"/>
      <c r="CE143" s="69"/>
      <c r="CF143" s="69"/>
      <c r="CG143" s="69"/>
      <c r="CH143" s="69"/>
      <c r="CI143" s="69"/>
      <c r="CJ143" s="69"/>
      <c r="CK143" s="69"/>
      <c r="CL143" s="83"/>
      <c r="CM143" s="69"/>
    </row>
    <row r="144" spans="10:91" x14ac:dyDescent="0.25">
      <c r="J144" s="45"/>
      <c r="K144" s="45"/>
      <c r="L144" s="45"/>
      <c r="M144" s="45"/>
      <c r="N144" s="45"/>
      <c r="O144" s="45"/>
      <c r="P144" s="45"/>
      <c r="Q144" s="45"/>
      <c r="R144" s="45"/>
      <c r="AO144" s="34"/>
      <c r="AP144" s="34"/>
      <c r="AQ144" s="34"/>
      <c r="AR144" s="34"/>
      <c r="BR144" s="69"/>
      <c r="BS144" s="69"/>
      <c r="BT144" s="69"/>
      <c r="BU144" s="69"/>
      <c r="BV144" s="69"/>
      <c r="BW144" s="69"/>
      <c r="BX144" s="69"/>
      <c r="BY144" s="69"/>
      <c r="BZ144" s="69"/>
      <c r="CA144" s="69"/>
      <c r="CB144" s="69"/>
      <c r="CC144" s="69"/>
      <c r="CD144" s="69"/>
      <c r="CE144" s="69"/>
      <c r="CF144" s="69"/>
      <c r="CG144" s="69"/>
      <c r="CH144" s="69"/>
      <c r="CI144" s="69"/>
      <c r="CJ144" s="69"/>
      <c r="CK144" s="69"/>
      <c r="CL144" s="83"/>
      <c r="CM144" s="69"/>
    </row>
    <row r="145" spans="10:91" x14ac:dyDescent="0.25">
      <c r="J145" s="45"/>
      <c r="K145" s="45"/>
      <c r="L145" s="45"/>
      <c r="M145" s="45"/>
      <c r="N145" s="45"/>
      <c r="O145" s="45"/>
      <c r="P145" s="45"/>
      <c r="Q145" s="45"/>
      <c r="R145" s="45"/>
      <c r="AO145" s="34"/>
      <c r="AP145" s="34"/>
      <c r="AQ145" s="34"/>
      <c r="AR145" s="34"/>
      <c r="BR145" s="69"/>
      <c r="BS145" s="69"/>
      <c r="BT145" s="69"/>
      <c r="BU145" s="69"/>
      <c r="BV145" s="69"/>
      <c r="BW145" s="69"/>
      <c r="BX145" s="69"/>
      <c r="BY145" s="69"/>
      <c r="BZ145" s="69"/>
      <c r="CA145" s="69"/>
      <c r="CB145" s="69"/>
      <c r="CC145" s="69"/>
      <c r="CD145" s="69"/>
      <c r="CE145" s="69"/>
      <c r="CF145" s="69"/>
      <c r="CG145" s="69"/>
      <c r="CH145" s="69"/>
      <c r="CI145" s="69"/>
      <c r="CJ145" s="69"/>
      <c r="CK145" s="69"/>
      <c r="CL145" s="83"/>
      <c r="CM145" s="69"/>
    </row>
    <row r="146" spans="10:91" x14ac:dyDescent="0.25">
      <c r="J146" s="45"/>
      <c r="K146" s="45"/>
      <c r="L146" s="45"/>
      <c r="M146" s="45"/>
      <c r="N146" s="45"/>
      <c r="O146" s="45"/>
      <c r="P146" s="45"/>
      <c r="Q146" s="45"/>
      <c r="R146" s="45"/>
      <c r="AO146" s="34"/>
      <c r="AP146" s="34"/>
      <c r="AQ146" s="34"/>
      <c r="AR146" s="34"/>
      <c r="BR146" s="69"/>
      <c r="BS146" s="69"/>
      <c r="BT146" s="69"/>
      <c r="BU146" s="69"/>
      <c r="BV146" s="69"/>
      <c r="BW146" s="69"/>
      <c r="BX146" s="69"/>
      <c r="BY146" s="69"/>
      <c r="BZ146" s="69"/>
      <c r="CA146" s="69"/>
      <c r="CB146" s="69"/>
      <c r="CC146" s="69"/>
      <c r="CD146" s="69"/>
      <c r="CE146" s="69"/>
      <c r="CF146" s="69"/>
      <c r="CG146" s="69"/>
      <c r="CH146" s="69"/>
      <c r="CI146" s="69"/>
      <c r="CJ146" s="69"/>
      <c r="CK146" s="69"/>
      <c r="CL146" s="83"/>
      <c r="CM146" s="69"/>
    </row>
    <row r="147" spans="10:91" x14ac:dyDescent="0.25">
      <c r="J147" s="45"/>
      <c r="K147" s="45"/>
      <c r="L147" s="45"/>
      <c r="M147" s="45"/>
      <c r="N147" s="45"/>
      <c r="O147" s="45"/>
      <c r="P147" s="45"/>
      <c r="Q147" s="45"/>
      <c r="R147" s="45"/>
      <c r="AO147" s="34"/>
      <c r="AP147" s="34"/>
      <c r="AQ147" s="34"/>
      <c r="AR147" s="34"/>
      <c r="BR147" s="69"/>
      <c r="BS147" s="69"/>
      <c r="BT147" s="69"/>
      <c r="BU147" s="69"/>
      <c r="BV147" s="69"/>
      <c r="BW147" s="69"/>
      <c r="BX147" s="69"/>
      <c r="BY147" s="69"/>
      <c r="BZ147" s="69"/>
      <c r="CA147" s="69"/>
      <c r="CB147" s="69"/>
      <c r="CC147" s="69"/>
      <c r="CD147" s="69"/>
      <c r="CE147" s="69"/>
      <c r="CF147" s="69"/>
      <c r="CG147" s="69"/>
      <c r="CH147" s="69"/>
      <c r="CI147" s="69"/>
      <c r="CJ147" s="69"/>
      <c r="CK147" s="69"/>
      <c r="CL147" s="83"/>
      <c r="CM147" s="69"/>
    </row>
    <row r="148" spans="10:91" x14ac:dyDescent="0.25">
      <c r="J148" s="45"/>
      <c r="K148" s="45"/>
      <c r="L148" s="45"/>
      <c r="M148" s="45"/>
      <c r="N148" s="45"/>
      <c r="O148" s="45"/>
      <c r="P148" s="45"/>
      <c r="Q148" s="45"/>
      <c r="R148" s="45"/>
      <c r="AO148" s="34"/>
      <c r="AP148" s="34"/>
      <c r="AQ148" s="34"/>
      <c r="AR148" s="34"/>
      <c r="BR148" s="69"/>
      <c r="BS148" s="69"/>
      <c r="BT148" s="69"/>
      <c r="BU148" s="69"/>
      <c r="BV148" s="69"/>
      <c r="BW148" s="69"/>
      <c r="BX148" s="69"/>
      <c r="BY148" s="69"/>
      <c r="BZ148" s="69"/>
      <c r="CA148" s="69"/>
      <c r="CB148" s="69"/>
      <c r="CC148" s="69"/>
      <c r="CD148" s="69"/>
      <c r="CE148" s="69"/>
      <c r="CF148" s="69"/>
      <c r="CG148" s="69"/>
      <c r="CH148" s="69"/>
      <c r="CI148" s="69"/>
      <c r="CJ148" s="69"/>
      <c r="CK148" s="69"/>
      <c r="CL148" s="83"/>
      <c r="CM148" s="69"/>
    </row>
    <row r="149" spans="10:91" x14ac:dyDescent="0.25">
      <c r="J149" s="45"/>
      <c r="K149" s="45"/>
      <c r="L149" s="45"/>
      <c r="M149" s="45"/>
      <c r="N149" s="45"/>
      <c r="O149" s="45"/>
      <c r="P149" s="45"/>
      <c r="Q149" s="45"/>
      <c r="R149" s="45"/>
      <c r="AO149" s="34"/>
      <c r="AP149" s="34"/>
      <c r="AQ149" s="34"/>
      <c r="AR149" s="34"/>
      <c r="BR149" s="69"/>
      <c r="BS149" s="69"/>
      <c r="BT149" s="69"/>
      <c r="BU149" s="69"/>
      <c r="BV149" s="69"/>
      <c r="BW149" s="69"/>
      <c r="BX149" s="69"/>
      <c r="BY149" s="69"/>
      <c r="BZ149" s="69"/>
      <c r="CA149" s="69"/>
      <c r="CB149" s="69"/>
      <c r="CC149" s="69"/>
      <c r="CD149" s="69"/>
      <c r="CE149" s="69"/>
      <c r="CF149" s="69"/>
      <c r="CG149" s="69"/>
      <c r="CH149" s="69"/>
      <c r="CI149" s="69"/>
      <c r="CJ149" s="69"/>
      <c r="CK149" s="69"/>
      <c r="CL149" s="83"/>
      <c r="CM149" s="69"/>
    </row>
    <row r="150" spans="10:91" x14ac:dyDescent="0.25">
      <c r="J150" s="45"/>
      <c r="K150" s="45"/>
      <c r="L150" s="45"/>
      <c r="M150" s="45"/>
      <c r="N150" s="45"/>
      <c r="O150" s="45"/>
      <c r="P150" s="45"/>
      <c r="Q150" s="45"/>
      <c r="R150" s="45"/>
      <c r="AO150" s="34"/>
      <c r="AP150" s="34"/>
      <c r="AQ150" s="34"/>
      <c r="AR150" s="34"/>
      <c r="BR150" s="69"/>
      <c r="BS150" s="69"/>
      <c r="BT150" s="69"/>
      <c r="BU150" s="69"/>
      <c r="BV150" s="69"/>
      <c r="BW150" s="69"/>
      <c r="BX150" s="69"/>
      <c r="BY150" s="69"/>
      <c r="BZ150" s="69"/>
      <c r="CA150" s="69"/>
      <c r="CB150" s="69"/>
      <c r="CC150" s="69"/>
      <c r="CD150" s="69"/>
      <c r="CE150" s="69"/>
      <c r="CF150" s="69"/>
      <c r="CG150" s="69"/>
      <c r="CH150" s="69"/>
      <c r="CI150" s="69"/>
      <c r="CJ150" s="69"/>
      <c r="CK150" s="69"/>
      <c r="CL150" s="83"/>
      <c r="CM150" s="69"/>
    </row>
    <row r="151" spans="10:91" x14ac:dyDescent="0.25">
      <c r="J151" s="45"/>
      <c r="K151" s="45"/>
      <c r="L151" s="45"/>
      <c r="M151" s="45"/>
      <c r="N151" s="45"/>
      <c r="O151" s="45"/>
      <c r="P151" s="45"/>
      <c r="Q151" s="45"/>
      <c r="R151" s="45"/>
      <c r="AO151" s="34"/>
      <c r="AP151" s="34"/>
      <c r="AQ151" s="34"/>
      <c r="AR151" s="34"/>
      <c r="BR151" s="69"/>
      <c r="BS151" s="69"/>
      <c r="BT151" s="69"/>
      <c r="BU151" s="69"/>
      <c r="BV151" s="69"/>
      <c r="BW151" s="69"/>
      <c r="BX151" s="69"/>
      <c r="BY151" s="69"/>
      <c r="BZ151" s="69"/>
      <c r="CA151" s="69"/>
      <c r="CB151" s="69"/>
      <c r="CC151" s="69"/>
      <c r="CD151" s="69"/>
      <c r="CE151" s="69"/>
      <c r="CF151" s="69"/>
      <c r="CG151" s="69"/>
      <c r="CH151" s="69"/>
      <c r="CI151" s="69"/>
      <c r="CJ151" s="69"/>
      <c r="CK151" s="69"/>
      <c r="CL151" s="83"/>
      <c r="CM151" s="69"/>
    </row>
    <row r="152" spans="10:91" x14ac:dyDescent="0.25">
      <c r="J152" s="45"/>
      <c r="K152" s="45"/>
      <c r="L152" s="45"/>
      <c r="M152" s="45"/>
      <c r="N152" s="45"/>
      <c r="O152" s="45"/>
      <c r="P152" s="45"/>
      <c r="Q152" s="45"/>
      <c r="R152" s="45"/>
      <c r="AO152" s="34"/>
      <c r="AP152" s="34"/>
      <c r="AQ152" s="34"/>
      <c r="AR152" s="34"/>
      <c r="BR152" s="69"/>
      <c r="BS152" s="69"/>
      <c r="BT152" s="69"/>
      <c r="BU152" s="69"/>
      <c r="BV152" s="69"/>
      <c r="BW152" s="69"/>
      <c r="BX152" s="69"/>
      <c r="BY152" s="69"/>
      <c r="BZ152" s="69"/>
      <c r="CA152" s="69"/>
      <c r="CB152" s="69"/>
      <c r="CC152" s="69"/>
      <c r="CD152" s="69"/>
      <c r="CE152" s="69"/>
      <c r="CF152" s="69"/>
      <c r="CG152" s="69"/>
      <c r="CH152" s="69"/>
      <c r="CI152" s="69"/>
      <c r="CJ152" s="69"/>
      <c r="CK152" s="69"/>
      <c r="CL152" s="83"/>
      <c r="CM152" s="69"/>
    </row>
    <row r="153" spans="10:91" x14ac:dyDescent="0.25">
      <c r="J153" s="45"/>
      <c r="K153" s="45"/>
      <c r="L153" s="45"/>
      <c r="M153" s="45"/>
      <c r="N153" s="45"/>
      <c r="O153" s="45"/>
      <c r="P153" s="45"/>
      <c r="Q153" s="45"/>
      <c r="R153" s="45"/>
      <c r="AO153" s="34"/>
      <c r="AP153" s="34"/>
      <c r="AQ153" s="34"/>
      <c r="AR153" s="34"/>
      <c r="BR153" s="69"/>
      <c r="BS153" s="69"/>
      <c r="BT153" s="69"/>
      <c r="BU153" s="69"/>
      <c r="BV153" s="69"/>
      <c r="BW153" s="69"/>
      <c r="BX153" s="69"/>
      <c r="BY153" s="69"/>
      <c r="BZ153" s="69"/>
      <c r="CA153" s="69"/>
      <c r="CB153" s="69"/>
      <c r="CC153" s="69"/>
      <c r="CD153" s="69"/>
      <c r="CE153" s="69"/>
      <c r="CF153" s="69"/>
      <c r="CG153" s="69"/>
      <c r="CH153" s="69"/>
      <c r="CI153" s="69"/>
      <c r="CJ153" s="69"/>
      <c r="CK153" s="69"/>
      <c r="CL153" s="83"/>
      <c r="CM153" s="69"/>
    </row>
    <row r="154" spans="10:91" x14ac:dyDescent="0.25">
      <c r="J154" s="45"/>
      <c r="K154" s="45"/>
      <c r="L154" s="45"/>
      <c r="M154" s="45"/>
      <c r="N154" s="45"/>
      <c r="O154" s="45"/>
      <c r="P154" s="45"/>
      <c r="Q154" s="45"/>
      <c r="R154" s="45"/>
      <c r="AO154" s="34"/>
      <c r="AP154" s="34"/>
      <c r="AQ154" s="34"/>
      <c r="AR154" s="34"/>
      <c r="BR154" s="69"/>
      <c r="BS154" s="69"/>
      <c r="BT154" s="69"/>
      <c r="BU154" s="69"/>
      <c r="BV154" s="69"/>
      <c r="BW154" s="69"/>
      <c r="BX154" s="69"/>
      <c r="BY154" s="69"/>
      <c r="BZ154" s="69"/>
      <c r="CA154" s="69"/>
      <c r="CB154" s="69"/>
      <c r="CC154" s="69"/>
      <c r="CD154" s="69"/>
      <c r="CE154" s="69"/>
      <c r="CF154" s="69"/>
      <c r="CG154" s="69"/>
      <c r="CH154" s="69"/>
      <c r="CI154" s="69"/>
      <c r="CJ154" s="69"/>
      <c r="CK154" s="69"/>
      <c r="CL154" s="83"/>
      <c r="CM154" s="69"/>
    </row>
    <row r="155" spans="10:91" x14ac:dyDescent="0.25">
      <c r="J155" s="45"/>
      <c r="K155" s="45"/>
      <c r="L155" s="45"/>
      <c r="M155" s="45"/>
      <c r="N155" s="45"/>
      <c r="O155" s="45"/>
      <c r="P155" s="45"/>
      <c r="Q155" s="45"/>
      <c r="R155" s="45"/>
      <c r="AO155" s="34"/>
      <c r="AP155" s="34"/>
      <c r="AQ155" s="34"/>
      <c r="AR155" s="34"/>
      <c r="BR155" s="69"/>
      <c r="BS155" s="69"/>
      <c r="BT155" s="69"/>
      <c r="BU155" s="69"/>
      <c r="BV155" s="69"/>
      <c r="BW155" s="69"/>
      <c r="BX155" s="69"/>
      <c r="BY155" s="69"/>
      <c r="BZ155" s="69"/>
      <c r="CA155" s="69"/>
      <c r="CB155" s="69"/>
      <c r="CC155" s="69"/>
      <c r="CD155" s="69"/>
      <c r="CE155" s="69"/>
      <c r="CF155" s="69"/>
      <c r="CG155" s="69"/>
      <c r="CH155" s="69"/>
      <c r="CI155" s="69"/>
      <c r="CJ155" s="69"/>
      <c r="CK155" s="69"/>
      <c r="CL155" s="83"/>
      <c r="CM155" s="69"/>
    </row>
    <row r="156" spans="10:91" x14ac:dyDescent="0.25">
      <c r="J156" s="45"/>
      <c r="K156" s="45"/>
      <c r="L156" s="45"/>
      <c r="M156" s="45"/>
      <c r="N156" s="45"/>
      <c r="O156" s="45"/>
      <c r="P156" s="45"/>
      <c r="Q156" s="45"/>
      <c r="R156" s="45"/>
      <c r="AO156" s="34"/>
      <c r="AP156" s="34"/>
      <c r="AQ156" s="34"/>
      <c r="AR156" s="34"/>
      <c r="BR156" s="69"/>
      <c r="BS156" s="69"/>
      <c r="BT156" s="69"/>
      <c r="BU156" s="69"/>
      <c r="BV156" s="69"/>
      <c r="BW156" s="69"/>
      <c r="BX156" s="69"/>
      <c r="BY156" s="69"/>
      <c r="BZ156" s="69"/>
      <c r="CA156" s="69"/>
      <c r="CB156" s="69"/>
      <c r="CC156" s="69"/>
      <c r="CD156" s="69"/>
      <c r="CE156" s="69"/>
      <c r="CF156" s="69"/>
      <c r="CG156" s="69"/>
      <c r="CH156" s="69"/>
      <c r="CI156" s="69"/>
      <c r="CJ156" s="69"/>
      <c r="CK156" s="69"/>
      <c r="CL156" s="83"/>
      <c r="CM156" s="69"/>
    </row>
    <row r="157" spans="10:91" x14ac:dyDescent="0.25">
      <c r="J157" s="45"/>
      <c r="K157" s="45"/>
      <c r="L157" s="45"/>
      <c r="M157" s="45"/>
      <c r="N157" s="45"/>
      <c r="O157" s="45"/>
      <c r="P157" s="45"/>
      <c r="Q157" s="45"/>
      <c r="R157" s="45"/>
      <c r="AO157" s="34"/>
      <c r="AP157" s="34"/>
      <c r="AQ157" s="34"/>
      <c r="AR157" s="34"/>
      <c r="BR157" s="69"/>
      <c r="BS157" s="69"/>
      <c r="BT157" s="69"/>
      <c r="BU157" s="69"/>
      <c r="BV157" s="69"/>
      <c r="BW157" s="69"/>
      <c r="BX157" s="69"/>
      <c r="BY157" s="69"/>
      <c r="BZ157" s="69"/>
      <c r="CA157" s="69"/>
      <c r="CB157" s="69"/>
      <c r="CC157" s="69"/>
      <c r="CD157" s="69"/>
      <c r="CE157" s="69"/>
      <c r="CF157" s="69"/>
      <c r="CG157" s="69"/>
      <c r="CH157" s="69"/>
      <c r="CI157" s="69"/>
      <c r="CJ157" s="69"/>
      <c r="CK157" s="69"/>
      <c r="CL157" s="83"/>
      <c r="CM157" s="69"/>
    </row>
    <row r="158" spans="10:91" x14ac:dyDescent="0.25">
      <c r="J158" s="45"/>
      <c r="K158" s="45"/>
      <c r="L158" s="45"/>
      <c r="M158" s="45"/>
      <c r="N158" s="45"/>
      <c r="O158" s="45"/>
      <c r="P158" s="45"/>
      <c r="Q158" s="45"/>
      <c r="R158" s="45"/>
      <c r="AO158" s="34"/>
      <c r="AP158" s="34"/>
      <c r="AQ158" s="34"/>
      <c r="AR158" s="34"/>
      <c r="BR158" s="69"/>
      <c r="BS158" s="69"/>
      <c r="BT158" s="69"/>
      <c r="BU158" s="69"/>
      <c r="BV158" s="69"/>
      <c r="BW158" s="69"/>
      <c r="BX158" s="69"/>
      <c r="BY158" s="69"/>
      <c r="BZ158" s="69"/>
      <c r="CA158" s="69"/>
      <c r="CB158" s="69"/>
      <c r="CC158" s="69"/>
      <c r="CD158" s="69"/>
      <c r="CE158" s="69"/>
      <c r="CF158" s="69"/>
      <c r="CG158" s="69"/>
      <c r="CH158" s="69"/>
      <c r="CI158" s="69"/>
      <c r="CJ158" s="69"/>
      <c r="CK158" s="69"/>
      <c r="CL158" s="83"/>
      <c r="CM158" s="69"/>
    </row>
    <row r="159" spans="10:91" x14ac:dyDescent="0.25">
      <c r="J159" s="45"/>
      <c r="K159" s="45"/>
      <c r="L159" s="45"/>
      <c r="M159" s="45"/>
      <c r="N159" s="45"/>
      <c r="O159" s="45"/>
      <c r="P159" s="45"/>
      <c r="Q159" s="45"/>
      <c r="R159" s="45"/>
      <c r="AO159" s="34"/>
      <c r="AP159" s="34"/>
      <c r="AQ159" s="34"/>
      <c r="AR159" s="34"/>
      <c r="BR159" s="69"/>
      <c r="BS159" s="69"/>
      <c r="BT159" s="69"/>
      <c r="BU159" s="69"/>
      <c r="BV159" s="69"/>
      <c r="BW159" s="69"/>
      <c r="BX159" s="69"/>
      <c r="BY159" s="69"/>
      <c r="BZ159" s="69"/>
      <c r="CA159" s="69"/>
      <c r="CB159" s="69"/>
      <c r="CC159" s="69"/>
      <c r="CD159" s="69"/>
      <c r="CE159" s="69"/>
      <c r="CF159" s="69"/>
      <c r="CG159" s="69"/>
      <c r="CH159" s="69"/>
      <c r="CI159" s="69"/>
      <c r="CJ159" s="69"/>
      <c r="CK159" s="69"/>
      <c r="CL159" s="83"/>
      <c r="CM159" s="69"/>
    </row>
    <row r="160" spans="10:91" x14ac:dyDescent="0.25">
      <c r="J160" s="45"/>
      <c r="K160" s="45"/>
      <c r="L160" s="45"/>
      <c r="M160" s="45"/>
      <c r="N160" s="45"/>
      <c r="O160" s="45"/>
      <c r="P160" s="45"/>
      <c r="Q160" s="45"/>
      <c r="R160" s="45"/>
      <c r="AO160" s="34"/>
      <c r="AP160" s="34"/>
      <c r="AQ160" s="34"/>
      <c r="AR160" s="34"/>
      <c r="BR160" s="69"/>
      <c r="BS160" s="69"/>
      <c r="BT160" s="69"/>
      <c r="BU160" s="69"/>
      <c r="BV160" s="69"/>
      <c r="BW160" s="69"/>
      <c r="BX160" s="69"/>
      <c r="BY160" s="69"/>
      <c r="BZ160" s="69"/>
      <c r="CA160" s="69"/>
      <c r="CB160" s="69"/>
      <c r="CC160" s="69"/>
      <c r="CD160" s="69"/>
      <c r="CE160" s="69"/>
      <c r="CF160" s="69"/>
      <c r="CG160" s="69"/>
      <c r="CH160" s="69"/>
      <c r="CI160" s="69"/>
      <c r="CJ160" s="69"/>
      <c r="CK160" s="69"/>
      <c r="CL160" s="83"/>
      <c r="CM160" s="69"/>
    </row>
    <row r="161" spans="10:91" x14ac:dyDescent="0.25">
      <c r="J161" s="45"/>
      <c r="K161" s="45"/>
      <c r="L161" s="45"/>
      <c r="M161" s="45"/>
      <c r="N161" s="45"/>
      <c r="O161" s="45"/>
      <c r="P161" s="45"/>
      <c r="Q161" s="45"/>
      <c r="R161" s="45"/>
      <c r="AO161" s="34"/>
      <c r="AP161" s="34"/>
      <c r="AQ161" s="34"/>
      <c r="AR161" s="34"/>
      <c r="BR161" s="69"/>
      <c r="BS161" s="69"/>
      <c r="BT161" s="69"/>
      <c r="BU161" s="69"/>
      <c r="BV161" s="69"/>
      <c r="BW161" s="69"/>
      <c r="BX161" s="69"/>
      <c r="BY161" s="69"/>
      <c r="BZ161" s="69"/>
      <c r="CA161" s="69"/>
      <c r="CB161" s="69"/>
      <c r="CC161" s="69"/>
      <c r="CD161" s="69"/>
      <c r="CE161" s="69"/>
      <c r="CF161" s="69"/>
      <c r="CG161" s="69"/>
      <c r="CH161" s="69"/>
      <c r="CI161" s="69"/>
      <c r="CJ161" s="69"/>
      <c r="CK161" s="69"/>
      <c r="CL161" s="83"/>
      <c r="CM161" s="69"/>
    </row>
    <row r="162" spans="10:91" x14ac:dyDescent="0.25">
      <c r="J162" s="45"/>
      <c r="K162" s="45"/>
      <c r="L162" s="45"/>
      <c r="M162" s="45"/>
      <c r="N162" s="45"/>
      <c r="O162" s="45"/>
      <c r="P162" s="45"/>
      <c r="Q162" s="45"/>
      <c r="R162" s="45"/>
      <c r="AO162" s="34"/>
      <c r="AP162" s="34"/>
      <c r="AQ162" s="34"/>
      <c r="AR162" s="34"/>
      <c r="BR162" s="69"/>
      <c r="BS162" s="69"/>
      <c r="BT162" s="69"/>
      <c r="BU162" s="69"/>
      <c r="BV162" s="69"/>
      <c r="BW162" s="69"/>
      <c r="BX162" s="69"/>
      <c r="BY162" s="69"/>
      <c r="BZ162" s="69"/>
      <c r="CA162" s="69"/>
      <c r="CB162" s="69"/>
      <c r="CC162" s="69"/>
      <c r="CD162" s="69"/>
      <c r="CE162" s="69"/>
      <c r="CF162" s="69"/>
      <c r="CG162" s="69"/>
      <c r="CH162" s="69"/>
      <c r="CI162" s="69"/>
      <c r="CJ162" s="69"/>
      <c r="CK162" s="69"/>
      <c r="CL162" s="83"/>
      <c r="CM162" s="69"/>
    </row>
    <row r="163" spans="10:91" x14ac:dyDescent="0.25">
      <c r="J163" s="45"/>
      <c r="K163" s="45"/>
      <c r="L163" s="45"/>
      <c r="M163" s="45"/>
      <c r="N163" s="45"/>
      <c r="O163" s="45"/>
      <c r="P163" s="45"/>
      <c r="Q163" s="45"/>
      <c r="R163" s="45"/>
      <c r="AO163" s="34"/>
      <c r="AP163" s="34"/>
      <c r="AQ163" s="34"/>
      <c r="AR163" s="34"/>
      <c r="BR163" s="69"/>
      <c r="BS163" s="69"/>
      <c r="BT163" s="69"/>
      <c r="BU163" s="69"/>
      <c r="BV163" s="69"/>
      <c r="BW163" s="69"/>
      <c r="BX163" s="69"/>
      <c r="BY163" s="69"/>
      <c r="BZ163" s="69"/>
      <c r="CA163" s="69"/>
      <c r="CB163" s="69"/>
      <c r="CC163" s="69"/>
      <c r="CD163" s="69"/>
      <c r="CE163" s="69"/>
      <c r="CF163" s="69"/>
      <c r="CG163" s="69"/>
      <c r="CH163" s="69"/>
      <c r="CI163" s="69"/>
      <c r="CJ163" s="69"/>
      <c r="CK163" s="69"/>
      <c r="CL163" s="83"/>
      <c r="CM163" s="69"/>
    </row>
    <row r="164" spans="10:91" x14ac:dyDescent="0.25">
      <c r="J164" s="45"/>
      <c r="K164" s="45"/>
      <c r="L164" s="45"/>
      <c r="M164" s="45"/>
      <c r="N164" s="45"/>
      <c r="O164" s="45"/>
      <c r="P164" s="45"/>
      <c r="Q164" s="45"/>
      <c r="R164" s="45"/>
      <c r="AO164" s="34"/>
      <c r="AP164" s="34"/>
      <c r="AQ164" s="34"/>
      <c r="AR164" s="34"/>
      <c r="BR164" s="69"/>
      <c r="BS164" s="69"/>
      <c r="BT164" s="69"/>
      <c r="BU164" s="69"/>
      <c r="BV164" s="69"/>
      <c r="BW164" s="69"/>
      <c r="BX164" s="69"/>
      <c r="BY164" s="69"/>
      <c r="BZ164" s="69"/>
      <c r="CA164" s="69"/>
      <c r="CB164" s="69"/>
      <c r="CC164" s="69"/>
      <c r="CD164" s="69"/>
      <c r="CE164" s="69"/>
      <c r="CF164" s="69"/>
      <c r="CG164" s="69"/>
      <c r="CH164" s="69"/>
      <c r="CI164" s="69"/>
      <c r="CJ164" s="69"/>
      <c r="CK164" s="69"/>
      <c r="CL164" s="83"/>
      <c r="CM164" s="69"/>
    </row>
    <row r="165" spans="10:91" x14ac:dyDescent="0.25">
      <c r="J165" s="45"/>
      <c r="K165" s="45"/>
      <c r="L165" s="45"/>
      <c r="M165" s="45"/>
      <c r="N165" s="45"/>
      <c r="O165" s="45"/>
      <c r="P165" s="45"/>
      <c r="Q165" s="45"/>
      <c r="R165" s="45"/>
      <c r="AO165" s="34"/>
      <c r="AP165" s="34"/>
      <c r="AQ165" s="34"/>
      <c r="AR165" s="34"/>
      <c r="BR165" s="69"/>
      <c r="BS165" s="69"/>
      <c r="BT165" s="69"/>
      <c r="BU165" s="69"/>
      <c r="BV165" s="69"/>
      <c r="BW165" s="69"/>
      <c r="BX165" s="69"/>
      <c r="BY165" s="69"/>
      <c r="BZ165" s="69"/>
      <c r="CA165" s="69"/>
      <c r="CB165" s="69"/>
      <c r="CC165" s="69"/>
      <c r="CD165" s="69"/>
      <c r="CE165" s="69"/>
      <c r="CF165" s="69"/>
      <c r="CG165" s="69"/>
      <c r="CH165" s="69"/>
      <c r="CI165" s="69"/>
      <c r="CJ165" s="69"/>
      <c r="CK165" s="69"/>
      <c r="CL165" s="83"/>
      <c r="CM165" s="69"/>
    </row>
    <row r="166" spans="10:91" x14ac:dyDescent="0.25">
      <c r="J166" s="45"/>
      <c r="K166" s="45"/>
      <c r="L166" s="45"/>
      <c r="M166" s="45"/>
      <c r="N166" s="45"/>
      <c r="O166" s="45"/>
      <c r="P166" s="45"/>
      <c r="Q166" s="45"/>
      <c r="R166" s="45"/>
      <c r="AO166" s="34"/>
      <c r="AP166" s="34"/>
      <c r="AQ166" s="34"/>
      <c r="AR166" s="34"/>
      <c r="BR166" s="69"/>
      <c r="BS166" s="69"/>
      <c r="BT166" s="69"/>
      <c r="BU166" s="69"/>
      <c r="BV166" s="69"/>
      <c r="BW166" s="69"/>
      <c r="BX166" s="69"/>
      <c r="BY166" s="69"/>
      <c r="BZ166" s="69"/>
      <c r="CA166" s="69"/>
      <c r="CB166" s="69"/>
      <c r="CC166" s="69"/>
      <c r="CD166" s="69"/>
      <c r="CE166" s="69"/>
      <c r="CF166" s="69"/>
      <c r="CG166" s="69"/>
      <c r="CH166" s="69"/>
      <c r="CI166" s="69"/>
      <c r="CJ166" s="69"/>
      <c r="CK166" s="69"/>
      <c r="CL166" s="83"/>
      <c r="CM166" s="69"/>
    </row>
    <row r="167" spans="10:91" x14ac:dyDescent="0.25">
      <c r="J167" s="45"/>
      <c r="K167" s="45"/>
      <c r="L167" s="45"/>
      <c r="M167" s="45"/>
      <c r="N167" s="45"/>
      <c r="O167" s="45"/>
      <c r="P167" s="45"/>
      <c r="Q167" s="45"/>
      <c r="R167" s="45"/>
      <c r="AO167" s="34"/>
      <c r="AP167" s="34"/>
      <c r="AQ167" s="34"/>
      <c r="AR167" s="34"/>
      <c r="BR167" s="69"/>
      <c r="BS167" s="69"/>
      <c r="BT167" s="69"/>
      <c r="BU167" s="69"/>
      <c r="BV167" s="69"/>
      <c r="BW167" s="69"/>
      <c r="BX167" s="69"/>
      <c r="BY167" s="69"/>
      <c r="BZ167" s="69"/>
      <c r="CA167" s="69"/>
      <c r="CB167" s="69"/>
      <c r="CC167" s="69"/>
      <c r="CD167" s="69"/>
      <c r="CE167" s="69"/>
      <c r="CF167" s="69"/>
      <c r="CG167" s="69"/>
      <c r="CH167" s="69"/>
      <c r="CI167" s="69"/>
      <c r="CJ167" s="69"/>
      <c r="CK167" s="69"/>
      <c r="CL167" s="83"/>
      <c r="CM167" s="69"/>
    </row>
    <row r="168" spans="10:91" x14ac:dyDescent="0.25">
      <c r="J168" s="45"/>
      <c r="K168" s="45"/>
      <c r="L168" s="45"/>
      <c r="M168" s="45"/>
      <c r="N168" s="45"/>
      <c r="O168" s="45"/>
      <c r="P168" s="45"/>
      <c r="Q168" s="45"/>
      <c r="R168" s="45"/>
      <c r="AO168" s="34"/>
      <c r="AP168" s="34"/>
      <c r="AQ168" s="34"/>
      <c r="AR168" s="34"/>
      <c r="BR168" s="69"/>
      <c r="BS168" s="69"/>
      <c r="BT168" s="69"/>
      <c r="BU168" s="69"/>
      <c r="BV168" s="69"/>
      <c r="BW168" s="69"/>
      <c r="BX168" s="69"/>
      <c r="BY168" s="69"/>
      <c r="BZ168" s="69"/>
      <c r="CA168" s="69"/>
      <c r="CB168" s="69"/>
      <c r="CC168" s="69"/>
      <c r="CD168" s="69"/>
      <c r="CE168" s="69"/>
      <c r="CF168" s="69"/>
      <c r="CG168" s="69"/>
      <c r="CH168" s="69"/>
      <c r="CI168" s="69"/>
      <c r="CJ168" s="69"/>
      <c r="CK168" s="69"/>
      <c r="CL168" s="83"/>
      <c r="CM168" s="69"/>
    </row>
    <row r="169" spans="10:91" x14ac:dyDescent="0.25">
      <c r="J169" s="45"/>
      <c r="K169" s="45"/>
      <c r="L169" s="45"/>
      <c r="M169" s="45"/>
      <c r="N169" s="45"/>
      <c r="O169" s="45"/>
      <c r="P169" s="45"/>
      <c r="Q169" s="45"/>
      <c r="R169" s="45"/>
      <c r="AO169" s="34"/>
      <c r="AP169" s="34"/>
      <c r="AQ169" s="34"/>
      <c r="AR169" s="34"/>
      <c r="BR169" s="69"/>
      <c r="BS169" s="69"/>
      <c r="BT169" s="69"/>
      <c r="BU169" s="69"/>
      <c r="BV169" s="69"/>
      <c r="BW169" s="69"/>
      <c r="BX169" s="69"/>
      <c r="BY169" s="69"/>
      <c r="BZ169" s="69"/>
      <c r="CA169" s="69"/>
      <c r="CB169" s="69"/>
      <c r="CC169" s="69"/>
      <c r="CD169" s="69"/>
      <c r="CE169" s="69"/>
      <c r="CF169" s="69"/>
      <c r="CG169" s="69"/>
      <c r="CH169" s="69"/>
      <c r="CI169" s="69"/>
      <c r="CJ169" s="69"/>
      <c r="CK169" s="69"/>
      <c r="CL169" s="83"/>
      <c r="CM169" s="69"/>
    </row>
    <row r="170" spans="10:91" x14ac:dyDescent="0.25">
      <c r="J170" s="45"/>
      <c r="K170" s="45"/>
      <c r="L170" s="45"/>
      <c r="M170" s="45"/>
      <c r="N170" s="45"/>
      <c r="O170" s="45"/>
      <c r="P170" s="45"/>
      <c r="Q170" s="45"/>
      <c r="R170" s="45"/>
      <c r="AO170" s="34"/>
      <c r="AP170" s="34"/>
      <c r="AQ170" s="34"/>
      <c r="AR170" s="34"/>
      <c r="BR170" s="69"/>
      <c r="BS170" s="69"/>
      <c r="BT170" s="69"/>
      <c r="BU170" s="69"/>
      <c r="BV170" s="69"/>
      <c r="BW170" s="69"/>
      <c r="BX170" s="69"/>
      <c r="BY170" s="69"/>
      <c r="BZ170" s="69"/>
      <c r="CA170" s="69"/>
      <c r="CB170" s="69"/>
      <c r="CC170" s="69"/>
      <c r="CD170" s="69"/>
      <c r="CE170" s="69"/>
      <c r="CF170" s="69"/>
      <c r="CG170" s="69"/>
      <c r="CH170" s="69"/>
      <c r="CI170" s="69"/>
      <c r="CJ170" s="69"/>
      <c r="CK170" s="69"/>
      <c r="CL170" s="83"/>
      <c r="CM170" s="69"/>
    </row>
    <row r="171" spans="10:91" x14ac:dyDescent="0.25">
      <c r="J171" s="45"/>
      <c r="K171" s="45"/>
      <c r="L171" s="45"/>
      <c r="M171" s="45"/>
      <c r="N171" s="45"/>
      <c r="O171" s="45"/>
      <c r="P171" s="45"/>
      <c r="Q171" s="45"/>
      <c r="R171" s="45"/>
      <c r="AO171" s="34"/>
      <c r="AP171" s="34"/>
      <c r="AQ171" s="34"/>
      <c r="AR171" s="34"/>
      <c r="BR171" s="69"/>
      <c r="BS171" s="69"/>
      <c r="BT171" s="69"/>
      <c r="BU171" s="69"/>
      <c r="BV171" s="69"/>
      <c r="BW171" s="69"/>
      <c r="BX171" s="69"/>
      <c r="BY171" s="69"/>
      <c r="BZ171" s="69"/>
      <c r="CA171" s="69"/>
      <c r="CB171" s="69"/>
      <c r="CC171" s="69"/>
      <c r="CD171" s="69"/>
      <c r="CE171" s="69"/>
      <c r="CF171" s="69"/>
      <c r="CG171" s="69"/>
      <c r="CH171" s="69"/>
      <c r="CI171" s="69"/>
      <c r="CJ171" s="69"/>
      <c r="CK171" s="69"/>
      <c r="CL171" s="83"/>
      <c r="CM171" s="69"/>
    </row>
    <row r="172" spans="10:91" x14ac:dyDescent="0.25">
      <c r="J172" s="45"/>
      <c r="K172" s="45"/>
      <c r="L172" s="45"/>
      <c r="M172" s="45"/>
      <c r="N172" s="45"/>
      <c r="O172" s="45"/>
      <c r="P172" s="45"/>
      <c r="Q172" s="45"/>
      <c r="R172" s="45"/>
      <c r="AO172" s="34"/>
      <c r="AP172" s="34"/>
      <c r="AQ172" s="34"/>
      <c r="AR172" s="34"/>
      <c r="BR172" s="69"/>
      <c r="BS172" s="69"/>
      <c r="BT172" s="69"/>
      <c r="BU172" s="69"/>
      <c r="BV172" s="69"/>
      <c r="BW172" s="69"/>
      <c r="BX172" s="69"/>
      <c r="BY172" s="69"/>
      <c r="BZ172" s="69"/>
      <c r="CA172" s="69"/>
      <c r="CB172" s="69"/>
      <c r="CC172" s="69"/>
      <c r="CD172" s="69"/>
      <c r="CE172" s="69"/>
      <c r="CF172" s="69"/>
      <c r="CG172" s="69"/>
      <c r="CH172" s="69"/>
      <c r="CI172" s="69"/>
      <c r="CJ172" s="69"/>
      <c r="CK172" s="69"/>
      <c r="CL172" s="83"/>
      <c r="CM172" s="69"/>
    </row>
    <row r="173" spans="10:91" x14ac:dyDescent="0.25">
      <c r="J173" s="45"/>
      <c r="K173" s="45"/>
      <c r="L173" s="45"/>
      <c r="M173" s="45"/>
      <c r="N173" s="45"/>
      <c r="O173" s="45"/>
      <c r="P173" s="45"/>
      <c r="Q173" s="45"/>
      <c r="R173" s="45"/>
      <c r="AO173" s="34"/>
      <c r="AP173" s="34"/>
      <c r="AQ173" s="34"/>
      <c r="AR173" s="34"/>
      <c r="BR173" s="69"/>
      <c r="BS173" s="69"/>
      <c r="BT173" s="69"/>
      <c r="BU173" s="69"/>
      <c r="BV173" s="69"/>
      <c r="BW173" s="69"/>
      <c r="BX173" s="69"/>
      <c r="BY173" s="69"/>
      <c r="BZ173" s="69"/>
      <c r="CA173" s="69"/>
      <c r="CB173" s="69"/>
      <c r="CC173" s="69"/>
      <c r="CD173" s="69"/>
      <c r="CE173" s="69"/>
      <c r="CF173" s="69"/>
      <c r="CG173" s="69"/>
      <c r="CH173" s="69"/>
      <c r="CI173" s="69"/>
      <c r="CJ173" s="69"/>
      <c r="CK173" s="69"/>
      <c r="CL173" s="83"/>
      <c r="CM173" s="69"/>
    </row>
    <row r="174" spans="10:91" x14ac:dyDescent="0.25">
      <c r="J174" s="45"/>
      <c r="K174" s="45"/>
      <c r="L174" s="45"/>
      <c r="M174" s="45"/>
      <c r="N174" s="45"/>
      <c r="O174" s="45"/>
      <c r="P174" s="45"/>
      <c r="Q174" s="45"/>
      <c r="R174" s="45"/>
      <c r="AO174" s="34"/>
      <c r="AP174" s="34"/>
      <c r="AQ174" s="34"/>
      <c r="AR174" s="34"/>
      <c r="BR174" s="69"/>
      <c r="BS174" s="69"/>
      <c r="BT174" s="69"/>
      <c r="BU174" s="69"/>
      <c r="BV174" s="69"/>
      <c r="BW174" s="69"/>
      <c r="BX174" s="69"/>
      <c r="BY174" s="69"/>
      <c r="BZ174" s="69"/>
      <c r="CA174" s="69"/>
      <c r="CB174" s="69"/>
      <c r="CC174" s="69"/>
      <c r="CD174" s="69"/>
      <c r="CE174" s="69"/>
      <c r="CF174" s="69"/>
      <c r="CG174" s="69"/>
      <c r="CH174" s="69"/>
      <c r="CI174" s="69"/>
      <c r="CJ174" s="69"/>
      <c r="CK174" s="69"/>
      <c r="CL174" s="83"/>
      <c r="CM174" s="69"/>
    </row>
    <row r="175" spans="10:91" x14ac:dyDescent="0.25">
      <c r="J175" s="45"/>
      <c r="K175" s="45"/>
      <c r="L175" s="45"/>
      <c r="M175" s="45"/>
      <c r="N175" s="45"/>
      <c r="O175" s="45"/>
      <c r="P175" s="45"/>
      <c r="Q175" s="45"/>
      <c r="R175" s="45"/>
      <c r="AO175" s="34"/>
      <c r="AP175" s="34"/>
      <c r="AQ175" s="34"/>
      <c r="AR175" s="34"/>
      <c r="BR175" s="69"/>
      <c r="BS175" s="69"/>
      <c r="BT175" s="69"/>
      <c r="BU175" s="69"/>
      <c r="BV175" s="69"/>
      <c r="BW175" s="69"/>
      <c r="BX175" s="69"/>
      <c r="BY175" s="69"/>
      <c r="BZ175" s="69"/>
      <c r="CA175" s="69"/>
      <c r="CB175" s="69"/>
      <c r="CC175" s="69"/>
      <c r="CD175" s="69"/>
      <c r="CE175" s="69"/>
      <c r="CF175" s="69"/>
      <c r="CG175" s="69"/>
      <c r="CH175" s="69"/>
      <c r="CI175" s="69"/>
      <c r="CJ175" s="69"/>
      <c r="CK175" s="69"/>
      <c r="CL175" s="83"/>
      <c r="CM175" s="69"/>
    </row>
    <row r="176" spans="10:91" x14ac:dyDescent="0.25">
      <c r="J176" s="45"/>
      <c r="K176" s="45"/>
      <c r="L176" s="45"/>
      <c r="M176" s="45"/>
      <c r="N176" s="45"/>
      <c r="O176" s="45"/>
      <c r="P176" s="45"/>
      <c r="Q176" s="45"/>
      <c r="R176" s="45"/>
      <c r="AO176" s="34"/>
      <c r="AP176" s="34"/>
      <c r="AQ176" s="34"/>
      <c r="AR176" s="34"/>
      <c r="BR176" s="69"/>
      <c r="BS176" s="69"/>
      <c r="BT176" s="69"/>
      <c r="BU176" s="69"/>
      <c r="BV176" s="69"/>
      <c r="BW176" s="69"/>
      <c r="BX176" s="69"/>
      <c r="BY176" s="69"/>
      <c r="BZ176" s="69"/>
      <c r="CA176" s="69"/>
      <c r="CB176" s="69"/>
      <c r="CC176" s="69"/>
      <c r="CD176" s="69"/>
      <c r="CE176" s="69"/>
      <c r="CF176" s="69"/>
      <c r="CG176" s="69"/>
      <c r="CH176" s="69"/>
      <c r="CI176" s="69"/>
      <c r="CJ176" s="69"/>
      <c r="CK176" s="69"/>
      <c r="CL176" s="83"/>
      <c r="CM176" s="69"/>
    </row>
    <row r="177" spans="10:91" x14ac:dyDescent="0.25">
      <c r="J177" s="45"/>
      <c r="K177" s="45"/>
      <c r="L177" s="45"/>
      <c r="M177" s="45"/>
      <c r="N177" s="45"/>
      <c r="O177" s="45"/>
      <c r="P177" s="45"/>
      <c r="Q177" s="45"/>
      <c r="R177" s="45"/>
      <c r="AO177" s="34"/>
      <c r="AP177" s="34"/>
      <c r="AQ177" s="34"/>
      <c r="AR177" s="34"/>
      <c r="BR177" s="69"/>
      <c r="BS177" s="69"/>
      <c r="BT177" s="69"/>
      <c r="BU177" s="69"/>
      <c r="BV177" s="69"/>
      <c r="BW177" s="69"/>
      <c r="BX177" s="69"/>
      <c r="BY177" s="69"/>
      <c r="BZ177" s="69"/>
      <c r="CA177" s="69"/>
      <c r="CB177" s="69"/>
      <c r="CC177" s="69"/>
      <c r="CD177" s="69"/>
      <c r="CE177" s="69"/>
      <c r="CF177" s="69"/>
      <c r="CG177" s="69"/>
      <c r="CH177" s="69"/>
      <c r="CI177" s="69"/>
      <c r="CJ177" s="69"/>
      <c r="CK177" s="69"/>
      <c r="CL177" s="83"/>
      <c r="CM177" s="69"/>
    </row>
    <row r="178" spans="10:91" x14ac:dyDescent="0.25">
      <c r="J178" s="45"/>
      <c r="K178" s="45"/>
      <c r="L178" s="45"/>
      <c r="M178" s="45"/>
      <c r="N178" s="45"/>
      <c r="O178" s="45"/>
      <c r="P178" s="45"/>
      <c r="Q178" s="45"/>
      <c r="R178" s="45"/>
      <c r="AO178" s="34"/>
      <c r="AP178" s="34"/>
      <c r="AQ178" s="34"/>
      <c r="AR178" s="34"/>
      <c r="BR178" s="69"/>
      <c r="BS178" s="69"/>
      <c r="BT178" s="69"/>
      <c r="BU178" s="69"/>
      <c r="BV178" s="69"/>
      <c r="BW178" s="69"/>
      <c r="BX178" s="69"/>
      <c r="BY178" s="69"/>
      <c r="BZ178" s="69"/>
      <c r="CA178" s="69"/>
      <c r="CB178" s="69"/>
      <c r="CC178" s="69"/>
      <c r="CD178" s="69"/>
      <c r="CE178" s="69"/>
      <c r="CF178" s="69"/>
      <c r="CG178" s="69"/>
      <c r="CH178" s="69"/>
      <c r="CI178" s="69"/>
      <c r="CJ178" s="69"/>
      <c r="CK178" s="69"/>
      <c r="CL178" s="83"/>
      <c r="CM178" s="69"/>
    </row>
    <row r="179" spans="10:91" x14ac:dyDescent="0.25">
      <c r="J179" s="45"/>
      <c r="K179" s="45"/>
      <c r="L179" s="45"/>
      <c r="M179" s="45"/>
      <c r="N179" s="45"/>
      <c r="O179" s="45"/>
      <c r="P179" s="45"/>
      <c r="Q179" s="45"/>
      <c r="R179" s="45"/>
      <c r="AO179" s="34"/>
      <c r="AP179" s="34"/>
      <c r="AQ179" s="34"/>
      <c r="AR179" s="34"/>
      <c r="BR179" s="69"/>
      <c r="BS179" s="69"/>
      <c r="BT179" s="69"/>
      <c r="BU179" s="69"/>
      <c r="BV179" s="69"/>
      <c r="BW179" s="69"/>
      <c r="BX179" s="69"/>
      <c r="BY179" s="69"/>
      <c r="BZ179" s="69"/>
      <c r="CA179" s="69"/>
      <c r="CB179" s="69"/>
      <c r="CC179" s="69"/>
      <c r="CD179" s="69"/>
      <c r="CE179" s="69"/>
      <c r="CF179" s="69"/>
      <c r="CG179" s="69"/>
      <c r="CH179" s="69"/>
      <c r="CI179" s="69"/>
      <c r="CJ179" s="69"/>
      <c r="CK179" s="69"/>
      <c r="CL179" s="83"/>
      <c r="CM179" s="69"/>
    </row>
    <row r="180" spans="10:91" x14ac:dyDescent="0.25">
      <c r="J180" s="45"/>
      <c r="K180" s="45"/>
      <c r="L180" s="45"/>
      <c r="M180" s="45"/>
      <c r="N180" s="45"/>
      <c r="O180" s="45"/>
      <c r="P180" s="45"/>
      <c r="Q180" s="45"/>
      <c r="R180" s="45"/>
      <c r="AO180" s="34"/>
      <c r="AP180" s="34"/>
      <c r="AQ180" s="34"/>
      <c r="AR180" s="34"/>
      <c r="BR180" s="69"/>
      <c r="BS180" s="69"/>
      <c r="BT180" s="69"/>
      <c r="BU180" s="69"/>
      <c r="BV180" s="69"/>
      <c r="BW180" s="69"/>
      <c r="BX180" s="69"/>
      <c r="BY180" s="69"/>
      <c r="BZ180" s="69"/>
      <c r="CA180" s="69"/>
      <c r="CB180" s="69"/>
      <c r="CC180" s="69"/>
      <c r="CD180" s="69"/>
      <c r="CE180" s="69"/>
      <c r="CF180" s="69"/>
      <c r="CG180" s="69"/>
      <c r="CH180" s="69"/>
      <c r="CI180" s="69"/>
      <c r="CJ180" s="69"/>
      <c r="CK180" s="69"/>
      <c r="CL180" s="83"/>
      <c r="CM180" s="69"/>
    </row>
    <row r="181" spans="10:91" x14ac:dyDescent="0.25">
      <c r="J181" s="45"/>
      <c r="K181" s="45"/>
      <c r="L181" s="45"/>
      <c r="M181" s="45"/>
      <c r="N181" s="45"/>
      <c r="O181" s="45"/>
      <c r="P181" s="45"/>
      <c r="Q181" s="45"/>
      <c r="R181" s="45"/>
      <c r="AO181" s="34"/>
      <c r="AP181" s="34"/>
      <c r="AQ181" s="34"/>
      <c r="AR181" s="34"/>
      <c r="BR181" s="69"/>
      <c r="BS181" s="69"/>
      <c r="BT181" s="69"/>
      <c r="BU181" s="69"/>
      <c r="BV181" s="69"/>
      <c r="BW181" s="69"/>
      <c r="BX181" s="69"/>
      <c r="BY181" s="69"/>
      <c r="BZ181" s="69"/>
      <c r="CA181" s="69"/>
      <c r="CB181" s="69"/>
      <c r="CC181" s="69"/>
      <c r="CD181" s="69"/>
      <c r="CE181" s="69"/>
      <c r="CF181" s="69"/>
      <c r="CG181" s="69"/>
      <c r="CH181" s="69"/>
      <c r="CI181" s="69"/>
      <c r="CJ181" s="69"/>
      <c r="CK181" s="69"/>
      <c r="CL181" s="83"/>
      <c r="CM181" s="69"/>
    </row>
    <row r="182" spans="10:91" x14ac:dyDescent="0.25">
      <c r="J182" s="45"/>
      <c r="K182" s="45"/>
      <c r="L182" s="45"/>
      <c r="M182" s="45"/>
      <c r="N182" s="45"/>
      <c r="O182" s="45"/>
      <c r="P182" s="45"/>
      <c r="Q182" s="45"/>
      <c r="R182" s="45"/>
      <c r="AO182" s="34"/>
      <c r="AP182" s="34"/>
      <c r="AQ182" s="34"/>
      <c r="AR182" s="34"/>
      <c r="BR182" s="69"/>
      <c r="BS182" s="69"/>
      <c r="BT182" s="69"/>
      <c r="BU182" s="69"/>
      <c r="BV182" s="69"/>
      <c r="BW182" s="69"/>
      <c r="BX182" s="69"/>
      <c r="BY182" s="69"/>
      <c r="BZ182" s="69"/>
      <c r="CA182" s="69"/>
      <c r="CB182" s="69"/>
      <c r="CC182" s="69"/>
      <c r="CD182" s="69"/>
      <c r="CE182" s="69"/>
      <c r="CF182" s="69"/>
      <c r="CG182" s="69"/>
      <c r="CH182" s="69"/>
      <c r="CI182" s="69"/>
      <c r="CJ182" s="69"/>
      <c r="CK182" s="69"/>
      <c r="CL182" s="83"/>
      <c r="CM182" s="69"/>
    </row>
    <row r="183" spans="10:91" x14ac:dyDescent="0.25">
      <c r="J183" s="45"/>
      <c r="K183" s="45"/>
      <c r="L183" s="45"/>
      <c r="M183" s="45"/>
      <c r="N183" s="45"/>
      <c r="O183" s="45"/>
      <c r="P183" s="45"/>
      <c r="Q183" s="45"/>
      <c r="R183" s="45"/>
      <c r="AO183" s="34"/>
      <c r="AP183" s="34"/>
      <c r="AQ183" s="34"/>
      <c r="AR183" s="34"/>
      <c r="BR183" s="69"/>
      <c r="BS183" s="69"/>
      <c r="BT183" s="69"/>
      <c r="BU183" s="69"/>
      <c r="BV183" s="69"/>
      <c r="BW183" s="69"/>
      <c r="BX183" s="69"/>
      <c r="BY183" s="69"/>
      <c r="BZ183" s="69"/>
      <c r="CA183" s="69"/>
      <c r="CB183" s="69"/>
      <c r="CC183" s="69"/>
      <c r="CD183" s="69"/>
      <c r="CE183" s="69"/>
      <c r="CF183" s="69"/>
      <c r="CG183" s="69"/>
      <c r="CH183" s="69"/>
      <c r="CI183" s="69"/>
      <c r="CJ183" s="69"/>
      <c r="CK183" s="69"/>
      <c r="CL183" s="83"/>
      <c r="CM183" s="69"/>
    </row>
    <row r="184" spans="10:91" x14ac:dyDescent="0.25">
      <c r="J184" s="45"/>
      <c r="K184" s="45"/>
      <c r="L184" s="45"/>
      <c r="M184" s="45"/>
      <c r="N184" s="45"/>
      <c r="O184" s="45"/>
      <c r="P184" s="45"/>
      <c r="Q184" s="45"/>
      <c r="R184" s="45"/>
      <c r="AO184" s="34"/>
      <c r="AP184" s="34"/>
      <c r="AQ184" s="34"/>
      <c r="AR184" s="34"/>
      <c r="BR184" s="69"/>
      <c r="BS184" s="69"/>
      <c r="BT184" s="69"/>
      <c r="BU184" s="69"/>
      <c r="BV184" s="69"/>
      <c r="BW184" s="69"/>
      <c r="BX184" s="69"/>
      <c r="BY184" s="69"/>
      <c r="BZ184" s="69"/>
      <c r="CA184" s="69"/>
      <c r="CB184" s="69"/>
      <c r="CC184" s="69"/>
      <c r="CD184" s="69"/>
      <c r="CE184" s="69"/>
      <c r="CF184" s="69"/>
      <c r="CG184" s="69"/>
      <c r="CH184" s="69"/>
      <c r="CI184" s="69"/>
      <c r="CJ184" s="69"/>
      <c r="CK184" s="69"/>
      <c r="CL184" s="83"/>
      <c r="CM184" s="69"/>
    </row>
    <row r="185" spans="10:91" x14ac:dyDescent="0.25">
      <c r="J185" s="45"/>
      <c r="K185" s="45"/>
      <c r="L185" s="45"/>
      <c r="M185" s="45"/>
      <c r="N185" s="45"/>
      <c r="O185" s="45"/>
      <c r="P185" s="45"/>
      <c r="Q185" s="45"/>
      <c r="R185" s="45"/>
      <c r="AO185" s="34"/>
      <c r="AP185" s="34"/>
      <c r="AQ185" s="34"/>
      <c r="AR185" s="34"/>
      <c r="BR185" s="69"/>
      <c r="BS185" s="69"/>
      <c r="BT185" s="69"/>
      <c r="BU185" s="69"/>
      <c r="BV185" s="69"/>
      <c r="BW185" s="69"/>
      <c r="BX185" s="69"/>
      <c r="BY185" s="69"/>
      <c r="BZ185" s="69"/>
      <c r="CA185" s="69"/>
      <c r="CB185" s="69"/>
      <c r="CC185" s="69"/>
      <c r="CD185" s="69"/>
      <c r="CE185" s="69"/>
      <c r="CF185" s="69"/>
      <c r="CG185" s="69"/>
      <c r="CH185" s="69"/>
      <c r="CI185" s="69"/>
      <c r="CJ185" s="69"/>
      <c r="CK185" s="69"/>
      <c r="CL185" s="83"/>
      <c r="CM185" s="69"/>
    </row>
    <row r="186" spans="10:91" x14ac:dyDescent="0.25">
      <c r="J186" s="45"/>
      <c r="K186" s="45"/>
      <c r="L186" s="45"/>
      <c r="M186" s="45"/>
      <c r="N186" s="45"/>
      <c r="O186" s="45"/>
      <c r="P186" s="45"/>
      <c r="Q186" s="45"/>
      <c r="R186" s="45"/>
      <c r="AO186" s="34"/>
      <c r="AP186" s="34"/>
      <c r="AQ186" s="34"/>
      <c r="AR186" s="34"/>
      <c r="BR186" s="69"/>
      <c r="BS186" s="69"/>
      <c r="BT186" s="69"/>
      <c r="BU186" s="69"/>
      <c r="BV186" s="69"/>
      <c r="BW186" s="69"/>
      <c r="BX186" s="69"/>
      <c r="BY186" s="69"/>
      <c r="BZ186" s="69"/>
      <c r="CA186" s="69"/>
      <c r="CB186" s="69"/>
      <c r="CC186" s="69"/>
      <c r="CD186" s="69"/>
      <c r="CE186" s="69"/>
      <c r="CF186" s="69"/>
      <c r="CG186" s="69"/>
      <c r="CH186" s="69"/>
      <c r="CI186" s="69"/>
      <c r="CJ186" s="69"/>
      <c r="CK186" s="69"/>
      <c r="CL186" s="83"/>
      <c r="CM186" s="69"/>
    </row>
    <row r="187" spans="10:91" x14ac:dyDescent="0.25">
      <c r="J187" s="45"/>
      <c r="K187" s="45"/>
      <c r="L187" s="45"/>
      <c r="M187" s="45"/>
      <c r="N187" s="45"/>
      <c r="O187" s="45"/>
      <c r="P187" s="45"/>
      <c r="Q187" s="45"/>
      <c r="R187" s="45"/>
      <c r="AO187" s="34"/>
      <c r="AP187" s="34"/>
      <c r="AQ187" s="34"/>
      <c r="AR187" s="34"/>
      <c r="BR187" s="69"/>
      <c r="BS187" s="69"/>
      <c r="BT187" s="69"/>
      <c r="BU187" s="69"/>
      <c r="BV187" s="69"/>
      <c r="BW187" s="69"/>
      <c r="BX187" s="69"/>
      <c r="BY187" s="69"/>
      <c r="BZ187" s="69"/>
      <c r="CA187" s="69"/>
      <c r="CB187" s="69"/>
      <c r="CC187" s="69"/>
      <c r="CD187" s="69"/>
      <c r="CE187" s="69"/>
      <c r="CF187" s="69"/>
      <c r="CG187" s="69"/>
      <c r="CH187" s="69"/>
      <c r="CI187" s="69"/>
      <c r="CJ187" s="69"/>
      <c r="CK187" s="69"/>
      <c r="CL187" s="83"/>
      <c r="CM187" s="69"/>
    </row>
    <row r="188" spans="10:91" x14ac:dyDescent="0.25">
      <c r="J188" s="45"/>
      <c r="K188" s="45"/>
      <c r="L188" s="45"/>
      <c r="M188" s="45"/>
      <c r="N188" s="45"/>
      <c r="O188" s="45"/>
      <c r="P188" s="45"/>
      <c r="Q188" s="45"/>
      <c r="R188" s="45"/>
      <c r="AO188" s="34"/>
      <c r="AP188" s="34"/>
      <c r="AQ188" s="34"/>
      <c r="AR188" s="34"/>
      <c r="BR188" s="69"/>
      <c r="BS188" s="69"/>
      <c r="BT188" s="69"/>
      <c r="BU188" s="69"/>
      <c r="BV188" s="69"/>
      <c r="BW188" s="69"/>
      <c r="BX188" s="69"/>
      <c r="BY188" s="69"/>
      <c r="BZ188" s="69"/>
      <c r="CA188" s="69"/>
      <c r="CB188" s="69"/>
      <c r="CC188" s="69"/>
      <c r="CD188" s="69"/>
      <c r="CE188" s="69"/>
      <c r="CF188" s="69"/>
      <c r="CG188" s="69"/>
      <c r="CH188" s="69"/>
      <c r="CI188" s="69"/>
      <c r="CJ188" s="69"/>
      <c r="CK188" s="69"/>
      <c r="CL188" s="83"/>
      <c r="CM188" s="69"/>
    </row>
    <row r="189" spans="10:91" x14ac:dyDescent="0.25">
      <c r="J189" s="45"/>
      <c r="K189" s="45"/>
      <c r="L189" s="45"/>
      <c r="M189" s="45"/>
      <c r="N189" s="45"/>
      <c r="O189" s="45"/>
      <c r="P189" s="45"/>
      <c r="Q189" s="45"/>
      <c r="R189" s="45"/>
      <c r="AO189" s="34"/>
      <c r="AP189" s="34"/>
      <c r="AQ189" s="34"/>
      <c r="AR189" s="34"/>
      <c r="BR189" s="69"/>
      <c r="BS189" s="69"/>
      <c r="BT189" s="69"/>
      <c r="BU189" s="69"/>
      <c r="BV189" s="69"/>
      <c r="BW189" s="69"/>
      <c r="BX189" s="69"/>
      <c r="BY189" s="69"/>
      <c r="BZ189" s="69"/>
      <c r="CA189" s="69"/>
      <c r="CB189" s="69"/>
      <c r="CC189" s="69"/>
      <c r="CD189" s="69"/>
      <c r="CE189" s="69"/>
      <c r="CF189" s="69"/>
      <c r="CG189" s="69"/>
      <c r="CH189" s="69"/>
      <c r="CI189" s="69"/>
      <c r="CJ189" s="69"/>
      <c r="CK189" s="69"/>
      <c r="CL189" s="83"/>
      <c r="CM189" s="69"/>
    </row>
    <row r="190" spans="10:91" x14ac:dyDescent="0.25">
      <c r="J190" s="45"/>
      <c r="K190" s="45"/>
      <c r="L190" s="45"/>
      <c r="M190" s="45"/>
      <c r="N190" s="45"/>
      <c r="O190" s="45"/>
      <c r="P190" s="45"/>
      <c r="Q190" s="45"/>
      <c r="R190" s="45"/>
      <c r="AO190" s="34"/>
      <c r="AP190" s="34"/>
      <c r="AQ190" s="34"/>
      <c r="AR190" s="34"/>
      <c r="BR190" s="69"/>
      <c r="BS190" s="69"/>
      <c r="BT190" s="69"/>
      <c r="BU190" s="69"/>
      <c r="BV190" s="69"/>
      <c r="BW190" s="69"/>
      <c r="BX190" s="69"/>
      <c r="BY190" s="69"/>
      <c r="BZ190" s="69"/>
      <c r="CA190" s="69"/>
      <c r="CB190" s="69"/>
      <c r="CC190" s="69"/>
      <c r="CD190" s="69"/>
      <c r="CE190" s="69"/>
      <c r="CF190" s="69"/>
      <c r="CG190" s="69"/>
      <c r="CH190" s="69"/>
      <c r="CI190" s="69"/>
      <c r="CJ190" s="69"/>
      <c r="CK190" s="69"/>
      <c r="CL190" s="83"/>
      <c r="CM190" s="69"/>
    </row>
    <row r="191" spans="10:91" x14ac:dyDescent="0.25">
      <c r="J191" s="45"/>
      <c r="K191" s="45"/>
      <c r="L191" s="45"/>
      <c r="M191" s="45"/>
      <c r="N191" s="45"/>
      <c r="O191" s="45"/>
      <c r="P191" s="45"/>
      <c r="Q191" s="45"/>
      <c r="R191" s="45"/>
      <c r="AO191" s="34"/>
      <c r="AP191" s="34"/>
      <c r="AQ191" s="34"/>
      <c r="AR191" s="34"/>
      <c r="BR191" s="69"/>
      <c r="BS191" s="69"/>
      <c r="BT191" s="69"/>
      <c r="BU191" s="69"/>
      <c r="BV191" s="69"/>
      <c r="BW191" s="69"/>
      <c r="BX191" s="69"/>
      <c r="BY191" s="69"/>
      <c r="BZ191" s="69"/>
      <c r="CA191" s="69"/>
      <c r="CB191" s="69"/>
      <c r="CC191" s="69"/>
      <c r="CD191" s="69"/>
      <c r="CE191" s="69"/>
      <c r="CF191" s="69"/>
      <c r="CG191" s="69"/>
      <c r="CH191" s="69"/>
      <c r="CI191" s="69"/>
      <c r="CJ191" s="69"/>
      <c r="CK191" s="69"/>
      <c r="CL191" s="83"/>
      <c r="CM191" s="69"/>
    </row>
    <row r="192" spans="10:91" x14ac:dyDescent="0.25">
      <c r="J192" s="45"/>
      <c r="K192" s="45"/>
      <c r="L192" s="45"/>
      <c r="M192" s="45"/>
      <c r="N192" s="45"/>
      <c r="O192" s="45"/>
      <c r="P192" s="45"/>
      <c r="Q192" s="45"/>
      <c r="R192" s="45"/>
      <c r="AO192" s="34"/>
      <c r="AP192" s="34"/>
      <c r="AQ192" s="34"/>
      <c r="AR192" s="34"/>
      <c r="BR192" s="69"/>
      <c r="BS192" s="69"/>
      <c r="BT192" s="69"/>
      <c r="BU192" s="69"/>
      <c r="BV192" s="69"/>
      <c r="BW192" s="69"/>
      <c r="BX192" s="69"/>
      <c r="BY192" s="69"/>
      <c r="BZ192" s="69"/>
      <c r="CA192" s="69"/>
      <c r="CB192" s="69"/>
      <c r="CC192" s="69"/>
      <c r="CD192" s="69"/>
      <c r="CE192" s="69"/>
      <c r="CF192" s="69"/>
      <c r="CG192" s="69"/>
      <c r="CH192" s="69"/>
      <c r="CI192" s="69"/>
      <c r="CJ192" s="69"/>
      <c r="CK192" s="69"/>
      <c r="CL192" s="83"/>
      <c r="CM192" s="69"/>
    </row>
    <row r="193" spans="10:91" x14ac:dyDescent="0.25">
      <c r="J193" s="45"/>
      <c r="K193" s="45"/>
      <c r="L193" s="45"/>
      <c r="M193" s="45"/>
      <c r="N193" s="45"/>
      <c r="O193" s="45"/>
      <c r="P193" s="45"/>
      <c r="Q193" s="45"/>
      <c r="R193" s="45"/>
      <c r="AO193" s="34"/>
      <c r="AP193" s="34"/>
      <c r="AQ193" s="34"/>
      <c r="AR193" s="34"/>
      <c r="BR193" s="69"/>
      <c r="BS193" s="69"/>
      <c r="BT193" s="69"/>
      <c r="BU193" s="69"/>
      <c r="BV193" s="69"/>
      <c r="BW193" s="69"/>
      <c r="BX193" s="69"/>
      <c r="BY193" s="69"/>
      <c r="BZ193" s="69"/>
      <c r="CA193" s="69"/>
      <c r="CB193" s="69"/>
      <c r="CC193" s="69"/>
      <c r="CD193" s="69"/>
      <c r="CE193" s="69"/>
      <c r="CF193" s="69"/>
      <c r="CG193" s="69"/>
      <c r="CH193" s="69"/>
      <c r="CI193" s="69"/>
      <c r="CJ193" s="69"/>
      <c r="CK193" s="69"/>
      <c r="CL193" s="83"/>
      <c r="CM193" s="69"/>
    </row>
    <row r="194" spans="10:91" x14ac:dyDescent="0.25">
      <c r="J194" s="45"/>
      <c r="K194" s="45"/>
      <c r="L194" s="45"/>
      <c r="M194" s="45"/>
      <c r="N194" s="45"/>
      <c r="O194" s="45"/>
      <c r="P194" s="45"/>
      <c r="Q194" s="45"/>
      <c r="R194" s="45"/>
      <c r="AO194" s="34"/>
      <c r="AP194" s="34"/>
      <c r="AQ194" s="34"/>
      <c r="AR194" s="34"/>
      <c r="BR194" s="69"/>
      <c r="BS194" s="69"/>
      <c r="BT194" s="69"/>
      <c r="BU194" s="69"/>
      <c r="BV194" s="69"/>
      <c r="BW194" s="69"/>
      <c r="BX194" s="69"/>
      <c r="BY194" s="69"/>
      <c r="BZ194" s="69"/>
      <c r="CA194" s="69"/>
      <c r="CB194" s="69"/>
      <c r="CC194" s="69"/>
      <c r="CD194" s="69"/>
      <c r="CE194" s="69"/>
      <c r="CF194" s="69"/>
      <c r="CG194" s="69"/>
      <c r="CH194" s="69"/>
      <c r="CI194" s="69"/>
      <c r="CJ194" s="69"/>
      <c r="CK194" s="69"/>
      <c r="CL194" s="83"/>
      <c r="CM194" s="69"/>
    </row>
    <row r="195" spans="10:91" x14ac:dyDescent="0.25">
      <c r="J195" s="45"/>
      <c r="K195" s="45"/>
      <c r="L195" s="45"/>
      <c r="M195" s="45"/>
      <c r="N195" s="45"/>
      <c r="O195" s="45"/>
      <c r="P195" s="45"/>
      <c r="Q195" s="45"/>
      <c r="R195" s="45"/>
      <c r="AO195" s="34"/>
      <c r="AP195" s="34"/>
      <c r="AQ195" s="34"/>
      <c r="AR195" s="34"/>
      <c r="BR195" s="69"/>
      <c r="BS195" s="69"/>
      <c r="BT195" s="69"/>
      <c r="BU195" s="69"/>
      <c r="BV195" s="69"/>
      <c r="BW195" s="69"/>
      <c r="BX195" s="69"/>
      <c r="BY195" s="69"/>
      <c r="BZ195" s="69"/>
      <c r="CA195" s="69"/>
      <c r="CB195" s="69"/>
      <c r="CC195" s="69"/>
      <c r="CD195" s="69"/>
      <c r="CE195" s="69"/>
      <c r="CF195" s="69"/>
      <c r="CG195" s="69"/>
      <c r="CH195" s="69"/>
      <c r="CI195" s="69"/>
      <c r="CJ195" s="69"/>
      <c r="CK195" s="69"/>
      <c r="CL195" s="83"/>
      <c r="CM195" s="69"/>
    </row>
    <row r="196" spans="10:91" x14ac:dyDescent="0.25">
      <c r="J196" s="45"/>
      <c r="K196" s="45"/>
      <c r="L196" s="45"/>
      <c r="M196" s="45"/>
      <c r="N196" s="45"/>
      <c r="O196" s="45"/>
      <c r="P196" s="45"/>
      <c r="Q196" s="45"/>
      <c r="R196" s="45"/>
      <c r="AO196" s="34"/>
      <c r="AP196" s="34"/>
      <c r="AQ196" s="34"/>
      <c r="AR196" s="34"/>
      <c r="BR196" s="69"/>
      <c r="BS196" s="69"/>
      <c r="BT196" s="69"/>
      <c r="BU196" s="69"/>
      <c r="BV196" s="69"/>
      <c r="BW196" s="69"/>
      <c r="BX196" s="69"/>
      <c r="BY196" s="69"/>
      <c r="BZ196" s="69"/>
      <c r="CA196" s="69"/>
      <c r="CB196" s="69"/>
      <c r="CC196" s="69"/>
      <c r="CD196" s="69"/>
      <c r="CE196" s="69"/>
      <c r="CF196" s="69"/>
      <c r="CG196" s="69"/>
      <c r="CH196" s="69"/>
      <c r="CI196" s="69"/>
      <c r="CJ196" s="69"/>
      <c r="CK196" s="69"/>
      <c r="CL196" s="83"/>
      <c r="CM196" s="69"/>
    </row>
    <row r="197" spans="10:91" x14ac:dyDescent="0.25">
      <c r="J197" s="45"/>
      <c r="K197" s="45"/>
      <c r="L197" s="45"/>
      <c r="M197" s="45"/>
      <c r="N197" s="45"/>
      <c r="O197" s="45"/>
      <c r="P197" s="45"/>
      <c r="Q197" s="45"/>
      <c r="R197" s="45"/>
      <c r="AO197" s="34"/>
      <c r="AP197" s="34"/>
      <c r="AQ197" s="34"/>
      <c r="AR197" s="34"/>
      <c r="BR197" s="69"/>
      <c r="BS197" s="69"/>
      <c r="BT197" s="69"/>
      <c r="BU197" s="69"/>
      <c r="BV197" s="69"/>
      <c r="BW197" s="69"/>
      <c r="BX197" s="69"/>
      <c r="BY197" s="69"/>
      <c r="BZ197" s="69"/>
      <c r="CA197" s="69"/>
      <c r="CB197" s="69"/>
      <c r="CC197" s="69"/>
      <c r="CD197" s="69"/>
      <c r="CE197" s="69"/>
      <c r="CF197" s="69"/>
      <c r="CG197" s="69"/>
      <c r="CH197" s="69"/>
      <c r="CI197" s="69"/>
      <c r="CJ197" s="69"/>
      <c r="CK197" s="69"/>
      <c r="CL197" s="83"/>
      <c r="CM197" s="69"/>
    </row>
    <row r="198" spans="10:91" x14ac:dyDescent="0.25">
      <c r="J198" s="45"/>
      <c r="K198" s="45"/>
      <c r="L198" s="45"/>
      <c r="M198" s="45"/>
      <c r="N198" s="45"/>
      <c r="O198" s="45"/>
      <c r="P198" s="45"/>
      <c r="Q198" s="45"/>
      <c r="R198" s="45"/>
      <c r="AO198" s="34"/>
      <c r="AP198" s="34"/>
      <c r="AQ198" s="34"/>
      <c r="AR198" s="34"/>
      <c r="BR198" s="69"/>
      <c r="BS198" s="69"/>
      <c r="BT198" s="69"/>
      <c r="BU198" s="69"/>
      <c r="BV198" s="69"/>
      <c r="BW198" s="69"/>
      <c r="BX198" s="69"/>
      <c r="BY198" s="69"/>
      <c r="BZ198" s="69"/>
      <c r="CA198" s="69"/>
      <c r="CB198" s="69"/>
      <c r="CC198" s="69"/>
      <c r="CD198" s="69"/>
      <c r="CE198" s="69"/>
      <c r="CF198" s="69"/>
      <c r="CG198" s="69"/>
      <c r="CH198" s="69"/>
      <c r="CI198" s="69"/>
      <c r="CJ198" s="69"/>
      <c r="CK198" s="69"/>
      <c r="CL198" s="83"/>
      <c r="CM198" s="69"/>
    </row>
    <row r="199" spans="10:91" x14ac:dyDescent="0.25">
      <c r="J199" s="45"/>
      <c r="K199" s="45"/>
      <c r="L199" s="45"/>
      <c r="M199" s="45"/>
      <c r="N199" s="45"/>
      <c r="O199" s="45"/>
      <c r="P199" s="45"/>
      <c r="Q199" s="45"/>
      <c r="R199" s="45"/>
      <c r="AO199" s="34"/>
      <c r="AP199" s="34"/>
      <c r="AQ199" s="34"/>
      <c r="AR199" s="34"/>
      <c r="BR199" s="69"/>
      <c r="BS199" s="69"/>
      <c r="BT199" s="69"/>
      <c r="BU199" s="69"/>
      <c r="BV199" s="69"/>
      <c r="BW199" s="69"/>
      <c r="BX199" s="69"/>
      <c r="BY199" s="69"/>
      <c r="BZ199" s="69"/>
      <c r="CA199" s="69"/>
      <c r="CB199" s="69"/>
      <c r="CC199" s="69"/>
      <c r="CD199" s="69"/>
      <c r="CE199" s="69"/>
      <c r="CF199" s="69"/>
      <c r="CG199" s="69"/>
      <c r="CH199" s="69"/>
      <c r="CI199" s="69"/>
      <c r="CJ199" s="69"/>
      <c r="CK199" s="69"/>
      <c r="CL199" s="83"/>
      <c r="CM199" s="69"/>
    </row>
    <row r="200" spans="10:91" x14ac:dyDescent="0.25">
      <c r="J200" s="45"/>
      <c r="K200" s="45"/>
      <c r="L200" s="45"/>
      <c r="M200" s="45"/>
      <c r="N200" s="45"/>
      <c r="O200" s="45"/>
      <c r="P200" s="45"/>
      <c r="Q200" s="45"/>
      <c r="R200" s="45"/>
      <c r="AO200" s="34"/>
      <c r="AP200" s="34"/>
      <c r="AQ200" s="34"/>
      <c r="AR200" s="34"/>
      <c r="BR200" s="69"/>
      <c r="BS200" s="69"/>
      <c r="BT200" s="69"/>
      <c r="BU200" s="69"/>
      <c r="BV200" s="69"/>
      <c r="BW200" s="69"/>
      <c r="BX200" s="69"/>
      <c r="BY200" s="69"/>
      <c r="BZ200" s="69"/>
      <c r="CA200" s="69"/>
      <c r="CB200" s="69"/>
      <c r="CC200" s="69"/>
      <c r="CD200" s="69"/>
      <c r="CE200" s="69"/>
      <c r="CF200" s="69"/>
      <c r="CG200" s="69"/>
      <c r="CH200" s="69"/>
      <c r="CI200" s="69"/>
      <c r="CJ200" s="69"/>
      <c r="CK200" s="69"/>
      <c r="CL200" s="83"/>
      <c r="CM200" s="69"/>
    </row>
    <row r="201" spans="10:91" x14ac:dyDescent="0.25">
      <c r="J201" s="45"/>
      <c r="K201" s="45"/>
      <c r="L201" s="45"/>
      <c r="M201" s="45"/>
      <c r="N201" s="45"/>
      <c r="O201" s="45"/>
      <c r="P201" s="45"/>
      <c r="Q201" s="45"/>
      <c r="R201" s="45"/>
      <c r="AO201" s="34"/>
      <c r="AP201" s="34"/>
      <c r="AQ201" s="34"/>
      <c r="AR201" s="34"/>
      <c r="BR201" s="69"/>
      <c r="BS201" s="69"/>
      <c r="BT201" s="69"/>
      <c r="BU201" s="69"/>
      <c r="BV201" s="69"/>
      <c r="BW201" s="69"/>
      <c r="BX201" s="69"/>
      <c r="BY201" s="69"/>
      <c r="BZ201" s="69"/>
      <c r="CA201" s="69"/>
      <c r="CB201" s="69"/>
      <c r="CC201" s="69"/>
      <c r="CD201" s="69"/>
      <c r="CE201" s="69"/>
      <c r="CF201" s="69"/>
      <c r="CG201" s="69"/>
      <c r="CH201" s="69"/>
      <c r="CI201" s="69"/>
      <c r="CJ201" s="69"/>
      <c r="CK201" s="69"/>
      <c r="CL201" s="83"/>
      <c r="CM201" s="69"/>
    </row>
    <row r="202" spans="10:91" x14ac:dyDescent="0.25">
      <c r="J202" s="45"/>
      <c r="K202" s="45"/>
      <c r="L202" s="45"/>
      <c r="M202" s="45"/>
      <c r="N202" s="45"/>
      <c r="O202" s="45"/>
      <c r="P202" s="45"/>
      <c r="Q202" s="45"/>
      <c r="R202" s="45"/>
      <c r="AO202" s="34"/>
      <c r="AP202" s="34"/>
      <c r="AQ202" s="34"/>
      <c r="AR202" s="34"/>
      <c r="BR202" s="69"/>
      <c r="BS202" s="69"/>
      <c r="BT202" s="69"/>
      <c r="BU202" s="69"/>
      <c r="BV202" s="69"/>
      <c r="BW202" s="69"/>
      <c r="BX202" s="69"/>
      <c r="BY202" s="69"/>
      <c r="BZ202" s="69"/>
      <c r="CA202" s="69"/>
      <c r="CB202" s="69"/>
      <c r="CC202" s="69"/>
      <c r="CD202" s="69"/>
      <c r="CE202" s="69"/>
      <c r="CF202" s="69"/>
      <c r="CG202" s="69"/>
      <c r="CH202" s="69"/>
      <c r="CI202" s="69"/>
      <c r="CJ202" s="69"/>
      <c r="CK202" s="69"/>
      <c r="CL202" s="83"/>
      <c r="CM202" s="69"/>
    </row>
    <row r="203" spans="10:91" x14ac:dyDescent="0.25">
      <c r="J203" s="45"/>
      <c r="K203" s="45"/>
      <c r="L203" s="45"/>
      <c r="M203" s="45"/>
      <c r="N203" s="45"/>
      <c r="O203" s="45"/>
      <c r="P203" s="45"/>
      <c r="Q203" s="45"/>
      <c r="R203" s="45"/>
      <c r="AO203" s="34"/>
      <c r="AP203" s="34"/>
      <c r="AQ203" s="34"/>
      <c r="AR203" s="34"/>
      <c r="BR203" s="69"/>
      <c r="BS203" s="69"/>
      <c r="BT203" s="69"/>
      <c r="BU203" s="69"/>
      <c r="BV203" s="69"/>
      <c r="BW203" s="69"/>
      <c r="BX203" s="69"/>
      <c r="BY203" s="69"/>
      <c r="BZ203" s="69"/>
      <c r="CA203" s="69"/>
      <c r="CB203" s="69"/>
      <c r="CC203" s="69"/>
      <c r="CD203" s="69"/>
      <c r="CE203" s="69"/>
      <c r="CF203" s="69"/>
      <c r="CG203" s="69"/>
      <c r="CH203" s="69"/>
      <c r="CI203" s="69"/>
      <c r="CJ203" s="69"/>
      <c r="CK203" s="69"/>
      <c r="CL203" s="83"/>
      <c r="CM203" s="69"/>
    </row>
    <row r="204" spans="10:91" x14ac:dyDescent="0.25">
      <c r="J204" s="45"/>
      <c r="K204" s="45"/>
      <c r="L204" s="45"/>
      <c r="M204" s="45"/>
      <c r="N204" s="45"/>
      <c r="O204" s="45"/>
      <c r="P204" s="45"/>
      <c r="Q204" s="45"/>
      <c r="R204" s="45"/>
      <c r="AO204" s="34"/>
      <c r="AP204" s="34"/>
      <c r="AQ204" s="34"/>
      <c r="AR204" s="34"/>
      <c r="BR204" s="69"/>
      <c r="BS204" s="69"/>
      <c r="BT204" s="69"/>
      <c r="BU204" s="69"/>
      <c r="BV204" s="69"/>
      <c r="BW204" s="69"/>
      <c r="BX204" s="69"/>
      <c r="BY204" s="69"/>
      <c r="BZ204" s="69"/>
      <c r="CA204" s="69"/>
      <c r="CB204" s="69"/>
      <c r="CC204" s="69"/>
      <c r="CD204" s="69"/>
      <c r="CE204" s="69"/>
      <c r="CF204" s="69"/>
      <c r="CG204" s="69"/>
      <c r="CH204" s="69"/>
      <c r="CI204" s="69"/>
      <c r="CJ204" s="69"/>
      <c r="CK204" s="69"/>
      <c r="CL204" s="83"/>
      <c r="CM204" s="69"/>
    </row>
    <row r="205" spans="10:91" x14ac:dyDescent="0.25">
      <c r="J205" s="45"/>
      <c r="K205" s="45"/>
      <c r="L205" s="45"/>
      <c r="M205" s="45"/>
      <c r="N205" s="45"/>
      <c r="O205" s="45"/>
      <c r="P205" s="45"/>
      <c r="Q205" s="45"/>
      <c r="R205" s="45"/>
      <c r="AO205" s="34"/>
      <c r="AP205" s="34"/>
      <c r="AQ205" s="34"/>
      <c r="AR205" s="34"/>
      <c r="BR205" s="69"/>
      <c r="BS205" s="69"/>
      <c r="BT205" s="69"/>
      <c r="BU205" s="69"/>
      <c r="BV205" s="69"/>
      <c r="BW205" s="69"/>
      <c r="BX205" s="69"/>
      <c r="BY205" s="69"/>
      <c r="BZ205" s="69"/>
      <c r="CA205" s="69"/>
      <c r="CB205" s="69"/>
      <c r="CC205" s="69"/>
      <c r="CD205" s="69"/>
      <c r="CE205" s="69"/>
      <c r="CF205" s="69"/>
      <c r="CG205" s="69"/>
      <c r="CH205" s="69"/>
      <c r="CI205" s="69"/>
      <c r="CJ205" s="69"/>
      <c r="CK205" s="69"/>
      <c r="CL205" s="83"/>
      <c r="CM205" s="69"/>
    </row>
    <row r="206" spans="10:91" x14ac:dyDescent="0.25">
      <c r="J206" s="45"/>
      <c r="K206" s="45"/>
      <c r="L206" s="45"/>
      <c r="M206" s="45"/>
      <c r="N206" s="45"/>
      <c r="O206" s="45"/>
      <c r="P206" s="45"/>
      <c r="Q206" s="45"/>
      <c r="R206" s="45"/>
      <c r="AO206" s="34"/>
      <c r="AP206" s="34"/>
      <c r="AQ206" s="34"/>
      <c r="AR206" s="34"/>
      <c r="BR206" s="69"/>
      <c r="BS206" s="69"/>
      <c r="BT206" s="69"/>
      <c r="BU206" s="69"/>
      <c r="BV206" s="69"/>
      <c r="BW206" s="69"/>
      <c r="BX206" s="69"/>
      <c r="BY206" s="69"/>
      <c r="BZ206" s="69"/>
      <c r="CA206" s="69"/>
      <c r="CB206" s="69"/>
      <c r="CC206" s="69"/>
      <c r="CD206" s="69"/>
      <c r="CE206" s="69"/>
      <c r="CF206" s="69"/>
      <c r="CG206" s="69"/>
      <c r="CH206" s="69"/>
      <c r="CI206" s="69"/>
      <c r="CJ206" s="69"/>
      <c r="CK206" s="69"/>
      <c r="CL206" s="83"/>
      <c r="CM206" s="69"/>
    </row>
    <row r="207" spans="10:91" x14ac:dyDescent="0.25">
      <c r="J207" s="45"/>
      <c r="K207" s="45"/>
      <c r="L207" s="45"/>
      <c r="M207" s="45"/>
      <c r="N207" s="45"/>
      <c r="O207" s="45"/>
      <c r="P207" s="45"/>
      <c r="Q207" s="45"/>
      <c r="R207" s="45"/>
      <c r="AO207" s="34"/>
      <c r="AP207" s="34"/>
      <c r="AQ207" s="34"/>
      <c r="AR207" s="34"/>
      <c r="BR207" s="69"/>
      <c r="BS207" s="69"/>
      <c r="BT207" s="69"/>
      <c r="BU207" s="69"/>
      <c r="BV207" s="69"/>
      <c r="BW207" s="69"/>
      <c r="BX207" s="69"/>
      <c r="BY207" s="69"/>
      <c r="BZ207" s="69"/>
      <c r="CA207" s="69"/>
      <c r="CB207" s="69"/>
      <c r="CC207" s="69"/>
      <c r="CD207" s="69"/>
      <c r="CE207" s="69"/>
      <c r="CF207" s="69"/>
      <c r="CG207" s="69"/>
      <c r="CH207" s="69"/>
      <c r="CI207" s="69"/>
      <c r="CJ207" s="69"/>
      <c r="CK207" s="69"/>
      <c r="CL207" s="83"/>
      <c r="CM207" s="69"/>
    </row>
    <row r="208" spans="10:91" x14ac:dyDescent="0.25">
      <c r="J208" s="45"/>
      <c r="K208" s="45"/>
      <c r="L208" s="45"/>
      <c r="M208" s="45"/>
      <c r="N208" s="45"/>
      <c r="O208" s="45"/>
      <c r="P208" s="45"/>
      <c r="Q208" s="45"/>
      <c r="R208" s="45"/>
      <c r="AO208" s="34"/>
      <c r="AP208" s="34"/>
      <c r="AQ208" s="34"/>
      <c r="AR208" s="34"/>
      <c r="BR208" s="69"/>
      <c r="BS208" s="69"/>
      <c r="BT208" s="69"/>
      <c r="BU208" s="69"/>
      <c r="BV208" s="69"/>
      <c r="BW208" s="69"/>
      <c r="BX208" s="69"/>
      <c r="BY208" s="69"/>
      <c r="BZ208" s="69"/>
      <c r="CA208" s="69"/>
      <c r="CB208" s="69"/>
      <c r="CC208" s="69"/>
      <c r="CD208" s="69"/>
      <c r="CE208" s="69"/>
      <c r="CF208" s="69"/>
      <c r="CG208" s="69"/>
      <c r="CH208" s="69"/>
      <c r="CI208" s="69"/>
      <c r="CJ208" s="69"/>
      <c r="CK208" s="69"/>
      <c r="CL208" s="83"/>
      <c r="CM208" s="69"/>
    </row>
    <row r="209" spans="10:91" x14ac:dyDescent="0.25">
      <c r="J209" s="45"/>
      <c r="K209" s="45"/>
      <c r="L209" s="45"/>
      <c r="M209" s="45"/>
      <c r="N209" s="45"/>
      <c r="O209" s="45"/>
      <c r="P209" s="45"/>
      <c r="Q209" s="45"/>
      <c r="R209" s="45"/>
      <c r="AO209" s="34"/>
      <c r="AP209" s="34"/>
      <c r="AQ209" s="34"/>
      <c r="AR209" s="34"/>
      <c r="BR209" s="69"/>
      <c r="BS209" s="69"/>
      <c r="BT209" s="69"/>
      <c r="BU209" s="69"/>
      <c r="BV209" s="69"/>
      <c r="BW209" s="69"/>
      <c r="BX209" s="69"/>
      <c r="BY209" s="69"/>
      <c r="BZ209" s="69"/>
      <c r="CA209" s="69"/>
      <c r="CB209" s="69"/>
      <c r="CC209" s="69"/>
      <c r="CD209" s="69"/>
      <c r="CE209" s="69"/>
      <c r="CF209" s="69"/>
      <c r="CG209" s="69"/>
      <c r="CH209" s="69"/>
      <c r="CI209" s="69"/>
      <c r="CJ209" s="69"/>
      <c r="CK209" s="69"/>
      <c r="CL209" s="83"/>
      <c r="CM209" s="69"/>
    </row>
    <row r="210" spans="10:91" x14ac:dyDescent="0.25">
      <c r="J210" s="45"/>
      <c r="K210" s="45"/>
      <c r="L210" s="45"/>
      <c r="M210" s="45"/>
      <c r="N210" s="45"/>
      <c r="O210" s="45"/>
      <c r="P210" s="45"/>
      <c r="Q210" s="45"/>
      <c r="R210" s="45"/>
      <c r="AO210" s="34"/>
      <c r="AP210" s="34"/>
      <c r="AQ210" s="34"/>
      <c r="AR210" s="34"/>
      <c r="BR210" s="69"/>
      <c r="BS210" s="69"/>
      <c r="BT210" s="69"/>
      <c r="BU210" s="69"/>
      <c r="BV210" s="69"/>
      <c r="BW210" s="69"/>
      <c r="BX210" s="69"/>
      <c r="BY210" s="69"/>
      <c r="BZ210" s="69"/>
      <c r="CA210" s="69"/>
      <c r="CB210" s="69"/>
      <c r="CC210" s="69"/>
      <c r="CD210" s="69"/>
      <c r="CE210" s="69"/>
      <c r="CF210" s="69"/>
      <c r="CG210" s="69"/>
      <c r="CH210" s="69"/>
      <c r="CI210" s="69"/>
      <c r="CJ210" s="69"/>
      <c r="CK210" s="69"/>
      <c r="CL210" s="83"/>
      <c r="CM210" s="69"/>
    </row>
    <row r="211" spans="10:91" x14ac:dyDescent="0.25">
      <c r="J211" s="45"/>
      <c r="K211" s="45"/>
      <c r="L211" s="45"/>
      <c r="M211" s="45"/>
      <c r="N211" s="45"/>
      <c r="O211" s="45"/>
      <c r="P211" s="45"/>
      <c r="Q211" s="45"/>
      <c r="R211" s="45"/>
      <c r="AO211" s="34"/>
      <c r="AP211" s="34"/>
      <c r="AQ211" s="34"/>
      <c r="AR211" s="34"/>
      <c r="BR211" s="69"/>
      <c r="BS211" s="69"/>
      <c r="BT211" s="69"/>
      <c r="BU211" s="69"/>
      <c r="BV211" s="69"/>
      <c r="BW211" s="69"/>
      <c r="BX211" s="69"/>
      <c r="BY211" s="69"/>
      <c r="BZ211" s="69"/>
      <c r="CA211" s="69"/>
      <c r="CB211" s="69"/>
      <c r="CC211" s="69"/>
      <c r="CD211" s="69"/>
      <c r="CE211" s="69"/>
      <c r="CF211" s="69"/>
      <c r="CG211" s="69"/>
      <c r="CH211" s="69"/>
      <c r="CI211" s="69"/>
      <c r="CJ211" s="69"/>
      <c r="CK211" s="69"/>
      <c r="CL211" s="83"/>
      <c r="CM211" s="69"/>
    </row>
    <row r="212" spans="10:91" x14ac:dyDescent="0.25">
      <c r="J212" s="45"/>
      <c r="K212" s="45"/>
      <c r="L212" s="45"/>
      <c r="M212" s="45"/>
      <c r="N212" s="45"/>
      <c r="O212" s="45"/>
      <c r="P212" s="45"/>
      <c r="Q212" s="45"/>
      <c r="R212" s="45"/>
      <c r="AO212" s="34"/>
      <c r="AP212" s="34"/>
      <c r="AQ212" s="34"/>
      <c r="AR212" s="34"/>
      <c r="BR212" s="69"/>
      <c r="BS212" s="69"/>
      <c r="BT212" s="69"/>
      <c r="BU212" s="69"/>
      <c r="BV212" s="69"/>
      <c r="BW212" s="69"/>
      <c r="BX212" s="69"/>
      <c r="BY212" s="69"/>
      <c r="BZ212" s="69"/>
      <c r="CA212" s="69"/>
      <c r="CB212" s="69"/>
      <c r="CC212" s="69"/>
      <c r="CD212" s="69"/>
      <c r="CE212" s="69"/>
      <c r="CF212" s="69"/>
      <c r="CG212" s="69"/>
      <c r="CH212" s="69"/>
      <c r="CI212" s="69"/>
      <c r="CJ212" s="69"/>
      <c r="CK212" s="69"/>
      <c r="CL212" s="83"/>
      <c r="CM212" s="69"/>
    </row>
    <row r="213" spans="10:91" x14ac:dyDescent="0.25">
      <c r="J213" s="45"/>
      <c r="K213" s="45"/>
      <c r="L213" s="45"/>
      <c r="M213" s="45"/>
      <c r="N213" s="45"/>
      <c r="O213" s="45"/>
      <c r="P213" s="45"/>
      <c r="Q213" s="45"/>
      <c r="R213" s="45"/>
      <c r="AO213" s="34"/>
      <c r="AP213" s="34"/>
      <c r="AQ213" s="34"/>
      <c r="AR213" s="34"/>
      <c r="BR213" s="69"/>
      <c r="BS213" s="69"/>
      <c r="BT213" s="69"/>
      <c r="BU213" s="69"/>
      <c r="BV213" s="69"/>
      <c r="BW213" s="69"/>
      <c r="BX213" s="69"/>
      <c r="BY213" s="69"/>
      <c r="BZ213" s="69"/>
      <c r="CA213" s="69"/>
      <c r="CB213" s="69"/>
      <c r="CC213" s="69"/>
      <c r="CD213" s="69"/>
      <c r="CE213" s="69"/>
      <c r="CF213" s="69"/>
      <c r="CG213" s="69"/>
      <c r="CH213" s="69"/>
      <c r="CI213" s="69"/>
      <c r="CJ213" s="69"/>
      <c r="CK213" s="69"/>
      <c r="CL213" s="83"/>
      <c r="CM213" s="69"/>
    </row>
    <row r="214" spans="10:91" x14ac:dyDescent="0.25">
      <c r="J214" s="45"/>
      <c r="K214" s="45"/>
      <c r="L214" s="45"/>
      <c r="M214" s="45"/>
      <c r="N214" s="45"/>
      <c r="O214" s="45"/>
      <c r="P214" s="45"/>
      <c r="Q214" s="45"/>
      <c r="R214" s="45"/>
      <c r="AO214" s="34"/>
      <c r="AP214" s="34"/>
      <c r="AQ214" s="34"/>
      <c r="AR214" s="34"/>
      <c r="BR214" s="69"/>
      <c r="BS214" s="69"/>
      <c r="BT214" s="69"/>
      <c r="BU214" s="69"/>
      <c r="BV214" s="69"/>
      <c r="BW214" s="69"/>
      <c r="BX214" s="69"/>
      <c r="BY214" s="69"/>
      <c r="BZ214" s="69"/>
      <c r="CA214" s="69"/>
      <c r="CB214" s="69"/>
      <c r="CC214" s="69"/>
      <c r="CD214" s="69"/>
      <c r="CE214" s="69"/>
      <c r="CF214" s="69"/>
      <c r="CG214" s="69"/>
      <c r="CH214" s="69"/>
      <c r="CI214" s="69"/>
      <c r="CJ214" s="69"/>
      <c r="CK214" s="69"/>
      <c r="CL214" s="83"/>
      <c r="CM214" s="69"/>
    </row>
    <row r="215" spans="10:91" x14ac:dyDescent="0.25">
      <c r="J215" s="45"/>
      <c r="K215" s="45"/>
      <c r="L215" s="45"/>
      <c r="M215" s="45"/>
      <c r="N215" s="45"/>
      <c r="O215" s="45"/>
      <c r="P215" s="45"/>
      <c r="Q215" s="45"/>
      <c r="R215" s="45"/>
      <c r="AO215" s="34"/>
      <c r="AP215" s="34"/>
      <c r="AQ215" s="34"/>
      <c r="AR215" s="34"/>
      <c r="BR215" s="69"/>
      <c r="BS215" s="69"/>
      <c r="BT215" s="69"/>
      <c r="BU215" s="69"/>
      <c r="BV215" s="69"/>
      <c r="BW215" s="69"/>
      <c r="BX215" s="69"/>
      <c r="BY215" s="69"/>
      <c r="BZ215" s="69"/>
      <c r="CA215" s="69"/>
      <c r="CB215" s="69"/>
      <c r="CC215" s="69"/>
      <c r="CD215" s="69"/>
      <c r="CE215" s="69"/>
      <c r="CF215" s="69"/>
      <c r="CG215" s="69"/>
      <c r="CH215" s="69"/>
      <c r="CI215" s="69"/>
      <c r="CJ215" s="69"/>
      <c r="CK215" s="69"/>
      <c r="CL215" s="83"/>
      <c r="CM215" s="69"/>
    </row>
    <row r="216" spans="10:91" x14ac:dyDescent="0.25">
      <c r="J216" s="45"/>
      <c r="K216" s="45"/>
      <c r="L216" s="45"/>
      <c r="M216" s="45"/>
      <c r="N216" s="45"/>
      <c r="O216" s="45"/>
      <c r="P216" s="45"/>
      <c r="Q216" s="45"/>
      <c r="R216" s="45"/>
      <c r="AO216" s="34"/>
      <c r="AP216" s="34"/>
      <c r="AQ216" s="34"/>
      <c r="AR216" s="34"/>
      <c r="BR216" s="69"/>
      <c r="BS216" s="69"/>
      <c r="BT216" s="69"/>
      <c r="BU216" s="69"/>
      <c r="BV216" s="69"/>
      <c r="BW216" s="69"/>
      <c r="BX216" s="69"/>
      <c r="BY216" s="69"/>
      <c r="BZ216" s="69"/>
      <c r="CA216" s="69"/>
      <c r="CB216" s="69"/>
      <c r="CC216" s="69"/>
      <c r="CD216" s="69"/>
      <c r="CE216" s="69"/>
      <c r="CF216" s="69"/>
      <c r="CG216" s="69"/>
      <c r="CH216" s="69"/>
      <c r="CI216" s="69"/>
      <c r="CJ216" s="69"/>
      <c r="CK216" s="69"/>
      <c r="CL216" s="83"/>
      <c r="CM216" s="69"/>
    </row>
    <row r="217" spans="10:91" x14ac:dyDescent="0.25">
      <c r="J217" s="45"/>
      <c r="K217" s="45"/>
      <c r="L217" s="45"/>
      <c r="M217" s="45"/>
      <c r="N217" s="45"/>
      <c r="O217" s="45"/>
      <c r="P217" s="45"/>
      <c r="Q217" s="45"/>
      <c r="R217" s="45"/>
      <c r="AO217" s="34"/>
      <c r="AP217" s="34"/>
      <c r="AQ217" s="34"/>
      <c r="AR217" s="34"/>
      <c r="BR217" s="69"/>
      <c r="BS217" s="69"/>
      <c r="BT217" s="69"/>
      <c r="BU217" s="69"/>
      <c r="BV217" s="69"/>
      <c r="BW217" s="69"/>
      <c r="BX217" s="69"/>
      <c r="BY217" s="69"/>
      <c r="BZ217" s="69"/>
      <c r="CA217" s="69"/>
      <c r="CB217" s="69"/>
      <c r="CC217" s="69"/>
      <c r="CD217" s="69"/>
      <c r="CE217" s="69"/>
      <c r="CF217" s="69"/>
      <c r="CG217" s="69"/>
      <c r="CH217" s="69"/>
      <c r="CI217" s="69"/>
      <c r="CJ217" s="69"/>
      <c r="CK217" s="69"/>
      <c r="CL217" s="83"/>
      <c r="CM217" s="69"/>
    </row>
    <row r="218" spans="10:91" x14ac:dyDescent="0.25">
      <c r="J218" s="45"/>
      <c r="K218" s="45"/>
      <c r="L218" s="45"/>
      <c r="M218" s="45"/>
      <c r="N218" s="45"/>
      <c r="O218" s="45"/>
      <c r="P218" s="45"/>
      <c r="Q218" s="45"/>
      <c r="R218" s="45"/>
      <c r="AO218" s="34"/>
      <c r="AP218" s="34"/>
      <c r="AQ218" s="34"/>
      <c r="AR218" s="34"/>
      <c r="BR218" s="69"/>
      <c r="BS218" s="69"/>
      <c r="BT218" s="69"/>
      <c r="BU218" s="69"/>
      <c r="BV218" s="69"/>
      <c r="BW218" s="69"/>
      <c r="BX218" s="69"/>
      <c r="BY218" s="69"/>
      <c r="BZ218" s="69"/>
      <c r="CA218" s="69"/>
      <c r="CB218" s="69"/>
      <c r="CC218" s="69"/>
      <c r="CD218" s="69"/>
      <c r="CE218" s="69"/>
      <c r="CF218" s="69"/>
      <c r="CG218" s="69"/>
      <c r="CH218" s="69"/>
      <c r="CI218" s="69"/>
      <c r="CJ218" s="69"/>
      <c r="CK218" s="69"/>
      <c r="CL218" s="83"/>
      <c r="CM218" s="69"/>
    </row>
    <row r="219" spans="10:91" x14ac:dyDescent="0.25">
      <c r="J219" s="45"/>
      <c r="K219" s="45"/>
      <c r="L219" s="45"/>
      <c r="M219" s="45"/>
      <c r="N219" s="45"/>
      <c r="O219" s="45"/>
      <c r="P219" s="45"/>
      <c r="Q219" s="45"/>
      <c r="R219" s="45"/>
      <c r="AO219" s="34"/>
      <c r="AP219" s="34"/>
      <c r="AQ219" s="34"/>
      <c r="AR219" s="34"/>
      <c r="BR219" s="69"/>
      <c r="BS219" s="69"/>
      <c r="BT219" s="69"/>
      <c r="BU219" s="69"/>
      <c r="BV219" s="69"/>
      <c r="BW219" s="69"/>
      <c r="BX219" s="69"/>
      <c r="BY219" s="69"/>
      <c r="BZ219" s="69"/>
      <c r="CA219" s="69"/>
      <c r="CB219" s="69"/>
      <c r="CC219" s="69"/>
      <c r="CD219" s="69"/>
      <c r="CE219" s="69"/>
      <c r="CF219" s="69"/>
      <c r="CG219" s="69"/>
      <c r="CH219" s="69"/>
      <c r="CI219" s="69"/>
      <c r="CJ219" s="69"/>
      <c r="CK219" s="69"/>
      <c r="CL219" s="83"/>
      <c r="CM219" s="69"/>
    </row>
    <row r="220" spans="10:91" x14ac:dyDescent="0.25">
      <c r="J220" s="45"/>
      <c r="K220" s="45"/>
      <c r="L220" s="45"/>
      <c r="M220" s="45"/>
      <c r="N220" s="45"/>
      <c r="O220" s="45"/>
      <c r="P220" s="45"/>
      <c r="Q220" s="45"/>
      <c r="R220" s="45"/>
      <c r="AO220" s="34"/>
      <c r="AP220" s="34"/>
      <c r="AQ220" s="34"/>
      <c r="AR220" s="34"/>
      <c r="BR220" s="69"/>
      <c r="BS220" s="69"/>
      <c r="BT220" s="69"/>
      <c r="BU220" s="69"/>
      <c r="BV220" s="69"/>
      <c r="BW220" s="69"/>
      <c r="BX220" s="69"/>
      <c r="BY220" s="69"/>
      <c r="BZ220" s="69"/>
      <c r="CA220" s="69"/>
      <c r="CB220" s="69"/>
      <c r="CC220" s="69"/>
      <c r="CD220" s="69"/>
      <c r="CE220" s="69"/>
      <c r="CF220" s="69"/>
      <c r="CG220" s="69"/>
      <c r="CH220" s="69"/>
      <c r="CI220" s="69"/>
      <c r="CJ220" s="69"/>
      <c r="CK220" s="69"/>
      <c r="CL220" s="83"/>
      <c r="CM220" s="69"/>
    </row>
    <row r="221" spans="10:91" x14ac:dyDescent="0.25">
      <c r="J221" s="45"/>
      <c r="K221" s="45"/>
      <c r="L221" s="45"/>
      <c r="M221" s="45"/>
      <c r="N221" s="45"/>
      <c r="O221" s="45"/>
      <c r="P221" s="45"/>
      <c r="Q221" s="45"/>
      <c r="R221" s="45"/>
      <c r="AO221" s="34"/>
      <c r="AP221" s="34"/>
      <c r="AQ221" s="34"/>
      <c r="AR221" s="34"/>
      <c r="BR221" s="69"/>
      <c r="BS221" s="69"/>
      <c r="BT221" s="69"/>
      <c r="BU221" s="69"/>
      <c r="BV221" s="69"/>
      <c r="BW221" s="69"/>
      <c r="BX221" s="69"/>
      <c r="BY221" s="69"/>
      <c r="BZ221" s="69"/>
      <c r="CA221" s="69"/>
      <c r="CB221" s="69"/>
      <c r="CC221" s="69"/>
      <c r="CD221" s="69"/>
      <c r="CE221" s="69"/>
      <c r="CF221" s="69"/>
      <c r="CG221" s="69"/>
      <c r="CH221" s="69"/>
      <c r="CI221" s="69"/>
      <c r="CJ221" s="69"/>
      <c r="CK221" s="69"/>
      <c r="CL221" s="83"/>
      <c r="CM221" s="69"/>
    </row>
    <row r="222" spans="10:91" x14ac:dyDescent="0.25">
      <c r="J222" s="45"/>
      <c r="K222" s="45"/>
      <c r="L222" s="45"/>
      <c r="M222" s="45"/>
      <c r="N222" s="45"/>
      <c r="O222" s="45"/>
      <c r="P222" s="45"/>
      <c r="Q222" s="45"/>
      <c r="R222" s="45"/>
      <c r="AO222" s="34"/>
      <c r="AP222" s="34"/>
      <c r="AQ222" s="34"/>
      <c r="AR222" s="34"/>
      <c r="BR222" s="69"/>
      <c r="BS222" s="69"/>
      <c r="BT222" s="69"/>
      <c r="BU222" s="69"/>
      <c r="BV222" s="69"/>
      <c r="BW222" s="69"/>
      <c r="BX222" s="69"/>
      <c r="BY222" s="69"/>
      <c r="BZ222" s="69"/>
      <c r="CA222" s="69"/>
      <c r="CB222" s="69"/>
      <c r="CC222" s="69"/>
      <c r="CD222" s="69"/>
      <c r="CE222" s="69"/>
      <c r="CF222" s="69"/>
      <c r="CG222" s="69"/>
      <c r="CH222" s="69"/>
      <c r="CI222" s="69"/>
      <c r="CJ222" s="69"/>
      <c r="CK222" s="69"/>
      <c r="CL222" s="83"/>
      <c r="CM222" s="69"/>
    </row>
    <row r="223" spans="10:91" x14ac:dyDescent="0.25">
      <c r="J223" s="45"/>
      <c r="K223" s="45"/>
      <c r="L223" s="45"/>
      <c r="M223" s="45"/>
      <c r="N223" s="45"/>
      <c r="O223" s="45"/>
      <c r="P223" s="45"/>
      <c r="Q223" s="45"/>
      <c r="R223" s="45"/>
      <c r="AO223" s="34"/>
      <c r="AP223" s="34"/>
      <c r="AQ223" s="34"/>
      <c r="AR223" s="34"/>
      <c r="BR223" s="69"/>
      <c r="BS223" s="69"/>
      <c r="BT223" s="69"/>
      <c r="BU223" s="69"/>
      <c r="BV223" s="69"/>
      <c r="BW223" s="69"/>
      <c r="BX223" s="69"/>
      <c r="BY223" s="69"/>
      <c r="BZ223" s="69"/>
      <c r="CA223" s="69"/>
      <c r="CB223" s="69"/>
      <c r="CC223" s="69"/>
      <c r="CD223" s="69"/>
      <c r="CE223" s="69"/>
      <c r="CF223" s="69"/>
      <c r="CG223" s="69"/>
      <c r="CH223" s="69"/>
      <c r="CI223" s="69"/>
      <c r="CJ223" s="69"/>
      <c r="CK223" s="69"/>
      <c r="CL223" s="83"/>
      <c r="CM223" s="69"/>
    </row>
    <row r="224" spans="10:91" x14ac:dyDescent="0.25">
      <c r="J224" s="45"/>
      <c r="K224" s="45"/>
      <c r="L224" s="45"/>
      <c r="M224" s="45"/>
      <c r="N224" s="45"/>
      <c r="O224" s="45"/>
      <c r="P224" s="45"/>
      <c r="Q224" s="45"/>
      <c r="R224" s="45"/>
      <c r="AO224" s="34"/>
      <c r="AP224" s="34"/>
      <c r="AQ224" s="34"/>
      <c r="AR224" s="34"/>
      <c r="BR224" s="69"/>
      <c r="BS224" s="69"/>
      <c r="BT224" s="69"/>
      <c r="BU224" s="69"/>
      <c r="BV224" s="69"/>
      <c r="BW224" s="69"/>
      <c r="BX224" s="69"/>
      <c r="BY224" s="69"/>
      <c r="BZ224" s="69"/>
      <c r="CA224" s="69"/>
      <c r="CB224" s="69"/>
      <c r="CC224" s="69"/>
      <c r="CD224" s="69"/>
      <c r="CE224" s="69"/>
      <c r="CF224" s="69"/>
      <c r="CG224" s="69"/>
      <c r="CH224" s="69"/>
      <c r="CI224" s="69"/>
      <c r="CJ224" s="69"/>
      <c r="CK224" s="69"/>
      <c r="CL224" s="83"/>
      <c r="CM224" s="69"/>
    </row>
    <row r="225" spans="10:91" x14ac:dyDescent="0.25">
      <c r="J225" s="45"/>
      <c r="K225" s="45"/>
      <c r="L225" s="45"/>
      <c r="M225" s="45"/>
      <c r="N225" s="45"/>
      <c r="O225" s="45"/>
      <c r="P225" s="45"/>
      <c r="Q225" s="45"/>
      <c r="R225" s="45"/>
      <c r="AO225" s="34"/>
      <c r="AP225" s="34"/>
      <c r="AQ225" s="34"/>
      <c r="AR225" s="34"/>
      <c r="BR225" s="69"/>
      <c r="BS225" s="69"/>
      <c r="BT225" s="69"/>
      <c r="BU225" s="69"/>
      <c r="BV225" s="69"/>
      <c r="BW225" s="69"/>
      <c r="BX225" s="69"/>
      <c r="BY225" s="69"/>
      <c r="BZ225" s="69"/>
      <c r="CA225" s="69"/>
      <c r="CB225" s="69"/>
      <c r="CC225" s="69"/>
      <c r="CD225" s="69"/>
      <c r="CE225" s="69"/>
      <c r="CF225" s="69"/>
      <c r="CG225" s="69"/>
      <c r="CH225" s="69"/>
      <c r="CI225" s="69"/>
      <c r="CJ225" s="69"/>
      <c r="CK225" s="69"/>
      <c r="CL225" s="83"/>
      <c r="CM225" s="69"/>
    </row>
    <row r="226" spans="10:91" x14ac:dyDescent="0.25">
      <c r="J226" s="45"/>
      <c r="K226" s="45"/>
      <c r="L226" s="45"/>
      <c r="M226" s="45"/>
      <c r="N226" s="45"/>
      <c r="O226" s="45"/>
      <c r="P226" s="45"/>
      <c r="Q226" s="45"/>
      <c r="R226" s="45"/>
      <c r="AO226" s="34"/>
      <c r="AP226" s="34"/>
      <c r="AQ226" s="34"/>
      <c r="AR226" s="34"/>
      <c r="BR226" s="69"/>
      <c r="BS226" s="69"/>
      <c r="BT226" s="69"/>
      <c r="BU226" s="69"/>
      <c r="BV226" s="69"/>
      <c r="BW226" s="69"/>
      <c r="BX226" s="69"/>
      <c r="BY226" s="69"/>
      <c r="BZ226" s="69"/>
      <c r="CA226" s="69"/>
      <c r="CB226" s="69"/>
      <c r="CC226" s="69"/>
      <c r="CD226" s="69"/>
      <c r="CE226" s="69"/>
      <c r="CF226" s="69"/>
      <c r="CG226" s="69"/>
      <c r="CH226" s="69"/>
      <c r="CI226" s="69"/>
      <c r="CJ226" s="69"/>
      <c r="CK226" s="69"/>
      <c r="CL226" s="83"/>
      <c r="CM226" s="69"/>
    </row>
    <row r="227" spans="10:91" x14ac:dyDescent="0.25">
      <c r="J227" s="45"/>
      <c r="K227" s="45"/>
      <c r="L227" s="45"/>
      <c r="M227" s="45"/>
      <c r="N227" s="45"/>
      <c r="O227" s="45"/>
      <c r="P227" s="45"/>
      <c r="Q227" s="45"/>
      <c r="R227" s="45"/>
      <c r="AO227" s="34"/>
      <c r="AP227" s="34"/>
      <c r="AQ227" s="34"/>
      <c r="AR227" s="34"/>
      <c r="BR227" s="69"/>
      <c r="BS227" s="69"/>
      <c r="BT227" s="69"/>
      <c r="BU227" s="69"/>
      <c r="BV227" s="69"/>
      <c r="BW227" s="69"/>
      <c r="BX227" s="69"/>
      <c r="BY227" s="69"/>
      <c r="BZ227" s="69"/>
      <c r="CA227" s="69"/>
      <c r="CB227" s="69"/>
      <c r="CC227" s="69"/>
      <c r="CD227" s="69"/>
      <c r="CE227" s="69"/>
      <c r="CF227" s="69"/>
      <c r="CG227" s="69"/>
      <c r="CH227" s="69"/>
      <c r="CI227" s="69"/>
      <c r="CJ227" s="69"/>
      <c r="CK227" s="69"/>
      <c r="CL227" s="83"/>
      <c r="CM227" s="69"/>
    </row>
    <row r="228" spans="10:91" x14ac:dyDescent="0.25">
      <c r="J228" s="45"/>
      <c r="K228" s="45"/>
      <c r="L228" s="45"/>
      <c r="M228" s="45"/>
      <c r="N228" s="45"/>
      <c r="O228" s="45"/>
      <c r="P228" s="45"/>
      <c r="Q228" s="45"/>
      <c r="R228" s="45"/>
      <c r="AO228" s="34"/>
      <c r="AP228" s="34"/>
      <c r="AQ228" s="34"/>
      <c r="AR228" s="34"/>
      <c r="BR228" s="69"/>
      <c r="BS228" s="69"/>
      <c r="BT228" s="69"/>
      <c r="BU228" s="69"/>
      <c r="BV228" s="69"/>
      <c r="BW228" s="69"/>
      <c r="BX228" s="69"/>
      <c r="BY228" s="69"/>
      <c r="BZ228" s="69"/>
      <c r="CA228" s="69"/>
      <c r="CB228" s="69"/>
      <c r="CC228" s="69"/>
      <c r="CD228" s="69"/>
      <c r="CE228" s="69"/>
      <c r="CF228" s="69"/>
      <c r="CG228" s="69"/>
      <c r="CH228" s="69"/>
      <c r="CI228" s="69"/>
      <c r="CJ228" s="69"/>
      <c r="CK228" s="69"/>
      <c r="CL228" s="83"/>
      <c r="CM228" s="69"/>
    </row>
    <row r="229" spans="10:91" x14ac:dyDescent="0.25">
      <c r="J229" s="45"/>
      <c r="K229" s="45"/>
      <c r="L229" s="45"/>
      <c r="M229" s="45"/>
      <c r="N229" s="45"/>
      <c r="O229" s="45"/>
      <c r="P229" s="45"/>
      <c r="Q229" s="45"/>
      <c r="R229" s="45"/>
      <c r="AO229" s="34"/>
      <c r="AP229" s="34"/>
      <c r="AQ229" s="34"/>
      <c r="AR229" s="34"/>
      <c r="BR229" s="69"/>
      <c r="BS229" s="69"/>
      <c r="BT229" s="69"/>
      <c r="BU229" s="69"/>
      <c r="BV229" s="69"/>
      <c r="BW229" s="69"/>
      <c r="BX229" s="69"/>
      <c r="BY229" s="69"/>
      <c r="BZ229" s="69"/>
      <c r="CA229" s="69"/>
      <c r="CB229" s="69"/>
      <c r="CC229" s="69"/>
      <c r="CD229" s="69"/>
      <c r="CE229" s="69"/>
      <c r="CF229" s="69"/>
      <c r="CG229" s="69"/>
      <c r="CH229" s="69"/>
      <c r="CI229" s="69"/>
      <c r="CJ229" s="69"/>
      <c r="CK229" s="69"/>
      <c r="CL229" s="83"/>
      <c r="CM229" s="69"/>
    </row>
    <row r="230" spans="10:91" x14ac:dyDescent="0.25">
      <c r="J230" s="45"/>
      <c r="K230" s="45"/>
      <c r="L230" s="45"/>
      <c r="M230" s="45"/>
      <c r="N230" s="45"/>
      <c r="O230" s="45"/>
      <c r="P230" s="45"/>
      <c r="Q230" s="45"/>
      <c r="R230" s="45"/>
      <c r="AO230" s="34"/>
      <c r="AP230" s="34"/>
      <c r="AQ230" s="34"/>
      <c r="AR230" s="34"/>
      <c r="BR230" s="69"/>
      <c r="BS230" s="69"/>
      <c r="BT230" s="69"/>
      <c r="BU230" s="69"/>
      <c r="BV230" s="69"/>
      <c r="BW230" s="69"/>
      <c r="BX230" s="69"/>
      <c r="BY230" s="69"/>
      <c r="BZ230" s="69"/>
      <c r="CA230" s="69"/>
      <c r="CB230" s="69"/>
      <c r="CC230" s="69"/>
      <c r="CD230" s="69"/>
      <c r="CE230" s="69"/>
      <c r="CF230" s="69"/>
      <c r="CG230" s="69"/>
      <c r="CH230" s="69"/>
      <c r="CI230" s="69"/>
      <c r="CJ230" s="69"/>
      <c r="CK230" s="69"/>
      <c r="CL230" s="83"/>
      <c r="CM230" s="69"/>
    </row>
    <row r="231" spans="10:91" x14ac:dyDescent="0.25">
      <c r="J231" s="45"/>
      <c r="K231" s="45"/>
      <c r="L231" s="45"/>
      <c r="M231" s="45"/>
      <c r="N231" s="45"/>
      <c r="O231" s="45"/>
      <c r="P231" s="45"/>
      <c r="Q231" s="45"/>
      <c r="R231" s="45"/>
      <c r="AO231" s="34"/>
      <c r="AP231" s="34"/>
      <c r="AQ231" s="34"/>
      <c r="AR231" s="34"/>
      <c r="BR231" s="69"/>
      <c r="BS231" s="69"/>
      <c r="BT231" s="69"/>
      <c r="BU231" s="69"/>
      <c r="BV231" s="69"/>
      <c r="BW231" s="69"/>
      <c r="BX231" s="69"/>
      <c r="BY231" s="69"/>
      <c r="BZ231" s="69"/>
      <c r="CA231" s="69"/>
      <c r="CB231" s="69"/>
      <c r="CC231" s="69"/>
      <c r="CD231" s="69"/>
      <c r="CE231" s="69"/>
      <c r="CF231" s="69"/>
      <c r="CG231" s="69"/>
      <c r="CH231" s="69"/>
      <c r="CI231" s="69"/>
      <c r="CJ231" s="69"/>
      <c r="CK231" s="69"/>
      <c r="CL231" s="83"/>
      <c r="CM231" s="69"/>
    </row>
    <row r="232" spans="10:91" x14ac:dyDescent="0.25">
      <c r="J232" s="45"/>
      <c r="K232" s="45"/>
      <c r="L232" s="45"/>
      <c r="M232" s="45"/>
      <c r="N232" s="45"/>
      <c r="O232" s="45"/>
      <c r="P232" s="45"/>
      <c r="Q232" s="45"/>
      <c r="R232" s="45"/>
      <c r="AO232" s="34"/>
      <c r="AP232" s="34"/>
      <c r="AQ232" s="34"/>
      <c r="AR232" s="34"/>
      <c r="BR232" s="69"/>
      <c r="BS232" s="69"/>
      <c r="BT232" s="69"/>
      <c r="BU232" s="69"/>
      <c r="BV232" s="69"/>
      <c r="BW232" s="69"/>
      <c r="BX232" s="69"/>
      <c r="BY232" s="69"/>
      <c r="BZ232" s="69"/>
      <c r="CA232" s="69"/>
      <c r="CB232" s="69"/>
      <c r="CC232" s="69"/>
      <c r="CD232" s="69"/>
      <c r="CE232" s="69"/>
      <c r="CF232" s="69"/>
      <c r="CG232" s="69"/>
      <c r="CH232" s="69"/>
      <c r="CI232" s="69"/>
      <c r="CJ232" s="69"/>
      <c r="CK232" s="69"/>
      <c r="CL232" s="83"/>
      <c r="CM232" s="69"/>
    </row>
    <row r="233" spans="10:91" x14ac:dyDescent="0.25">
      <c r="J233" s="45"/>
      <c r="K233" s="45"/>
      <c r="L233" s="45"/>
      <c r="M233" s="45"/>
      <c r="N233" s="45"/>
      <c r="O233" s="45"/>
      <c r="P233" s="45"/>
      <c r="Q233" s="45"/>
      <c r="R233" s="45"/>
      <c r="AO233" s="34"/>
      <c r="AP233" s="34"/>
      <c r="AQ233" s="34"/>
      <c r="AR233" s="34"/>
      <c r="BR233" s="69"/>
      <c r="BS233" s="69"/>
      <c r="BT233" s="69"/>
      <c r="BU233" s="69"/>
      <c r="BV233" s="69"/>
      <c r="BW233" s="69"/>
      <c r="BX233" s="69"/>
      <c r="BY233" s="69"/>
      <c r="BZ233" s="69"/>
      <c r="CA233" s="69"/>
      <c r="CB233" s="69"/>
      <c r="CC233" s="69"/>
      <c r="CD233" s="69"/>
      <c r="CE233" s="69"/>
      <c r="CF233" s="69"/>
      <c r="CG233" s="69"/>
      <c r="CH233" s="69"/>
      <c r="CI233" s="69"/>
      <c r="CJ233" s="69"/>
      <c r="CK233" s="69"/>
      <c r="CL233" s="83"/>
      <c r="CM233" s="69"/>
    </row>
    <row r="234" spans="10:91" x14ac:dyDescent="0.25">
      <c r="J234" s="45"/>
      <c r="K234" s="45"/>
      <c r="L234" s="45"/>
      <c r="M234" s="45"/>
      <c r="N234" s="45"/>
      <c r="O234" s="45"/>
      <c r="P234" s="45"/>
      <c r="Q234" s="45"/>
      <c r="R234" s="45"/>
      <c r="AO234" s="34"/>
      <c r="AP234" s="34"/>
      <c r="AQ234" s="34"/>
      <c r="AR234" s="34"/>
      <c r="BR234" s="69"/>
      <c r="BS234" s="69"/>
      <c r="BT234" s="69"/>
      <c r="BU234" s="69"/>
      <c r="BV234" s="69"/>
      <c r="BW234" s="69"/>
      <c r="BX234" s="69"/>
      <c r="BY234" s="69"/>
      <c r="BZ234" s="69"/>
      <c r="CA234" s="69"/>
      <c r="CB234" s="69"/>
      <c r="CC234" s="69"/>
      <c r="CD234" s="69"/>
      <c r="CE234" s="69"/>
      <c r="CF234" s="69"/>
      <c r="CG234" s="69"/>
      <c r="CH234" s="69"/>
      <c r="CI234" s="69"/>
      <c r="CJ234" s="69"/>
      <c r="CK234" s="69"/>
      <c r="CL234" s="83"/>
      <c r="CM234" s="69"/>
    </row>
    <row r="235" spans="10:91" x14ac:dyDescent="0.25">
      <c r="J235" s="45"/>
      <c r="K235" s="45"/>
      <c r="L235" s="45"/>
      <c r="M235" s="45"/>
      <c r="N235" s="45"/>
      <c r="O235" s="45"/>
      <c r="P235" s="45"/>
      <c r="Q235" s="45"/>
      <c r="R235" s="45"/>
      <c r="AO235" s="34"/>
      <c r="AP235" s="34"/>
      <c r="AQ235" s="34"/>
      <c r="AR235" s="34"/>
      <c r="BR235" s="69"/>
      <c r="BS235" s="69"/>
      <c r="BT235" s="69"/>
      <c r="BU235" s="69"/>
      <c r="BV235" s="69"/>
      <c r="BW235" s="69"/>
      <c r="BX235" s="69"/>
      <c r="BY235" s="69"/>
      <c r="BZ235" s="69"/>
      <c r="CA235" s="69"/>
      <c r="CB235" s="69"/>
      <c r="CC235" s="69"/>
      <c r="CD235" s="69"/>
      <c r="CE235" s="69"/>
      <c r="CF235" s="69"/>
      <c r="CG235" s="69"/>
      <c r="CH235" s="69"/>
      <c r="CI235" s="69"/>
      <c r="CJ235" s="69"/>
      <c r="CK235" s="69"/>
      <c r="CL235" s="83"/>
      <c r="CM235" s="69"/>
    </row>
    <row r="236" spans="10:91" x14ac:dyDescent="0.25">
      <c r="J236" s="45"/>
      <c r="K236" s="45"/>
      <c r="L236" s="45"/>
      <c r="M236" s="45"/>
      <c r="N236" s="45"/>
      <c r="O236" s="45"/>
      <c r="P236" s="45"/>
      <c r="Q236" s="45"/>
      <c r="R236" s="45"/>
      <c r="AO236" s="34"/>
      <c r="AP236" s="34"/>
      <c r="AQ236" s="34"/>
      <c r="AR236" s="34"/>
      <c r="BR236" s="69"/>
      <c r="BS236" s="69"/>
      <c r="BT236" s="69"/>
      <c r="BU236" s="69"/>
      <c r="BV236" s="69"/>
      <c r="BW236" s="69"/>
      <c r="BX236" s="69"/>
      <c r="BY236" s="69"/>
      <c r="BZ236" s="69"/>
      <c r="CA236" s="69"/>
      <c r="CB236" s="69"/>
      <c r="CC236" s="69"/>
      <c r="CD236" s="69"/>
      <c r="CE236" s="69"/>
      <c r="CF236" s="69"/>
      <c r="CG236" s="69"/>
      <c r="CH236" s="69"/>
      <c r="CI236" s="69"/>
      <c r="CJ236" s="69"/>
      <c r="CK236" s="69"/>
      <c r="CL236" s="83"/>
      <c r="CM236" s="69"/>
    </row>
    <row r="237" spans="10:91" x14ac:dyDescent="0.25">
      <c r="J237" s="45"/>
      <c r="K237" s="45"/>
      <c r="L237" s="45"/>
      <c r="M237" s="45"/>
      <c r="N237" s="45"/>
      <c r="O237" s="45"/>
      <c r="P237" s="45"/>
      <c r="Q237" s="45"/>
      <c r="R237" s="45"/>
      <c r="AO237" s="34"/>
      <c r="AP237" s="34"/>
      <c r="AQ237" s="34"/>
      <c r="AR237" s="34"/>
      <c r="BR237" s="69"/>
      <c r="BS237" s="69"/>
      <c r="BT237" s="69"/>
      <c r="BU237" s="69"/>
      <c r="BV237" s="69"/>
      <c r="BW237" s="69"/>
      <c r="BX237" s="69"/>
      <c r="BY237" s="69"/>
      <c r="BZ237" s="69"/>
      <c r="CA237" s="69"/>
      <c r="CB237" s="69"/>
      <c r="CC237" s="69"/>
      <c r="CD237" s="69"/>
      <c r="CE237" s="69"/>
      <c r="CF237" s="69"/>
      <c r="CG237" s="69"/>
      <c r="CH237" s="69"/>
      <c r="CI237" s="69"/>
      <c r="CJ237" s="69"/>
      <c r="CK237" s="69"/>
      <c r="CL237" s="83"/>
      <c r="CM237" s="69"/>
    </row>
    <row r="238" spans="10:91" x14ac:dyDescent="0.25">
      <c r="J238" s="45"/>
      <c r="K238" s="45"/>
      <c r="L238" s="45"/>
      <c r="M238" s="45"/>
      <c r="N238" s="45"/>
      <c r="O238" s="45"/>
      <c r="P238" s="45"/>
      <c r="Q238" s="45"/>
      <c r="R238" s="45"/>
      <c r="AO238" s="34"/>
      <c r="AP238" s="34"/>
      <c r="AQ238" s="34"/>
      <c r="AR238" s="34"/>
      <c r="BR238" s="69"/>
      <c r="BS238" s="69"/>
      <c r="BT238" s="69"/>
      <c r="BU238" s="69"/>
      <c r="BV238" s="69"/>
      <c r="BW238" s="69"/>
      <c r="BX238" s="69"/>
      <c r="BY238" s="69"/>
      <c r="BZ238" s="69"/>
      <c r="CA238" s="69"/>
      <c r="CB238" s="69"/>
      <c r="CC238" s="69"/>
      <c r="CD238" s="69"/>
      <c r="CE238" s="69"/>
      <c r="CF238" s="69"/>
      <c r="CG238" s="69"/>
      <c r="CH238" s="69"/>
      <c r="CI238" s="69"/>
      <c r="CJ238" s="69"/>
      <c r="CK238" s="69"/>
      <c r="CL238" s="83"/>
      <c r="CM238" s="69"/>
    </row>
    <row r="239" spans="10:91" x14ac:dyDescent="0.25">
      <c r="J239" s="45"/>
      <c r="K239" s="45"/>
      <c r="L239" s="45"/>
      <c r="M239" s="45"/>
      <c r="N239" s="45"/>
      <c r="O239" s="45"/>
      <c r="P239" s="45"/>
      <c r="Q239" s="45"/>
      <c r="R239" s="45"/>
      <c r="AO239" s="34"/>
      <c r="AP239" s="34"/>
      <c r="AQ239" s="34"/>
      <c r="AR239" s="34"/>
      <c r="BR239" s="69"/>
      <c r="BS239" s="69"/>
      <c r="BT239" s="69"/>
      <c r="BU239" s="69"/>
      <c r="BV239" s="69"/>
      <c r="BW239" s="69"/>
      <c r="BX239" s="69"/>
      <c r="BY239" s="69"/>
      <c r="BZ239" s="69"/>
      <c r="CA239" s="69"/>
      <c r="CB239" s="69"/>
      <c r="CC239" s="69"/>
      <c r="CD239" s="69"/>
      <c r="CE239" s="69"/>
      <c r="CF239" s="69"/>
      <c r="CG239" s="69"/>
      <c r="CH239" s="69"/>
      <c r="CI239" s="69"/>
      <c r="CJ239" s="69"/>
      <c r="CK239" s="69"/>
      <c r="CL239" s="83"/>
      <c r="CM239" s="69"/>
    </row>
    <row r="240" spans="10:91" x14ac:dyDescent="0.25">
      <c r="J240" s="45"/>
      <c r="K240" s="45"/>
      <c r="L240" s="45"/>
      <c r="M240" s="45"/>
      <c r="N240" s="45"/>
      <c r="O240" s="45"/>
      <c r="P240" s="45"/>
      <c r="Q240" s="45"/>
      <c r="R240" s="45"/>
      <c r="AO240" s="34"/>
      <c r="AP240" s="34"/>
      <c r="AQ240" s="34"/>
      <c r="AR240" s="34"/>
      <c r="BR240" s="69"/>
      <c r="BS240" s="69"/>
      <c r="BT240" s="69"/>
      <c r="BU240" s="69"/>
      <c r="BV240" s="69"/>
      <c r="BW240" s="69"/>
      <c r="BX240" s="69"/>
      <c r="BY240" s="69"/>
      <c r="BZ240" s="69"/>
      <c r="CA240" s="69"/>
      <c r="CB240" s="69"/>
      <c r="CC240" s="69"/>
      <c r="CD240" s="69"/>
      <c r="CE240" s="69"/>
      <c r="CF240" s="69"/>
      <c r="CG240" s="69"/>
      <c r="CH240" s="69"/>
      <c r="CI240" s="69"/>
      <c r="CJ240" s="69"/>
      <c r="CK240" s="69"/>
      <c r="CL240" s="83"/>
      <c r="CM240" s="69"/>
    </row>
    <row r="241" spans="10:91" x14ac:dyDescent="0.25">
      <c r="J241" s="45"/>
      <c r="K241" s="45"/>
      <c r="L241" s="45"/>
      <c r="M241" s="45"/>
      <c r="N241" s="45"/>
      <c r="O241" s="45"/>
      <c r="P241" s="45"/>
      <c r="Q241" s="45"/>
      <c r="R241" s="45"/>
      <c r="AO241" s="34"/>
      <c r="AP241" s="34"/>
      <c r="AQ241" s="34"/>
      <c r="AR241" s="34"/>
      <c r="BR241" s="69"/>
      <c r="BS241" s="69"/>
      <c r="BT241" s="69"/>
      <c r="BU241" s="69"/>
      <c r="BV241" s="69"/>
      <c r="BW241" s="69"/>
      <c r="BX241" s="69"/>
      <c r="BY241" s="69"/>
      <c r="BZ241" s="69"/>
      <c r="CA241" s="69"/>
      <c r="CB241" s="69"/>
      <c r="CC241" s="69"/>
      <c r="CD241" s="69"/>
      <c r="CE241" s="69"/>
      <c r="CF241" s="69"/>
      <c r="CG241" s="69"/>
      <c r="CH241" s="69"/>
      <c r="CI241" s="69"/>
      <c r="CJ241" s="69"/>
      <c r="CK241" s="69"/>
      <c r="CL241" s="83"/>
      <c r="CM241" s="69"/>
    </row>
    <row r="242" spans="10:91" x14ac:dyDescent="0.25">
      <c r="J242" s="45"/>
      <c r="K242" s="45"/>
      <c r="L242" s="45"/>
      <c r="M242" s="45"/>
      <c r="N242" s="45"/>
      <c r="O242" s="45"/>
      <c r="P242" s="45"/>
      <c r="Q242" s="45"/>
      <c r="R242" s="45"/>
      <c r="AO242" s="34"/>
      <c r="AP242" s="34"/>
      <c r="AQ242" s="34"/>
      <c r="AR242" s="34"/>
      <c r="BR242" s="69"/>
      <c r="BS242" s="69"/>
      <c r="BT242" s="69"/>
      <c r="BU242" s="69"/>
      <c r="BV242" s="69"/>
      <c r="BW242" s="69"/>
      <c r="BX242" s="69"/>
      <c r="BY242" s="69"/>
      <c r="BZ242" s="69"/>
      <c r="CA242" s="69"/>
      <c r="CB242" s="69"/>
      <c r="CC242" s="69"/>
      <c r="CD242" s="69"/>
      <c r="CE242" s="69"/>
      <c r="CF242" s="69"/>
      <c r="CG242" s="69"/>
      <c r="CH242" s="69"/>
      <c r="CI242" s="69"/>
      <c r="CJ242" s="69"/>
      <c r="CK242" s="69"/>
      <c r="CL242" s="83"/>
      <c r="CM242" s="69"/>
    </row>
    <row r="243" spans="10:91" x14ac:dyDescent="0.25">
      <c r="J243" s="45"/>
      <c r="K243" s="45"/>
      <c r="L243" s="45"/>
      <c r="M243" s="45"/>
      <c r="N243" s="45"/>
      <c r="O243" s="45"/>
      <c r="P243" s="45"/>
      <c r="Q243" s="45"/>
      <c r="R243" s="45"/>
      <c r="AO243" s="34"/>
      <c r="AP243" s="34"/>
      <c r="AQ243" s="34"/>
      <c r="AR243" s="34"/>
      <c r="BR243" s="69"/>
      <c r="BS243" s="69"/>
      <c r="BT243" s="69"/>
      <c r="BU243" s="69"/>
      <c r="BV243" s="69"/>
      <c r="BW243" s="69"/>
      <c r="BX243" s="69"/>
      <c r="BY243" s="69"/>
      <c r="BZ243" s="69"/>
      <c r="CA243" s="69"/>
      <c r="CB243" s="69"/>
      <c r="CC243" s="69"/>
      <c r="CD243" s="69"/>
      <c r="CE243" s="69"/>
      <c r="CF243" s="69"/>
      <c r="CG243" s="69"/>
      <c r="CH243" s="69"/>
      <c r="CI243" s="69"/>
      <c r="CJ243" s="69"/>
      <c r="CK243" s="69"/>
      <c r="CL243" s="83"/>
      <c r="CM243" s="69"/>
    </row>
    <row r="244" spans="10:91" x14ac:dyDescent="0.25">
      <c r="J244" s="45"/>
      <c r="K244" s="45"/>
      <c r="L244" s="45"/>
      <c r="M244" s="45"/>
      <c r="N244" s="45"/>
      <c r="O244" s="45"/>
      <c r="P244" s="45"/>
      <c r="Q244" s="45"/>
      <c r="R244" s="45"/>
      <c r="AO244" s="34"/>
      <c r="AP244" s="34"/>
      <c r="AQ244" s="34"/>
      <c r="AR244" s="34"/>
      <c r="BR244" s="69"/>
      <c r="BS244" s="69"/>
      <c r="BT244" s="69"/>
      <c r="BU244" s="69"/>
      <c r="BV244" s="69"/>
      <c r="BW244" s="69"/>
      <c r="BX244" s="69"/>
      <c r="BY244" s="69"/>
      <c r="BZ244" s="69"/>
      <c r="CA244" s="69"/>
      <c r="CB244" s="69"/>
      <c r="CC244" s="69"/>
      <c r="CD244" s="69"/>
      <c r="CE244" s="69"/>
      <c r="CF244" s="69"/>
      <c r="CG244" s="69"/>
      <c r="CH244" s="69"/>
      <c r="CI244" s="69"/>
      <c r="CJ244" s="69"/>
      <c r="CK244" s="69"/>
      <c r="CL244" s="83"/>
      <c r="CM244" s="69"/>
    </row>
    <row r="245" spans="10:91" x14ac:dyDescent="0.25">
      <c r="J245" s="45"/>
      <c r="K245" s="45"/>
      <c r="L245" s="45"/>
      <c r="M245" s="45"/>
      <c r="N245" s="45"/>
      <c r="O245" s="45"/>
      <c r="P245" s="45"/>
      <c r="Q245" s="45"/>
      <c r="R245" s="45"/>
      <c r="AO245" s="34"/>
      <c r="AP245" s="34"/>
      <c r="AQ245" s="34"/>
      <c r="AR245" s="34"/>
      <c r="BR245" s="69"/>
      <c r="BS245" s="69"/>
      <c r="BT245" s="69"/>
      <c r="BU245" s="69"/>
      <c r="BV245" s="69"/>
      <c r="BW245" s="69"/>
      <c r="BX245" s="69"/>
      <c r="BY245" s="69"/>
      <c r="BZ245" s="69"/>
      <c r="CA245" s="69"/>
      <c r="CB245" s="69"/>
      <c r="CC245" s="69"/>
      <c r="CD245" s="69"/>
      <c r="CE245" s="69"/>
      <c r="CF245" s="69"/>
      <c r="CG245" s="69"/>
      <c r="CH245" s="69"/>
      <c r="CI245" s="69"/>
      <c r="CJ245" s="69"/>
      <c r="CK245" s="69"/>
      <c r="CL245" s="83"/>
      <c r="CM245" s="69"/>
    </row>
    <row r="246" spans="10:91" x14ac:dyDescent="0.25">
      <c r="J246" s="45"/>
      <c r="K246" s="45"/>
      <c r="L246" s="45"/>
      <c r="M246" s="45"/>
      <c r="N246" s="45"/>
      <c r="O246" s="45"/>
      <c r="P246" s="45"/>
      <c r="Q246" s="45"/>
      <c r="R246" s="45"/>
      <c r="AO246" s="34"/>
      <c r="AP246" s="34"/>
      <c r="AQ246" s="34"/>
      <c r="AR246" s="34"/>
      <c r="BR246" s="69"/>
      <c r="BS246" s="69"/>
      <c r="BT246" s="69"/>
      <c r="BU246" s="69"/>
      <c r="BV246" s="69"/>
      <c r="BW246" s="69"/>
      <c r="BX246" s="69"/>
      <c r="BY246" s="69"/>
      <c r="BZ246" s="69"/>
      <c r="CA246" s="69"/>
      <c r="CB246" s="69"/>
      <c r="CC246" s="69"/>
      <c r="CD246" s="69"/>
      <c r="CE246" s="69"/>
      <c r="CF246" s="69"/>
      <c r="CG246" s="69"/>
      <c r="CH246" s="69"/>
      <c r="CI246" s="69"/>
      <c r="CJ246" s="69"/>
      <c r="CK246" s="69"/>
      <c r="CL246" s="83"/>
      <c r="CM246" s="69"/>
    </row>
    <row r="247" spans="10:91" x14ac:dyDescent="0.25">
      <c r="J247" s="45"/>
      <c r="K247" s="45"/>
      <c r="L247" s="45"/>
      <c r="M247" s="45"/>
      <c r="N247" s="45"/>
      <c r="O247" s="45"/>
      <c r="P247" s="45"/>
      <c r="Q247" s="45"/>
      <c r="R247" s="45"/>
      <c r="AO247" s="34"/>
      <c r="AP247" s="34"/>
      <c r="AQ247" s="34"/>
      <c r="AR247" s="34"/>
      <c r="BR247" s="69"/>
      <c r="BS247" s="69"/>
      <c r="BT247" s="69"/>
      <c r="BU247" s="69"/>
      <c r="BV247" s="69"/>
      <c r="BW247" s="69"/>
      <c r="BX247" s="69"/>
      <c r="BY247" s="69"/>
      <c r="BZ247" s="69"/>
      <c r="CA247" s="69"/>
      <c r="CB247" s="69"/>
      <c r="CC247" s="69"/>
      <c r="CD247" s="69"/>
      <c r="CE247" s="69"/>
      <c r="CF247" s="69"/>
      <c r="CG247" s="69"/>
      <c r="CH247" s="69"/>
      <c r="CI247" s="69"/>
      <c r="CJ247" s="69"/>
      <c r="CK247" s="69"/>
      <c r="CL247" s="83"/>
      <c r="CM247" s="69"/>
    </row>
    <row r="248" spans="10:91" x14ac:dyDescent="0.25">
      <c r="J248" s="45"/>
      <c r="K248" s="45"/>
      <c r="L248" s="45"/>
      <c r="M248" s="45"/>
      <c r="N248" s="45"/>
      <c r="O248" s="45"/>
      <c r="P248" s="45"/>
      <c r="Q248" s="45"/>
      <c r="R248" s="45"/>
      <c r="AO248" s="34"/>
      <c r="AP248" s="34"/>
      <c r="AQ248" s="34"/>
      <c r="AR248" s="34"/>
      <c r="BR248" s="69"/>
      <c r="BS248" s="69"/>
      <c r="BT248" s="69"/>
      <c r="BU248" s="69"/>
      <c r="BV248" s="69"/>
      <c r="BW248" s="69"/>
      <c r="BX248" s="69"/>
      <c r="BY248" s="69"/>
      <c r="BZ248" s="69"/>
      <c r="CA248" s="69"/>
      <c r="CB248" s="69"/>
      <c r="CC248" s="69"/>
      <c r="CD248" s="69"/>
      <c r="CE248" s="69"/>
      <c r="CF248" s="69"/>
      <c r="CG248" s="69"/>
      <c r="CH248" s="69"/>
      <c r="CI248" s="69"/>
      <c r="CJ248" s="69"/>
      <c r="CK248" s="69"/>
      <c r="CL248" s="83"/>
      <c r="CM248" s="69"/>
    </row>
    <row r="249" spans="10:91" x14ac:dyDescent="0.25">
      <c r="J249" s="45"/>
      <c r="K249" s="45"/>
      <c r="L249" s="45"/>
      <c r="M249" s="45"/>
      <c r="N249" s="45"/>
      <c r="O249" s="45"/>
      <c r="P249" s="45"/>
      <c r="Q249" s="45"/>
      <c r="R249" s="45"/>
      <c r="AO249" s="34"/>
      <c r="AP249" s="34"/>
      <c r="AQ249" s="34"/>
      <c r="AR249" s="34"/>
      <c r="BR249" s="69"/>
      <c r="BS249" s="69"/>
      <c r="BT249" s="69"/>
      <c r="BU249" s="69"/>
      <c r="BV249" s="69"/>
      <c r="BW249" s="69"/>
      <c r="BX249" s="69"/>
      <c r="BY249" s="69"/>
      <c r="BZ249" s="69"/>
      <c r="CA249" s="69"/>
      <c r="CB249" s="69"/>
      <c r="CC249" s="69"/>
      <c r="CD249" s="69"/>
      <c r="CE249" s="69"/>
      <c r="CF249" s="69"/>
      <c r="CG249" s="69"/>
      <c r="CH249" s="69"/>
      <c r="CI249" s="69"/>
      <c r="CJ249" s="69"/>
      <c r="CK249" s="69"/>
      <c r="CL249" s="83"/>
      <c r="CM249" s="69"/>
    </row>
    <row r="250" spans="10:91" x14ac:dyDescent="0.25">
      <c r="J250" s="45"/>
      <c r="K250" s="45"/>
      <c r="L250" s="45"/>
      <c r="M250" s="45"/>
      <c r="N250" s="45"/>
      <c r="O250" s="45"/>
      <c r="P250" s="45"/>
      <c r="Q250" s="45"/>
      <c r="R250" s="45"/>
      <c r="AO250" s="34"/>
      <c r="AP250" s="34"/>
      <c r="AQ250" s="34"/>
      <c r="AR250" s="34"/>
      <c r="BR250" s="69"/>
      <c r="BS250" s="69"/>
      <c r="BT250" s="69"/>
      <c r="BU250" s="69"/>
      <c r="BV250" s="69"/>
      <c r="BW250" s="69"/>
      <c r="BX250" s="69"/>
      <c r="BY250" s="69"/>
      <c r="BZ250" s="69"/>
      <c r="CA250" s="69"/>
      <c r="CB250" s="69"/>
      <c r="CC250" s="69"/>
      <c r="CD250" s="69"/>
      <c r="CE250" s="69"/>
      <c r="CF250" s="69"/>
      <c r="CG250" s="69"/>
      <c r="CH250" s="69"/>
      <c r="CI250" s="69"/>
      <c r="CJ250" s="69"/>
      <c r="CK250" s="69"/>
      <c r="CL250" s="83"/>
      <c r="CM250" s="69"/>
    </row>
    <row r="251" spans="10:91" x14ac:dyDescent="0.25">
      <c r="J251" s="45"/>
      <c r="K251" s="45"/>
      <c r="L251" s="45"/>
      <c r="M251" s="45"/>
      <c r="N251" s="45"/>
      <c r="O251" s="45"/>
      <c r="P251" s="45"/>
      <c r="Q251" s="45"/>
      <c r="R251" s="45"/>
      <c r="AO251" s="34"/>
      <c r="AP251" s="34"/>
      <c r="AQ251" s="34"/>
      <c r="AR251" s="34"/>
      <c r="BR251" s="69"/>
      <c r="BS251" s="69"/>
      <c r="BT251" s="69"/>
      <c r="BU251" s="69"/>
      <c r="BV251" s="69"/>
      <c r="BW251" s="69"/>
      <c r="BX251" s="69"/>
      <c r="BY251" s="69"/>
      <c r="BZ251" s="69"/>
      <c r="CA251" s="69"/>
      <c r="CB251" s="69"/>
      <c r="CC251" s="69"/>
      <c r="CD251" s="69"/>
      <c r="CE251" s="69"/>
      <c r="CF251" s="69"/>
      <c r="CG251" s="69"/>
      <c r="CH251" s="69"/>
      <c r="CI251" s="69"/>
      <c r="CJ251" s="69"/>
      <c r="CK251" s="69"/>
      <c r="CL251" s="83"/>
      <c r="CM251" s="69"/>
    </row>
    <row r="252" spans="10:91" x14ac:dyDescent="0.25">
      <c r="J252" s="45"/>
      <c r="K252" s="45"/>
      <c r="L252" s="45"/>
      <c r="M252" s="45"/>
      <c r="N252" s="45"/>
      <c r="O252" s="45"/>
      <c r="P252" s="45"/>
      <c r="Q252" s="45"/>
      <c r="R252" s="45"/>
      <c r="AO252" s="34"/>
      <c r="AP252" s="34"/>
      <c r="AQ252" s="34"/>
      <c r="AR252" s="34"/>
      <c r="BR252" s="69"/>
      <c r="BS252" s="69"/>
      <c r="BT252" s="69"/>
      <c r="BU252" s="69"/>
      <c r="BV252" s="69"/>
      <c r="BW252" s="69"/>
      <c r="BX252" s="69"/>
      <c r="BY252" s="69"/>
      <c r="BZ252" s="69"/>
      <c r="CA252" s="69"/>
      <c r="CB252" s="69"/>
      <c r="CC252" s="69"/>
      <c r="CD252" s="69"/>
      <c r="CE252" s="69"/>
      <c r="CF252" s="69"/>
      <c r="CG252" s="69"/>
      <c r="CH252" s="69"/>
      <c r="CI252" s="69"/>
      <c r="CJ252" s="69"/>
      <c r="CK252" s="69"/>
      <c r="CL252" s="83"/>
      <c r="CM252" s="69"/>
    </row>
    <row r="253" spans="10:91" x14ac:dyDescent="0.25">
      <c r="J253" s="45"/>
      <c r="K253" s="45"/>
      <c r="L253" s="45"/>
      <c r="M253" s="45"/>
      <c r="N253" s="45"/>
      <c r="O253" s="45"/>
      <c r="P253" s="45"/>
      <c r="Q253" s="45"/>
      <c r="R253" s="45"/>
      <c r="AO253" s="34"/>
      <c r="AP253" s="34"/>
      <c r="AQ253" s="34"/>
      <c r="AR253" s="34"/>
      <c r="BR253" s="69"/>
      <c r="BS253" s="69"/>
      <c r="BT253" s="69"/>
      <c r="BU253" s="69"/>
      <c r="BV253" s="69"/>
      <c r="BW253" s="69"/>
      <c r="BX253" s="69"/>
      <c r="BY253" s="69"/>
      <c r="BZ253" s="69"/>
      <c r="CA253" s="69"/>
      <c r="CB253" s="69"/>
      <c r="CC253" s="69"/>
      <c r="CD253" s="69"/>
      <c r="CE253" s="69"/>
      <c r="CF253" s="69"/>
      <c r="CG253" s="69"/>
      <c r="CH253" s="69"/>
      <c r="CI253" s="69"/>
      <c r="CJ253" s="69"/>
      <c r="CK253" s="69"/>
      <c r="CL253" s="83"/>
      <c r="CM253" s="69"/>
    </row>
    <row r="254" spans="10:91" x14ac:dyDescent="0.25">
      <c r="J254" s="45"/>
      <c r="K254" s="45"/>
      <c r="L254" s="45"/>
      <c r="M254" s="45"/>
      <c r="N254" s="45"/>
      <c r="O254" s="45"/>
      <c r="P254" s="45"/>
      <c r="Q254" s="45"/>
      <c r="R254" s="45"/>
      <c r="AO254" s="34"/>
      <c r="AP254" s="34"/>
      <c r="AQ254" s="34"/>
      <c r="AR254" s="34"/>
      <c r="BR254" s="69"/>
      <c r="BS254" s="69"/>
      <c r="BT254" s="69"/>
      <c r="BU254" s="69"/>
      <c r="BV254" s="69"/>
      <c r="BW254" s="69"/>
      <c r="BX254" s="69"/>
      <c r="BY254" s="69"/>
      <c r="BZ254" s="69"/>
      <c r="CA254" s="69"/>
      <c r="CB254" s="69"/>
      <c r="CC254" s="69"/>
      <c r="CD254" s="69"/>
      <c r="CE254" s="69"/>
      <c r="CF254" s="69"/>
      <c r="CG254" s="69"/>
      <c r="CH254" s="69"/>
      <c r="CI254" s="69"/>
      <c r="CJ254" s="69"/>
      <c r="CK254" s="69"/>
      <c r="CL254" s="83"/>
      <c r="CM254" s="69"/>
    </row>
    <row r="255" spans="10:91" x14ac:dyDescent="0.25">
      <c r="J255" s="45"/>
      <c r="K255" s="45"/>
      <c r="L255" s="45"/>
      <c r="M255" s="45"/>
      <c r="N255" s="45"/>
      <c r="O255" s="45"/>
      <c r="P255" s="45"/>
      <c r="Q255" s="45"/>
      <c r="R255" s="45"/>
      <c r="AO255" s="34"/>
      <c r="AP255" s="34"/>
      <c r="AQ255" s="34"/>
      <c r="AR255" s="34"/>
      <c r="BR255" s="69"/>
      <c r="BS255" s="69"/>
      <c r="BT255" s="69"/>
      <c r="BU255" s="69"/>
      <c r="BV255" s="69"/>
      <c r="BW255" s="69"/>
      <c r="BX255" s="69"/>
      <c r="BY255" s="69"/>
      <c r="BZ255" s="69"/>
      <c r="CA255" s="69"/>
      <c r="CB255" s="69"/>
      <c r="CC255" s="69"/>
      <c r="CD255" s="69"/>
      <c r="CE255" s="69"/>
      <c r="CF255" s="69"/>
      <c r="CG255" s="69"/>
      <c r="CH255" s="69"/>
      <c r="CI255" s="69"/>
      <c r="CJ255" s="69"/>
      <c r="CK255" s="69"/>
      <c r="CL255" s="83"/>
      <c r="CM255" s="69"/>
    </row>
    <row r="256" spans="10:91" x14ac:dyDescent="0.25">
      <c r="J256" s="45"/>
      <c r="K256" s="45"/>
      <c r="L256" s="45"/>
      <c r="M256" s="45"/>
      <c r="N256" s="45"/>
      <c r="O256" s="45"/>
      <c r="P256" s="45"/>
      <c r="Q256" s="45"/>
      <c r="R256" s="45"/>
      <c r="AO256" s="34"/>
      <c r="AP256" s="34"/>
      <c r="AQ256" s="34"/>
      <c r="AR256" s="34"/>
      <c r="BR256" s="69"/>
      <c r="BS256" s="69"/>
      <c r="BT256" s="69"/>
      <c r="BU256" s="69"/>
      <c r="BV256" s="69"/>
      <c r="BW256" s="69"/>
      <c r="BX256" s="69"/>
      <c r="BY256" s="69"/>
      <c r="BZ256" s="69"/>
      <c r="CA256" s="69"/>
      <c r="CB256" s="69"/>
      <c r="CC256" s="69"/>
      <c r="CD256" s="69"/>
      <c r="CE256" s="69"/>
      <c r="CF256" s="69"/>
      <c r="CG256" s="69"/>
      <c r="CH256" s="69"/>
      <c r="CI256" s="69"/>
      <c r="CJ256" s="69"/>
      <c r="CK256" s="69"/>
      <c r="CL256" s="83"/>
      <c r="CM256" s="69"/>
    </row>
    <row r="257" spans="10:91" x14ac:dyDescent="0.25">
      <c r="J257" s="45"/>
      <c r="K257" s="45"/>
      <c r="L257" s="45"/>
      <c r="M257" s="45"/>
      <c r="N257" s="45"/>
      <c r="O257" s="45"/>
      <c r="P257" s="45"/>
      <c r="Q257" s="45"/>
      <c r="R257" s="45"/>
      <c r="AO257" s="34"/>
      <c r="AP257" s="34"/>
      <c r="AQ257" s="34"/>
      <c r="AR257" s="34"/>
      <c r="BR257" s="69"/>
      <c r="BS257" s="69"/>
      <c r="BT257" s="69"/>
      <c r="BU257" s="69"/>
      <c r="BV257" s="69"/>
      <c r="BW257" s="69"/>
      <c r="BX257" s="69"/>
      <c r="BY257" s="69"/>
      <c r="BZ257" s="69"/>
      <c r="CA257" s="69"/>
      <c r="CB257" s="69"/>
      <c r="CC257" s="69"/>
      <c r="CD257" s="69"/>
      <c r="CE257" s="69"/>
      <c r="CF257" s="69"/>
      <c r="CG257" s="69"/>
      <c r="CH257" s="69"/>
      <c r="CI257" s="69"/>
      <c r="CJ257" s="69"/>
      <c r="CK257" s="69"/>
      <c r="CL257" s="83"/>
      <c r="CM257" s="69"/>
    </row>
    <row r="258" spans="10:91" x14ac:dyDescent="0.25">
      <c r="J258" s="45"/>
      <c r="K258" s="45"/>
      <c r="L258" s="45"/>
      <c r="M258" s="45"/>
      <c r="N258" s="45"/>
      <c r="O258" s="45"/>
      <c r="P258" s="45"/>
      <c r="Q258" s="45"/>
      <c r="R258" s="45"/>
      <c r="AO258" s="34"/>
      <c r="AP258" s="34"/>
      <c r="AQ258" s="34"/>
      <c r="AR258" s="34"/>
      <c r="BR258" s="69"/>
      <c r="BS258" s="69"/>
      <c r="BT258" s="69"/>
      <c r="BU258" s="69"/>
      <c r="BV258" s="69"/>
      <c r="BW258" s="69"/>
      <c r="BX258" s="69"/>
      <c r="BY258" s="69"/>
      <c r="BZ258" s="69"/>
      <c r="CA258" s="69"/>
      <c r="CB258" s="69"/>
      <c r="CC258" s="69"/>
      <c r="CD258" s="69"/>
      <c r="CE258" s="69"/>
      <c r="CF258" s="69"/>
      <c r="CG258" s="69"/>
      <c r="CH258" s="69"/>
      <c r="CI258" s="69"/>
      <c r="CJ258" s="69"/>
      <c r="CK258" s="69"/>
      <c r="CL258" s="83"/>
      <c r="CM258" s="69"/>
    </row>
    <row r="259" spans="10:91" x14ac:dyDescent="0.25">
      <c r="J259" s="45"/>
      <c r="K259" s="45"/>
      <c r="L259" s="45"/>
      <c r="M259" s="45"/>
      <c r="N259" s="45"/>
      <c r="O259" s="45"/>
      <c r="P259" s="45"/>
      <c r="Q259" s="45"/>
      <c r="R259" s="45"/>
      <c r="AO259" s="34"/>
      <c r="AP259" s="34"/>
      <c r="AQ259" s="34"/>
      <c r="AR259" s="34"/>
      <c r="BR259" s="69"/>
      <c r="BS259" s="69"/>
      <c r="BT259" s="69"/>
      <c r="BU259" s="69"/>
      <c r="BV259" s="69"/>
      <c r="BW259" s="69"/>
      <c r="BX259" s="69"/>
      <c r="BY259" s="69"/>
      <c r="BZ259" s="69"/>
      <c r="CA259" s="69"/>
      <c r="CB259" s="69"/>
      <c r="CC259" s="69"/>
      <c r="CD259" s="69"/>
      <c r="CE259" s="69"/>
      <c r="CF259" s="69"/>
      <c r="CG259" s="69"/>
      <c r="CH259" s="69"/>
      <c r="CI259" s="69"/>
      <c r="CJ259" s="69"/>
      <c r="CK259" s="69"/>
      <c r="CL259" s="83"/>
      <c r="CM259" s="69"/>
    </row>
    <row r="260" spans="10:91" x14ac:dyDescent="0.25">
      <c r="J260" s="45"/>
      <c r="K260" s="45"/>
      <c r="L260" s="45"/>
      <c r="M260" s="45"/>
      <c r="N260" s="45"/>
      <c r="O260" s="45"/>
      <c r="P260" s="45"/>
      <c r="Q260" s="45"/>
      <c r="R260" s="45"/>
      <c r="AO260" s="34"/>
      <c r="AP260" s="34"/>
      <c r="AQ260" s="34"/>
      <c r="AR260" s="34"/>
      <c r="BR260" s="69"/>
      <c r="BS260" s="69"/>
      <c r="BT260" s="69"/>
      <c r="BU260" s="69"/>
      <c r="BV260" s="69"/>
      <c r="BW260" s="69"/>
      <c r="BX260" s="69"/>
      <c r="BY260" s="69"/>
      <c r="BZ260" s="69"/>
      <c r="CA260" s="69"/>
      <c r="CB260" s="69"/>
      <c r="CC260" s="69"/>
      <c r="CD260" s="69"/>
      <c r="CE260" s="69"/>
      <c r="CF260" s="69"/>
      <c r="CG260" s="69"/>
      <c r="CH260" s="69"/>
      <c r="CI260" s="69"/>
      <c r="CJ260" s="69"/>
      <c r="CK260" s="69"/>
      <c r="CL260" s="83"/>
      <c r="CM260" s="69"/>
    </row>
    <row r="261" spans="10:91" x14ac:dyDescent="0.25">
      <c r="J261" s="45"/>
      <c r="K261" s="45"/>
      <c r="L261" s="45"/>
      <c r="M261" s="45"/>
      <c r="N261" s="45"/>
      <c r="O261" s="45"/>
      <c r="P261" s="45"/>
      <c r="Q261" s="45"/>
      <c r="R261" s="45"/>
      <c r="AO261" s="34"/>
      <c r="AP261" s="34"/>
      <c r="AQ261" s="34"/>
      <c r="AR261" s="34"/>
      <c r="BR261" s="69"/>
      <c r="BS261" s="69"/>
      <c r="BT261" s="69"/>
      <c r="BU261" s="69"/>
      <c r="BV261" s="69"/>
      <c r="BW261" s="69"/>
      <c r="BX261" s="69"/>
      <c r="BY261" s="69"/>
      <c r="BZ261" s="69"/>
      <c r="CA261" s="69"/>
      <c r="CB261" s="69"/>
      <c r="CC261" s="69"/>
      <c r="CD261" s="69"/>
      <c r="CE261" s="69"/>
      <c r="CF261" s="69"/>
      <c r="CG261" s="69"/>
      <c r="CH261" s="69"/>
      <c r="CI261" s="69"/>
      <c r="CJ261" s="69"/>
      <c r="CK261" s="69"/>
      <c r="CL261" s="83"/>
      <c r="CM261" s="69"/>
    </row>
    <row r="262" spans="10:91" x14ac:dyDescent="0.25">
      <c r="J262" s="45"/>
      <c r="K262" s="45"/>
      <c r="L262" s="45"/>
      <c r="M262" s="45"/>
      <c r="N262" s="45"/>
      <c r="O262" s="45"/>
      <c r="P262" s="45"/>
      <c r="Q262" s="45"/>
      <c r="R262" s="45"/>
      <c r="AO262" s="34"/>
      <c r="AP262" s="34"/>
      <c r="AQ262" s="34"/>
      <c r="AR262" s="34"/>
      <c r="BR262" s="69"/>
      <c r="BS262" s="69"/>
      <c r="BT262" s="69"/>
      <c r="BU262" s="69"/>
      <c r="BV262" s="69"/>
      <c r="BW262" s="69"/>
      <c r="BX262" s="69"/>
      <c r="BY262" s="69"/>
      <c r="BZ262" s="69"/>
      <c r="CA262" s="69"/>
      <c r="CB262" s="69"/>
      <c r="CC262" s="69"/>
      <c r="CD262" s="69"/>
      <c r="CE262" s="69"/>
      <c r="CF262" s="69"/>
      <c r="CG262" s="69"/>
      <c r="CH262" s="69"/>
      <c r="CI262" s="69"/>
      <c r="CJ262" s="69"/>
      <c r="CK262" s="69"/>
      <c r="CL262" s="83"/>
      <c r="CM262" s="69"/>
    </row>
    <row r="263" spans="10:91" x14ac:dyDescent="0.25">
      <c r="J263" s="45"/>
      <c r="K263" s="45"/>
      <c r="L263" s="45"/>
      <c r="M263" s="45"/>
      <c r="N263" s="45"/>
      <c r="O263" s="45"/>
      <c r="P263" s="45"/>
      <c r="Q263" s="45"/>
      <c r="R263" s="45"/>
      <c r="AO263" s="34"/>
      <c r="AP263" s="34"/>
      <c r="AQ263" s="34"/>
      <c r="AR263" s="34"/>
      <c r="BR263" s="69"/>
      <c r="BS263" s="69"/>
      <c r="BT263" s="69"/>
      <c r="BU263" s="69"/>
      <c r="BV263" s="69"/>
      <c r="BW263" s="69"/>
      <c r="BX263" s="69"/>
      <c r="BY263" s="69"/>
      <c r="BZ263" s="69"/>
      <c r="CA263" s="69"/>
      <c r="CB263" s="69"/>
      <c r="CC263" s="69"/>
      <c r="CD263" s="69"/>
      <c r="CE263" s="69"/>
      <c r="CF263" s="69"/>
      <c r="CG263" s="69"/>
      <c r="CH263" s="69"/>
      <c r="CI263" s="69"/>
      <c r="CJ263" s="69"/>
      <c r="CK263" s="69"/>
      <c r="CL263" s="83"/>
      <c r="CM263" s="69"/>
    </row>
    <row r="264" spans="10:91" x14ac:dyDescent="0.25">
      <c r="J264" s="45"/>
      <c r="K264" s="45"/>
      <c r="L264" s="45"/>
      <c r="M264" s="45"/>
      <c r="N264" s="45"/>
      <c r="O264" s="45"/>
      <c r="P264" s="45"/>
      <c r="Q264" s="45"/>
      <c r="R264" s="45"/>
      <c r="AO264" s="34"/>
      <c r="AP264" s="34"/>
      <c r="AQ264" s="34"/>
      <c r="AR264" s="34"/>
      <c r="BR264" s="69"/>
      <c r="BS264" s="69"/>
      <c r="BT264" s="69"/>
      <c r="BU264" s="69"/>
      <c r="BV264" s="69"/>
      <c r="BW264" s="69"/>
      <c r="BX264" s="69"/>
      <c r="BY264" s="69"/>
      <c r="BZ264" s="69"/>
      <c r="CA264" s="69"/>
      <c r="CB264" s="69"/>
      <c r="CC264" s="69"/>
      <c r="CD264" s="69"/>
      <c r="CE264" s="69"/>
      <c r="CF264" s="69"/>
      <c r="CG264" s="69"/>
      <c r="CH264" s="69"/>
      <c r="CI264" s="69"/>
      <c r="CJ264" s="69"/>
      <c r="CK264" s="69"/>
      <c r="CL264" s="83"/>
      <c r="CM264" s="69"/>
    </row>
    <row r="265" spans="10:91" x14ac:dyDescent="0.25">
      <c r="J265" s="45"/>
      <c r="K265" s="45"/>
      <c r="L265" s="45"/>
      <c r="M265" s="45"/>
      <c r="N265" s="45"/>
      <c r="O265" s="45"/>
      <c r="P265" s="45"/>
      <c r="Q265" s="45"/>
      <c r="R265" s="45"/>
      <c r="AO265" s="34"/>
      <c r="AP265" s="34"/>
      <c r="AQ265" s="34"/>
      <c r="AR265" s="34"/>
      <c r="BR265" s="69"/>
      <c r="BS265" s="69"/>
      <c r="BT265" s="69"/>
      <c r="BU265" s="69"/>
      <c r="BV265" s="69"/>
      <c r="BW265" s="69"/>
      <c r="BX265" s="69"/>
      <c r="BY265" s="69"/>
      <c r="BZ265" s="69"/>
      <c r="CA265" s="69"/>
      <c r="CB265" s="69"/>
      <c r="CC265" s="69"/>
      <c r="CD265" s="69"/>
      <c r="CE265" s="69"/>
      <c r="CF265" s="69"/>
      <c r="CG265" s="69"/>
      <c r="CH265" s="69"/>
      <c r="CI265" s="69"/>
      <c r="CJ265" s="69"/>
      <c r="CK265" s="69"/>
      <c r="CL265" s="83"/>
      <c r="CM265" s="69"/>
    </row>
    <row r="266" spans="10:91" x14ac:dyDescent="0.25">
      <c r="J266" s="45"/>
      <c r="K266" s="45"/>
      <c r="L266" s="45"/>
      <c r="M266" s="45"/>
      <c r="N266" s="45"/>
      <c r="O266" s="45"/>
      <c r="P266" s="45"/>
      <c r="Q266" s="45"/>
      <c r="R266" s="45"/>
      <c r="AO266" s="34"/>
      <c r="AP266" s="34"/>
      <c r="AQ266" s="34"/>
      <c r="AR266" s="34"/>
      <c r="BR266" s="69"/>
      <c r="BS266" s="69"/>
      <c r="BT266" s="69"/>
      <c r="BU266" s="69"/>
      <c r="BV266" s="69"/>
      <c r="BW266" s="69"/>
      <c r="BX266" s="69"/>
      <c r="BY266" s="69"/>
      <c r="BZ266" s="69"/>
      <c r="CA266" s="69"/>
      <c r="CB266" s="69"/>
      <c r="CC266" s="69"/>
      <c r="CD266" s="69"/>
      <c r="CE266" s="69"/>
      <c r="CF266" s="69"/>
      <c r="CG266" s="69"/>
      <c r="CH266" s="69"/>
      <c r="CI266" s="69"/>
      <c r="CJ266" s="69"/>
      <c r="CK266" s="69"/>
      <c r="CL266" s="83"/>
      <c r="CM266" s="69"/>
    </row>
    <row r="267" spans="10:91" x14ac:dyDescent="0.25">
      <c r="J267" s="45"/>
      <c r="K267" s="45"/>
      <c r="L267" s="45"/>
      <c r="M267" s="45"/>
      <c r="N267" s="45"/>
      <c r="O267" s="45"/>
      <c r="P267" s="45"/>
      <c r="Q267" s="45"/>
      <c r="R267" s="45"/>
      <c r="AO267" s="34"/>
      <c r="AP267" s="34"/>
      <c r="AQ267" s="34"/>
      <c r="AR267" s="34"/>
      <c r="BR267" s="69"/>
      <c r="BS267" s="69"/>
      <c r="BT267" s="69"/>
      <c r="BU267" s="69"/>
      <c r="BV267" s="69"/>
      <c r="BW267" s="69"/>
      <c r="BX267" s="69"/>
      <c r="BY267" s="69"/>
      <c r="BZ267" s="69"/>
      <c r="CA267" s="69"/>
      <c r="CB267" s="69"/>
      <c r="CC267" s="69"/>
      <c r="CD267" s="69"/>
      <c r="CE267" s="69"/>
      <c r="CF267" s="69"/>
      <c r="CG267" s="69"/>
      <c r="CH267" s="69"/>
      <c r="CI267" s="69"/>
      <c r="CJ267" s="69"/>
      <c r="CK267" s="69"/>
      <c r="CL267" s="83"/>
      <c r="CM267" s="69"/>
    </row>
    <row r="268" spans="10:91" x14ac:dyDescent="0.25">
      <c r="J268" s="45"/>
      <c r="K268" s="45"/>
      <c r="L268" s="45"/>
      <c r="M268" s="45"/>
      <c r="N268" s="45"/>
      <c r="O268" s="45"/>
      <c r="P268" s="45"/>
      <c r="Q268" s="45"/>
      <c r="R268" s="45"/>
      <c r="AO268" s="34"/>
      <c r="AP268" s="34"/>
      <c r="AQ268" s="34"/>
      <c r="AR268" s="34"/>
      <c r="BR268" s="69"/>
      <c r="BS268" s="69"/>
      <c r="BT268" s="69"/>
      <c r="BU268" s="69"/>
      <c r="BV268" s="69"/>
      <c r="BW268" s="69"/>
      <c r="BX268" s="69"/>
      <c r="BY268" s="69"/>
      <c r="BZ268" s="69"/>
      <c r="CA268" s="69"/>
      <c r="CB268" s="69"/>
      <c r="CC268" s="69"/>
      <c r="CD268" s="69"/>
      <c r="CE268" s="69"/>
      <c r="CF268" s="69"/>
      <c r="CG268" s="69"/>
      <c r="CH268" s="69"/>
      <c r="CI268" s="69"/>
      <c r="CJ268" s="69"/>
      <c r="CK268" s="69"/>
      <c r="CL268" s="83"/>
      <c r="CM268" s="69"/>
    </row>
    <row r="269" spans="10:91" x14ac:dyDescent="0.25">
      <c r="J269" s="45"/>
      <c r="K269" s="45"/>
      <c r="L269" s="45"/>
      <c r="M269" s="45"/>
      <c r="N269" s="45"/>
      <c r="O269" s="45"/>
      <c r="P269" s="45"/>
      <c r="Q269" s="45"/>
      <c r="R269" s="45"/>
      <c r="AO269" s="34"/>
      <c r="AP269" s="34"/>
      <c r="AQ269" s="34"/>
      <c r="AR269" s="34"/>
      <c r="BR269" s="69"/>
      <c r="BS269" s="69"/>
      <c r="BT269" s="69"/>
      <c r="BU269" s="69"/>
      <c r="BV269" s="69"/>
      <c r="BW269" s="69"/>
      <c r="BX269" s="69"/>
      <c r="BY269" s="69"/>
      <c r="BZ269" s="69"/>
      <c r="CA269" s="69"/>
      <c r="CB269" s="69"/>
      <c r="CC269" s="69"/>
      <c r="CD269" s="69"/>
      <c r="CE269" s="69"/>
      <c r="CF269" s="69"/>
      <c r="CG269" s="69"/>
      <c r="CH269" s="69"/>
      <c r="CI269" s="69"/>
      <c r="CJ269" s="69"/>
      <c r="CK269" s="69"/>
      <c r="CL269" s="83"/>
      <c r="CM269" s="69"/>
    </row>
    <row r="270" spans="10:91" x14ac:dyDescent="0.25">
      <c r="J270" s="45"/>
      <c r="K270" s="45"/>
      <c r="L270" s="45"/>
      <c r="M270" s="45"/>
      <c r="N270" s="45"/>
      <c r="O270" s="45"/>
      <c r="P270" s="45"/>
      <c r="Q270" s="45"/>
      <c r="R270" s="45"/>
      <c r="AO270" s="34"/>
      <c r="AP270" s="34"/>
      <c r="AQ270" s="34"/>
      <c r="AR270" s="34"/>
      <c r="BR270" s="69"/>
      <c r="BS270" s="69"/>
      <c r="BT270" s="69"/>
      <c r="BU270" s="69"/>
      <c r="BV270" s="69"/>
      <c r="BW270" s="69"/>
      <c r="BX270" s="69"/>
      <c r="BY270" s="69"/>
      <c r="BZ270" s="69"/>
      <c r="CA270" s="69"/>
      <c r="CB270" s="69"/>
      <c r="CC270" s="69"/>
      <c r="CD270" s="69"/>
      <c r="CE270" s="69"/>
      <c r="CF270" s="69"/>
      <c r="CG270" s="69"/>
      <c r="CH270" s="69"/>
      <c r="CI270" s="69"/>
      <c r="CJ270" s="69"/>
      <c r="CK270" s="69"/>
      <c r="CL270" s="83"/>
      <c r="CM270" s="69"/>
    </row>
    <row r="271" spans="10:91" x14ac:dyDescent="0.25">
      <c r="J271" s="45"/>
      <c r="K271" s="45"/>
      <c r="L271" s="45"/>
      <c r="M271" s="45"/>
      <c r="N271" s="45"/>
      <c r="O271" s="45"/>
      <c r="P271" s="45"/>
      <c r="Q271" s="45"/>
      <c r="R271" s="45"/>
      <c r="AO271" s="34"/>
      <c r="AP271" s="34"/>
      <c r="AQ271" s="34"/>
      <c r="AR271" s="34"/>
      <c r="BR271" s="69"/>
      <c r="BS271" s="69"/>
      <c r="BT271" s="69"/>
      <c r="BU271" s="69"/>
      <c r="BV271" s="69"/>
      <c r="BW271" s="69"/>
      <c r="BX271" s="69"/>
      <c r="BY271" s="69"/>
      <c r="BZ271" s="69"/>
      <c r="CA271" s="69"/>
      <c r="CB271" s="69"/>
      <c r="CC271" s="69"/>
      <c r="CD271" s="69"/>
      <c r="CE271" s="69"/>
      <c r="CF271" s="69"/>
      <c r="CG271" s="69"/>
      <c r="CH271" s="69"/>
      <c r="CI271" s="69"/>
      <c r="CJ271" s="69"/>
      <c r="CK271" s="69"/>
      <c r="CL271" s="83"/>
      <c r="CM271" s="69"/>
    </row>
    <row r="272" spans="10:91" x14ac:dyDescent="0.25">
      <c r="J272" s="45"/>
      <c r="K272" s="45"/>
      <c r="L272" s="45"/>
      <c r="M272" s="45"/>
      <c r="N272" s="45"/>
      <c r="O272" s="45"/>
      <c r="P272" s="45"/>
      <c r="Q272" s="45"/>
      <c r="R272" s="45"/>
      <c r="AO272" s="34"/>
      <c r="AP272" s="34"/>
      <c r="AQ272" s="34"/>
      <c r="AR272" s="34"/>
      <c r="BR272" s="69"/>
      <c r="BS272" s="69"/>
      <c r="BT272" s="69"/>
      <c r="BU272" s="69"/>
      <c r="BV272" s="69"/>
      <c r="BW272" s="69"/>
      <c r="BX272" s="69"/>
      <c r="BY272" s="69"/>
      <c r="BZ272" s="69"/>
      <c r="CA272" s="69"/>
      <c r="CB272" s="69"/>
      <c r="CC272" s="69"/>
      <c r="CD272" s="69"/>
      <c r="CE272" s="69"/>
      <c r="CF272" s="69"/>
      <c r="CG272" s="69"/>
      <c r="CH272" s="69"/>
      <c r="CI272" s="69"/>
      <c r="CJ272" s="69"/>
      <c r="CK272" s="69"/>
      <c r="CL272" s="83"/>
      <c r="CM272" s="69"/>
    </row>
    <row r="273" spans="10:91" x14ac:dyDescent="0.25">
      <c r="J273" s="45"/>
      <c r="K273" s="45"/>
      <c r="L273" s="45"/>
      <c r="M273" s="45"/>
      <c r="N273" s="45"/>
      <c r="O273" s="45"/>
      <c r="P273" s="45"/>
      <c r="Q273" s="45"/>
      <c r="R273" s="45"/>
      <c r="AO273" s="34"/>
      <c r="AP273" s="34"/>
      <c r="AQ273" s="34"/>
      <c r="AR273" s="34"/>
      <c r="BR273" s="69"/>
      <c r="BS273" s="69"/>
      <c r="BT273" s="69"/>
      <c r="BU273" s="69"/>
      <c r="BV273" s="69"/>
      <c r="BW273" s="69"/>
      <c r="BX273" s="69"/>
      <c r="BY273" s="69"/>
      <c r="BZ273" s="69"/>
      <c r="CA273" s="69"/>
      <c r="CB273" s="69"/>
      <c r="CC273" s="69"/>
      <c r="CD273" s="69"/>
      <c r="CE273" s="69"/>
      <c r="CF273" s="69"/>
      <c r="CG273" s="69"/>
      <c r="CH273" s="69"/>
      <c r="CI273" s="69"/>
      <c r="CJ273" s="69"/>
      <c r="CK273" s="69"/>
      <c r="CL273" s="83"/>
      <c r="CM273" s="69"/>
    </row>
    <row r="274" spans="10:91" x14ac:dyDescent="0.25">
      <c r="J274" s="45"/>
      <c r="K274" s="45"/>
      <c r="L274" s="45"/>
      <c r="M274" s="45"/>
      <c r="N274" s="45"/>
      <c r="O274" s="45"/>
      <c r="P274" s="45"/>
      <c r="Q274" s="45"/>
      <c r="R274" s="45"/>
      <c r="AO274" s="34"/>
      <c r="AP274" s="34"/>
      <c r="AQ274" s="34"/>
      <c r="AR274" s="34"/>
      <c r="BR274" s="69"/>
      <c r="BS274" s="69"/>
      <c r="BT274" s="69"/>
      <c r="BU274" s="69"/>
      <c r="BV274" s="69"/>
      <c r="BW274" s="69"/>
      <c r="BX274" s="69"/>
      <c r="BY274" s="69"/>
      <c r="BZ274" s="69"/>
      <c r="CA274" s="69"/>
      <c r="CB274" s="69"/>
      <c r="CC274" s="69"/>
      <c r="CD274" s="69"/>
      <c r="CE274" s="69"/>
      <c r="CF274" s="69"/>
      <c r="CG274" s="69"/>
      <c r="CH274" s="69"/>
      <c r="CI274" s="69"/>
      <c r="CJ274" s="69"/>
      <c r="CK274" s="69"/>
      <c r="CL274" s="83"/>
      <c r="CM274" s="69"/>
    </row>
    <row r="275" spans="10:91" x14ac:dyDescent="0.25">
      <c r="J275" s="45"/>
      <c r="K275" s="45"/>
      <c r="L275" s="45"/>
      <c r="M275" s="45"/>
      <c r="N275" s="45"/>
      <c r="O275" s="45"/>
      <c r="P275" s="45"/>
      <c r="Q275" s="45"/>
      <c r="R275" s="45"/>
      <c r="AO275" s="34"/>
      <c r="AP275" s="34"/>
      <c r="AQ275" s="34"/>
      <c r="AR275" s="34"/>
      <c r="BR275" s="69"/>
      <c r="BS275" s="69"/>
      <c r="BT275" s="69"/>
      <c r="BU275" s="69"/>
      <c r="BV275" s="69"/>
      <c r="BW275" s="69"/>
      <c r="BX275" s="69"/>
      <c r="BY275" s="69"/>
      <c r="BZ275" s="69"/>
      <c r="CA275" s="69"/>
      <c r="CB275" s="69"/>
      <c r="CC275" s="69"/>
      <c r="CD275" s="69"/>
      <c r="CE275" s="69"/>
      <c r="CF275" s="69"/>
      <c r="CG275" s="69"/>
      <c r="CH275" s="69"/>
      <c r="CI275" s="69"/>
      <c r="CJ275" s="69"/>
      <c r="CK275" s="69"/>
      <c r="CL275" s="83"/>
      <c r="CM275" s="69"/>
    </row>
    <row r="276" spans="10:91" x14ac:dyDescent="0.25">
      <c r="J276" s="45"/>
      <c r="K276" s="45"/>
      <c r="L276" s="45"/>
      <c r="M276" s="45"/>
      <c r="N276" s="45"/>
      <c r="O276" s="45"/>
      <c r="P276" s="45"/>
      <c r="Q276" s="45"/>
      <c r="R276" s="45"/>
      <c r="AO276" s="34"/>
      <c r="AP276" s="34"/>
      <c r="AQ276" s="34"/>
      <c r="AR276" s="34"/>
      <c r="BR276" s="69"/>
      <c r="BS276" s="69"/>
      <c r="BT276" s="69"/>
      <c r="BU276" s="69"/>
      <c r="BV276" s="69"/>
      <c r="BW276" s="69"/>
      <c r="BX276" s="69"/>
      <c r="BY276" s="69"/>
      <c r="BZ276" s="69"/>
      <c r="CA276" s="69"/>
      <c r="CB276" s="69"/>
      <c r="CC276" s="69"/>
      <c r="CD276" s="69"/>
      <c r="CE276" s="69"/>
      <c r="CF276" s="69"/>
      <c r="CG276" s="69"/>
      <c r="CH276" s="69"/>
      <c r="CI276" s="69"/>
      <c r="CJ276" s="69"/>
      <c r="CK276" s="69"/>
      <c r="CL276" s="83"/>
      <c r="CM276" s="69"/>
    </row>
    <row r="277" spans="10:91" x14ac:dyDescent="0.25">
      <c r="J277" s="45"/>
      <c r="K277" s="45"/>
      <c r="L277" s="45"/>
      <c r="M277" s="45"/>
      <c r="N277" s="45"/>
      <c r="O277" s="45"/>
      <c r="P277" s="45"/>
      <c r="Q277" s="45"/>
      <c r="R277" s="45"/>
      <c r="AO277" s="34"/>
      <c r="AP277" s="34"/>
      <c r="AQ277" s="34"/>
      <c r="AR277" s="34"/>
      <c r="BR277" s="69"/>
      <c r="BS277" s="69"/>
      <c r="BT277" s="69"/>
      <c r="BU277" s="69"/>
      <c r="BV277" s="69"/>
      <c r="BW277" s="69"/>
      <c r="BX277" s="69"/>
      <c r="BY277" s="69"/>
      <c r="BZ277" s="69"/>
      <c r="CA277" s="69"/>
      <c r="CB277" s="69"/>
      <c r="CC277" s="69"/>
      <c r="CD277" s="69"/>
      <c r="CE277" s="69"/>
      <c r="CF277" s="69"/>
      <c r="CG277" s="69"/>
      <c r="CH277" s="69"/>
      <c r="CI277" s="69"/>
      <c r="CJ277" s="69"/>
      <c r="CK277" s="69"/>
      <c r="CL277" s="83"/>
      <c r="CM277" s="69"/>
    </row>
    <row r="278" spans="10:91" x14ac:dyDescent="0.25">
      <c r="J278" s="45"/>
      <c r="K278" s="45"/>
      <c r="L278" s="45"/>
      <c r="M278" s="45"/>
      <c r="N278" s="45"/>
      <c r="O278" s="45"/>
      <c r="P278" s="45"/>
      <c r="Q278" s="45"/>
      <c r="R278" s="45"/>
      <c r="AO278" s="34"/>
      <c r="AP278" s="34"/>
      <c r="AQ278" s="34"/>
      <c r="AR278" s="34"/>
      <c r="BR278" s="69"/>
      <c r="BS278" s="69"/>
      <c r="BT278" s="69"/>
      <c r="BU278" s="69"/>
      <c r="BV278" s="69"/>
      <c r="BW278" s="69"/>
      <c r="BX278" s="69"/>
      <c r="BY278" s="69"/>
      <c r="BZ278" s="69"/>
      <c r="CA278" s="69"/>
      <c r="CB278" s="69"/>
      <c r="CC278" s="69"/>
      <c r="CD278" s="69"/>
      <c r="CE278" s="69"/>
      <c r="CF278" s="69"/>
      <c r="CG278" s="69"/>
      <c r="CH278" s="69"/>
      <c r="CI278" s="69"/>
      <c r="CJ278" s="69"/>
      <c r="CK278" s="69"/>
      <c r="CL278" s="83"/>
      <c r="CM278" s="69"/>
    </row>
    <row r="279" spans="10:91" x14ac:dyDescent="0.25">
      <c r="J279" s="45"/>
      <c r="K279" s="45"/>
      <c r="L279" s="45"/>
      <c r="M279" s="45"/>
      <c r="N279" s="45"/>
      <c r="O279" s="45"/>
      <c r="P279" s="45"/>
      <c r="Q279" s="45"/>
      <c r="R279" s="45"/>
      <c r="AO279" s="34"/>
      <c r="AP279" s="34"/>
      <c r="AQ279" s="34"/>
      <c r="AR279" s="34"/>
      <c r="BR279" s="69"/>
      <c r="BS279" s="69"/>
      <c r="BT279" s="69"/>
      <c r="BU279" s="69"/>
      <c r="BV279" s="69"/>
      <c r="BW279" s="69"/>
      <c r="BX279" s="69"/>
      <c r="BY279" s="69"/>
      <c r="BZ279" s="69"/>
      <c r="CA279" s="69"/>
      <c r="CB279" s="69"/>
      <c r="CC279" s="69"/>
      <c r="CD279" s="69"/>
      <c r="CE279" s="69"/>
      <c r="CF279" s="69"/>
      <c r="CG279" s="69"/>
      <c r="CH279" s="69"/>
      <c r="CI279" s="69"/>
      <c r="CJ279" s="69"/>
      <c r="CK279" s="69"/>
      <c r="CL279" s="83"/>
      <c r="CM279" s="69"/>
    </row>
    <row r="280" spans="10:91" x14ac:dyDescent="0.25">
      <c r="J280" s="45"/>
      <c r="K280" s="45"/>
      <c r="L280" s="45"/>
      <c r="M280" s="45"/>
      <c r="N280" s="45"/>
      <c r="O280" s="45"/>
      <c r="P280" s="45"/>
      <c r="Q280" s="45"/>
      <c r="R280" s="45"/>
      <c r="AO280" s="34"/>
      <c r="AP280" s="34"/>
      <c r="AQ280" s="34"/>
      <c r="AR280" s="34"/>
      <c r="BR280" s="69"/>
      <c r="BS280" s="69"/>
      <c r="BT280" s="69"/>
      <c r="BU280" s="69"/>
      <c r="BV280" s="69"/>
      <c r="BW280" s="69"/>
      <c r="BX280" s="69"/>
      <c r="BY280" s="69"/>
      <c r="BZ280" s="69"/>
      <c r="CA280" s="69"/>
      <c r="CB280" s="69"/>
      <c r="CC280" s="69"/>
      <c r="CD280" s="69"/>
      <c r="CE280" s="69"/>
      <c r="CF280" s="69"/>
      <c r="CG280" s="69"/>
      <c r="CH280" s="69"/>
      <c r="CI280" s="69"/>
      <c r="CJ280" s="69"/>
      <c r="CK280" s="69"/>
      <c r="CL280" s="83"/>
      <c r="CM280" s="69"/>
    </row>
    <row r="281" spans="10:91" x14ac:dyDescent="0.25">
      <c r="J281" s="45"/>
      <c r="K281" s="45"/>
      <c r="L281" s="45"/>
      <c r="M281" s="45"/>
      <c r="N281" s="45"/>
      <c r="O281" s="45"/>
      <c r="P281" s="45"/>
      <c r="Q281" s="45"/>
      <c r="R281" s="45"/>
      <c r="AO281" s="34"/>
      <c r="AP281" s="34"/>
      <c r="AQ281" s="34"/>
      <c r="AR281" s="34"/>
      <c r="BR281" s="69"/>
      <c r="BS281" s="69"/>
      <c r="BT281" s="69"/>
      <c r="BU281" s="69"/>
      <c r="BV281" s="69"/>
      <c r="BW281" s="69"/>
      <c r="BX281" s="69"/>
      <c r="BY281" s="69"/>
      <c r="BZ281" s="69"/>
      <c r="CA281" s="69"/>
      <c r="CB281" s="69"/>
      <c r="CC281" s="69"/>
      <c r="CD281" s="69"/>
      <c r="CE281" s="69"/>
      <c r="CF281" s="69"/>
      <c r="CG281" s="69"/>
      <c r="CH281" s="69"/>
      <c r="CI281" s="69"/>
      <c r="CJ281" s="69"/>
      <c r="CK281" s="69"/>
      <c r="CL281" s="83"/>
      <c r="CM281" s="69"/>
    </row>
    <row r="282" spans="10:91" x14ac:dyDescent="0.25">
      <c r="J282" s="45"/>
      <c r="K282" s="45"/>
      <c r="L282" s="45"/>
      <c r="M282" s="45"/>
      <c r="N282" s="45"/>
      <c r="O282" s="45"/>
      <c r="P282" s="45"/>
      <c r="Q282" s="45"/>
      <c r="R282" s="45"/>
      <c r="AO282" s="34"/>
      <c r="AP282" s="34"/>
      <c r="AQ282" s="34"/>
      <c r="AR282" s="34"/>
      <c r="BR282" s="69"/>
      <c r="BS282" s="69"/>
      <c r="BT282" s="69"/>
      <c r="BU282" s="69"/>
      <c r="BV282" s="69"/>
      <c r="BW282" s="69"/>
      <c r="BX282" s="69"/>
      <c r="BY282" s="69"/>
      <c r="BZ282" s="69"/>
      <c r="CA282" s="69"/>
      <c r="CB282" s="69"/>
      <c r="CC282" s="69"/>
      <c r="CD282" s="69"/>
      <c r="CE282" s="69"/>
      <c r="CF282" s="69"/>
      <c r="CG282" s="69"/>
      <c r="CH282" s="69"/>
      <c r="CI282" s="69"/>
      <c r="CJ282" s="69"/>
      <c r="CK282" s="69"/>
      <c r="CL282" s="83"/>
      <c r="CM282" s="69"/>
    </row>
    <row r="283" spans="10:91" x14ac:dyDescent="0.25">
      <c r="J283" s="45"/>
      <c r="K283" s="45"/>
      <c r="L283" s="45"/>
      <c r="M283" s="45"/>
      <c r="N283" s="45"/>
      <c r="O283" s="45"/>
      <c r="P283" s="45"/>
      <c r="Q283" s="45"/>
      <c r="R283" s="45"/>
      <c r="AO283" s="34"/>
      <c r="AP283" s="34"/>
      <c r="AQ283" s="34"/>
      <c r="AR283" s="34"/>
      <c r="BR283" s="69"/>
      <c r="BS283" s="69"/>
      <c r="BT283" s="69"/>
      <c r="BU283" s="69"/>
      <c r="BV283" s="69"/>
      <c r="BW283" s="69"/>
      <c r="BX283" s="69"/>
      <c r="BY283" s="69"/>
      <c r="BZ283" s="69"/>
      <c r="CA283" s="69"/>
      <c r="CB283" s="69"/>
      <c r="CC283" s="69"/>
      <c r="CD283" s="69"/>
      <c r="CE283" s="69"/>
      <c r="CF283" s="69"/>
      <c r="CG283" s="69"/>
      <c r="CH283" s="69"/>
      <c r="CI283" s="69"/>
      <c r="CJ283" s="69"/>
      <c r="CK283" s="69"/>
      <c r="CL283" s="83"/>
      <c r="CM283" s="69"/>
    </row>
    <row r="284" spans="10:91" x14ac:dyDescent="0.25">
      <c r="J284" s="45"/>
      <c r="K284" s="45"/>
      <c r="L284" s="45"/>
      <c r="M284" s="45"/>
      <c r="N284" s="45"/>
      <c r="O284" s="45"/>
      <c r="P284" s="45"/>
      <c r="Q284" s="45"/>
      <c r="R284" s="45"/>
      <c r="AO284" s="34"/>
      <c r="AP284" s="34"/>
      <c r="AQ284" s="34"/>
      <c r="AR284" s="34"/>
      <c r="BR284" s="69"/>
      <c r="BS284" s="69"/>
      <c r="BT284" s="69"/>
      <c r="BU284" s="69"/>
      <c r="BV284" s="69"/>
      <c r="BW284" s="69"/>
      <c r="BX284" s="69"/>
      <c r="BY284" s="69"/>
      <c r="BZ284" s="69"/>
      <c r="CA284" s="69"/>
      <c r="CB284" s="69"/>
      <c r="CC284" s="69"/>
      <c r="CD284" s="69"/>
      <c r="CE284" s="69"/>
      <c r="CF284" s="69"/>
      <c r="CG284" s="69"/>
      <c r="CH284" s="69"/>
      <c r="CI284" s="69"/>
      <c r="CJ284" s="69"/>
      <c r="CK284" s="69"/>
      <c r="CL284" s="83"/>
      <c r="CM284" s="69"/>
    </row>
    <row r="285" spans="10:91" x14ac:dyDescent="0.25">
      <c r="J285" s="45"/>
      <c r="K285" s="45"/>
      <c r="L285" s="45"/>
      <c r="M285" s="45"/>
      <c r="N285" s="45"/>
      <c r="O285" s="45"/>
      <c r="P285" s="45"/>
      <c r="Q285" s="45"/>
      <c r="R285" s="45"/>
      <c r="AO285" s="34"/>
      <c r="AP285" s="34"/>
      <c r="AQ285" s="34"/>
      <c r="AR285" s="34"/>
      <c r="BR285" s="69"/>
      <c r="BS285" s="69"/>
      <c r="BT285" s="69"/>
      <c r="BU285" s="69"/>
      <c r="BV285" s="69"/>
      <c r="BW285" s="69"/>
      <c r="BX285" s="69"/>
      <c r="BY285" s="69"/>
      <c r="BZ285" s="69"/>
      <c r="CA285" s="69"/>
      <c r="CB285" s="69"/>
      <c r="CC285" s="69"/>
      <c r="CD285" s="69"/>
      <c r="CE285" s="69"/>
      <c r="CF285" s="69"/>
      <c r="CG285" s="69"/>
      <c r="CH285" s="69"/>
      <c r="CI285" s="69"/>
      <c r="CJ285" s="69"/>
      <c r="CK285" s="69"/>
      <c r="CL285" s="83"/>
      <c r="CM285" s="69"/>
    </row>
    <row r="286" spans="10:91" x14ac:dyDescent="0.25">
      <c r="J286" s="45"/>
      <c r="K286" s="45"/>
      <c r="L286" s="45"/>
      <c r="M286" s="45"/>
      <c r="N286" s="45"/>
      <c r="O286" s="45"/>
      <c r="P286" s="45"/>
      <c r="Q286" s="45"/>
      <c r="R286" s="45"/>
      <c r="AO286" s="34"/>
      <c r="AP286" s="34"/>
      <c r="AQ286" s="34"/>
      <c r="AR286" s="34"/>
      <c r="BR286" s="69"/>
      <c r="BS286" s="69"/>
      <c r="BT286" s="69"/>
      <c r="BU286" s="69"/>
      <c r="BV286" s="69"/>
      <c r="BW286" s="69"/>
      <c r="BX286" s="69"/>
      <c r="BY286" s="69"/>
      <c r="BZ286" s="69"/>
      <c r="CA286" s="69"/>
      <c r="CB286" s="69"/>
      <c r="CC286" s="69"/>
      <c r="CD286" s="69"/>
      <c r="CE286" s="69"/>
      <c r="CF286" s="69"/>
      <c r="CG286" s="69"/>
      <c r="CH286" s="69"/>
      <c r="CI286" s="69"/>
      <c r="CJ286" s="69"/>
      <c r="CK286" s="69"/>
      <c r="CL286" s="83"/>
      <c r="CM286" s="69"/>
    </row>
    <row r="287" spans="10:91" x14ac:dyDescent="0.25">
      <c r="J287" s="45"/>
      <c r="K287" s="45"/>
      <c r="L287" s="45"/>
      <c r="M287" s="45"/>
      <c r="N287" s="45"/>
      <c r="O287" s="45"/>
      <c r="P287" s="45"/>
      <c r="Q287" s="45"/>
      <c r="R287" s="45"/>
      <c r="AO287" s="34"/>
      <c r="AP287" s="34"/>
      <c r="AQ287" s="34"/>
      <c r="AR287" s="34"/>
      <c r="BR287" s="69"/>
      <c r="BS287" s="69"/>
      <c r="BT287" s="69"/>
      <c r="BU287" s="69"/>
      <c r="BV287" s="69"/>
      <c r="BW287" s="69"/>
      <c r="BX287" s="69"/>
      <c r="BY287" s="69"/>
      <c r="BZ287" s="69"/>
      <c r="CA287" s="69"/>
      <c r="CB287" s="69"/>
      <c r="CC287" s="69"/>
      <c r="CD287" s="69"/>
      <c r="CE287" s="69"/>
      <c r="CF287" s="69"/>
      <c r="CG287" s="69"/>
      <c r="CH287" s="69"/>
      <c r="CI287" s="69"/>
      <c r="CJ287" s="69"/>
      <c r="CK287" s="69"/>
      <c r="CL287" s="83"/>
      <c r="CM287" s="69"/>
    </row>
    <row r="288" spans="10:91" x14ac:dyDescent="0.25">
      <c r="J288" s="45"/>
      <c r="K288" s="45"/>
      <c r="L288" s="45"/>
      <c r="M288" s="45"/>
      <c r="N288" s="45"/>
      <c r="O288" s="45"/>
      <c r="P288" s="45"/>
      <c r="Q288" s="45"/>
      <c r="R288" s="45"/>
      <c r="AO288" s="34"/>
      <c r="AP288" s="34"/>
      <c r="AQ288" s="34"/>
      <c r="AR288" s="34"/>
      <c r="BR288" s="69"/>
      <c r="BS288" s="69"/>
      <c r="BT288" s="69"/>
      <c r="BU288" s="69"/>
      <c r="BV288" s="69"/>
      <c r="BW288" s="69"/>
      <c r="BX288" s="69"/>
      <c r="BY288" s="69"/>
      <c r="BZ288" s="69"/>
      <c r="CA288" s="69"/>
      <c r="CB288" s="69"/>
      <c r="CC288" s="69"/>
      <c r="CD288" s="69"/>
      <c r="CE288" s="69"/>
      <c r="CF288" s="69"/>
      <c r="CG288" s="69"/>
      <c r="CH288" s="69"/>
      <c r="CI288" s="69"/>
      <c r="CJ288" s="69"/>
      <c r="CK288" s="69"/>
      <c r="CL288" s="83"/>
      <c r="CM288" s="69"/>
    </row>
    <row r="289" spans="10:91" x14ac:dyDescent="0.25">
      <c r="J289" s="45"/>
      <c r="K289" s="45"/>
      <c r="L289" s="45"/>
      <c r="M289" s="45"/>
      <c r="N289" s="45"/>
      <c r="O289" s="45"/>
      <c r="P289" s="45"/>
      <c r="Q289" s="45"/>
      <c r="R289" s="45"/>
      <c r="AO289" s="34"/>
      <c r="AP289" s="34"/>
      <c r="AQ289" s="34"/>
      <c r="AR289" s="34"/>
      <c r="BR289" s="69"/>
      <c r="BS289" s="69"/>
      <c r="BT289" s="69"/>
      <c r="BU289" s="69"/>
      <c r="BV289" s="69"/>
      <c r="BW289" s="69"/>
      <c r="BX289" s="69"/>
      <c r="BY289" s="69"/>
      <c r="BZ289" s="69"/>
      <c r="CA289" s="69"/>
      <c r="CB289" s="69"/>
      <c r="CC289" s="69"/>
      <c r="CD289" s="69"/>
      <c r="CE289" s="69"/>
      <c r="CF289" s="69"/>
      <c r="CG289" s="69"/>
      <c r="CH289" s="69"/>
      <c r="CI289" s="69"/>
      <c r="CJ289" s="69"/>
      <c r="CK289" s="69"/>
      <c r="CL289" s="83"/>
      <c r="CM289" s="69"/>
    </row>
    <row r="290" spans="10:91" x14ac:dyDescent="0.25">
      <c r="J290" s="45"/>
      <c r="K290" s="45"/>
      <c r="L290" s="45"/>
      <c r="M290" s="45"/>
      <c r="N290" s="45"/>
      <c r="O290" s="45"/>
      <c r="P290" s="45"/>
      <c r="Q290" s="45"/>
      <c r="R290" s="45"/>
      <c r="AO290" s="34"/>
      <c r="AP290" s="34"/>
      <c r="AQ290" s="34"/>
      <c r="AR290" s="34"/>
      <c r="BR290" s="69"/>
      <c r="BS290" s="69"/>
      <c r="BT290" s="69"/>
      <c r="BU290" s="69"/>
      <c r="BV290" s="69"/>
      <c r="BW290" s="69"/>
      <c r="BX290" s="69"/>
      <c r="BY290" s="69"/>
      <c r="BZ290" s="69"/>
      <c r="CA290" s="69"/>
      <c r="CB290" s="69"/>
      <c r="CC290" s="69"/>
      <c r="CD290" s="69"/>
      <c r="CE290" s="69"/>
      <c r="CF290" s="69"/>
      <c r="CG290" s="69"/>
      <c r="CH290" s="69"/>
      <c r="CI290" s="69"/>
      <c r="CJ290" s="69"/>
      <c r="CK290" s="69"/>
      <c r="CL290" s="83"/>
      <c r="CM290" s="69"/>
    </row>
    <row r="291" spans="10:91" x14ac:dyDescent="0.25">
      <c r="J291" s="45"/>
      <c r="K291" s="45"/>
      <c r="L291" s="45"/>
      <c r="M291" s="45"/>
      <c r="N291" s="45"/>
      <c r="O291" s="45"/>
      <c r="P291" s="45"/>
      <c r="Q291" s="45"/>
      <c r="R291" s="45"/>
      <c r="AO291" s="34"/>
      <c r="AP291" s="34"/>
      <c r="AQ291" s="34"/>
      <c r="AR291" s="34"/>
      <c r="BR291" s="69"/>
      <c r="BS291" s="69"/>
      <c r="BT291" s="69"/>
      <c r="BU291" s="69"/>
      <c r="BV291" s="69"/>
      <c r="BW291" s="69"/>
      <c r="BX291" s="69"/>
      <c r="BY291" s="69"/>
      <c r="BZ291" s="69"/>
      <c r="CA291" s="69"/>
      <c r="CB291" s="69"/>
      <c r="CC291" s="69"/>
      <c r="CD291" s="69"/>
      <c r="CE291" s="69"/>
      <c r="CF291" s="69"/>
      <c r="CG291" s="69"/>
      <c r="CH291" s="69"/>
      <c r="CI291" s="69"/>
      <c r="CJ291" s="69"/>
      <c r="CK291" s="69"/>
      <c r="CL291" s="83"/>
      <c r="CM291" s="69"/>
    </row>
    <row r="292" spans="10:91" x14ac:dyDescent="0.25">
      <c r="J292" s="45"/>
      <c r="K292" s="45"/>
      <c r="L292" s="45"/>
      <c r="M292" s="45"/>
      <c r="N292" s="45"/>
      <c r="O292" s="45"/>
      <c r="P292" s="45"/>
      <c r="Q292" s="45"/>
      <c r="R292" s="45"/>
      <c r="AO292" s="34"/>
      <c r="AP292" s="34"/>
      <c r="AQ292" s="34"/>
      <c r="AR292" s="34"/>
      <c r="BR292" s="69"/>
      <c r="BS292" s="69"/>
      <c r="BT292" s="69"/>
      <c r="BU292" s="69"/>
      <c r="BV292" s="69"/>
      <c r="BW292" s="69"/>
      <c r="BX292" s="69"/>
      <c r="BY292" s="69"/>
      <c r="BZ292" s="69"/>
      <c r="CA292" s="69"/>
      <c r="CB292" s="69"/>
      <c r="CC292" s="69"/>
      <c r="CD292" s="69"/>
      <c r="CE292" s="69"/>
      <c r="CF292" s="69"/>
      <c r="CG292" s="69"/>
      <c r="CH292" s="69"/>
      <c r="CI292" s="69"/>
      <c r="CJ292" s="69"/>
      <c r="CK292" s="69"/>
      <c r="CL292" s="83"/>
      <c r="CM292" s="69"/>
    </row>
    <row r="293" spans="10:91" x14ac:dyDescent="0.25">
      <c r="J293" s="45"/>
      <c r="K293" s="45"/>
      <c r="L293" s="45"/>
      <c r="M293" s="45"/>
      <c r="N293" s="45"/>
      <c r="O293" s="45"/>
      <c r="P293" s="45"/>
      <c r="Q293" s="45"/>
      <c r="R293" s="45"/>
      <c r="AO293" s="34"/>
      <c r="AP293" s="34"/>
      <c r="AQ293" s="34"/>
      <c r="AR293" s="34"/>
      <c r="BR293" s="69"/>
      <c r="BS293" s="69"/>
      <c r="BT293" s="69"/>
      <c r="BU293" s="69"/>
      <c r="BV293" s="69"/>
      <c r="BW293" s="69"/>
      <c r="BX293" s="69"/>
      <c r="BY293" s="69"/>
      <c r="BZ293" s="69"/>
      <c r="CA293" s="69"/>
      <c r="CB293" s="69"/>
      <c r="CC293" s="69"/>
      <c r="CD293" s="69"/>
      <c r="CE293" s="69"/>
      <c r="CF293" s="69"/>
      <c r="CG293" s="69"/>
      <c r="CH293" s="69"/>
      <c r="CI293" s="69"/>
      <c r="CJ293" s="69"/>
      <c r="CK293" s="69"/>
      <c r="CL293" s="83"/>
      <c r="CM293" s="69"/>
    </row>
    <row r="294" spans="10:91" x14ac:dyDescent="0.25">
      <c r="J294" s="45"/>
      <c r="K294" s="45"/>
      <c r="L294" s="45"/>
      <c r="M294" s="45"/>
      <c r="N294" s="45"/>
      <c r="O294" s="45"/>
      <c r="P294" s="45"/>
      <c r="Q294" s="45"/>
      <c r="R294" s="45"/>
      <c r="AO294" s="34"/>
      <c r="AP294" s="34"/>
      <c r="AQ294" s="34"/>
      <c r="AR294" s="34"/>
      <c r="BR294" s="69"/>
      <c r="BS294" s="69"/>
      <c r="BT294" s="69"/>
      <c r="BU294" s="69"/>
      <c r="BV294" s="69"/>
      <c r="BW294" s="69"/>
      <c r="BX294" s="69"/>
      <c r="BY294" s="69"/>
      <c r="BZ294" s="69"/>
      <c r="CA294" s="69"/>
      <c r="CB294" s="69"/>
      <c r="CC294" s="69"/>
      <c r="CD294" s="69"/>
      <c r="CE294" s="69"/>
      <c r="CF294" s="69"/>
      <c r="CG294" s="69"/>
      <c r="CH294" s="69"/>
      <c r="CI294" s="69"/>
      <c r="CJ294" s="69"/>
      <c r="CK294" s="69"/>
      <c r="CL294" s="83"/>
      <c r="CM294" s="69"/>
    </row>
    <row r="295" spans="10:91" x14ac:dyDescent="0.25">
      <c r="J295" s="45"/>
      <c r="K295" s="45"/>
      <c r="L295" s="45"/>
      <c r="M295" s="45"/>
      <c r="N295" s="45"/>
      <c r="O295" s="45"/>
      <c r="P295" s="45"/>
      <c r="Q295" s="45"/>
      <c r="R295" s="45"/>
      <c r="AO295" s="34"/>
      <c r="AP295" s="34"/>
      <c r="AQ295" s="34"/>
      <c r="AR295" s="34"/>
      <c r="BR295" s="69"/>
      <c r="BS295" s="69"/>
      <c r="BT295" s="69"/>
      <c r="BU295" s="69"/>
      <c r="BV295" s="69"/>
      <c r="BW295" s="69"/>
      <c r="BX295" s="69"/>
      <c r="BY295" s="69"/>
      <c r="BZ295" s="69"/>
      <c r="CA295" s="69"/>
      <c r="CB295" s="69"/>
      <c r="CC295" s="69"/>
      <c r="CD295" s="69"/>
      <c r="CE295" s="69"/>
      <c r="CF295" s="69"/>
      <c r="CG295" s="69"/>
      <c r="CH295" s="69"/>
      <c r="CI295" s="69"/>
      <c r="CJ295" s="69"/>
      <c r="CK295" s="69"/>
      <c r="CL295" s="83"/>
      <c r="CM295" s="69"/>
    </row>
    <row r="296" spans="10:91" x14ac:dyDescent="0.25">
      <c r="J296" s="45"/>
      <c r="K296" s="45"/>
      <c r="L296" s="45"/>
      <c r="M296" s="45"/>
      <c r="N296" s="45"/>
      <c r="O296" s="45"/>
      <c r="P296" s="45"/>
      <c r="Q296" s="45"/>
      <c r="R296" s="45"/>
      <c r="AO296" s="34"/>
      <c r="AP296" s="34"/>
      <c r="AQ296" s="34"/>
      <c r="AR296" s="34"/>
      <c r="BR296" s="69"/>
      <c r="BS296" s="69"/>
      <c r="BT296" s="69"/>
      <c r="BU296" s="69"/>
      <c r="BV296" s="69"/>
      <c r="BW296" s="69"/>
      <c r="BX296" s="69"/>
      <c r="BY296" s="69"/>
      <c r="BZ296" s="69"/>
      <c r="CA296" s="69"/>
      <c r="CB296" s="69"/>
      <c r="CC296" s="69"/>
      <c r="CD296" s="69"/>
      <c r="CE296" s="69"/>
      <c r="CF296" s="69"/>
      <c r="CG296" s="69"/>
      <c r="CH296" s="69"/>
      <c r="CI296" s="69"/>
      <c r="CJ296" s="69"/>
      <c r="CK296" s="69"/>
      <c r="CL296" s="83"/>
      <c r="CM296" s="69"/>
    </row>
    <row r="297" spans="10:91" x14ac:dyDescent="0.25">
      <c r="J297" s="45"/>
      <c r="K297" s="45"/>
      <c r="L297" s="45"/>
      <c r="M297" s="45"/>
      <c r="N297" s="45"/>
      <c r="O297" s="45"/>
      <c r="P297" s="45"/>
      <c r="Q297" s="45"/>
      <c r="R297" s="45"/>
      <c r="AO297" s="34"/>
      <c r="AP297" s="34"/>
      <c r="AQ297" s="34"/>
      <c r="AR297" s="34"/>
      <c r="BR297" s="69"/>
      <c r="BS297" s="69"/>
      <c r="BT297" s="69"/>
      <c r="BU297" s="69"/>
      <c r="BV297" s="69"/>
      <c r="BW297" s="69"/>
      <c r="BX297" s="69"/>
      <c r="BY297" s="69"/>
      <c r="BZ297" s="69"/>
      <c r="CA297" s="69"/>
      <c r="CB297" s="69"/>
      <c r="CC297" s="69"/>
      <c r="CD297" s="69"/>
      <c r="CE297" s="69"/>
      <c r="CF297" s="69"/>
      <c r="CG297" s="69"/>
      <c r="CH297" s="69"/>
      <c r="CI297" s="69"/>
      <c r="CJ297" s="69"/>
      <c r="CK297" s="69"/>
      <c r="CL297" s="83"/>
      <c r="CM297" s="69"/>
    </row>
    <row r="298" spans="10:91" x14ac:dyDescent="0.25">
      <c r="J298" s="45"/>
      <c r="K298" s="45"/>
      <c r="L298" s="45"/>
      <c r="M298" s="45"/>
      <c r="N298" s="45"/>
      <c r="O298" s="45"/>
      <c r="P298" s="45"/>
      <c r="Q298" s="45"/>
      <c r="R298" s="45"/>
      <c r="AO298" s="34"/>
      <c r="AP298" s="34"/>
      <c r="AQ298" s="34"/>
      <c r="AR298" s="34"/>
      <c r="BR298" s="69"/>
      <c r="BS298" s="69"/>
      <c r="BT298" s="69"/>
      <c r="BU298" s="69"/>
      <c r="BV298" s="69"/>
      <c r="BW298" s="69"/>
      <c r="BX298" s="69"/>
      <c r="BY298" s="69"/>
      <c r="BZ298" s="69"/>
      <c r="CA298" s="69"/>
      <c r="CB298" s="69"/>
      <c r="CC298" s="69"/>
      <c r="CD298" s="69"/>
      <c r="CE298" s="69"/>
      <c r="CF298" s="69"/>
      <c r="CG298" s="69"/>
      <c r="CH298" s="69"/>
      <c r="CI298" s="69"/>
      <c r="CJ298" s="69"/>
      <c r="CK298" s="69"/>
      <c r="CL298" s="83"/>
      <c r="CM298" s="69"/>
    </row>
    <row r="299" spans="10:91" x14ac:dyDescent="0.25">
      <c r="J299" s="45"/>
      <c r="K299" s="45"/>
      <c r="L299" s="45"/>
      <c r="M299" s="45"/>
      <c r="N299" s="45"/>
      <c r="O299" s="45"/>
      <c r="P299" s="45"/>
      <c r="Q299" s="45"/>
      <c r="R299" s="45"/>
      <c r="AO299" s="34"/>
      <c r="AP299" s="34"/>
      <c r="AQ299" s="34"/>
      <c r="AR299" s="34"/>
      <c r="BR299" s="69"/>
      <c r="BS299" s="69"/>
      <c r="BT299" s="69"/>
      <c r="BU299" s="69"/>
      <c r="BV299" s="69"/>
      <c r="BW299" s="69"/>
      <c r="BX299" s="69"/>
      <c r="BY299" s="69"/>
      <c r="BZ299" s="69"/>
      <c r="CA299" s="69"/>
      <c r="CB299" s="69"/>
      <c r="CC299" s="69"/>
      <c r="CD299" s="69"/>
      <c r="CE299" s="69"/>
      <c r="CF299" s="69"/>
      <c r="CG299" s="69"/>
      <c r="CH299" s="69"/>
      <c r="CI299" s="69"/>
      <c r="CJ299" s="69"/>
      <c r="CK299" s="69"/>
      <c r="CL299" s="83"/>
      <c r="CM299" s="69"/>
    </row>
    <row r="300" spans="10:91" x14ac:dyDescent="0.25">
      <c r="J300" s="45"/>
      <c r="K300" s="45"/>
      <c r="L300" s="45"/>
      <c r="M300" s="45"/>
      <c r="N300" s="45"/>
      <c r="O300" s="45"/>
      <c r="P300" s="45"/>
      <c r="Q300" s="45"/>
      <c r="R300" s="45"/>
      <c r="AO300" s="34"/>
      <c r="AP300" s="34"/>
      <c r="AQ300" s="34"/>
      <c r="AR300" s="34"/>
      <c r="BR300" s="69"/>
      <c r="BS300" s="69"/>
      <c r="BT300" s="69"/>
      <c r="BU300" s="69"/>
      <c r="BV300" s="69"/>
      <c r="BW300" s="69"/>
      <c r="BX300" s="69"/>
      <c r="BY300" s="69"/>
      <c r="BZ300" s="69"/>
      <c r="CA300" s="69"/>
      <c r="CB300" s="69"/>
      <c r="CC300" s="69"/>
      <c r="CD300" s="69"/>
      <c r="CE300" s="69"/>
      <c r="CF300" s="69"/>
      <c r="CG300" s="69"/>
      <c r="CH300" s="69"/>
      <c r="CI300" s="69"/>
      <c r="CJ300" s="69"/>
      <c r="CK300" s="69"/>
      <c r="CL300" s="83"/>
      <c r="CM300" s="69"/>
    </row>
    <row r="301" spans="10:91" x14ac:dyDescent="0.25">
      <c r="J301" s="45"/>
      <c r="K301" s="45"/>
      <c r="L301" s="45"/>
      <c r="M301" s="45"/>
      <c r="N301" s="45"/>
      <c r="O301" s="45"/>
      <c r="P301" s="45"/>
      <c r="Q301" s="45"/>
      <c r="R301" s="45"/>
      <c r="AO301" s="34"/>
      <c r="AP301" s="34"/>
      <c r="AQ301" s="34"/>
      <c r="AR301" s="34"/>
      <c r="BR301" s="69"/>
      <c r="BS301" s="69"/>
      <c r="BT301" s="69"/>
      <c r="BU301" s="69"/>
      <c r="BV301" s="69"/>
      <c r="BW301" s="69"/>
      <c r="BX301" s="69"/>
      <c r="BY301" s="69"/>
      <c r="BZ301" s="69"/>
      <c r="CA301" s="69"/>
      <c r="CB301" s="69"/>
      <c r="CC301" s="69"/>
      <c r="CD301" s="69"/>
      <c r="CE301" s="69"/>
      <c r="CF301" s="69"/>
      <c r="CG301" s="69"/>
      <c r="CH301" s="69"/>
      <c r="CI301" s="69"/>
      <c r="CJ301" s="69"/>
      <c r="CK301" s="69"/>
      <c r="CL301" s="83"/>
      <c r="CM301" s="69"/>
    </row>
    <row r="302" spans="10:91" x14ac:dyDescent="0.25">
      <c r="J302" s="45"/>
      <c r="K302" s="45"/>
      <c r="L302" s="45"/>
      <c r="M302" s="45"/>
      <c r="N302" s="45"/>
      <c r="O302" s="45"/>
      <c r="P302" s="45"/>
      <c r="Q302" s="45"/>
      <c r="R302" s="45"/>
      <c r="AO302" s="34"/>
      <c r="AP302" s="34"/>
      <c r="AQ302" s="34"/>
      <c r="AR302" s="34"/>
      <c r="BR302" s="69"/>
      <c r="BS302" s="69"/>
      <c r="BT302" s="69"/>
      <c r="BU302" s="69"/>
      <c r="BV302" s="69"/>
      <c r="BW302" s="69"/>
      <c r="BX302" s="69"/>
      <c r="BY302" s="69"/>
      <c r="BZ302" s="69"/>
      <c r="CA302" s="69"/>
      <c r="CB302" s="69"/>
      <c r="CC302" s="69"/>
      <c r="CD302" s="69"/>
      <c r="CE302" s="69"/>
      <c r="CF302" s="69"/>
      <c r="CG302" s="69"/>
      <c r="CH302" s="69"/>
      <c r="CI302" s="69"/>
      <c r="CJ302" s="69"/>
      <c r="CK302" s="69"/>
      <c r="CL302" s="83"/>
      <c r="CM302" s="69"/>
    </row>
    <row r="303" spans="10:91" x14ac:dyDescent="0.25">
      <c r="J303" s="45"/>
      <c r="K303" s="45"/>
      <c r="L303" s="45"/>
      <c r="M303" s="45"/>
      <c r="N303" s="45"/>
      <c r="O303" s="45"/>
      <c r="P303" s="45"/>
      <c r="Q303" s="45"/>
      <c r="R303" s="45"/>
      <c r="AO303" s="34"/>
      <c r="AP303" s="34"/>
      <c r="AQ303" s="34"/>
      <c r="AR303" s="34"/>
      <c r="BR303" s="69"/>
      <c r="BS303" s="69"/>
      <c r="BT303" s="69"/>
      <c r="BU303" s="69"/>
      <c r="BV303" s="69"/>
      <c r="BW303" s="69"/>
      <c r="BX303" s="69"/>
      <c r="BY303" s="69"/>
      <c r="BZ303" s="69"/>
      <c r="CA303" s="69"/>
      <c r="CB303" s="69"/>
      <c r="CC303" s="69"/>
      <c r="CD303" s="69"/>
      <c r="CE303" s="69"/>
      <c r="CF303" s="69"/>
      <c r="CG303" s="69"/>
      <c r="CH303" s="69"/>
      <c r="CI303" s="69"/>
      <c r="CJ303" s="69"/>
      <c r="CK303" s="69"/>
      <c r="CL303" s="83"/>
      <c r="CM303" s="69"/>
    </row>
    <row r="304" spans="10:91" x14ac:dyDescent="0.25">
      <c r="J304" s="45"/>
      <c r="K304" s="45"/>
      <c r="L304" s="45"/>
      <c r="M304" s="45"/>
      <c r="N304" s="45"/>
      <c r="O304" s="45"/>
      <c r="P304" s="45"/>
      <c r="Q304" s="45"/>
      <c r="R304" s="45"/>
      <c r="AO304" s="34"/>
      <c r="AP304" s="34"/>
      <c r="AQ304" s="34"/>
      <c r="AR304" s="34"/>
      <c r="BR304" s="69"/>
      <c r="BS304" s="69"/>
      <c r="BT304" s="69"/>
      <c r="BU304" s="69"/>
      <c r="BV304" s="69"/>
      <c r="BW304" s="69"/>
      <c r="BX304" s="69"/>
      <c r="BY304" s="69"/>
      <c r="BZ304" s="69"/>
      <c r="CA304" s="69"/>
      <c r="CB304" s="69"/>
      <c r="CC304" s="69"/>
      <c r="CD304" s="69"/>
      <c r="CE304" s="69"/>
      <c r="CF304" s="69"/>
      <c r="CG304" s="69"/>
      <c r="CH304" s="69"/>
      <c r="CI304" s="69"/>
      <c r="CJ304" s="69"/>
      <c r="CK304" s="69"/>
      <c r="CL304" s="83"/>
      <c r="CM304" s="69"/>
    </row>
    <row r="305" spans="10:91" x14ac:dyDescent="0.25">
      <c r="J305" s="45"/>
      <c r="K305" s="45"/>
      <c r="L305" s="45"/>
      <c r="M305" s="45"/>
      <c r="N305" s="45"/>
      <c r="O305" s="45"/>
      <c r="P305" s="45"/>
      <c r="Q305" s="45"/>
      <c r="R305" s="45"/>
      <c r="AO305" s="34"/>
      <c r="AP305" s="34"/>
      <c r="AQ305" s="34"/>
      <c r="AR305" s="34"/>
      <c r="BR305" s="69"/>
      <c r="BS305" s="69"/>
      <c r="BT305" s="69"/>
      <c r="BU305" s="69"/>
      <c r="BV305" s="69"/>
      <c r="BW305" s="69"/>
      <c r="BX305" s="69"/>
      <c r="BY305" s="69"/>
      <c r="BZ305" s="69"/>
      <c r="CA305" s="69"/>
      <c r="CB305" s="69"/>
      <c r="CC305" s="69"/>
      <c r="CD305" s="69"/>
      <c r="CE305" s="69"/>
      <c r="CF305" s="69"/>
      <c r="CG305" s="69"/>
      <c r="CH305" s="69"/>
      <c r="CI305" s="69"/>
      <c r="CJ305" s="69"/>
      <c r="CK305" s="69"/>
      <c r="CL305" s="83"/>
      <c r="CM305" s="69"/>
    </row>
    <row r="306" spans="10:91" x14ac:dyDescent="0.25">
      <c r="J306" s="45"/>
      <c r="K306" s="45"/>
      <c r="L306" s="45"/>
      <c r="M306" s="45"/>
      <c r="N306" s="45"/>
      <c r="O306" s="45"/>
      <c r="P306" s="45"/>
      <c r="Q306" s="45"/>
      <c r="R306" s="45"/>
      <c r="AO306" s="34"/>
      <c r="AP306" s="34"/>
      <c r="AQ306" s="34"/>
      <c r="AR306" s="34"/>
      <c r="BR306" s="69"/>
      <c r="BS306" s="69"/>
      <c r="BT306" s="69"/>
      <c r="BU306" s="69"/>
      <c r="BV306" s="69"/>
      <c r="BW306" s="69"/>
      <c r="BX306" s="69"/>
      <c r="BY306" s="69"/>
      <c r="BZ306" s="69"/>
      <c r="CA306" s="69"/>
      <c r="CB306" s="69"/>
      <c r="CC306" s="69"/>
      <c r="CD306" s="69"/>
      <c r="CE306" s="69"/>
      <c r="CF306" s="69"/>
      <c r="CG306" s="69"/>
      <c r="CH306" s="69"/>
      <c r="CI306" s="69"/>
      <c r="CJ306" s="69"/>
      <c r="CK306" s="69"/>
      <c r="CL306" s="83"/>
      <c r="CM306" s="69"/>
    </row>
    <row r="307" spans="10:91" x14ac:dyDescent="0.25">
      <c r="J307" s="45"/>
      <c r="K307" s="45"/>
      <c r="L307" s="45"/>
      <c r="M307" s="45"/>
      <c r="N307" s="45"/>
      <c r="O307" s="45"/>
      <c r="P307" s="45"/>
      <c r="Q307" s="45"/>
      <c r="R307" s="45"/>
      <c r="AO307" s="34"/>
      <c r="AP307" s="34"/>
      <c r="AQ307" s="34"/>
      <c r="AR307" s="34"/>
      <c r="BR307" s="69"/>
      <c r="BS307" s="69"/>
      <c r="BT307" s="69"/>
      <c r="BU307" s="69"/>
      <c r="BV307" s="69"/>
      <c r="BW307" s="69"/>
      <c r="BX307" s="69"/>
      <c r="BY307" s="69"/>
      <c r="BZ307" s="69"/>
      <c r="CA307" s="69"/>
      <c r="CB307" s="69"/>
      <c r="CC307" s="69"/>
      <c r="CD307" s="69"/>
      <c r="CE307" s="69"/>
      <c r="CF307" s="69"/>
      <c r="CG307" s="69"/>
      <c r="CH307" s="69"/>
      <c r="CI307" s="69"/>
      <c r="CJ307" s="69"/>
      <c r="CK307" s="69"/>
      <c r="CL307" s="83"/>
      <c r="CM307" s="69"/>
    </row>
    <row r="308" spans="10:91" x14ac:dyDescent="0.25">
      <c r="J308" s="45"/>
      <c r="K308" s="45"/>
      <c r="L308" s="45"/>
      <c r="M308" s="45"/>
      <c r="N308" s="45"/>
      <c r="O308" s="45"/>
      <c r="P308" s="45"/>
      <c r="Q308" s="45"/>
      <c r="R308" s="45"/>
      <c r="AO308" s="34"/>
      <c r="AP308" s="34"/>
      <c r="AQ308" s="34"/>
      <c r="AR308" s="34"/>
      <c r="BR308" s="69"/>
      <c r="BS308" s="69"/>
      <c r="BT308" s="69"/>
      <c r="BU308" s="69"/>
      <c r="BV308" s="69"/>
      <c r="BW308" s="69"/>
      <c r="BX308" s="69"/>
      <c r="BY308" s="69"/>
      <c r="BZ308" s="69"/>
      <c r="CA308" s="69"/>
      <c r="CB308" s="69"/>
      <c r="CC308" s="69"/>
      <c r="CD308" s="69"/>
      <c r="CE308" s="69"/>
      <c r="CF308" s="69"/>
      <c r="CG308" s="69"/>
      <c r="CH308" s="69"/>
      <c r="CI308" s="69"/>
      <c r="CJ308" s="69"/>
      <c r="CK308" s="69"/>
      <c r="CL308" s="83"/>
      <c r="CM308" s="69"/>
    </row>
    <row r="309" spans="10:91" x14ac:dyDescent="0.25">
      <c r="J309" s="45"/>
      <c r="K309" s="45"/>
      <c r="L309" s="45"/>
      <c r="M309" s="45"/>
      <c r="N309" s="45"/>
      <c r="O309" s="45"/>
      <c r="P309" s="45"/>
      <c r="Q309" s="45"/>
      <c r="R309" s="45"/>
      <c r="AO309" s="34"/>
      <c r="AP309" s="34"/>
      <c r="AQ309" s="34"/>
      <c r="AR309" s="34"/>
      <c r="BR309" s="69"/>
      <c r="BS309" s="69"/>
      <c r="BT309" s="69"/>
      <c r="BU309" s="69"/>
      <c r="BV309" s="69"/>
      <c r="BW309" s="69"/>
      <c r="BX309" s="69"/>
      <c r="BY309" s="69"/>
      <c r="BZ309" s="69"/>
      <c r="CA309" s="69"/>
      <c r="CB309" s="69"/>
      <c r="CC309" s="69"/>
      <c r="CD309" s="69"/>
      <c r="CE309" s="69"/>
      <c r="CF309" s="69"/>
      <c r="CG309" s="69"/>
      <c r="CH309" s="69"/>
      <c r="CI309" s="69"/>
      <c r="CJ309" s="69"/>
      <c r="CK309" s="69"/>
      <c r="CL309" s="83"/>
      <c r="CM309" s="69"/>
    </row>
    <row r="310" spans="10:91" x14ac:dyDescent="0.25">
      <c r="J310" s="45"/>
      <c r="K310" s="45"/>
      <c r="L310" s="45"/>
      <c r="M310" s="45"/>
      <c r="N310" s="45"/>
      <c r="O310" s="45"/>
      <c r="P310" s="45"/>
      <c r="Q310" s="45"/>
      <c r="R310" s="45"/>
      <c r="AO310" s="34"/>
      <c r="AP310" s="34"/>
      <c r="AQ310" s="34"/>
      <c r="AR310" s="34"/>
      <c r="BR310" s="69"/>
      <c r="BS310" s="69"/>
      <c r="BT310" s="69"/>
      <c r="BU310" s="69"/>
      <c r="BV310" s="69"/>
      <c r="BW310" s="69"/>
      <c r="BX310" s="69"/>
      <c r="BY310" s="69"/>
      <c r="BZ310" s="69"/>
      <c r="CA310" s="69"/>
      <c r="CB310" s="69"/>
      <c r="CC310" s="69"/>
      <c r="CD310" s="69"/>
      <c r="CE310" s="69"/>
      <c r="CF310" s="69"/>
      <c r="CG310" s="69"/>
      <c r="CH310" s="69"/>
      <c r="CI310" s="69"/>
      <c r="CJ310" s="69"/>
      <c r="CK310" s="69"/>
      <c r="CL310" s="83"/>
      <c r="CM310" s="69"/>
    </row>
    <row r="311" spans="10:91" x14ac:dyDescent="0.25">
      <c r="J311" s="45"/>
      <c r="K311" s="45"/>
      <c r="L311" s="45"/>
      <c r="M311" s="45"/>
      <c r="N311" s="45"/>
      <c r="O311" s="45"/>
      <c r="P311" s="45"/>
      <c r="Q311" s="45"/>
      <c r="R311" s="45"/>
      <c r="AO311" s="34"/>
      <c r="AP311" s="34"/>
      <c r="AQ311" s="34"/>
      <c r="AR311" s="34"/>
      <c r="BR311" s="69"/>
      <c r="BS311" s="69"/>
      <c r="BT311" s="69"/>
      <c r="BU311" s="69"/>
      <c r="BV311" s="69"/>
      <c r="BW311" s="69"/>
      <c r="BX311" s="69"/>
      <c r="BY311" s="69"/>
      <c r="BZ311" s="69"/>
      <c r="CA311" s="69"/>
      <c r="CB311" s="69"/>
      <c r="CC311" s="69"/>
      <c r="CD311" s="69"/>
      <c r="CE311" s="69"/>
      <c r="CF311" s="69"/>
      <c r="CG311" s="69"/>
      <c r="CH311" s="69"/>
      <c r="CI311" s="69"/>
      <c r="CJ311" s="69"/>
      <c r="CK311" s="69"/>
      <c r="CL311" s="83"/>
      <c r="CM311" s="69"/>
    </row>
    <row r="312" spans="10:91" x14ac:dyDescent="0.25">
      <c r="J312" s="45"/>
      <c r="K312" s="45"/>
      <c r="L312" s="45"/>
      <c r="M312" s="45"/>
      <c r="N312" s="45"/>
      <c r="O312" s="45"/>
      <c r="P312" s="45"/>
      <c r="Q312" s="45"/>
      <c r="R312" s="45"/>
      <c r="AO312" s="34"/>
      <c r="AP312" s="34"/>
      <c r="AQ312" s="34"/>
      <c r="AR312" s="34"/>
      <c r="BR312" s="69"/>
      <c r="BS312" s="69"/>
      <c r="BT312" s="69"/>
      <c r="BU312" s="69"/>
      <c r="BV312" s="69"/>
      <c r="BW312" s="69"/>
      <c r="BX312" s="69"/>
      <c r="BY312" s="69"/>
      <c r="BZ312" s="69"/>
      <c r="CA312" s="69"/>
      <c r="CB312" s="69"/>
      <c r="CC312" s="69"/>
      <c r="CD312" s="69"/>
      <c r="CE312" s="69"/>
      <c r="CF312" s="69"/>
      <c r="CG312" s="69"/>
      <c r="CH312" s="69"/>
      <c r="CI312" s="69"/>
      <c r="CJ312" s="69"/>
      <c r="CK312" s="69"/>
      <c r="CL312" s="83"/>
      <c r="CM312" s="69"/>
    </row>
    <row r="313" spans="10:91" x14ac:dyDescent="0.25">
      <c r="J313" s="45"/>
      <c r="K313" s="45"/>
      <c r="L313" s="45"/>
      <c r="M313" s="45"/>
      <c r="N313" s="45"/>
      <c r="O313" s="45"/>
      <c r="P313" s="45"/>
      <c r="Q313" s="45"/>
      <c r="R313" s="45"/>
      <c r="AO313" s="34"/>
      <c r="AP313" s="34"/>
      <c r="AQ313" s="34"/>
      <c r="AR313" s="34"/>
      <c r="BR313" s="69"/>
      <c r="BS313" s="69"/>
      <c r="BT313" s="69"/>
      <c r="BU313" s="69"/>
      <c r="BV313" s="69"/>
      <c r="BW313" s="69"/>
      <c r="BX313" s="69"/>
      <c r="BY313" s="69"/>
      <c r="BZ313" s="69"/>
      <c r="CA313" s="69"/>
      <c r="CB313" s="69"/>
      <c r="CC313" s="69"/>
      <c r="CD313" s="69"/>
      <c r="CE313" s="69"/>
      <c r="CF313" s="69"/>
      <c r="CG313" s="69"/>
      <c r="CH313" s="69"/>
      <c r="CI313" s="69"/>
      <c r="CJ313" s="69"/>
      <c r="CK313" s="69"/>
      <c r="CL313" s="83"/>
      <c r="CM313" s="69"/>
    </row>
    <row r="314" spans="10:91" x14ac:dyDescent="0.25">
      <c r="J314" s="45"/>
      <c r="K314" s="45"/>
      <c r="L314" s="45"/>
      <c r="M314" s="45"/>
      <c r="N314" s="45"/>
      <c r="O314" s="45"/>
      <c r="P314" s="45"/>
      <c r="Q314" s="45"/>
      <c r="R314" s="45"/>
      <c r="AO314" s="34"/>
      <c r="AP314" s="34"/>
      <c r="AQ314" s="34"/>
      <c r="AR314" s="34"/>
      <c r="BR314" s="69"/>
      <c r="BS314" s="69"/>
      <c r="BT314" s="69"/>
      <c r="BU314" s="69"/>
      <c r="BV314" s="69"/>
      <c r="BW314" s="69"/>
      <c r="BX314" s="69"/>
      <c r="BY314" s="69"/>
      <c r="BZ314" s="69"/>
      <c r="CA314" s="69"/>
      <c r="CB314" s="69"/>
      <c r="CC314" s="69"/>
      <c r="CD314" s="69"/>
      <c r="CE314" s="69"/>
      <c r="CF314" s="69"/>
      <c r="CG314" s="69"/>
      <c r="CH314" s="69"/>
      <c r="CI314" s="69"/>
      <c r="CJ314" s="69"/>
      <c r="CK314" s="69"/>
      <c r="CL314" s="83"/>
      <c r="CM314" s="69"/>
    </row>
    <row r="315" spans="10:91" x14ac:dyDescent="0.25">
      <c r="J315" s="45"/>
      <c r="K315" s="45"/>
      <c r="L315" s="45"/>
      <c r="M315" s="45"/>
      <c r="N315" s="45"/>
      <c r="O315" s="45"/>
      <c r="P315" s="45"/>
      <c r="Q315" s="45"/>
      <c r="R315" s="45"/>
      <c r="AO315" s="34"/>
      <c r="AP315" s="34"/>
      <c r="AQ315" s="34"/>
      <c r="AR315" s="34"/>
      <c r="BR315" s="69"/>
      <c r="BS315" s="69"/>
      <c r="BT315" s="69"/>
      <c r="BU315" s="69"/>
      <c r="BV315" s="69"/>
      <c r="BW315" s="69"/>
      <c r="BX315" s="69"/>
      <c r="BY315" s="69"/>
      <c r="BZ315" s="69"/>
      <c r="CA315" s="69"/>
      <c r="CB315" s="69"/>
      <c r="CC315" s="69"/>
      <c r="CD315" s="69"/>
      <c r="CE315" s="69"/>
      <c r="CF315" s="69"/>
      <c r="CG315" s="69"/>
      <c r="CH315" s="69"/>
      <c r="CI315" s="69"/>
      <c r="CJ315" s="69"/>
      <c r="CK315" s="69"/>
      <c r="CL315" s="83"/>
      <c r="CM315" s="69"/>
    </row>
    <row r="316" spans="10:91" x14ac:dyDescent="0.25">
      <c r="J316" s="45"/>
      <c r="K316" s="45"/>
      <c r="L316" s="45"/>
      <c r="M316" s="45"/>
      <c r="N316" s="45"/>
      <c r="O316" s="45"/>
      <c r="P316" s="45"/>
      <c r="Q316" s="45"/>
      <c r="R316" s="45"/>
      <c r="AO316" s="34"/>
      <c r="AP316" s="34"/>
      <c r="AQ316" s="34"/>
      <c r="AR316" s="34"/>
      <c r="BR316" s="69"/>
      <c r="BS316" s="69"/>
      <c r="BT316" s="69"/>
      <c r="BU316" s="69"/>
      <c r="BV316" s="69"/>
      <c r="BW316" s="69"/>
      <c r="BX316" s="69"/>
      <c r="BY316" s="69"/>
      <c r="BZ316" s="69"/>
      <c r="CA316" s="69"/>
      <c r="CB316" s="69"/>
      <c r="CC316" s="69"/>
      <c r="CD316" s="69"/>
      <c r="CE316" s="69"/>
      <c r="CF316" s="69"/>
      <c r="CG316" s="69"/>
      <c r="CH316" s="69"/>
      <c r="CI316" s="69"/>
      <c r="CJ316" s="69"/>
      <c r="CK316" s="69"/>
      <c r="CL316" s="83"/>
      <c r="CM316" s="69"/>
    </row>
    <row r="317" spans="10:91" x14ac:dyDescent="0.25">
      <c r="J317" s="45"/>
      <c r="K317" s="45"/>
      <c r="L317" s="45"/>
      <c r="M317" s="45"/>
      <c r="N317" s="45"/>
      <c r="O317" s="45"/>
      <c r="P317" s="45"/>
      <c r="Q317" s="45"/>
      <c r="R317" s="45"/>
      <c r="AO317" s="34"/>
      <c r="AP317" s="34"/>
      <c r="AQ317" s="34"/>
      <c r="AR317" s="34"/>
      <c r="BR317" s="69"/>
      <c r="BS317" s="69"/>
      <c r="BT317" s="69"/>
      <c r="BU317" s="69"/>
      <c r="BV317" s="69"/>
      <c r="BW317" s="69"/>
      <c r="BX317" s="69"/>
      <c r="BY317" s="69"/>
      <c r="BZ317" s="69"/>
      <c r="CA317" s="69"/>
      <c r="CB317" s="69"/>
      <c r="CC317" s="69"/>
      <c r="CD317" s="69"/>
      <c r="CE317" s="69"/>
      <c r="CF317" s="69"/>
      <c r="CG317" s="69"/>
      <c r="CH317" s="69"/>
      <c r="CI317" s="69"/>
      <c r="CJ317" s="69"/>
      <c r="CK317" s="69"/>
      <c r="CL317" s="83"/>
      <c r="CM317" s="69"/>
    </row>
    <row r="318" spans="10:91" x14ac:dyDescent="0.25">
      <c r="J318" s="45"/>
      <c r="K318" s="45"/>
      <c r="L318" s="45"/>
      <c r="M318" s="45"/>
      <c r="N318" s="45"/>
      <c r="O318" s="45"/>
      <c r="P318" s="45"/>
      <c r="Q318" s="45"/>
      <c r="R318" s="45"/>
      <c r="AO318" s="34"/>
      <c r="AP318" s="34"/>
      <c r="AQ318" s="34"/>
      <c r="AR318" s="34"/>
      <c r="BR318" s="69"/>
      <c r="BS318" s="69"/>
      <c r="BT318" s="69"/>
      <c r="BU318" s="69"/>
      <c r="BV318" s="69"/>
      <c r="BW318" s="69"/>
      <c r="BX318" s="69"/>
      <c r="BY318" s="69"/>
      <c r="BZ318" s="69"/>
      <c r="CA318" s="69"/>
      <c r="CB318" s="69"/>
      <c r="CC318" s="69"/>
      <c r="CD318" s="69"/>
      <c r="CE318" s="69"/>
      <c r="CF318" s="69"/>
      <c r="CG318" s="69"/>
      <c r="CH318" s="69"/>
      <c r="CI318" s="69"/>
      <c r="CJ318" s="69"/>
      <c r="CK318" s="69"/>
      <c r="CL318" s="83"/>
      <c r="CM318" s="69"/>
    </row>
    <row r="319" spans="10:91" x14ac:dyDescent="0.25">
      <c r="J319" s="45"/>
      <c r="K319" s="45"/>
      <c r="L319" s="45"/>
      <c r="M319" s="45"/>
      <c r="N319" s="45"/>
      <c r="O319" s="45"/>
      <c r="P319" s="45"/>
      <c r="Q319" s="45"/>
      <c r="R319" s="45"/>
      <c r="AO319" s="34"/>
      <c r="AP319" s="34"/>
      <c r="AQ319" s="34"/>
      <c r="AR319" s="34"/>
      <c r="BR319" s="69"/>
      <c r="BS319" s="69"/>
      <c r="BT319" s="69"/>
      <c r="BU319" s="69"/>
      <c r="BV319" s="69"/>
      <c r="BW319" s="69"/>
      <c r="BX319" s="69"/>
      <c r="BY319" s="69"/>
      <c r="BZ319" s="69"/>
      <c r="CA319" s="69"/>
      <c r="CB319" s="69"/>
      <c r="CC319" s="69"/>
      <c r="CD319" s="69"/>
      <c r="CE319" s="69"/>
      <c r="CF319" s="69"/>
      <c r="CG319" s="69"/>
      <c r="CH319" s="69"/>
      <c r="CI319" s="69"/>
      <c r="CJ319" s="69"/>
      <c r="CK319" s="69"/>
      <c r="CL319" s="83"/>
      <c r="CM319" s="69"/>
    </row>
    <row r="320" spans="10:91" x14ac:dyDescent="0.25">
      <c r="J320" s="45"/>
      <c r="K320" s="45"/>
      <c r="L320" s="45"/>
      <c r="M320" s="45"/>
      <c r="N320" s="45"/>
      <c r="O320" s="45"/>
      <c r="P320" s="45"/>
      <c r="Q320" s="45"/>
      <c r="R320" s="45"/>
      <c r="AO320" s="34"/>
      <c r="AP320" s="34"/>
      <c r="AQ320" s="34"/>
      <c r="AR320" s="34"/>
      <c r="BR320" s="69"/>
      <c r="BS320" s="69"/>
      <c r="BT320" s="69"/>
      <c r="BU320" s="69"/>
      <c r="BV320" s="69"/>
      <c r="BW320" s="69"/>
      <c r="BX320" s="69"/>
      <c r="BY320" s="69"/>
      <c r="BZ320" s="69"/>
      <c r="CA320" s="69"/>
      <c r="CB320" s="69"/>
      <c r="CC320" s="69"/>
      <c r="CD320" s="69"/>
      <c r="CE320" s="69"/>
      <c r="CF320" s="69"/>
      <c r="CG320" s="69"/>
      <c r="CH320" s="69"/>
      <c r="CI320" s="69"/>
      <c r="CJ320" s="69"/>
      <c r="CK320" s="69"/>
      <c r="CL320" s="83"/>
      <c r="CM320" s="69"/>
    </row>
    <row r="321" spans="10:91" x14ac:dyDescent="0.25">
      <c r="J321" s="45"/>
      <c r="K321" s="45"/>
      <c r="L321" s="45"/>
      <c r="M321" s="45"/>
      <c r="N321" s="45"/>
      <c r="O321" s="45"/>
      <c r="P321" s="45"/>
      <c r="Q321" s="45"/>
      <c r="R321" s="45"/>
      <c r="AO321" s="34"/>
      <c r="AP321" s="34"/>
      <c r="AQ321" s="34"/>
      <c r="AR321" s="34"/>
      <c r="BR321" s="69"/>
      <c r="BS321" s="69"/>
      <c r="BT321" s="69"/>
      <c r="BU321" s="69"/>
      <c r="BV321" s="69"/>
      <c r="BW321" s="69"/>
      <c r="BX321" s="69"/>
      <c r="BY321" s="69"/>
      <c r="BZ321" s="69"/>
      <c r="CA321" s="69"/>
      <c r="CB321" s="69"/>
      <c r="CC321" s="69"/>
      <c r="CD321" s="69"/>
      <c r="CE321" s="69"/>
      <c r="CF321" s="69"/>
      <c r="CG321" s="69"/>
      <c r="CH321" s="69"/>
      <c r="CI321" s="69"/>
      <c r="CJ321" s="69"/>
      <c r="CK321" s="69"/>
      <c r="CL321" s="83"/>
      <c r="CM321" s="69"/>
    </row>
    <row r="322" spans="10:91" x14ac:dyDescent="0.25">
      <c r="J322" s="45"/>
      <c r="K322" s="45"/>
      <c r="L322" s="45"/>
      <c r="M322" s="45"/>
      <c r="N322" s="45"/>
      <c r="O322" s="45"/>
      <c r="P322" s="45"/>
      <c r="Q322" s="45"/>
      <c r="R322" s="45"/>
      <c r="AO322" s="34"/>
      <c r="AP322" s="34"/>
      <c r="AQ322" s="34"/>
      <c r="AR322" s="34"/>
      <c r="BR322" s="69"/>
      <c r="BS322" s="69"/>
      <c r="BT322" s="69"/>
      <c r="BU322" s="69"/>
      <c r="BV322" s="69"/>
      <c r="BW322" s="69"/>
      <c r="BX322" s="69"/>
      <c r="BY322" s="69"/>
      <c r="BZ322" s="69"/>
      <c r="CA322" s="69"/>
      <c r="CB322" s="69"/>
      <c r="CC322" s="69"/>
      <c r="CD322" s="69"/>
      <c r="CE322" s="69"/>
      <c r="CF322" s="69"/>
      <c r="CG322" s="69"/>
      <c r="CH322" s="69"/>
      <c r="CI322" s="69"/>
      <c r="CJ322" s="69"/>
      <c r="CK322" s="69"/>
      <c r="CL322" s="83"/>
      <c r="CM322" s="69"/>
    </row>
    <row r="323" spans="10:91" x14ac:dyDescent="0.25">
      <c r="J323" s="45"/>
      <c r="K323" s="45"/>
      <c r="L323" s="45"/>
      <c r="M323" s="45"/>
      <c r="N323" s="45"/>
      <c r="O323" s="45"/>
      <c r="P323" s="45"/>
      <c r="Q323" s="45"/>
      <c r="R323" s="45"/>
      <c r="AO323" s="34"/>
      <c r="AP323" s="34"/>
      <c r="AQ323" s="34"/>
      <c r="AR323" s="34"/>
      <c r="BR323" s="69"/>
      <c r="BS323" s="69"/>
      <c r="BT323" s="69"/>
      <c r="BU323" s="69"/>
      <c r="BV323" s="69"/>
      <c r="BW323" s="69"/>
      <c r="BX323" s="69"/>
      <c r="BY323" s="69"/>
      <c r="BZ323" s="69"/>
      <c r="CA323" s="69"/>
      <c r="CB323" s="69"/>
      <c r="CC323" s="69"/>
      <c r="CD323" s="69"/>
      <c r="CE323" s="69"/>
      <c r="CF323" s="69"/>
      <c r="CG323" s="69"/>
      <c r="CH323" s="69"/>
      <c r="CI323" s="69"/>
      <c r="CJ323" s="69"/>
      <c r="CK323" s="69"/>
      <c r="CL323" s="83"/>
      <c r="CM323" s="69"/>
    </row>
    <row r="324" spans="10:91" x14ac:dyDescent="0.25">
      <c r="J324" s="45"/>
      <c r="K324" s="45"/>
      <c r="L324" s="45"/>
      <c r="M324" s="45"/>
      <c r="N324" s="45"/>
      <c r="O324" s="45"/>
      <c r="P324" s="45"/>
      <c r="Q324" s="45"/>
      <c r="R324" s="45"/>
      <c r="AO324" s="34"/>
      <c r="AP324" s="34"/>
      <c r="AQ324" s="34"/>
      <c r="AR324" s="34"/>
      <c r="BR324" s="69"/>
      <c r="BS324" s="69"/>
      <c r="BT324" s="69"/>
      <c r="BU324" s="69"/>
      <c r="BV324" s="69"/>
      <c r="BW324" s="69"/>
      <c r="BX324" s="69"/>
      <c r="BY324" s="69"/>
      <c r="BZ324" s="69"/>
      <c r="CA324" s="69"/>
      <c r="CB324" s="69"/>
      <c r="CC324" s="69"/>
      <c r="CD324" s="69"/>
      <c r="CE324" s="69"/>
      <c r="CF324" s="69"/>
      <c r="CG324" s="69"/>
      <c r="CH324" s="69"/>
      <c r="CI324" s="69"/>
      <c r="CJ324" s="69"/>
      <c r="CK324" s="69"/>
      <c r="CL324" s="83"/>
      <c r="CM324" s="69"/>
    </row>
    <row r="325" spans="10:91" x14ac:dyDescent="0.25">
      <c r="J325" s="45"/>
      <c r="K325" s="45"/>
      <c r="L325" s="45"/>
      <c r="M325" s="45"/>
      <c r="N325" s="45"/>
      <c r="O325" s="45"/>
      <c r="P325" s="45"/>
      <c r="Q325" s="45"/>
      <c r="R325" s="45"/>
      <c r="AO325" s="34"/>
      <c r="AP325" s="34"/>
      <c r="AQ325" s="34"/>
      <c r="AR325" s="34"/>
      <c r="BR325" s="69"/>
      <c r="BS325" s="69"/>
      <c r="BT325" s="69"/>
      <c r="BU325" s="69"/>
      <c r="BV325" s="69"/>
      <c r="BW325" s="69"/>
      <c r="BX325" s="69"/>
      <c r="BY325" s="69"/>
      <c r="BZ325" s="69"/>
      <c r="CA325" s="69"/>
      <c r="CB325" s="69"/>
      <c r="CC325" s="69"/>
      <c r="CD325" s="69"/>
      <c r="CE325" s="69"/>
      <c r="CF325" s="69"/>
      <c r="CG325" s="69"/>
      <c r="CH325" s="69"/>
      <c r="CI325" s="69"/>
      <c r="CJ325" s="69"/>
      <c r="CK325" s="69"/>
      <c r="CL325" s="83"/>
      <c r="CM325" s="69"/>
    </row>
    <row r="326" spans="10:91" x14ac:dyDescent="0.25">
      <c r="J326" s="45"/>
      <c r="K326" s="45"/>
      <c r="L326" s="45"/>
      <c r="M326" s="45"/>
      <c r="N326" s="45"/>
      <c r="O326" s="45"/>
      <c r="P326" s="45"/>
      <c r="Q326" s="45"/>
      <c r="R326" s="45"/>
      <c r="AO326" s="34"/>
      <c r="AP326" s="34"/>
      <c r="AQ326" s="34"/>
      <c r="AR326" s="34"/>
      <c r="BR326" s="69"/>
      <c r="BS326" s="69"/>
      <c r="BT326" s="69"/>
      <c r="BU326" s="69"/>
      <c r="BV326" s="69"/>
      <c r="BW326" s="69"/>
      <c r="BX326" s="69"/>
      <c r="BY326" s="69"/>
      <c r="BZ326" s="69"/>
      <c r="CA326" s="69"/>
      <c r="CB326" s="69"/>
      <c r="CC326" s="69"/>
      <c r="CD326" s="69"/>
      <c r="CE326" s="69"/>
      <c r="CF326" s="69"/>
      <c r="CG326" s="69"/>
      <c r="CH326" s="69"/>
      <c r="CI326" s="69"/>
      <c r="CJ326" s="69"/>
      <c r="CK326" s="69"/>
      <c r="CL326" s="83"/>
      <c r="CM326" s="69"/>
    </row>
    <row r="327" spans="10:91" x14ac:dyDescent="0.25">
      <c r="J327" s="45"/>
      <c r="K327" s="45"/>
      <c r="L327" s="45"/>
      <c r="M327" s="45"/>
      <c r="N327" s="45"/>
      <c r="O327" s="45"/>
      <c r="P327" s="45"/>
      <c r="Q327" s="45"/>
      <c r="R327" s="45"/>
      <c r="AO327" s="34"/>
      <c r="AP327" s="34"/>
      <c r="AQ327" s="34"/>
      <c r="AR327" s="34"/>
      <c r="BR327" s="69"/>
      <c r="BS327" s="69"/>
      <c r="BT327" s="69"/>
      <c r="BU327" s="69"/>
      <c r="BV327" s="69"/>
      <c r="BW327" s="69"/>
      <c r="BX327" s="69"/>
      <c r="BY327" s="69"/>
      <c r="BZ327" s="69"/>
      <c r="CA327" s="69"/>
      <c r="CB327" s="69"/>
      <c r="CC327" s="69"/>
      <c r="CD327" s="69"/>
      <c r="CE327" s="69"/>
      <c r="CF327" s="69"/>
      <c r="CG327" s="69"/>
      <c r="CH327" s="69"/>
      <c r="CI327" s="69"/>
      <c r="CJ327" s="69"/>
      <c r="CK327" s="69"/>
      <c r="CL327" s="83"/>
      <c r="CM327" s="69"/>
    </row>
    <row r="328" spans="10:91" x14ac:dyDescent="0.25">
      <c r="J328" s="45"/>
      <c r="K328" s="45"/>
      <c r="L328" s="45"/>
      <c r="M328" s="45"/>
      <c r="N328" s="45"/>
      <c r="O328" s="45"/>
      <c r="P328" s="45"/>
      <c r="Q328" s="45"/>
      <c r="R328" s="45"/>
      <c r="AO328" s="34"/>
      <c r="AP328" s="34"/>
      <c r="AQ328" s="34"/>
      <c r="AR328" s="34"/>
      <c r="BR328" s="69"/>
      <c r="BS328" s="69"/>
      <c r="BT328" s="69"/>
      <c r="BU328" s="69"/>
      <c r="BV328" s="69"/>
      <c r="BW328" s="69"/>
      <c r="BX328" s="69"/>
      <c r="BY328" s="69"/>
      <c r="BZ328" s="69"/>
      <c r="CA328" s="69"/>
      <c r="CB328" s="69"/>
      <c r="CC328" s="69"/>
      <c r="CD328" s="69"/>
      <c r="CE328" s="69"/>
      <c r="CF328" s="69"/>
      <c r="CG328" s="69"/>
      <c r="CH328" s="69"/>
      <c r="CI328" s="69"/>
      <c r="CJ328" s="69"/>
      <c r="CK328" s="69"/>
      <c r="CL328" s="83"/>
      <c r="CM328" s="69"/>
    </row>
    <row r="329" spans="10:91" x14ac:dyDescent="0.25">
      <c r="J329" s="45"/>
      <c r="K329" s="45"/>
      <c r="L329" s="45"/>
      <c r="M329" s="45"/>
      <c r="N329" s="45"/>
      <c r="O329" s="45"/>
      <c r="P329" s="45"/>
      <c r="Q329" s="45"/>
      <c r="R329" s="45"/>
      <c r="AO329" s="34"/>
      <c r="AP329" s="34"/>
      <c r="AQ329" s="34"/>
      <c r="AR329" s="34"/>
      <c r="BR329" s="69"/>
      <c r="BS329" s="69"/>
      <c r="BT329" s="69"/>
      <c r="BU329" s="69"/>
      <c r="BV329" s="69"/>
      <c r="BW329" s="69"/>
      <c r="BX329" s="69"/>
      <c r="BY329" s="69"/>
      <c r="BZ329" s="69"/>
      <c r="CA329" s="69"/>
      <c r="CB329" s="69"/>
      <c r="CC329" s="69"/>
      <c r="CD329" s="69"/>
      <c r="CE329" s="69"/>
      <c r="CF329" s="69"/>
      <c r="CG329" s="69"/>
      <c r="CH329" s="69"/>
      <c r="CI329" s="69"/>
      <c r="CJ329" s="69"/>
      <c r="CK329" s="69"/>
      <c r="CL329" s="83"/>
      <c r="CM329" s="69"/>
    </row>
    <row r="330" spans="10:91" x14ac:dyDescent="0.25">
      <c r="J330" s="45"/>
      <c r="K330" s="45"/>
      <c r="L330" s="45"/>
      <c r="M330" s="45"/>
      <c r="N330" s="45"/>
      <c r="O330" s="45"/>
      <c r="P330" s="45"/>
      <c r="Q330" s="45"/>
      <c r="R330" s="45"/>
      <c r="AO330" s="34"/>
      <c r="AP330" s="34"/>
      <c r="AQ330" s="34"/>
      <c r="AR330" s="34"/>
      <c r="BR330" s="69"/>
      <c r="BS330" s="69"/>
      <c r="BT330" s="69"/>
      <c r="BU330" s="69"/>
      <c r="BV330" s="69"/>
      <c r="BW330" s="69"/>
      <c r="BX330" s="69"/>
      <c r="BY330" s="69"/>
      <c r="BZ330" s="69"/>
      <c r="CA330" s="69"/>
      <c r="CB330" s="69"/>
      <c r="CC330" s="69"/>
      <c r="CD330" s="69"/>
      <c r="CE330" s="69"/>
      <c r="CF330" s="69"/>
      <c r="CG330" s="69"/>
      <c r="CH330" s="69"/>
      <c r="CI330" s="69"/>
      <c r="CJ330" s="69"/>
      <c r="CK330" s="69"/>
      <c r="CL330" s="83"/>
      <c r="CM330" s="69"/>
    </row>
    <row r="331" spans="10:91" x14ac:dyDescent="0.25">
      <c r="J331" s="45"/>
      <c r="K331" s="45"/>
      <c r="L331" s="45"/>
      <c r="M331" s="45"/>
      <c r="N331" s="45"/>
      <c r="O331" s="45"/>
      <c r="P331" s="45"/>
      <c r="Q331" s="45"/>
      <c r="R331" s="45"/>
      <c r="AO331" s="34"/>
      <c r="AP331" s="34"/>
      <c r="AQ331" s="34"/>
      <c r="AR331" s="34"/>
      <c r="BR331" s="69"/>
      <c r="BS331" s="69"/>
      <c r="BT331" s="69"/>
      <c r="BU331" s="69"/>
      <c r="BV331" s="69"/>
      <c r="BW331" s="69"/>
      <c r="BX331" s="69"/>
      <c r="BY331" s="69"/>
      <c r="BZ331" s="69"/>
      <c r="CA331" s="69"/>
      <c r="CB331" s="69"/>
      <c r="CC331" s="69"/>
      <c r="CD331" s="69"/>
      <c r="CE331" s="69"/>
      <c r="CF331" s="69"/>
      <c r="CG331" s="69"/>
      <c r="CH331" s="69"/>
      <c r="CI331" s="69"/>
      <c r="CJ331" s="69"/>
      <c r="CK331" s="69"/>
      <c r="CL331" s="83"/>
      <c r="CM331" s="69"/>
    </row>
    <row r="332" spans="10:91" x14ac:dyDescent="0.25">
      <c r="J332" s="45"/>
      <c r="K332" s="45"/>
      <c r="L332" s="45"/>
      <c r="M332" s="45"/>
      <c r="N332" s="45"/>
      <c r="O332" s="45"/>
      <c r="P332" s="45"/>
      <c r="Q332" s="45"/>
      <c r="R332" s="45"/>
      <c r="AO332" s="34"/>
      <c r="AP332" s="34"/>
      <c r="AQ332" s="34"/>
      <c r="AR332" s="34"/>
      <c r="BR332" s="69"/>
      <c r="BS332" s="69"/>
      <c r="BT332" s="69"/>
      <c r="BU332" s="69"/>
      <c r="BV332" s="69"/>
      <c r="BW332" s="69"/>
      <c r="BX332" s="69"/>
      <c r="BY332" s="69"/>
      <c r="BZ332" s="69"/>
      <c r="CA332" s="69"/>
      <c r="CB332" s="69"/>
      <c r="CC332" s="69"/>
      <c r="CD332" s="69"/>
      <c r="CE332" s="69"/>
      <c r="CF332" s="69"/>
      <c r="CG332" s="69"/>
      <c r="CH332" s="69"/>
      <c r="CI332" s="69"/>
      <c r="CJ332" s="69"/>
      <c r="CK332" s="69"/>
      <c r="CL332" s="83"/>
      <c r="CM332" s="69"/>
    </row>
    <row r="333" spans="10:91" x14ac:dyDescent="0.25">
      <c r="J333" s="45"/>
      <c r="K333" s="45"/>
      <c r="L333" s="45"/>
      <c r="M333" s="45"/>
      <c r="N333" s="45"/>
      <c r="O333" s="45"/>
      <c r="P333" s="45"/>
      <c r="Q333" s="45"/>
      <c r="R333" s="45"/>
      <c r="AO333" s="34"/>
      <c r="AP333" s="34"/>
      <c r="AQ333" s="34"/>
      <c r="AR333" s="34"/>
      <c r="BR333" s="69"/>
      <c r="BS333" s="69"/>
      <c r="BT333" s="69"/>
      <c r="BU333" s="69"/>
      <c r="BV333" s="69"/>
      <c r="BW333" s="69"/>
      <c r="BX333" s="69"/>
      <c r="BY333" s="69"/>
      <c r="BZ333" s="69"/>
      <c r="CA333" s="69"/>
      <c r="CB333" s="69"/>
      <c r="CC333" s="69"/>
      <c r="CD333" s="69"/>
      <c r="CE333" s="69"/>
      <c r="CF333" s="69"/>
      <c r="CG333" s="69"/>
      <c r="CH333" s="69"/>
      <c r="CI333" s="69"/>
      <c r="CJ333" s="69"/>
      <c r="CK333" s="69"/>
      <c r="CL333" s="83"/>
      <c r="CM333" s="69"/>
    </row>
    <row r="334" spans="10:91" x14ac:dyDescent="0.25">
      <c r="J334" s="45"/>
      <c r="K334" s="45"/>
      <c r="L334" s="45"/>
      <c r="M334" s="45"/>
      <c r="N334" s="45"/>
      <c r="O334" s="45"/>
      <c r="P334" s="45"/>
      <c r="Q334" s="45"/>
      <c r="R334" s="45"/>
      <c r="AO334" s="34"/>
      <c r="AP334" s="34"/>
      <c r="AQ334" s="34"/>
      <c r="AR334" s="34"/>
      <c r="BR334" s="69"/>
      <c r="BS334" s="69"/>
      <c r="BT334" s="69"/>
      <c r="BU334" s="69"/>
      <c r="BV334" s="69"/>
      <c r="BW334" s="69"/>
      <c r="BX334" s="69"/>
      <c r="BY334" s="69"/>
      <c r="BZ334" s="69"/>
      <c r="CA334" s="69"/>
      <c r="CB334" s="69"/>
      <c r="CC334" s="69"/>
      <c r="CD334" s="69"/>
      <c r="CE334" s="69"/>
      <c r="CF334" s="69"/>
      <c r="CG334" s="69"/>
      <c r="CH334" s="69"/>
      <c r="CI334" s="69"/>
      <c r="CJ334" s="69"/>
      <c r="CK334" s="69"/>
      <c r="CL334" s="83"/>
      <c r="CM334" s="69"/>
    </row>
    <row r="335" spans="10:91" x14ac:dyDescent="0.25">
      <c r="J335" s="45"/>
      <c r="K335" s="45"/>
      <c r="L335" s="45"/>
      <c r="M335" s="45"/>
      <c r="N335" s="45"/>
      <c r="O335" s="45"/>
      <c r="P335" s="45"/>
      <c r="Q335" s="45"/>
      <c r="R335" s="45"/>
      <c r="AO335" s="34"/>
      <c r="AP335" s="34"/>
      <c r="AQ335" s="34"/>
      <c r="AR335" s="34"/>
      <c r="BR335" s="69"/>
      <c r="BS335" s="69"/>
      <c r="BT335" s="69"/>
      <c r="BU335" s="69"/>
      <c r="BV335" s="69"/>
      <c r="BW335" s="69"/>
      <c r="BX335" s="69"/>
      <c r="BY335" s="69"/>
      <c r="BZ335" s="69"/>
      <c r="CA335" s="69"/>
      <c r="CB335" s="69"/>
      <c r="CC335" s="69"/>
      <c r="CD335" s="69"/>
      <c r="CE335" s="69"/>
      <c r="CF335" s="69"/>
      <c r="CG335" s="69"/>
      <c r="CH335" s="69"/>
      <c r="CI335" s="69"/>
      <c r="CJ335" s="69"/>
      <c r="CK335" s="69"/>
      <c r="CL335" s="83"/>
      <c r="CM335" s="69"/>
    </row>
    <row r="336" spans="10:91" x14ac:dyDescent="0.25">
      <c r="J336" s="45"/>
      <c r="K336" s="45"/>
      <c r="L336" s="45"/>
      <c r="M336" s="45"/>
      <c r="N336" s="45"/>
      <c r="O336" s="45"/>
      <c r="P336" s="45"/>
      <c r="Q336" s="45"/>
      <c r="R336" s="45"/>
      <c r="AO336" s="34"/>
      <c r="AP336" s="34"/>
      <c r="AQ336" s="34"/>
      <c r="AR336" s="34"/>
      <c r="BR336" s="69"/>
      <c r="BS336" s="69"/>
      <c r="BT336" s="69"/>
      <c r="BU336" s="69"/>
      <c r="BV336" s="69"/>
      <c r="BW336" s="69"/>
      <c r="BX336" s="69"/>
      <c r="BY336" s="69"/>
      <c r="BZ336" s="69"/>
      <c r="CA336" s="69"/>
      <c r="CB336" s="69"/>
      <c r="CC336" s="69"/>
      <c r="CD336" s="69"/>
      <c r="CE336" s="69"/>
      <c r="CF336" s="69"/>
      <c r="CG336" s="69"/>
      <c r="CH336" s="69"/>
      <c r="CI336" s="69"/>
      <c r="CJ336" s="69"/>
      <c r="CK336" s="69"/>
      <c r="CL336" s="83"/>
      <c r="CM336" s="69"/>
    </row>
    <row r="337" spans="10:91" x14ac:dyDescent="0.25">
      <c r="J337" s="45"/>
      <c r="K337" s="45"/>
      <c r="L337" s="45"/>
      <c r="M337" s="45"/>
      <c r="N337" s="45"/>
      <c r="O337" s="45"/>
      <c r="P337" s="45"/>
      <c r="Q337" s="45"/>
      <c r="R337" s="45"/>
      <c r="AO337" s="34"/>
      <c r="AP337" s="34"/>
      <c r="AQ337" s="34"/>
      <c r="AR337" s="34"/>
      <c r="BR337" s="69"/>
      <c r="BS337" s="69"/>
      <c r="BT337" s="69"/>
      <c r="BU337" s="69"/>
      <c r="BV337" s="69"/>
      <c r="BW337" s="69"/>
      <c r="BX337" s="69"/>
      <c r="BY337" s="69"/>
      <c r="BZ337" s="69"/>
      <c r="CA337" s="69"/>
      <c r="CB337" s="69"/>
      <c r="CC337" s="69"/>
      <c r="CD337" s="69"/>
      <c r="CE337" s="69"/>
      <c r="CF337" s="69"/>
      <c r="CG337" s="69"/>
      <c r="CH337" s="69"/>
      <c r="CI337" s="69"/>
      <c r="CJ337" s="69"/>
      <c r="CK337" s="69"/>
      <c r="CL337" s="83"/>
      <c r="CM337" s="69"/>
    </row>
    <row r="338" spans="10:91" x14ac:dyDescent="0.25">
      <c r="J338" s="45"/>
      <c r="K338" s="45"/>
      <c r="L338" s="45"/>
      <c r="M338" s="45"/>
      <c r="N338" s="45"/>
      <c r="O338" s="45"/>
      <c r="P338" s="45"/>
      <c r="Q338" s="45"/>
      <c r="R338" s="45"/>
      <c r="AO338" s="34"/>
      <c r="AP338" s="34"/>
      <c r="AQ338" s="34"/>
      <c r="AR338" s="34"/>
      <c r="BR338" s="69"/>
      <c r="BS338" s="69"/>
      <c r="BT338" s="69"/>
      <c r="BU338" s="69"/>
      <c r="BV338" s="69"/>
      <c r="BW338" s="69"/>
      <c r="BX338" s="69"/>
      <c r="BY338" s="69"/>
      <c r="BZ338" s="69"/>
      <c r="CA338" s="69"/>
      <c r="CB338" s="69"/>
      <c r="CC338" s="69"/>
      <c r="CD338" s="69"/>
      <c r="CE338" s="69"/>
      <c r="CF338" s="69"/>
      <c r="CG338" s="69"/>
      <c r="CH338" s="69"/>
      <c r="CI338" s="69"/>
      <c r="CJ338" s="69"/>
      <c r="CK338" s="69"/>
      <c r="CL338" s="83"/>
      <c r="CM338" s="69"/>
    </row>
    <row r="339" spans="10:91" x14ac:dyDescent="0.25">
      <c r="J339" s="45"/>
      <c r="K339" s="45"/>
      <c r="L339" s="45"/>
      <c r="M339" s="45"/>
      <c r="N339" s="45"/>
      <c r="O339" s="45"/>
      <c r="P339" s="45"/>
      <c r="Q339" s="45"/>
      <c r="R339" s="45"/>
      <c r="AO339" s="34"/>
      <c r="AP339" s="34"/>
      <c r="AQ339" s="34"/>
      <c r="AR339" s="34"/>
      <c r="BR339" s="69"/>
      <c r="BS339" s="69"/>
      <c r="BT339" s="69"/>
      <c r="BU339" s="69"/>
      <c r="BV339" s="69"/>
      <c r="BW339" s="69"/>
      <c r="BX339" s="69"/>
      <c r="BY339" s="69"/>
      <c r="BZ339" s="69"/>
      <c r="CA339" s="69"/>
      <c r="CB339" s="69"/>
      <c r="CC339" s="69"/>
      <c r="CD339" s="69"/>
      <c r="CE339" s="69"/>
      <c r="CF339" s="69"/>
      <c r="CG339" s="69"/>
      <c r="CH339" s="69"/>
      <c r="CI339" s="69"/>
      <c r="CJ339" s="69"/>
      <c r="CK339" s="69"/>
      <c r="CL339" s="83"/>
      <c r="CM339" s="69"/>
    </row>
    <row r="340" spans="10:91" x14ac:dyDescent="0.25">
      <c r="J340" s="45"/>
      <c r="K340" s="45"/>
      <c r="L340" s="45"/>
      <c r="M340" s="45"/>
      <c r="N340" s="45"/>
      <c r="O340" s="45"/>
      <c r="P340" s="45"/>
      <c r="Q340" s="45"/>
      <c r="R340" s="45"/>
      <c r="AO340" s="34"/>
      <c r="AP340" s="34"/>
      <c r="AQ340" s="34"/>
      <c r="AR340" s="34"/>
      <c r="BR340" s="69"/>
      <c r="BS340" s="69"/>
      <c r="BT340" s="69"/>
      <c r="BU340" s="69"/>
      <c r="BV340" s="69"/>
      <c r="BW340" s="69"/>
      <c r="BX340" s="69"/>
      <c r="BY340" s="69"/>
      <c r="BZ340" s="69"/>
      <c r="CA340" s="69"/>
      <c r="CB340" s="69"/>
      <c r="CC340" s="69"/>
      <c r="CD340" s="69"/>
      <c r="CE340" s="69"/>
      <c r="CF340" s="69"/>
      <c r="CG340" s="69"/>
      <c r="CH340" s="69"/>
      <c r="CI340" s="69"/>
      <c r="CJ340" s="69"/>
      <c r="CK340" s="69"/>
      <c r="CL340" s="83"/>
      <c r="CM340" s="69"/>
    </row>
    <row r="341" spans="10:91" x14ac:dyDescent="0.25">
      <c r="J341" s="45"/>
      <c r="K341" s="45"/>
      <c r="L341" s="45"/>
      <c r="M341" s="45"/>
      <c r="N341" s="45"/>
      <c r="O341" s="45"/>
      <c r="P341" s="45"/>
      <c r="Q341" s="45"/>
      <c r="R341" s="45"/>
      <c r="AO341" s="34"/>
      <c r="AP341" s="34"/>
      <c r="AQ341" s="34"/>
      <c r="AR341" s="34"/>
      <c r="BR341" s="69"/>
      <c r="BS341" s="69"/>
      <c r="BT341" s="69"/>
      <c r="BU341" s="69"/>
      <c r="BV341" s="69"/>
      <c r="BW341" s="69"/>
      <c r="BX341" s="69"/>
      <c r="BY341" s="69"/>
      <c r="BZ341" s="69"/>
      <c r="CA341" s="69"/>
      <c r="CB341" s="69"/>
      <c r="CC341" s="69"/>
      <c r="CD341" s="69"/>
      <c r="CE341" s="69"/>
      <c r="CF341" s="69"/>
      <c r="CG341" s="69"/>
      <c r="CH341" s="69"/>
      <c r="CI341" s="69"/>
      <c r="CJ341" s="69"/>
      <c r="CK341" s="69"/>
      <c r="CL341" s="83"/>
      <c r="CM341" s="69"/>
    </row>
    <row r="342" spans="10:91" x14ac:dyDescent="0.25">
      <c r="J342" s="45"/>
      <c r="K342" s="45"/>
      <c r="L342" s="45"/>
      <c r="M342" s="45"/>
      <c r="N342" s="45"/>
      <c r="O342" s="45"/>
      <c r="P342" s="45"/>
      <c r="Q342" s="45"/>
      <c r="R342" s="45"/>
      <c r="AO342" s="34"/>
      <c r="AP342" s="34"/>
      <c r="AQ342" s="34"/>
      <c r="AR342" s="34"/>
      <c r="BR342" s="69"/>
      <c r="BS342" s="69"/>
      <c r="BT342" s="69"/>
      <c r="BU342" s="69"/>
      <c r="BV342" s="69"/>
      <c r="BW342" s="69"/>
      <c r="BX342" s="69"/>
      <c r="BY342" s="69"/>
      <c r="BZ342" s="69"/>
      <c r="CA342" s="69"/>
      <c r="CB342" s="69"/>
      <c r="CC342" s="69"/>
      <c r="CD342" s="69"/>
      <c r="CE342" s="69"/>
      <c r="CF342" s="69"/>
      <c r="CG342" s="69"/>
      <c r="CH342" s="69"/>
      <c r="CI342" s="69"/>
      <c r="CJ342" s="69"/>
      <c r="CK342" s="69"/>
      <c r="CL342" s="83"/>
      <c r="CM342" s="69"/>
    </row>
    <row r="343" spans="10:91" x14ac:dyDescent="0.25">
      <c r="J343" s="45"/>
      <c r="K343" s="45"/>
      <c r="L343" s="45"/>
      <c r="M343" s="45"/>
      <c r="N343" s="45"/>
      <c r="O343" s="45"/>
      <c r="P343" s="45"/>
      <c r="Q343" s="45"/>
      <c r="R343" s="45"/>
      <c r="AO343" s="34"/>
      <c r="AP343" s="34"/>
      <c r="AQ343" s="34"/>
      <c r="AR343" s="34"/>
      <c r="BR343" s="69"/>
      <c r="BS343" s="69"/>
      <c r="BT343" s="69"/>
      <c r="BU343" s="69"/>
      <c r="BV343" s="69"/>
      <c r="BW343" s="69"/>
      <c r="BX343" s="69"/>
      <c r="BY343" s="69"/>
      <c r="BZ343" s="69"/>
      <c r="CA343" s="69"/>
      <c r="CB343" s="69"/>
      <c r="CC343" s="69"/>
      <c r="CD343" s="69"/>
      <c r="CE343" s="69"/>
      <c r="CF343" s="69"/>
      <c r="CG343" s="69"/>
      <c r="CH343" s="69"/>
      <c r="CI343" s="69"/>
      <c r="CJ343" s="69"/>
      <c r="CK343" s="69"/>
      <c r="CL343" s="83"/>
      <c r="CM343" s="69"/>
    </row>
    <row r="344" spans="10:91" x14ac:dyDescent="0.25">
      <c r="J344" s="45"/>
      <c r="K344" s="45"/>
      <c r="L344" s="45"/>
      <c r="M344" s="45"/>
      <c r="N344" s="45"/>
      <c r="O344" s="45"/>
      <c r="P344" s="45"/>
      <c r="Q344" s="45"/>
      <c r="R344" s="45"/>
      <c r="AO344" s="34"/>
      <c r="AP344" s="34"/>
      <c r="AQ344" s="34"/>
      <c r="AR344" s="34"/>
      <c r="BR344" s="69"/>
      <c r="BS344" s="69"/>
      <c r="BT344" s="69"/>
      <c r="BU344" s="69"/>
      <c r="BV344" s="69"/>
      <c r="BW344" s="69"/>
      <c r="BX344" s="69"/>
      <c r="BY344" s="69"/>
      <c r="BZ344" s="69"/>
      <c r="CA344" s="69"/>
      <c r="CB344" s="69"/>
      <c r="CC344" s="69"/>
      <c r="CD344" s="69"/>
      <c r="CE344" s="69"/>
      <c r="CF344" s="69"/>
      <c r="CG344" s="69"/>
      <c r="CH344" s="69"/>
      <c r="CI344" s="69"/>
      <c r="CJ344" s="69"/>
      <c r="CK344" s="69"/>
      <c r="CL344" s="83"/>
      <c r="CM344" s="69"/>
    </row>
    <row r="345" spans="10:91" x14ac:dyDescent="0.25">
      <c r="J345" s="45"/>
      <c r="K345" s="45"/>
      <c r="L345" s="45"/>
      <c r="M345" s="45"/>
      <c r="N345" s="45"/>
      <c r="O345" s="45"/>
      <c r="P345" s="45"/>
      <c r="Q345" s="45"/>
      <c r="R345" s="45"/>
      <c r="AO345" s="34"/>
      <c r="AP345" s="34"/>
      <c r="AQ345" s="34"/>
      <c r="AR345" s="34"/>
      <c r="BR345" s="69"/>
      <c r="BS345" s="69"/>
      <c r="BT345" s="69"/>
      <c r="BU345" s="69"/>
      <c r="BV345" s="69"/>
      <c r="BW345" s="69"/>
      <c r="BX345" s="69"/>
      <c r="BY345" s="69"/>
      <c r="BZ345" s="69"/>
      <c r="CA345" s="69"/>
      <c r="CB345" s="69"/>
      <c r="CC345" s="69"/>
      <c r="CD345" s="69"/>
      <c r="CE345" s="69"/>
      <c r="CF345" s="69"/>
      <c r="CG345" s="69"/>
      <c r="CH345" s="69"/>
      <c r="CI345" s="69"/>
      <c r="CJ345" s="69"/>
      <c r="CK345" s="69"/>
      <c r="CL345" s="83"/>
      <c r="CM345" s="69"/>
    </row>
    <row r="346" spans="10:91" x14ac:dyDescent="0.25">
      <c r="J346" s="45"/>
      <c r="K346" s="45"/>
      <c r="L346" s="45"/>
      <c r="M346" s="45"/>
      <c r="N346" s="45"/>
      <c r="O346" s="45"/>
      <c r="P346" s="45"/>
      <c r="Q346" s="45"/>
      <c r="R346" s="45"/>
      <c r="AO346" s="34"/>
      <c r="AP346" s="34"/>
      <c r="AQ346" s="34"/>
      <c r="AR346" s="34"/>
      <c r="BR346" s="69"/>
      <c r="BS346" s="69"/>
      <c r="BT346" s="69"/>
      <c r="BU346" s="69"/>
      <c r="BV346" s="69"/>
      <c r="BW346" s="69"/>
      <c r="BX346" s="69"/>
      <c r="BY346" s="69"/>
      <c r="BZ346" s="69"/>
      <c r="CA346" s="69"/>
      <c r="CB346" s="69"/>
      <c r="CC346" s="69"/>
      <c r="CD346" s="69"/>
      <c r="CE346" s="69"/>
      <c r="CF346" s="69"/>
      <c r="CG346" s="69"/>
      <c r="CH346" s="69"/>
      <c r="CI346" s="69"/>
      <c r="CJ346" s="69"/>
      <c r="CK346" s="69"/>
      <c r="CL346" s="83"/>
      <c r="CM346" s="69"/>
    </row>
    <row r="347" spans="10:91" x14ac:dyDescent="0.25">
      <c r="J347" s="45"/>
      <c r="K347" s="45"/>
      <c r="L347" s="45"/>
      <c r="M347" s="45"/>
      <c r="N347" s="45"/>
      <c r="O347" s="45"/>
      <c r="P347" s="45"/>
      <c r="Q347" s="45"/>
      <c r="R347" s="45"/>
      <c r="AO347" s="34"/>
      <c r="AP347" s="34"/>
      <c r="AQ347" s="34"/>
      <c r="AR347" s="34"/>
      <c r="BR347" s="69"/>
      <c r="BS347" s="69"/>
      <c r="BT347" s="69"/>
      <c r="BU347" s="69"/>
      <c r="BV347" s="69"/>
      <c r="BW347" s="69"/>
      <c r="BX347" s="69"/>
      <c r="BY347" s="69"/>
      <c r="BZ347" s="69"/>
      <c r="CA347" s="69"/>
      <c r="CB347" s="69"/>
      <c r="CC347" s="69"/>
      <c r="CD347" s="69"/>
      <c r="CE347" s="69"/>
      <c r="CF347" s="69"/>
      <c r="CG347" s="69"/>
      <c r="CH347" s="69"/>
      <c r="CI347" s="69"/>
      <c r="CJ347" s="69"/>
      <c r="CK347" s="69"/>
      <c r="CL347" s="83"/>
      <c r="CM347" s="69"/>
    </row>
    <row r="348" spans="10:91" x14ac:dyDescent="0.25">
      <c r="J348" s="45"/>
      <c r="K348" s="45"/>
      <c r="L348" s="45"/>
      <c r="M348" s="45"/>
      <c r="N348" s="45"/>
      <c r="O348" s="45"/>
      <c r="P348" s="45"/>
      <c r="Q348" s="45"/>
      <c r="R348" s="45"/>
      <c r="AO348" s="34"/>
      <c r="AP348" s="34"/>
      <c r="AQ348" s="34"/>
      <c r="AR348" s="34"/>
      <c r="BR348" s="69"/>
      <c r="BS348" s="69"/>
      <c r="BT348" s="69"/>
      <c r="BU348" s="69"/>
      <c r="BV348" s="69"/>
      <c r="BW348" s="69"/>
      <c r="BX348" s="69"/>
      <c r="BY348" s="69"/>
      <c r="BZ348" s="69"/>
      <c r="CA348" s="69"/>
      <c r="CB348" s="69"/>
      <c r="CC348" s="69"/>
      <c r="CD348" s="69"/>
      <c r="CE348" s="69"/>
      <c r="CF348" s="69"/>
      <c r="CG348" s="69"/>
      <c r="CH348" s="69"/>
      <c r="CI348" s="69"/>
      <c r="CJ348" s="69"/>
      <c r="CK348" s="69"/>
      <c r="CL348" s="83"/>
      <c r="CM348" s="69"/>
    </row>
    <row r="349" spans="10:91" x14ac:dyDescent="0.25">
      <c r="J349" s="45"/>
      <c r="K349" s="45"/>
      <c r="L349" s="45"/>
      <c r="M349" s="45"/>
      <c r="N349" s="45"/>
      <c r="O349" s="45"/>
      <c r="P349" s="45"/>
      <c r="Q349" s="45"/>
      <c r="R349" s="45"/>
      <c r="AO349" s="34"/>
      <c r="AP349" s="34"/>
      <c r="AQ349" s="34"/>
      <c r="AR349" s="34"/>
      <c r="BR349" s="69"/>
      <c r="BS349" s="69"/>
      <c r="BT349" s="69"/>
      <c r="BU349" s="69"/>
      <c r="BV349" s="69"/>
      <c r="BW349" s="69"/>
      <c r="BX349" s="69"/>
      <c r="BY349" s="69"/>
      <c r="BZ349" s="69"/>
      <c r="CA349" s="69"/>
      <c r="CB349" s="69"/>
      <c r="CC349" s="69"/>
      <c r="CD349" s="69"/>
      <c r="CE349" s="69"/>
      <c r="CF349" s="69"/>
      <c r="CG349" s="69"/>
      <c r="CH349" s="69"/>
      <c r="CI349" s="69"/>
      <c r="CJ349" s="69"/>
      <c r="CK349" s="69"/>
      <c r="CL349" s="83"/>
      <c r="CM349" s="69"/>
    </row>
    <row r="350" spans="10:91" x14ac:dyDescent="0.25">
      <c r="J350" s="45"/>
      <c r="K350" s="45"/>
      <c r="L350" s="45"/>
      <c r="M350" s="45"/>
      <c r="N350" s="45"/>
      <c r="O350" s="45"/>
      <c r="P350" s="45"/>
      <c r="Q350" s="45"/>
      <c r="R350" s="45"/>
      <c r="AO350" s="34"/>
      <c r="AP350" s="34"/>
      <c r="AQ350" s="34"/>
      <c r="AR350" s="34"/>
      <c r="BR350" s="69"/>
      <c r="BS350" s="69"/>
      <c r="BT350" s="69"/>
      <c r="BU350" s="69"/>
      <c r="BV350" s="69"/>
      <c r="BW350" s="69"/>
      <c r="BX350" s="69"/>
      <c r="BY350" s="69"/>
      <c r="BZ350" s="69"/>
      <c r="CA350" s="69"/>
      <c r="CB350" s="69"/>
      <c r="CC350" s="69"/>
      <c r="CD350" s="69"/>
      <c r="CE350" s="69"/>
      <c r="CF350" s="69"/>
      <c r="CG350" s="69"/>
      <c r="CH350" s="69"/>
      <c r="CI350" s="69"/>
      <c r="CJ350" s="69"/>
      <c r="CK350" s="69"/>
      <c r="CL350" s="83"/>
      <c r="CM350" s="69"/>
    </row>
    <row r="351" spans="10:91" x14ac:dyDescent="0.25">
      <c r="J351" s="45"/>
      <c r="K351" s="45"/>
      <c r="L351" s="45"/>
      <c r="M351" s="45"/>
      <c r="N351" s="45"/>
      <c r="O351" s="45"/>
      <c r="P351" s="45"/>
      <c r="Q351" s="45"/>
      <c r="R351" s="45"/>
      <c r="AO351" s="34"/>
      <c r="AP351" s="34"/>
      <c r="AQ351" s="34"/>
      <c r="AR351" s="34"/>
      <c r="BR351" s="69"/>
      <c r="BS351" s="69"/>
      <c r="BT351" s="69"/>
      <c r="BU351" s="69"/>
      <c r="BV351" s="69"/>
      <c r="BW351" s="69"/>
      <c r="BX351" s="69"/>
      <c r="BY351" s="69"/>
      <c r="BZ351" s="69"/>
      <c r="CA351" s="69"/>
      <c r="CB351" s="69"/>
      <c r="CC351" s="69"/>
      <c r="CD351" s="69"/>
      <c r="CE351" s="69"/>
      <c r="CF351" s="69"/>
      <c r="CG351" s="69"/>
      <c r="CH351" s="69"/>
      <c r="CI351" s="69"/>
      <c r="CJ351" s="69"/>
      <c r="CK351" s="69"/>
      <c r="CL351" s="83"/>
      <c r="CM351" s="69"/>
    </row>
    <row r="352" spans="10:91" x14ac:dyDescent="0.25">
      <c r="J352" s="45"/>
      <c r="K352" s="45"/>
      <c r="L352" s="45"/>
      <c r="M352" s="45"/>
      <c r="N352" s="45"/>
      <c r="O352" s="45"/>
      <c r="P352" s="45"/>
      <c r="Q352" s="45"/>
      <c r="R352" s="45"/>
      <c r="AO352" s="34"/>
      <c r="AP352" s="34"/>
      <c r="AQ352" s="34"/>
      <c r="AR352" s="34"/>
      <c r="BR352" s="69"/>
      <c r="BS352" s="69"/>
      <c r="BT352" s="69"/>
      <c r="BU352" s="69"/>
      <c r="BV352" s="69"/>
      <c r="BW352" s="69"/>
      <c r="BX352" s="69"/>
      <c r="BY352" s="69"/>
      <c r="BZ352" s="69"/>
      <c r="CA352" s="69"/>
      <c r="CB352" s="69"/>
      <c r="CC352" s="69"/>
      <c r="CD352" s="69"/>
      <c r="CE352" s="69"/>
      <c r="CF352" s="69"/>
      <c r="CG352" s="69"/>
      <c r="CH352" s="69"/>
      <c r="CI352" s="69"/>
      <c r="CJ352" s="69"/>
      <c r="CK352" s="69"/>
      <c r="CL352" s="83"/>
      <c r="CM352" s="69"/>
    </row>
    <row r="353" spans="10:91" x14ac:dyDescent="0.25">
      <c r="J353" s="45"/>
      <c r="K353" s="45"/>
      <c r="L353" s="45"/>
      <c r="M353" s="45"/>
      <c r="N353" s="45"/>
      <c r="O353" s="45"/>
      <c r="P353" s="45"/>
      <c r="Q353" s="45"/>
      <c r="R353" s="45"/>
      <c r="AO353" s="34"/>
      <c r="AP353" s="34"/>
      <c r="AQ353" s="34"/>
      <c r="AR353" s="34"/>
      <c r="BR353" s="69"/>
      <c r="BS353" s="69"/>
      <c r="BT353" s="69"/>
      <c r="BU353" s="69"/>
      <c r="BV353" s="69"/>
      <c r="BW353" s="69"/>
      <c r="BX353" s="69"/>
      <c r="BY353" s="69"/>
      <c r="BZ353" s="69"/>
      <c r="CA353" s="69"/>
      <c r="CB353" s="69"/>
      <c r="CC353" s="69"/>
      <c r="CD353" s="69"/>
      <c r="CE353" s="69"/>
      <c r="CF353" s="69"/>
      <c r="CG353" s="69"/>
      <c r="CH353" s="69"/>
      <c r="CI353" s="69"/>
      <c r="CJ353" s="69"/>
      <c r="CK353" s="69"/>
      <c r="CL353" s="83"/>
      <c r="CM353" s="69"/>
    </row>
    <row r="354" spans="10:91" x14ac:dyDescent="0.25">
      <c r="J354" s="45"/>
      <c r="K354" s="45"/>
      <c r="L354" s="45"/>
      <c r="M354" s="45"/>
      <c r="N354" s="45"/>
      <c r="O354" s="45"/>
      <c r="P354" s="45"/>
      <c r="Q354" s="45"/>
      <c r="R354" s="45"/>
      <c r="AO354" s="34"/>
      <c r="AP354" s="34"/>
      <c r="AQ354" s="34"/>
      <c r="AR354" s="34"/>
      <c r="BR354" s="69"/>
      <c r="BS354" s="69"/>
      <c r="BT354" s="69"/>
      <c r="BU354" s="69"/>
      <c r="BV354" s="69"/>
      <c r="BW354" s="69"/>
      <c r="BX354" s="69"/>
      <c r="BY354" s="69"/>
      <c r="BZ354" s="69"/>
      <c r="CA354" s="69"/>
      <c r="CB354" s="69"/>
      <c r="CC354" s="69"/>
      <c r="CD354" s="69"/>
      <c r="CE354" s="69"/>
      <c r="CF354" s="69"/>
      <c r="CG354" s="69"/>
      <c r="CH354" s="69"/>
      <c r="CI354" s="69"/>
      <c r="CJ354" s="69"/>
      <c r="CK354" s="69"/>
      <c r="CL354" s="83"/>
      <c r="CM354" s="69"/>
    </row>
    <row r="355" spans="10:91" x14ac:dyDescent="0.25">
      <c r="J355" s="45"/>
      <c r="K355" s="45"/>
      <c r="L355" s="45"/>
      <c r="M355" s="45"/>
      <c r="N355" s="45"/>
      <c r="O355" s="45"/>
      <c r="P355" s="45"/>
      <c r="Q355" s="45"/>
      <c r="R355" s="45"/>
      <c r="AO355" s="34"/>
      <c r="AP355" s="34"/>
      <c r="AQ355" s="34"/>
      <c r="AR355" s="34"/>
      <c r="BR355" s="69"/>
      <c r="BS355" s="69"/>
      <c r="BT355" s="69"/>
      <c r="BU355" s="69"/>
      <c r="BV355" s="69"/>
      <c r="BW355" s="69"/>
      <c r="BX355" s="69"/>
      <c r="BY355" s="69"/>
      <c r="BZ355" s="69"/>
      <c r="CA355" s="69"/>
      <c r="CB355" s="69"/>
      <c r="CC355" s="69"/>
      <c r="CD355" s="69"/>
      <c r="CE355" s="69"/>
      <c r="CF355" s="69"/>
      <c r="CG355" s="69"/>
      <c r="CH355" s="69"/>
      <c r="CI355" s="69"/>
      <c r="CJ355" s="69"/>
      <c r="CK355" s="69"/>
      <c r="CL355" s="83"/>
      <c r="CM355" s="69"/>
    </row>
    <row r="356" spans="10:91" x14ac:dyDescent="0.25">
      <c r="J356" s="45"/>
      <c r="K356" s="45"/>
      <c r="L356" s="45"/>
      <c r="M356" s="45"/>
      <c r="N356" s="45"/>
      <c r="O356" s="45"/>
      <c r="P356" s="45"/>
      <c r="Q356" s="45"/>
      <c r="R356" s="45"/>
      <c r="AO356" s="34"/>
      <c r="AP356" s="34"/>
      <c r="AQ356" s="34"/>
      <c r="AR356" s="34"/>
      <c r="BR356" s="69"/>
      <c r="BS356" s="69"/>
      <c r="BT356" s="69"/>
      <c r="BU356" s="69"/>
      <c r="BV356" s="69"/>
      <c r="BW356" s="69"/>
      <c r="BX356" s="69"/>
      <c r="BY356" s="69"/>
      <c r="BZ356" s="69"/>
      <c r="CA356" s="69"/>
      <c r="CB356" s="69"/>
      <c r="CC356" s="69"/>
      <c r="CD356" s="69"/>
      <c r="CE356" s="69"/>
      <c r="CF356" s="69"/>
      <c r="CG356" s="69"/>
      <c r="CH356" s="69"/>
      <c r="CI356" s="69"/>
      <c r="CJ356" s="69"/>
      <c r="CK356" s="69"/>
      <c r="CL356" s="83"/>
      <c r="CM356" s="69"/>
    </row>
    <row r="357" spans="10:91" x14ac:dyDescent="0.25">
      <c r="J357" s="45"/>
      <c r="K357" s="45"/>
      <c r="L357" s="45"/>
      <c r="M357" s="45"/>
      <c r="N357" s="45"/>
      <c r="O357" s="45"/>
      <c r="P357" s="45"/>
      <c r="Q357" s="45"/>
      <c r="R357" s="45"/>
      <c r="AO357" s="34"/>
      <c r="AP357" s="34"/>
      <c r="AQ357" s="34"/>
      <c r="AR357" s="34"/>
      <c r="BR357" s="69"/>
      <c r="BS357" s="69"/>
      <c r="BT357" s="69"/>
      <c r="BU357" s="69"/>
      <c r="BV357" s="69"/>
      <c r="BW357" s="69"/>
      <c r="BX357" s="69"/>
      <c r="BY357" s="69"/>
      <c r="BZ357" s="69"/>
      <c r="CA357" s="69"/>
      <c r="CB357" s="69"/>
      <c r="CC357" s="69"/>
      <c r="CD357" s="69"/>
      <c r="CE357" s="69"/>
      <c r="CF357" s="69"/>
      <c r="CG357" s="69"/>
      <c r="CH357" s="69"/>
      <c r="CI357" s="69"/>
      <c r="CJ357" s="69"/>
      <c r="CK357" s="69"/>
      <c r="CL357" s="83"/>
      <c r="CM357" s="69"/>
    </row>
    <row r="358" spans="10:91" x14ac:dyDescent="0.25">
      <c r="J358" s="45"/>
      <c r="K358" s="45"/>
      <c r="L358" s="45"/>
      <c r="M358" s="45"/>
      <c r="N358" s="45"/>
      <c r="O358" s="45"/>
      <c r="P358" s="45"/>
      <c r="Q358" s="45"/>
      <c r="R358" s="45"/>
      <c r="AO358" s="34"/>
      <c r="AP358" s="34"/>
      <c r="AQ358" s="34"/>
      <c r="AR358" s="34"/>
      <c r="BR358" s="69"/>
      <c r="BS358" s="69"/>
      <c r="BT358" s="69"/>
      <c r="BU358" s="69"/>
      <c r="BV358" s="69"/>
      <c r="BW358" s="69"/>
      <c r="BX358" s="69"/>
      <c r="BY358" s="69"/>
      <c r="BZ358" s="69"/>
      <c r="CA358" s="69"/>
      <c r="CB358" s="69"/>
      <c r="CC358" s="69"/>
      <c r="CD358" s="69"/>
      <c r="CE358" s="69"/>
      <c r="CF358" s="69"/>
      <c r="CG358" s="69"/>
      <c r="CH358" s="69"/>
      <c r="CI358" s="69"/>
      <c r="CJ358" s="69"/>
      <c r="CK358" s="69"/>
      <c r="CL358" s="83"/>
      <c r="CM358" s="69"/>
    </row>
    <row r="359" spans="10:91" x14ac:dyDescent="0.25">
      <c r="J359" s="45"/>
      <c r="K359" s="45"/>
      <c r="L359" s="45"/>
      <c r="M359" s="45"/>
      <c r="N359" s="45"/>
      <c r="O359" s="45"/>
      <c r="P359" s="45"/>
      <c r="Q359" s="45"/>
      <c r="R359" s="45"/>
      <c r="AO359" s="34"/>
      <c r="AP359" s="34"/>
      <c r="AQ359" s="34"/>
      <c r="AR359" s="34"/>
      <c r="BR359" s="69"/>
      <c r="BS359" s="69"/>
      <c r="BT359" s="69"/>
      <c r="BU359" s="69"/>
      <c r="BV359" s="69"/>
      <c r="BW359" s="69"/>
      <c r="BX359" s="69"/>
      <c r="BY359" s="69"/>
      <c r="BZ359" s="69"/>
      <c r="CA359" s="69"/>
      <c r="CB359" s="69"/>
      <c r="CC359" s="69"/>
      <c r="CD359" s="69"/>
      <c r="CE359" s="69"/>
      <c r="CF359" s="69"/>
      <c r="CG359" s="69"/>
      <c r="CH359" s="69"/>
      <c r="CI359" s="69"/>
      <c r="CJ359" s="69"/>
      <c r="CK359" s="69"/>
      <c r="CL359" s="83"/>
      <c r="CM359" s="69"/>
    </row>
    <row r="360" spans="10:91" x14ac:dyDescent="0.25">
      <c r="J360" s="45"/>
      <c r="K360" s="45"/>
      <c r="L360" s="45"/>
      <c r="M360" s="45"/>
      <c r="N360" s="45"/>
      <c r="O360" s="45"/>
      <c r="P360" s="45"/>
      <c r="Q360" s="45"/>
      <c r="R360" s="45"/>
      <c r="AO360" s="34"/>
      <c r="AP360" s="34"/>
      <c r="AQ360" s="34"/>
      <c r="AR360" s="34"/>
      <c r="BR360" s="69"/>
      <c r="BS360" s="69"/>
      <c r="BT360" s="69"/>
      <c r="BU360" s="69"/>
      <c r="BV360" s="69"/>
      <c r="BW360" s="69"/>
      <c r="BX360" s="69"/>
      <c r="BY360" s="69"/>
      <c r="BZ360" s="69"/>
      <c r="CA360" s="69"/>
      <c r="CB360" s="69"/>
      <c r="CC360" s="69"/>
      <c r="CD360" s="69"/>
      <c r="CE360" s="69"/>
      <c r="CF360" s="69"/>
      <c r="CG360" s="69"/>
      <c r="CH360" s="69"/>
      <c r="CI360" s="69"/>
      <c r="CJ360" s="69"/>
      <c r="CK360" s="69"/>
      <c r="CL360" s="83"/>
      <c r="CM360" s="69"/>
    </row>
    <row r="361" spans="10:91" x14ac:dyDescent="0.25">
      <c r="J361" s="45"/>
      <c r="K361" s="45"/>
      <c r="L361" s="45"/>
      <c r="M361" s="45"/>
      <c r="N361" s="45"/>
      <c r="O361" s="45"/>
      <c r="P361" s="45"/>
      <c r="Q361" s="45"/>
      <c r="R361" s="45"/>
      <c r="AO361" s="34"/>
      <c r="AP361" s="34"/>
      <c r="AQ361" s="34"/>
      <c r="AR361" s="34"/>
      <c r="BR361" s="69"/>
      <c r="BS361" s="69"/>
      <c r="BT361" s="69"/>
      <c r="BU361" s="69"/>
      <c r="BV361" s="69"/>
      <c r="BW361" s="69"/>
      <c r="BX361" s="69"/>
      <c r="BY361" s="69"/>
      <c r="BZ361" s="69"/>
      <c r="CA361" s="69"/>
      <c r="CB361" s="69"/>
      <c r="CC361" s="69"/>
      <c r="CD361" s="69"/>
      <c r="CE361" s="69"/>
      <c r="CF361" s="69"/>
      <c r="CG361" s="69"/>
      <c r="CH361" s="69"/>
      <c r="CI361" s="69"/>
      <c r="CJ361" s="69"/>
      <c r="CK361" s="69"/>
      <c r="CL361" s="83"/>
      <c r="CM361" s="69"/>
    </row>
    <row r="362" spans="10:91" x14ac:dyDescent="0.25">
      <c r="J362" s="45"/>
      <c r="K362" s="45"/>
      <c r="L362" s="45"/>
      <c r="M362" s="45"/>
      <c r="N362" s="45"/>
      <c r="O362" s="45"/>
      <c r="P362" s="45"/>
      <c r="Q362" s="45"/>
      <c r="R362" s="45"/>
      <c r="AO362" s="34"/>
      <c r="AP362" s="34"/>
      <c r="AQ362" s="34"/>
      <c r="AR362" s="34"/>
      <c r="BR362" s="69"/>
      <c r="BS362" s="69"/>
      <c r="BT362" s="69"/>
      <c r="BU362" s="69"/>
      <c r="BV362" s="69"/>
      <c r="BW362" s="69"/>
      <c r="BX362" s="69"/>
      <c r="BY362" s="69"/>
      <c r="BZ362" s="69"/>
      <c r="CA362" s="69"/>
      <c r="CB362" s="69"/>
      <c r="CC362" s="69"/>
      <c r="CD362" s="69"/>
      <c r="CE362" s="69"/>
      <c r="CF362" s="69"/>
      <c r="CG362" s="69"/>
      <c r="CH362" s="69"/>
      <c r="CI362" s="69"/>
      <c r="CJ362" s="69"/>
      <c r="CK362" s="69"/>
      <c r="CL362" s="83"/>
      <c r="CM362" s="69"/>
    </row>
    <row r="363" spans="10:91" x14ac:dyDescent="0.25">
      <c r="J363" s="45"/>
      <c r="K363" s="45"/>
      <c r="L363" s="45"/>
      <c r="M363" s="45"/>
      <c r="N363" s="45"/>
      <c r="O363" s="45"/>
      <c r="P363" s="45"/>
      <c r="Q363" s="45"/>
      <c r="R363" s="45"/>
      <c r="AO363" s="34"/>
      <c r="AP363" s="34"/>
      <c r="AQ363" s="34"/>
      <c r="AR363" s="34"/>
      <c r="BR363" s="69"/>
      <c r="BS363" s="69"/>
      <c r="BT363" s="69"/>
      <c r="BU363" s="69"/>
      <c r="BV363" s="69"/>
      <c r="BW363" s="69"/>
      <c r="BX363" s="69"/>
      <c r="BY363" s="69"/>
      <c r="BZ363" s="69"/>
      <c r="CA363" s="69"/>
      <c r="CB363" s="69"/>
      <c r="CC363" s="69"/>
      <c r="CD363" s="69"/>
      <c r="CE363" s="69"/>
      <c r="CF363" s="69"/>
      <c r="CG363" s="69"/>
      <c r="CH363" s="69"/>
      <c r="CI363" s="69"/>
      <c r="CJ363" s="69"/>
      <c r="CK363" s="69"/>
      <c r="CL363" s="83"/>
      <c r="CM363" s="69"/>
    </row>
    <row r="364" spans="10:91" x14ac:dyDescent="0.25">
      <c r="J364" s="45"/>
      <c r="K364" s="45"/>
      <c r="L364" s="45"/>
      <c r="M364" s="45"/>
      <c r="N364" s="45"/>
      <c r="O364" s="45"/>
      <c r="P364" s="45"/>
      <c r="Q364" s="45"/>
      <c r="R364" s="45"/>
      <c r="AO364" s="34"/>
      <c r="AP364" s="34"/>
      <c r="AQ364" s="34"/>
      <c r="AR364" s="34"/>
      <c r="BR364" s="69"/>
      <c r="BS364" s="69"/>
      <c r="BT364" s="69"/>
      <c r="BU364" s="69"/>
      <c r="BV364" s="69"/>
      <c r="BW364" s="69"/>
      <c r="BX364" s="69"/>
      <c r="BY364" s="69"/>
      <c r="BZ364" s="69"/>
      <c r="CA364" s="69"/>
      <c r="CB364" s="69"/>
      <c r="CC364" s="69"/>
      <c r="CD364" s="69"/>
      <c r="CE364" s="69"/>
      <c r="CF364" s="69"/>
      <c r="CG364" s="69"/>
      <c r="CH364" s="69"/>
      <c r="CI364" s="69"/>
      <c r="CJ364" s="69"/>
      <c r="CK364" s="69"/>
      <c r="CL364" s="83"/>
      <c r="CM364" s="69"/>
    </row>
    <row r="365" spans="10:91" x14ac:dyDescent="0.25">
      <c r="J365" s="45"/>
      <c r="K365" s="45"/>
      <c r="L365" s="45"/>
      <c r="M365" s="45"/>
      <c r="N365" s="45"/>
      <c r="O365" s="45"/>
      <c r="P365" s="45"/>
      <c r="Q365" s="45"/>
      <c r="R365" s="45"/>
      <c r="AO365" s="34"/>
      <c r="AP365" s="34"/>
      <c r="AQ365" s="34"/>
      <c r="AR365" s="34"/>
      <c r="BR365" s="69"/>
      <c r="BS365" s="69"/>
      <c r="BT365" s="69"/>
      <c r="BU365" s="69"/>
      <c r="BV365" s="69"/>
      <c r="BW365" s="69"/>
      <c r="BX365" s="69"/>
      <c r="BY365" s="69"/>
      <c r="BZ365" s="69"/>
      <c r="CA365" s="69"/>
      <c r="CB365" s="69"/>
      <c r="CC365" s="69"/>
      <c r="CD365" s="69"/>
      <c r="CE365" s="69"/>
      <c r="CF365" s="69"/>
      <c r="CG365" s="69"/>
      <c r="CH365" s="69"/>
      <c r="CI365" s="69"/>
      <c r="CJ365" s="69"/>
      <c r="CK365" s="69"/>
      <c r="CL365" s="83"/>
      <c r="CM365" s="69"/>
    </row>
    <row r="366" spans="10:91" x14ac:dyDescent="0.25">
      <c r="J366" s="45"/>
      <c r="K366" s="45"/>
      <c r="L366" s="45"/>
      <c r="M366" s="45"/>
      <c r="N366" s="45"/>
      <c r="O366" s="45"/>
      <c r="P366" s="45"/>
      <c r="Q366" s="45"/>
      <c r="R366" s="45"/>
      <c r="AO366" s="34"/>
      <c r="AP366" s="34"/>
      <c r="AQ366" s="34"/>
      <c r="AR366" s="34"/>
      <c r="BR366" s="69"/>
      <c r="BS366" s="69"/>
      <c r="BT366" s="69"/>
      <c r="BU366" s="69"/>
      <c r="BV366" s="69"/>
      <c r="BW366" s="69"/>
      <c r="BX366" s="69"/>
      <c r="BY366" s="69"/>
      <c r="BZ366" s="69"/>
      <c r="CA366" s="69"/>
      <c r="CB366" s="69"/>
      <c r="CC366" s="69"/>
      <c r="CD366" s="69"/>
      <c r="CE366" s="69"/>
      <c r="CF366" s="69"/>
      <c r="CG366" s="69"/>
      <c r="CH366" s="69"/>
      <c r="CI366" s="69"/>
      <c r="CJ366" s="69"/>
      <c r="CK366" s="69"/>
      <c r="CL366" s="83"/>
      <c r="CM366" s="69"/>
    </row>
    <row r="367" spans="10:91" x14ac:dyDescent="0.25">
      <c r="J367" s="45"/>
      <c r="K367" s="45"/>
      <c r="L367" s="45"/>
      <c r="M367" s="45"/>
      <c r="N367" s="45"/>
      <c r="O367" s="45"/>
      <c r="P367" s="45"/>
      <c r="Q367" s="45"/>
      <c r="R367" s="45"/>
      <c r="AO367" s="34"/>
      <c r="AP367" s="34"/>
      <c r="AQ367" s="34"/>
      <c r="AR367" s="34"/>
      <c r="BR367" s="69"/>
      <c r="BS367" s="69"/>
      <c r="BT367" s="69"/>
      <c r="BU367" s="69"/>
      <c r="BV367" s="69"/>
      <c r="BW367" s="69"/>
      <c r="BX367" s="69"/>
      <c r="BY367" s="69"/>
      <c r="BZ367" s="69"/>
      <c r="CA367" s="69"/>
      <c r="CB367" s="69"/>
      <c r="CC367" s="69"/>
      <c r="CD367" s="69"/>
      <c r="CE367" s="69"/>
      <c r="CF367" s="69"/>
      <c r="CG367" s="69"/>
      <c r="CH367" s="69"/>
      <c r="CI367" s="69"/>
      <c r="CJ367" s="69"/>
      <c r="CK367" s="69"/>
      <c r="CL367" s="83"/>
      <c r="CM367" s="69"/>
    </row>
    <row r="368" spans="10:91" x14ac:dyDescent="0.25">
      <c r="J368" s="45"/>
      <c r="K368" s="45"/>
      <c r="L368" s="45"/>
      <c r="M368" s="45"/>
      <c r="N368" s="45"/>
      <c r="O368" s="45"/>
      <c r="P368" s="45"/>
      <c r="Q368" s="45"/>
      <c r="R368" s="45"/>
      <c r="AO368" s="34"/>
      <c r="AP368" s="34"/>
      <c r="AQ368" s="34"/>
      <c r="AR368" s="34"/>
      <c r="BR368" s="69"/>
      <c r="BS368" s="69"/>
      <c r="BT368" s="69"/>
      <c r="BU368" s="69"/>
      <c r="BV368" s="69"/>
      <c r="BW368" s="69"/>
      <c r="BX368" s="69"/>
      <c r="BY368" s="69"/>
      <c r="BZ368" s="69"/>
      <c r="CA368" s="69"/>
      <c r="CB368" s="69"/>
      <c r="CC368" s="69"/>
      <c r="CD368" s="69"/>
      <c r="CE368" s="69"/>
      <c r="CF368" s="69"/>
      <c r="CG368" s="69"/>
      <c r="CH368" s="69"/>
      <c r="CI368" s="69"/>
      <c r="CJ368" s="69"/>
      <c r="CK368" s="69"/>
      <c r="CL368" s="83"/>
      <c r="CM368" s="69"/>
    </row>
    <row r="369" spans="10:91" x14ac:dyDescent="0.25">
      <c r="J369" s="45"/>
      <c r="K369" s="45"/>
      <c r="L369" s="45"/>
      <c r="M369" s="45"/>
      <c r="N369" s="45"/>
      <c r="O369" s="45"/>
      <c r="P369" s="45"/>
      <c r="Q369" s="45"/>
      <c r="R369" s="45"/>
      <c r="AO369" s="34"/>
      <c r="AP369" s="34"/>
      <c r="AQ369" s="34"/>
      <c r="AR369" s="34"/>
      <c r="BR369" s="69"/>
      <c r="BS369" s="69"/>
      <c r="BT369" s="69"/>
      <c r="BU369" s="69"/>
      <c r="BV369" s="69"/>
      <c r="BW369" s="69"/>
      <c r="BX369" s="69"/>
      <c r="BY369" s="69"/>
      <c r="BZ369" s="69"/>
      <c r="CA369" s="69"/>
      <c r="CB369" s="69"/>
      <c r="CC369" s="69"/>
      <c r="CD369" s="69"/>
      <c r="CE369" s="69"/>
      <c r="CF369" s="69"/>
      <c r="CG369" s="69"/>
      <c r="CH369" s="69"/>
      <c r="CI369" s="69"/>
      <c r="CJ369" s="69"/>
      <c r="CK369" s="69"/>
      <c r="CL369" s="83"/>
      <c r="CM369" s="69"/>
    </row>
    <row r="370" spans="10:91" x14ac:dyDescent="0.25">
      <c r="J370" s="45"/>
      <c r="K370" s="45"/>
      <c r="L370" s="45"/>
      <c r="M370" s="45"/>
      <c r="N370" s="45"/>
      <c r="O370" s="45"/>
      <c r="P370" s="45"/>
      <c r="Q370" s="45"/>
      <c r="R370" s="45"/>
      <c r="AO370" s="34"/>
      <c r="AP370" s="34"/>
      <c r="AQ370" s="34"/>
      <c r="AR370" s="34"/>
      <c r="BR370" s="69"/>
      <c r="BS370" s="69"/>
      <c r="BT370" s="69"/>
      <c r="BU370" s="69"/>
      <c r="BV370" s="69"/>
      <c r="BW370" s="69"/>
      <c r="BX370" s="69"/>
      <c r="BY370" s="69"/>
      <c r="BZ370" s="69"/>
      <c r="CA370" s="69"/>
      <c r="CB370" s="69"/>
      <c r="CC370" s="69"/>
      <c r="CD370" s="69"/>
      <c r="CE370" s="69"/>
      <c r="CF370" s="69"/>
      <c r="CG370" s="69"/>
      <c r="CH370" s="69"/>
      <c r="CI370" s="69"/>
      <c r="CJ370" s="69"/>
      <c r="CK370" s="69"/>
      <c r="CL370" s="83"/>
      <c r="CM370" s="69"/>
    </row>
    <row r="371" spans="10:91" x14ac:dyDescent="0.25">
      <c r="J371" s="45"/>
      <c r="K371" s="45"/>
      <c r="L371" s="45"/>
      <c r="M371" s="45"/>
      <c r="N371" s="45"/>
      <c r="O371" s="45"/>
      <c r="P371" s="45"/>
      <c r="Q371" s="45"/>
      <c r="R371" s="45"/>
      <c r="AO371" s="34"/>
      <c r="AP371" s="34"/>
      <c r="AQ371" s="34"/>
      <c r="AR371" s="34"/>
      <c r="BR371" s="69"/>
      <c r="BS371" s="69"/>
      <c r="BT371" s="69"/>
      <c r="BU371" s="69"/>
      <c r="BV371" s="69"/>
      <c r="BW371" s="69"/>
      <c r="BX371" s="69"/>
      <c r="BY371" s="69"/>
      <c r="BZ371" s="69"/>
      <c r="CA371" s="69"/>
      <c r="CB371" s="69"/>
      <c r="CC371" s="69"/>
      <c r="CD371" s="69"/>
      <c r="CE371" s="69"/>
      <c r="CF371" s="69"/>
      <c r="CG371" s="69"/>
      <c r="CH371" s="69"/>
      <c r="CI371" s="69"/>
      <c r="CJ371" s="69"/>
      <c r="CK371" s="69"/>
      <c r="CL371" s="83"/>
      <c r="CM371" s="69"/>
    </row>
    <row r="372" spans="10:91" x14ac:dyDescent="0.25">
      <c r="J372" s="45"/>
      <c r="K372" s="45"/>
      <c r="L372" s="45"/>
      <c r="M372" s="45"/>
      <c r="N372" s="45"/>
      <c r="O372" s="45"/>
      <c r="P372" s="45"/>
      <c r="Q372" s="45"/>
      <c r="R372" s="45"/>
      <c r="AO372" s="34"/>
      <c r="AP372" s="34"/>
      <c r="AQ372" s="34"/>
      <c r="AR372" s="34"/>
      <c r="BR372" s="69"/>
      <c r="BS372" s="69"/>
      <c r="BT372" s="69"/>
      <c r="BU372" s="69"/>
      <c r="BV372" s="69"/>
      <c r="BW372" s="69"/>
      <c r="BX372" s="69"/>
      <c r="BY372" s="69"/>
      <c r="BZ372" s="69"/>
      <c r="CA372" s="69"/>
      <c r="CB372" s="69"/>
      <c r="CC372" s="69"/>
      <c r="CD372" s="69"/>
      <c r="CE372" s="69"/>
      <c r="CF372" s="69"/>
      <c r="CG372" s="69"/>
      <c r="CH372" s="69"/>
      <c r="CI372" s="69"/>
      <c r="CJ372" s="69"/>
      <c r="CK372" s="69"/>
      <c r="CL372" s="83"/>
      <c r="CM372" s="69"/>
    </row>
    <row r="373" spans="10:91" x14ac:dyDescent="0.25">
      <c r="J373" s="45"/>
      <c r="K373" s="45"/>
      <c r="L373" s="45"/>
      <c r="M373" s="45"/>
      <c r="N373" s="45"/>
      <c r="O373" s="45"/>
      <c r="P373" s="45"/>
      <c r="Q373" s="45"/>
      <c r="R373" s="45"/>
      <c r="AO373" s="34"/>
      <c r="AP373" s="34"/>
      <c r="AQ373" s="34"/>
      <c r="AR373" s="34"/>
      <c r="BR373" s="69"/>
      <c r="BS373" s="69"/>
      <c r="BT373" s="69"/>
      <c r="BU373" s="69"/>
      <c r="BV373" s="69"/>
      <c r="BW373" s="69"/>
      <c r="BX373" s="69"/>
      <c r="BY373" s="69"/>
      <c r="BZ373" s="69"/>
      <c r="CA373" s="69"/>
      <c r="CB373" s="69"/>
      <c r="CC373" s="69"/>
      <c r="CD373" s="69"/>
      <c r="CE373" s="69"/>
      <c r="CF373" s="69"/>
      <c r="CG373" s="69"/>
      <c r="CH373" s="69"/>
      <c r="CI373" s="69"/>
      <c r="CJ373" s="69"/>
      <c r="CK373" s="69"/>
      <c r="CL373" s="83"/>
      <c r="CM373" s="69"/>
    </row>
    <row r="374" spans="10:91" x14ac:dyDescent="0.25">
      <c r="J374" s="45"/>
      <c r="K374" s="45"/>
      <c r="L374" s="45"/>
      <c r="M374" s="45"/>
      <c r="N374" s="45"/>
      <c r="O374" s="45"/>
      <c r="P374" s="45"/>
      <c r="Q374" s="45"/>
      <c r="R374" s="45"/>
      <c r="AO374" s="34"/>
      <c r="AP374" s="34"/>
      <c r="AQ374" s="34"/>
      <c r="AR374" s="34"/>
      <c r="BR374" s="69"/>
      <c r="BS374" s="69"/>
      <c r="BT374" s="69"/>
      <c r="BU374" s="69"/>
      <c r="BV374" s="69"/>
      <c r="BW374" s="69"/>
      <c r="BX374" s="69"/>
      <c r="BY374" s="69"/>
      <c r="BZ374" s="69"/>
      <c r="CA374" s="69"/>
      <c r="CB374" s="69"/>
      <c r="CC374" s="69"/>
      <c r="CD374" s="69"/>
      <c r="CE374" s="69"/>
      <c r="CF374" s="69"/>
      <c r="CG374" s="69"/>
      <c r="CH374" s="69"/>
      <c r="CI374" s="69"/>
      <c r="CJ374" s="69"/>
      <c r="CK374" s="69"/>
      <c r="CL374" s="83"/>
      <c r="CM374" s="69"/>
    </row>
    <row r="375" spans="10:91" x14ac:dyDescent="0.25">
      <c r="J375" s="45"/>
      <c r="K375" s="45"/>
      <c r="L375" s="45"/>
      <c r="M375" s="45"/>
      <c r="N375" s="45"/>
      <c r="O375" s="45"/>
      <c r="P375" s="45"/>
      <c r="Q375" s="45"/>
      <c r="R375" s="45"/>
      <c r="AO375" s="34"/>
      <c r="AP375" s="34"/>
      <c r="AQ375" s="34"/>
      <c r="AR375" s="34"/>
      <c r="BR375" s="69"/>
      <c r="BS375" s="69"/>
      <c r="BT375" s="69"/>
      <c r="BU375" s="69"/>
      <c r="BV375" s="69"/>
      <c r="BW375" s="69"/>
      <c r="BX375" s="69"/>
      <c r="BY375" s="69"/>
      <c r="BZ375" s="69"/>
      <c r="CA375" s="69"/>
      <c r="CB375" s="69"/>
      <c r="CC375" s="69"/>
      <c r="CD375" s="69"/>
      <c r="CE375" s="69"/>
      <c r="CF375" s="69"/>
      <c r="CG375" s="69"/>
      <c r="CH375" s="69"/>
      <c r="CI375" s="69"/>
      <c r="CJ375" s="69"/>
      <c r="CK375" s="69"/>
      <c r="CL375" s="83"/>
      <c r="CM375" s="69"/>
    </row>
    <row r="376" spans="10:91" x14ac:dyDescent="0.25">
      <c r="J376" s="45"/>
      <c r="K376" s="45"/>
      <c r="L376" s="45"/>
      <c r="M376" s="45"/>
      <c r="N376" s="45"/>
      <c r="O376" s="45"/>
      <c r="P376" s="45"/>
      <c r="Q376" s="45"/>
      <c r="R376" s="45"/>
      <c r="AO376" s="34"/>
      <c r="AP376" s="34"/>
      <c r="AQ376" s="34"/>
      <c r="AR376" s="34"/>
      <c r="BR376" s="69"/>
      <c r="BS376" s="69"/>
      <c r="BT376" s="69"/>
      <c r="BU376" s="69"/>
      <c r="BV376" s="69"/>
      <c r="BW376" s="69"/>
      <c r="BX376" s="69"/>
      <c r="BY376" s="69"/>
      <c r="BZ376" s="69"/>
      <c r="CA376" s="69"/>
      <c r="CB376" s="69"/>
      <c r="CC376" s="69"/>
      <c r="CD376" s="69"/>
      <c r="CE376" s="69"/>
      <c r="CF376" s="69"/>
      <c r="CG376" s="69"/>
      <c r="CH376" s="69"/>
      <c r="CI376" s="69"/>
      <c r="CJ376" s="69"/>
      <c r="CK376" s="69"/>
      <c r="CL376" s="83"/>
      <c r="CM376" s="69"/>
    </row>
    <row r="377" spans="10:91" x14ac:dyDescent="0.25">
      <c r="J377" s="45"/>
      <c r="K377" s="45"/>
      <c r="L377" s="45"/>
      <c r="M377" s="45"/>
      <c r="N377" s="45"/>
      <c r="O377" s="45"/>
      <c r="P377" s="45"/>
      <c r="Q377" s="45"/>
      <c r="R377" s="45"/>
      <c r="AO377" s="34"/>
      <c r="AP377" s="34"/>
      <c r="AQ377" s="34"/>
      <c r="AR377" s="34"/>
      <c r="BR377" s="69"/>
      <c r="BS377" s="69"/>
      <c r="BT377" s="69"/>
      <c r="BU377" s="69"/>
      <c r="BV377" s="69"/>
      <c r="BW377" s="69"/>
      <c r="BX377" s="69"/>
      <c r="BY377" s="69"/>
      <c r="BZ377" s="69"/>
      <c r="CA377" s="69"/>
      <c r="CB377" s="69"/>
      <c r="CC377" s="69"/>
      <c r="CD377" s="69"/>
      <c r="CE377" s="69"/>
      <c r="CF377" s="69"/>
      <c r="CG377" s="69"/>
      <c r="CH377" s="69"/>
      <c r="CI377" s="69"/>
      <c r="CJ377" s="69"/>
      <c r="CK377" s="69"/>
      <c r="CL377" s="83"/>
      <c r="CM377" s="69"/>
    </row>
    <row r="378" spans="10:91" x14ac:dyDescent="0.25">
      <c r="J378" s="45"/>
      <c r="K378" s="45"/>
      <c r="L378" s="45"/>
      <c r="M378" s="45"/>
      <c r="N378" s="45"/>
      <c r="O378" s="45"/>
      <c r="P378" s="45"/>
      <c r="Q378" s="45"/>
      <c r="R378" s="45"/>
      <c r="AO378" s="34"/>
      <c r="AP378" s="34"/>
      <c r="AQ378" s="34"/>
      <c r="AR378" s="34"/>
      <c r="BR378" s="69"/>
      <c r="BS378" s="69"/>
      <c r="BT378" s="69"/>
      <c r="BU378" s="69"/>
      <c r="BV378" s="69"/>
      <c r="BW378" s="69"/>
      <c r="BX378" s="69"/>
      <c r="BY378" s="69"/>
      <c r="BZ378" s="69"/>
      <c r="CA378" s="69"/>
      <c r="CB378" s="69"/>
      <c r="CC378" s="69"/>
      <c r="CD378" s="69"/>
      <c r="CE378" s="69"/>
      <c r="CF378" s="69"/>
      <c r="CG378" s="69"/>
      <c r="CH378" s="69"/>
      <c r="CI378" s="69"/>
      <c r="CJ378" s="69"/>
      <c r="CK378" s="69"/>
      <c r="CL378" s="83"/>
      <c r="CM378" s="69"/>
    </row>
    <row r="379" spans="10:91" x14ac:dyDescent="0.25">
      <c r="J379" s="45"/>
      <c r="K379" s="45"/>
      <c r="L379" s="45"/>
      <c r="M379" s="45"/>
      <c r="N379" s="45"/>
      <c r="O379" s="45"/>
      <c r="P379" s="45"/>
      <c r="Q379" s="45"/>
      <c r="R379" s="45"/>
      <c r="AO379" s="34"/>
      <c r="AP379" s="34"/>
      <c r="AQ379" s="34"/>
      <c r="AR379" s="34"/>
      <c r="BR379" s="69"/>
      <c r="BS379" s="69"/>
      <c r="BT379" s="69"/>
      <c r="BU379" s="69"/>
      <c r="BV379" s="69"/>
      <c r="BW379" s="69"/>
      <c r="BX379" s="69"/>
      <c r="BY379" s="69"/>
      <c r="BZ379" s="69"/>
      <c r="CA379" s="69"/>
      <c r="CB379" s="69"/>
      <c r="CC379" s="69"/>
      <c r="CD379" s="69"/>
      <c r="CE379" s="69"/>
      <c r="CF379" s="69"/>
      <c r="CG379" s="69"/>
      <c r="CH379" s="69"/>
      <c r="CI379" s="69"/>
      <c r="CJ379" s="69"/>
      <c r="CK379" s="69"/>
      <c r="CL379" s="83"/>
      <c r="CM379" s="69"/>
    </row>
    <row r="380" spans="10:91" x14ac:dyDescent="0.25">
      <c r="J380" s="45"/>
      <c r="K380" s="45"/>
      <c r="L380" s="45"/>
      <c r="M380" s="45"/>
      <c r="N380" s="45"/>
      <c r="O380" s="45"/>
      <c r="P380" s="45"/>
      <c r="Q380" s="45"/>
      <c r="R380" s="45"/>
      <c r="AO380" s="34"/>
      <c r="AP380" s="34"/>
      <c r="AQ380" s="34"/>
      <c r="AR380" s="34"/>
      <c r="BR380" s="69"/>
      <c r="BS380" s="69"/>
      <c r="BT380" s="69"/>
      <c r="BU380" s="69"/>
      <c r="BV380" s="69"/>
      <c r="BW380" s="69"/>
      <c r="BX380" s="69"/>
      <c r="BY380" s="69"/>
      <c r="BZ380" s="69"/>
      <c r="CA380" s="69"/>
      <c r="CB380" s="69"/>
      <c r="CC380" s="69"/>
      <c r="CD380" s="69"/>
      <c r="CE380" s="69"/>
      <c r="CF380" s="69"/>
      <c r="CG380" s="69"/>
      <c r="CH380" s="69"/>
      <c r="CI380" s="69"/>
      <c r="CJ380" s="69"/>
      <c r="CK380" s="69"/>
      <c r="CL380" s="83"/>
      <c r="CM380" s="69"/>
    </row>
    <row r="381" spans="10:91" x14ac:dyDescent="0.25">
      <c r="J381" s="45"/>
      <c r="K381" s="45"/>
      <c r="L381" s="45"/>
      <c r="M381" s="45"/>
      <c r="N381" s="45"/>
      <c r="O381" s="45"/>
      <c r="P381" s="45"/>
      <c r="Q381" s="45"/>
      <c r="R381" s="45"/>
      <c r="AO381" s="34"/>
      <c r="AP381" s="34"/>
      <c r="AQ381" s="34"/>
      <c r="AR381" s="34"/>
      <c r="BR381" s="69"/>
      <c r="BS381" s="69"/>
      <c r="BT381" s="69"/>
      <c r="BU381" s="69"/>
      <c r="BV381" s="69"/>
      <c r="BW381" s="69"/>
      <c r="BX381" s="69"/>
      <c r="BY381" s="69"/>
      <c r="BZ381" s="69"/>
      <c r="CA381" s="69"/>
      <c r="CB381" s="69"/>
      <c r="CC381" s="69"/>
      <c r="CD381" s="69"/>
      <c r="CE381" s="69"/>
      <c r="CF381" s="69"/>
      <c r="CG381" s="69"/>
      <c r="CH381" s="69"/>
      <c r="CI381" s="69"/>
      <c r="CJ381" s="69"/>
      <c r="CK381" s="69"/>
      <c r="CL381" s="83"/>
      <c r="CM381" s="69"/>
    </row>
    <row r="382" spans="10:91" x14ac:dyDescent="0.25">
      <c r="J382" s="45"/>
      <c r="K382" s="45"/>
      <c r="L382" s="45"/>
      <c r="M382" s="45"/>
      <c r="N382" s="45"/>
      <c r="O382" s="45"/>
      <c r="P382" s="45"/>
      <c r="Q382" s="45"/>
      <c r="R382" s="45"/>
      <c r="AO382" s="34"/>
      <c r="AP382" s="34"/>
      <c r="AQ382" s="34"/>
      <c r="AR382" s="34"/>
      <c r="BR382" s="69"/>
      <c r="BS382" s="69"/>
      <c r="BT382" s="69"/>
      <c r="BU382" s="69"/>
      <c r="BV382" s="69"/>
      <c r="BW382" s="69"/>
      <c r="BX382" s="69"/>
      <c r="BY382" s="69"/>
      <c r="BZ382" s="69"/>
      <c r="CA382" s="69"/>
      <c r="CB382" s="69"/>
      <c r="CC382" s="69"/>
      <c r="CD382" s="69"/>
      <c r="CE382" s="69"/>
      <c r="CF382" s="69"/>
      <c r="CG382" s="69"/>
      <c r="CH382" s="69"/>
      <c r="CI382" s="69"/>
      <c r="CJ382" s="69"/>
      <c r="CK382" s="69"/>
      <c r="CL382" s="83"/>
      <c r="CM382" s="69"/>
    </row>
    <row r="383" spans="10:91" x14ac:dyDescent="0.25">
      <c r="J383" s="45"/>
      <c r="K383" s="45"/>
      <c r="L383" s="45"/>
      <c r="M383" s="45"/>
      <c r="N383" s="45"/>
      <c r="O383" s="45"/>
      <c r="P383" s="45"/>
      <c r="Q383" s="45"/>
      <c r="R383" s="45"/>
      <c r="AO383" s="34"/>
      <c r="AP383" s="34"/>
      <c r="AQ383" s="34"/>
      <c r="AR383" s="34"/>
      <c r="BR383" s="69"/>
      <c r="BS383" s="69"/>
      <c r="BT383" s="69"/>
      <c r="BU383" s="69"/>
      <c r="BV383" s="69"/>
      <c r="BW383" s="69"/>
      <c r="BX383" s="69"/>
      <c r="BY383" s="69"/>
      <c r="BZ383" s="69"/>
      <c r="CA383" s="69"/>
      <c r="CB383" s="69"/>
      <c r="CC383" s="69"/>
      <c r="CD383" s="69"/>
      <c r="CE383" s="69"/>
      <c r="CF383" s="69"/>
      <c r="CG383" s="69"/>
      <c r="CH383" s="69"/>
      <c r="CI383" s="69"/>
      <c r="CJ383" s="69"/>
      <c r="CK383" s="69"/>
      <c r="CL383" s="83"/>
      <c r="CM383" s="69"/>
    </row>
    <row r="384" spans="10:91" x14ac:dyDescent="0.25">
      <c r="J384" s="45"/>
      <c r="K384" s="45"/>
      <c r="L384" s="45"/>
      <c r="M384" s="45"/>
      <c r="N384" s="45"/>
      <c r="O384" s="45"/>
      <c r="P384" s="45"/>
      <c r="Q384" s="45"/>
      <c r="R384" s="45"/>
      <c r="AO384" s="34"/>
      <c r="AP384" s="34"/>
      <c r="AQ384" s="34"/>
      <c r="AR384" s="34"/>
      <c r="BR384" s="69"/>
      <c r="BS384" s="69"/>
      <c r="BT384" s="69"/>
      <c r="BU384" s="69"/>
      <c r="BV384" s="69"/>
      <c r="BW384" s="69"/>
      <c r="BX384" s="69"/>
      <c r="BY384" s="69"/>
      <c r="BZ384" s="69"/>
      <c r="CA384" s="69"/>
      <c r="CB384" s="69"/>
      <c r="CC384" s="69"/>
      <c r="CD384" s="69"/>
      <c r="CE384" s="69"/>
      <c r="CF384" s="69"/>
      <c r="CG384" s="69"/>
      <c r="CH384" s="69"/>
      <c r="CI384" s="69"/>
      <c r="CJ384" s="69"/>
      <c r="CK384" s="69"/>
      <c r="CL384" s="83"/>
      <c r="CM384" s="69"/>
    </row>
    <row r="385" spans="10:91" x14ac:dyDescent="0.25">
      <c r="J385" s="45"/>
      <c r="K385" s="45"/>
      <c r="L385" s="45"/>
      <c r="M385" s="45"/>
      <c r="N385" s="45"/>
      <c r="O385" s="45"/>
      <c r="P385" s="45"/>
      <c r="Q385" s="45"/>
      <c r="R385" s="45"/>
      <c r="AO385" s="34"/>
      <c r="AP385" s="34"/>
      <c r="AQ385" s="34"/>
      <c r="AR385" s="34"/>
      <c r="BR385" s="69"/>
      <c r="BS385" s="69"/>
      <c r="BT385" s="69"/>
      <c r="BU385" s="69"/>
      <c r="BV385" s="69"/>
      <c r="BW385" s="69"/>
      <c r="BX385" s="69"/>
      <c r="BY385" s="69"/>
      <c r="BZ385" s="69"/>
      <c r="CA385" s="69"/>
      <c r="CB385" s="69"/>
      <c r="CC385" s="69"/>
      <c r="CD385" s="69"/>
      <c r="CE385" s="69"/>
      <c r="CF385" s="69"/>
      <c r="CG385" s="69"/>
      <c r="CH385" s="69"/>
      <c r="CI385" s="69"/>
      <c r="CJ385" s="69"/>
      <c r="CK385" s="69"/>
      <c r="CL385" s="83"/>
      <c r="CM385" s="69"/>
    </row>
    <row r="386" spans="10:91" x14ac:dyDescent="0.25">
      <c r="J386" s="45"/>
      <c r="K386" s="45"/>
      <c r="L386" s="45"/>
      <c r="M386" s="45"/>
      <c r="N386" s="45"/>
      <c r="O386" s="45"/>
      <c r="P386" s="45"/>
      <c r="Q386" s="45"/>
      <c r="R386" s="45"/>
      <c r="AO386" s="34"/>
      <c r="AP386" s="34"/>
      <c r="AQ386" s="34"/>
      <c r="AR386" s="34"/>
      <c r="BR386" s="69"/>
      <c r="BS386" s="69"/>
      <c r="BT386" s="69"/>
      <c r="BU386" s="69"/>
      <c r="BV386" s="69"/>
      <c r="BW386" s="69"/>
      <c r="BX386" s="69"/>
      <c r="BY386" s="69"/>
      <c r="BZ386" s="69"/>
      <c r="CA386" s="69"/>
      <c r="CB386" s="69"/>
      <c r="CC386" s="69"/>
      <c r="CD386" s="69"/>
      <c r="CE386" s="69"/>
      <c r="CF386" s="69"/>
      <c r="CG386" s="69"/>
      <c r="CH386" s="69"/>
      <c r="CI386" s="69"/>
      <c r="CJ386" s="69"/>
      <c r="CK386" s="69"/>
      <c r="CL386" s="83"/>
      <c r="CM386" s="69"/>
    </row>
    <row r="387" spans="10:91" x14ac:dyDescent="0.25">
      <c r="J387" s="45"/>
      <c r="K387" s="45"/>
      <c r="L387" s="45"/>
      <c r="M387" s="45"/>
      <c r="N387" s="45"/>
      <c r="O387" s="45"/>
      <c r="P387" s="45"/>
      <c r="Q387" s="45"/>
      <c r="R387" s="45"/>
      <c r="AO387" s="34"/>
      <c r="AP387" s="34"/>
      <c r="AQ387" s="34"/>
      <c r="AR387" s="34"/>
      <c r="BR387" s="69"/>
      <c r="BS387" s="69"/>
      <c r="BT387" s="69"/>
      <c r="BU387" s="69"/>
      <c r="BV387" s="69"/>
      <c r="BW387" s="69"/>
      <c r="BX387" s="69"/>
      <c r="BY387" s="69"/>
      <c r="BZ387" s="69"/>
      <c r="CA387" s="69"/>
      <c r="CB387" s="69"/>
      <c r="CC387" s="69"/>
      <c r="CD387" s="69"/>
      <c r="CE387" s="69"/>
      <c r="CF387" s="69"/>
      <c r="CG387" s="69"/>
      <c r="CH387" s="69"/>
      <c r="CI387" s="69"/>
      <c r="CJ387" s="69"/>
      <c r="CK387" s="69"/>
      <c r="CL387" s="83"/>
      <c r="CM387" s="69"/>
    </row>
    <row r="388" spans="10:91" x14ac:dyDescent="0.25">
      <c r="J388" s="45"/>
      <c r="K388" s="45"/>
      <c r="L388" s="45"/>
      <c r="M388" s="45"/>
      <c r="N388" s="45"/>
      <c r="O388" s="45"/>
      <c r="P388" s="45"/>
      <c r="Q388" s="45"/>
      <c r="R388" s="45"/>
      <c r="AO388" s="34"/>
      <c r="AP388" s="34"/>
      <c r="AQ388" s="34"/>
      <c r="AR388" s="34"/>
      <c r="BR388" s="69"/>
      <c r="BS388" s="69"/>
      <c r="BT388" s="69"/>
      <c r="BU388" s="69"/>
      <c r="BV388" s="69"/>
      <c r="BW388" s="69"/>
      <c r="BX388" s="69"/>
      <c r="BY388" s="69"/>
      <c r="BZ388" s="69"/>
      <c r="CA388" s="69"/>
      <c r="CB388" s="69"/>
      <c r="CC388" s="69"/>
      <c r="CD388" s="69"/>
      <c r="CE388" s="69"/>
      <c r="CF388" s="69"/>
      <c r="CG388" s="69"/>
      <c r="CH388" s="69"/>
      <c r="CI388" s="69"/>
      <c r="CJ388" s="69"/>
      <c r="CK388" s="69"/>
      <c r="CL388" s="83"/>
      <c r="CM388" s="69"/>
    </row>
    <row r="389" spans="10:91" x14ac:dyDescent="0.25">
      <c r="J389" s="45"/>
      <c r="K389" s="45"/>
      <c r="L389" s="45"/>
      <c r="M389" s="45"/>
      <c r="N389" s="45"/>
      <c r="O389" s="45"/>
      <c r="P389" s="45"/>
      <c r="Q389" s="45"/>
      <c r="R389" s="45"/>
      <c r="AO389" s="34"/>
      <c r="AP389" s="34"/>
      <c r="AQ389" s="34"/>
      <c r="AR389" s="34"/>
      <c r="BR389" s="69"/>
      <c r="BS389" s="69"/>
      <c r="BT389" s="69"/>
      <c r="BU389" s="69"/>
      <c r="BV389" s="69"/>
      <c r="BW389" s="69"/>
      <c r="BX389" s="69"/>
      <c r="BY389" s="69"/>
      <c r="BZ389" s="69"/>
      <c r="CA389" s="69"/>
      <c r="CB389" s="69"/>
      <c r="CC389" s="69"/>
      <c r="CD389" s="69"/>
      <c r="CE389" s="69"/>
      <c r="CF389" s="69"/>
      <c r="CG389" s="69"/>
      <c r="CH389" s="69"/>
      <c r="CI389" s="69"/>
      <c r="CJ389" s="69"/>
      <c r="CK389" s="69"/>
      <c r="CL389" s="83"/>
      <c r="CM389" s="69"/>
    </row>
    <row r="390" spans="10:91" x14ac:dyDescent="0.25">
      <c r="J390" s="45"/>
      <c r="K390" s="45"/>
      <c r="L390" s="45"/>
      <c r="M390" s="45"/>
      <c r="N390" s="45"/>
      <c r="O390" s="45"/>
      <c r="P390" s="45"/>
      <c r="Q390" s="45"/>
      <c r="R390" s="45"/>
      <c r="AO390" s="34"/>
      <c r="AP390" s="34"/>
      <c r="AQ390" s="34"/>
      <c r="AR390" s="34"/>
      <c r="BR390" s="69"/>
      <c r="BS390" s="69"/>
      <c r="BT390" s="69"/>
      <c r="BU390" s="69"/>
      <c r="BV390" s="69"/>
      <c r="BW390" s="69"/>
      <c r="BX390" s="69"/>
      <c r="BY390" s="69"/>
      <c r="BZ390" s="69"/>
      <c r="CA390" s="69"/>
      <c r="CB390" s="69"/>
      <c r="CC390" s="69"/>
      <c r="CD390" s="69"/>
      <c r="CE390" s="69"/>
      <c r="CF390" s="69"/>
      <c r="CG390" s="69"/>
      <c r="CH390" s="69"/>
      <c r="CI390" s="69"/>
      <c r="CJ390" s="69"/>
      <c r="CK390" s="69"/>
      <c r="CL390" s="83"/>
      <c r="CM390" s="69"/>
    </row>
    <row r="391" spans="10:91" x14ac:dyDescent="0.25">
      <c r="J391" s="45"/>
      <c r="K391" s="45"/>
      <c r="L391" s="45"/>
      <c r="M391" s="45"/>
      <c r="N391" s="45"/>
      <c r="O391" s="45"/>
      <c r="P391" s="45"/>
      <c r="Q391" s="45"/>
      <c r="R391" s="45"/>
      <c r="AO391" s="34"/>
      <c r="AP391" s="34"/>
      <c r="AQ391" s="34"/>
      <c r="AR391" s="34"/>
      <c r="BR391" s="69"/>
      <c r="BS391" s="69"/>
      <c r="BT391" s="69"/>
      <c r="BU391" s="69"/>
      <c r="BV391" s="69"/>
      <c r="BW391" s="69"/>
      <c r="BX391" s="69"/>
      <c r="BY391" s="69"/>
      <c r="BZ391" s="69"/>
      <c r="CA391" s="69"/>
      <c r="CB391" s="69"/>
      <c r="CC391" s="69"/>
      <c r="CD391" s="69"/>
      <c r="CE391" s="69"/>
      <c r="CF391" s="69"/>
      <c r="CG391" s="69"/>
      <c r="CH391" s="69"/>
      <c r="CI391" s="69"/>
      <c r="CJ391" s="69"/>
      <c r="CK391" s="69"/>
      <c r="CL391" s="83"/>
      <c r="CM391" s="69"/>
    </row>
    <row r="392" spans="10:91" x14ac:dyDescent="0.25">
      <c r="J392" s="45"/>
      <c r="K392" s="45"/>
      <c r="L392" s="45"/>
      <c r="M392" s="45"/>
      <c r="N392" s="45"/>
      <c r="O392" s="45"/>
      <c r="P392" s="45"/>
      <c r="Q392" s="45"/>
      <c r="R392" s="45"/>
      <c r="AO392" s="34"/>
      <c r="AP392" s="34"/>
      <c r="AQ392" s="34"/>
      <c r="AR392" s="34"/>
      <c r="BR392" s="69"/>
      <c r="BS392" s="69"/>
      <c r="BT392" s="69"/>
      <c r="BU392" s="69"/>
      <c r="BV392" s="69"/>
      <c r="BW392" s="69"/>
      <c r="BX392" s="69"/>
      <c r="BY392" s="69"/>
      <c r="BZ392" s="69"/>
      <c r="CA392" s="69"/>
      <c r="CB392" s="69"/>
      <c r="CC392" s="69"/>
      <c r="CD392" s="69"/>
      <c r="CE392" s="69"/>
      <c r="CF392" s="69"/>
      <c r="CG392" s="69"/>
      <c r="CH392" s="69"/>
      <c r="CI392" s="69"/>
      <c r="CJ392" s="69"/>
      <c r="CK392" s="69"/>
      <c r="CL392" s="83"/>
      <c r="CM392" s="69"/>
    </row>
    <row r="393" spans="10:91" x14ac:dyDescent="0.25">
      <c r="J393" s="45"/>
      <c r="K393" s="45"/>
      <c r="L393" s="45"/>
      <c r="M393" s="45"/>
      <c r="N393" s="45"/>
      <c r="O393" s="45"/>
      <c r="P393" s="45"/>
      <c r="Q393" s="45"/>
      <c r="R393" s="45"/>
      <c r="AO393" s="34"/>
      <c r="AP393" s="34"/>
      <c r="AQ393" s="34"/>
      <c r="AR393" s="34"/>
      <c r="BR393" s="69"/>
      <c r="BS393" s="69"/>
      <c r="BT393" s="69"/>
      <c r="BU393" s="69"/>
      <c r="BV393" s="69"/>
      <c r="BW393" s="69"/>
      <c r="BX393" s="69"/>
      <c r="BY393" s="69"/>
      <c r="BZ393" s="69"/>
      <c r="CA393" s="69"/>
      <c r="CB393" s="69"/>
      <c r="CC393" s="69"/>
      <c r="CD393" s="69"/>
      <c r="CE393" s="69"/>
      <c r="CF393" s="69"/>
      <c r="CG393" s="69"/>
      <c r="CH393" s="69"/>
      <c r="CI393" s="69"/>
      <c r="CJ393" s="69"/>
      <c r="CK393" s="69"/>
      <c r="CL393" s="83"/>
      <c r="CM393" s="69"/>
    </row>
    <row r="394" spans="10:91" x14ac:dyDescent="0.25">
      <c r="J394" s="45"/>
      <c r="K394" s="45"/>
      <c r="L394" s="45"/>
      <c r="M394" s="45"/>
      <c r="N394" s="45"/>
      <c r="O394" s="45"/>
      <c r="P394" s="45"/>
      <c r="Q394" s="45"/>
      <c r="R394" s="45"/>
      <c r="AO394" s="34"/>
      <c r="AP394" s="34"/>
      <c r="AQ394" s="34"/>
      <c r="AR394" s="34"/>
      <c r="BR394" s="69"/>
      <c r="BS394" s="69"/>
      <c r="BT394" s="69"/>
      <c r="BU394" s="69"/>
      <c r="BV394" s="69"/>
      <c r="BW394" s="69"/>
      <c r="BX394" s="69"/>
      <c r="BY394" s="69"/>
      <c r="BZ394" s="69"/>
      <c r="CA394" s="69"/>
      <c r="CB394" s="69"/>
      <c r="CC394" s="69"/>
      <c r="CD394" s="69"/>
      <c r="CE394" s="69"/>
      <c r="CF394" s="69"/>
      <c r="CG394" s="69"/>
      <c r="CH394" s="69"/>
      <c r="CI394" s="69"/>
      <c r="CJ394" s="69"/>
      <c r="CK394" s="69"/>
      <c r="CL394" s="83"/>
      <c r="CM394" s="69"/>
    </row>
    <row r="395" spans="10:91" x14ac:dyDescent="0.25">
      <c r="J395" s="45"/>
      <c r="K395" s="45"/>
      <c r="L395" s="45"/>
      <c r="M395" s="45"/>
      <c r="N395" s="45"/>
      <c r="O395" s="45"/>
      <c r="P395" s="45"/>
      <c r="Q395" s="45"/>
      <c r="R395" s="45"/>
      <c r="AO395" s="34"/>
      <c r="AP395" s="34"/>
      <c r="AQ395" s="34"/>
      <c r="AR395" s="34"/>
      <c r="BR395" s="69"/>
      <c r="BS395" s="69"/>
      <c r="BT395" s="69"/>
      <c r="BU395" s="69"/>
      <c r="BV395" s="69"/>
      <c r="BW395" s="69"/>
      <c r="BX395" s="69"/>
      <c r="BY395" s="69"/>
      <c r="BZ395" s="69"/>
      <c r="CA395" s="69"/>
      <c r="CB395" s="69"/>
      <c r="CC395" s="69"/>
      <c r="CD395" s="69"/>
      <c r="CE395" s="69"/>
      <c r="CF395" s="69"/>
      <c r="CG395" s="69"/>
      <c r="CH395" s="69"/>
      <c r="CI395" s="69"/>
      <c r="CJ395" s="69"/>
      <c r="CK395" s="69"/>
      <c r="CL395" s="83"/>
      <c r="CM395" s="69"/>
    </row>
    <row r="396" spans="10:91" x14ac:dyDescent="0.25">
      <c r="J396" s="45"/>
      <c r="K396" s="45"/>
      <c r="L396" s="45"/>
      <c r="M396" s="45"/>
      <c r="N396" s="45"/>
      <c r="O396" s="45"/>
      <c r="P396" s="45"/>
      <c r="Q396" s="45"/>
      <c r="R396" s="45"/>
      <c r="AO396" s="34"/>
      <c r="AP396" s="34"/>
      <c r="AQ396" s="34"/>
      <c r="AR396" s="34"/>
      <c r="BR396" s="69"/>
      <c r="BS396" s="69"/>
      <c r="BT396" s="69"/>
      <c r="BU396" s="69"/>
      <c r="BV396" s="69"/>
      <c r="BW396" s="69"/>
      <c r="BX396" s="69"/>
      <c r="BY396" s="69"/>
      <c r="BZ396" s="69"/>
      <c r="CA396" s="69"/>
      <c r="CB396" s="69"/>
      <c r="CC396" s="69"/>
      <c r="CD396" s="69"/>
      <c r="CE396" s="69"/>
      <c r="CF396" s="69"/>
      <c r="CG396" s="69"/>
      <c r="CH396" s="69"/>
      <c r="CI396" s="69"/>
      <c r="CJ396" s="69"/>
      <c r="CK396" s="69"/>
      <c r="CL396" s="83"/>
      <c r="CM396" s="69"/>
    </row>
    <row r="397" spans="10:91" x14ac:dyDescent="0.25">
      <c r="J397" s="45"/>
      <c r="K397" s="45"/>
      <c r="L397" s="45"/>
      <c r="M397" s="45"/>
      <c r="N397" s="45"/>
      <c r="O397" s="45"/>
      <c r="P397" s="45"/>
      <c r="Q397" s="45"/>
      <c r="R397" s="45"/>
      <c r="AO397" s="34"/>
      <c r="AP397" s="34"/>
      <c r="AQ397" s="34"/>
      <c r="AR397" s="34"/>
      <c r="BR397" s="69"/>
      <c r="BS397" s="69"/>
      <c r="BT397" s="69"/>
      <c r="BU397" s="69"/>
      <c r="BV397" s="69"/>
      <c r="BW397" s="69"/>
      <c r="BX397" s="69"/>
      <c r="BY397" s="69"/>
      <c r="BZ397" s="69"/>
      <c r="CA397" s="69"/>
      <c r="CB397" s="69"/>
      <c r="CC397" s="69"/>
      <c r="CD397" s="69"/>
      <c r="CE397" s="69"/>
      <c r="CF397" s="69"/>
      <c r="CG397" s="69"/>
      <c r="CH397" s="69"/>
      <c r="CI397" s="69"/>
      <c r="CJ397" s="69"/>
      <c r="CK397" s="69"/>
      <c r="CL397" s="83"/>
      <c r="CM397" s="69"/>
    </row>
    <row r="398" spans="10:91" x14ac:dyDescent="0.25">
      <c r="J398" s="45"/>
      <c r="K398" s="45"/>
      <c r="L398" s="45"/>
      <c r="M398" s="45"/>
      <c r="N398" s="45"/>
      <c r="O398" s="45"/>
      <c r="P398" s="45"/>
      <c r="Q398" s="45"/>
      <c r="R398" s="45"/>
      <c r="AO398" s="34"/>
      <c r="AP398" s="34"/>
      <c r="AQ398" s="34"/>
      <c r="AR398" s="34"/>
      <c r="BR398" s="69"/>
      <c r="BS398" s="69"/>
      <c r="BT398" s="69"/>
      <c r="BU398" s="69"/>
      <c r="BV398" s="69"/>
      <c r="BW398" s="69"/>
      <c r="BX398" s="69"/>
      <c r="BY398" s="69"/>
      <c r="BZ398" s="69"/>
      <c r="CA398" s="69"/>
      <c r="CB398" s="69"/>
      <c r="CC398" s="69"/>
      <c r="CD398" s="69"/>
      <c r="CE398" s="69"/>
      <c r="CF398" s="69"/>
      <c r="CG398" s="69"/>
      <c r="CH398" s="69"/>
      <c r="CI398" s="69"/>
      <c r="CJ398" s="69"/>
      <c r="CK398" s="69"/>
      <c r="CL398" s="83"/>
      <c r="CM398" s="69"/>
    </row>
    <row r="399" spans="10:91" x14ac:dyDescent="0.25">
      <c r="J399" s="45"/>
      <c r="K399" s="45"/>
      <c r="L399" s="45"/>
      <c r="M399" s="45"/>
      <c r="N399" s="45"/>
      <c r="O399" s="45"/>
      <c r="P399" s="45"/>
      <c r="Q399" s="45"/>
      <c r="R399" s="45"/>
      <c r="AO399" s="34"/>
      <c r="AP399" s="34"/>
      <c r="AQ399" s="34"/>
      <c r="AR399" s="34"/>
      <c r="BR399" s="69"/>
      <c r="BS399" s="69"/>
      <c r="BT399" s="69"/>
      <c r="BU399" s="69"/>
      <c r="BV399" s="69"/>
      <c r="BW399" s="69"/>
      <c r="BX399" s="69"/>
      <c r="BY399" s="69"/>
      <c r="BZ399" s="69"/>
      <c r="CA399" s="69"/>
      <c r="CB399" s="69"/>
      <c r="CC399" s="69"/>
      <c r="CD399" s="69"/>
      <c r="CE399" s="69"/>
      <c r="CF399" s="69"/>
      <c r="CG399" s="69"/>
      <c r="CH399" s="69"/>
      <c r="CI399" s="69"/>
      <c r="CJ399" s="69"/>
      <c r="CK399" s="69"/>
      <c r="CL399" s="83"/>
      <c r="CM399" s="69"/>
    </row>
    <row r="400" spans="10:91" x14ac:dyDescent="0.25">
      <c r="J400" s="45"/>
      <c r="K400" s="45"/>
      <c r="L400" s="45"/>
      <c r="M400" s="45"/>
      <c r="N400" s="45"/>
      <c r="O400" s="45"/>
      <c r="P400" s="45"/>
      <c r="Q400" s="45"/>
      <c r="R400" s="45"/>
      <c r="AO400" s="34"/>
      <c r="AP400" s="34"/>
      <c r="AQ400" s="34"/>
      <c r="AR400" s="34"/>
      <c r="BR400" s="69"/>
      <c r="BS400" s="69"/>
      <c r="BT400" s="69"/>
      <c r="BU400" s="69"/>
      <c r="BV400" s="69"/>
      <c r="BW400" s="69"/>
      <c r="BX400" s="69"/>
      <c r="BY400" s="69"/>
      <c r="BZ400" s="69"/>
      <c r="CA400" s="69"/>
      <c r="CB400" s="69"/>
      <c r="CC400" s="69"/>
      <c r="CD400" s="69"/>
      <c r="CE400" s="69"/>
      <c r="CF400" s="69"/>
      <c r="CG400" s="69"/>
      <c r="CH400" s="69"/>
      <c r="CI400" s="69"/>
      <c r="CJ400" s="69"/>
      <c r="CK400" s="69"/>
      <c r="CL400" s="83"/>
      <c r="CM400" s="69"/>
    </row>
    <row r="401" spans="10:91" x14ac:dyDescent="0.25">
      <c r="J401" s="45"/>
      <c r="K401" s="45"/>
      <c r="L401" s="45"/>
      <c r="M401" s="45"/>
      <c r="N401" s="45"/>
      <c r="O401" s="45"/>
      <c r="P401" s="45"/>
      <c r="Q401" s="45"/>
      <c r="R401" s="45"/>
      <c r="AO401" s="34"/>
      <c r="AP401" s="34"/>
      <c r="AQ401" s="34"/>
      <c r="AR401" s="34"/>
      <c r="BR401" s="69"/>
      <c r="BS401" s="69"/>
      <c r="BT401" s="69"/>
      <c r="BU401" s="69"/>
      <c r="BV401" s="69"/>
      <c r="BW401" s="69"/>
      <c r="BX401" s="69"/>
      <c r="BY401" s="69"/>
      <c r="BZ401" s="69"/>
      <c r="CA401" s="69"/>
      <c r="CB401" s="69"/>
      <c r="CC401" s="69"/>
      <c r="CD401" s="69"/>
      <c r="CE401" s="69"/>
      <c r="CF401" s="69"/>
      <c r="CG401" s="69"/>
      <c r="CH401" s="69"/>
      <c r="CI401" s="69"/>
      <c r="CJ401" s="69"/>
      <c r="CK401" s="69"/>
      <c r="CL401" s="83"/>
      <c r="CM401" s="69"/>
    </row>
    <row r="402" spans="10:91" x14ac:dyDescent="0.25">
      <c r="J402" s="45"/>
      <c r="K402" s="45"/>
      <c r="L402" s="45"/>
      <c r="M402" s="45"/>
      <c r="N402" s="45"/>
      <c r="O402" s="45"/>
      <c r="P402" s="45"/>
      <c r="Q402" s="45"/>
      <c r="R402" s="45"/>
      <c r="AO402" s="34"/>
      <c r="AP402" s="34"/>
      <c r="AQ402" s="34"/>
      <c r="AR402" s="34"/>
      <c r="BR402" s="69"/>
      <c r="BS402" s="69"/>
      <c r="BT402" s="69"/>
      <c r="BU402" s="69"/>
      <c r="BV402" s="69"/>
      <c r="BW402" s="69"/>
      <c r="BX402" s="69"/>
      <c r="BY402" s="69"/>
      <c r="BZ402" s="69"/>
      <c r="CA402" s="69"/>
      <c r="CB402" s="69"/>
      <c r="CC402" s="69"/>
      <c r="CD402" s="69"/>
      <c r="CE402" s="69"/>
      <c r="CF402" s="69"/>
      <c r="CG402" s="69"/>
      <c r="CH402" s="69"/>
      <c r="CI402" s="69"/>
      <c r="CJ402" s="69"/>
      <c r="CK402" s="69"/>
      <c r="CL402" s="83"/>
      <c r="CM402" s="69"/>
    </row>
    <row r="403" spans="10:91" x14ac:dyDescent="0.25">
      <c r="J403" s="45"/>
      <c r="K403" s="45"/>
      <c r="L403" s="45"/>
      <c r="M403" s="45"/>
      <c r="N403" s="45"/>
      <c r="O403" s="45"/>
      <c r="P403" s="45"/>
      <c r="Q403" s="45"/>
      <c r="R403" s="45"/>
      <c r="AO403" s="34"/>
      <c r="AP403" s="34"/>
      <c r="AQ403" s="34"/>
      <c r="AR403" s="34"/>
      <c r="BR403" s="69"/>
      <c r="BS403" s="69"/>
      <c r="BT403" s="69"/>
      <c r="BU403" s="69"/>
      <c r="BV403" s="69"/>
      <c r="BW403" s="69"/>
      <c r="BX403" s="69"/>
      <c r="BY403" s="69"/>
      <c r="BZ403" s="69"/>
      <c r="CA403" s="69"/>
      <c r="CB403" s="69"/>
      <c r="CC403" s="69"/>
      <c r="CD403" s="69"/>
      <c r="CE403" s="69"/>
      <c r="CF403" s="69"/>
      <c r="CG403" s="69"/>
      <c r="CH403" s="69"/>
      <c r="CI403" s="69"/>
      <c r="CJ403" s="69"/>
      <c r="CK403" s="69"/>
      <c r="CL403" s="83"/>
      <c r="CM403" s="69"/>
    </row>
    <row r="404" spans="10:91" x14ac:dyDescent="0.25">
      <c r="J404" s="45"/>
      <c r="K404" s="45"/>
      <c r="L404" s="45"/>
      <c r="M404" s="45"/>
      <c r="N404" s="45"/>
      <c r="O404" s="45"/>
      <c r="P404" s="45"/>
      <c r="Q404" s="45"/>
      <c r="R404" s="45"/>
      <c r="AO404" s="34"/>
      <c r="AP404" s="34"/>
      <c r="AQ404" s="34"/>
      <c r="AR404" s="34"/>
      <c r="BR404" s="69"/>
      <c r="BS404" s="69"/>
      <c r="BT404" s="69"/>
      <c r="BU404" s="69"/>
      <c r="BV404" s="69"/>
      <c r="BW404" s="69"/>
      <c r="BX404" s="69"/>
      <c r="BY404" s="69"/>
      <c r="BZ404" s="69"/>
      <c r="CA404" s="69"/>
      <c r="CB404" s="69"/>
      <c r="CC404" s="69"/>
      <c r="CD404" s="69"/>
      <c r="CE404" s="69"/>
      <c r="CF404" s="69"/>
      <c r="CG404" s="69"/>
      <c r="CH404" s="69"/>
      <c r="CI404" s="69"/>
      <c r="CJ404" s="69"/>
      <c r="CK404" s="69"/>
      <c r="CL404" s="83"/>
      <c r="CM404" s="69"/>
    </row>
    <row r="405" spans="10:91" x14ac:dyDescent="0.25">
      <c r="J405" s="45"/>
      <c r="K405" s="45"/>
      <c r="L405" s="45"/>
      <c r="M405" s="45"/>
      <c r="N405" s="45"/>
      <c r="O405" s="45"/>
      <c r="P405" s="45"/>
      <c r="Q405" s="45"/>
      <c r="R405" s="45"/>
      <c r="AO405" s="34"/>
      <c r="AP405" s="34"/>
      <c r="AQ405" s="34"/>
      <c r="AR405" s="34"/>
      <c r="BR405" s="69"/>
      <c r="BS405" s="69"/>
      <c r="BT405" s="69"/>
      <c r="BU405" s="69"/>
      <c r="BV405" s="69"/>
      <c r="BW405" s="69"/>
      <c r="BX405" s="69"/>
      <c r="BY405" s="69"/>
      <c r="BZ405" s="69"/>
      <c r="CA405" s="69"/>
      <c r="CB405" s="69"/>
      <c r="CC405" s="69"/>
      <c r="CD405" s="69"/>
      <c r="CE405" s="69"/>
      <c r="CF405" s="69"/>
      <c r="CG405" s="69"/>
      <c r="CH405" s="69"/>
      <c r="CI405" s="69"/>
      <c r="CJ405" s="69"/>
      <c r="CK405" s="69"/>
      <c r="CL405" s="83"/>
      <c r="CM405" s="69"/>
    </row>
    <row r="406" spans="10:91" x14ac:dyDescent="0.25">
      <c r="J406" s="45"/>
      <c r="K406" s="45"/>
      <c r="L406" s="45"/>
      <c r="M406" s="45"/>
      <c r="N406" s="45"/>
      <c r="O406" s="45"/>
      <c r="P406" s="45"/>
      <c r="Q406" s="45"/>
      <c r="R406" s="45"/>
      <c r="AO406" s="34"/>
      <c r="AP406" s="34"/>
      <c r="AQ406" s="34"/>
      <c r="AR406" s="34"/>
      <c r="BR406" s="69"/>
      <c r="BS406" s="69"/>
      <c r="BT406" s="69"/>
      <c r="BU406" s="69"/>
      <c r="BV406" s="69"/>
      <c r="BW406" s="69"/>
      <c r="BX406" s="69"/>
      <c r="BY406" s="69"/>
      <c r="BZ406" s="69"/>
      <c r="CA406" s="69"/>
      <c r="CB406" s="69"/>
      <c r="CC406" s="69"/>
      <c r="CD406" s="69"/>
      <c r="CE406" s="69"/>
      <c r="CF406" s="69"/>
      <c r="CG406" s="69"/>
      <c r="CH406" s="69"/>
      <c r="CI406" s="69"/>
      <c r="CJ406" s="69"/>
      <c r="CK406" s="69"/>
      <c r="CL406" s="83"/>
      <c r="CM406" s="69"/>
    </row>
    <row r="407" spans="10:91" x14ac:dyDescent="0.25">
      <c r="J407" s="45"/>
      <c r="K407" s="45"/>
      <c r="L407" s="45"/>
      <c r="M407" s="45"/>
      <c r="N407" s="45"/>
      <c r="O407" s="45"/>
      <c r="P407" s="45"/>
      <c r="Q407" s="45"/>
      <c r="R407" s="45"/>
      <c r="AO407" s="34"/>
      <c r="AP407" s="34"/>
      <c r="AQ407" s="34"/>
      <c r="AR407" s="34"/>
      <c r="BR407" s="69"/>
      <c r="BS407" s="69"/>
      <c r="BT407" s="69"/>
      <c r="BU407" s="69"/>
      <c r="BV407" s="69"/>
      <c r="BW407" s="69"/>
      <c r="BX407" s="69"/>
      <c r="BY407" s="69"/>
      <c r="BZ407" s="69"/>
      <c r="CA407" s="69"/>
      <c r="CB407" s="69"/>
      <c r="CC407" s="69"/>
      <c r="CD407" s="69"/>
      <c r="CE407" s="69"/>
      <c r="CF407" s="69"/>
      <c r="CG407" s="69"/>
      <c r="CH407" s="69"/>
      <c r="CI407" s="69"/>
      <c r="CJ407" s="69"/>
      <c r="CK407" s="69"/>
      <c r="CL407" s="83"/>
      <c r="CM407" s="69"/>
    </row>
    <row r="408" spans="10:91" x14ac:dyDescent="0.25">
      <c r="J408" s="45"/>
      <c r="K408" s="45"/>
      <c r="L408" s="45"/>
      <c r="M408" s="45"/>
      <c r="N408" s="45"/>
      <c r="O408" s="45"/>
      <c r="P408" s="45"/>
      <c r="Q408" s="45"/>
      <c r="R408" s="45"/>
      <c r="AO408" s="34"/>
      <c r="AP408" s="34"/>
      <c r="AQ408" s="34"/>
      <c r="AR408" s="34"/>
      <c r="BR408" s="69"/>
      <c r="BS408" s="69"/>
      <c r="BT408" s="69"/>
      <c r="BU408" s="69"/>
      <c r="BV408" s="69"/>
      <c r="BW408" s="69"/>
      <c r="BX408" s="69"/>
      <c r="BY408" s="69"/>
      <c r="BZ408" s="69"/>
      <c r="CA408" s="69"/>
      <c r="CB408" s="69"/>
      <c r="CC408" s="69"/>
      <c r="CD408" s="69"/>
      <c r="CE408" s="69"/>
      <c r="CF408" s="69"/>
      <c r="CG408" s="69"/>
      <c r="CH408" s="69"/>
      <c r="CI408" s="69"/>
      <c r="CJ408" s="69"/>
      <c r="CK408" s="69"/>
      <c r="CL408" s="83"/>
      <c r="CM408" s="69"/>
    </row>
    <row r="409" spans="10:91" x14ac:dyDescent="0.25">
      <c r="J409" s="45"/>
      <c r="K409" s="45"/>
      <c r="L409" s="45"/>
      <c r="M409" s="45"/>
      <c r="N409" s="45"/>
      <c r="O409" s="45"/>
      <c r="P409" s="45"/>
      <c r="Q409" s="45"/>
      <c r="R409" s="45"/>
      <c r="AO409" s="34"/>
      <c r="AP409" s="34"/>
      <c r="AQ409" s="34"/>
      <c r="AR409" s="34"/>
      <c r="BR409" s="69"/>
      <c r="BS409" s="69"/>
      <c r="BT409" s="69"/>
      <c r="BU409" s="69"/>
      <c r="BV409" s="69"/>
      <c r="BW409" s="69"/>
      <c r="BX409" s="69"/>
      <c r="BY409" s="69"/>
      <c r="BZ409" s="69"/>
      <c r="CA409" s="69"/>
      <c r="CB409" s="69"/>
      <c r="CC409" s="69"/>
      <c r="CD409" s="69"/>
      <c r="CE409" s="69"/>
      <c r="CF409" s="69"/>
      <c r="CG409" s="69"/>
      <c r="CH409" s="69"/>
      <c r="CI409" s="69"/>
      <c r="CJ409" s="69"/>
      <c r="CK409" s="69"/>
      <c r="CL409" s="83"/>
      <c r="CM409" s="69"/>
    </row>
    <row r="410" spans="10:91" x14ac:dyDescent="0.25">
      <c r="J410" s="45"/>
      <c r="K410" s="45"/>
      <c r="L410" s="45"/>
      <c r="M410" s="45"/>
      <c r="N410" s="45"/>
      <c r="O410" s="45"/>
      <c r="P410" s="45"/>
      <c r="Q410" s="45"/>
      <c r="R410" s="45"/>
      <c r="AO410" s="34"/>
      <c r="AP410" s="34"/>
      <c r="AQ410" s="34"/>
      <c r="AR410" s="34"/>
      <c r="BR410" s="69"/>
      <c r="BS410" s="69"/>
      <c r="BT410" s="69"/>
      <c r="BU410" s="69"/>
      <c r="BV410" s="69"/>
      <c r="BW410" s="69"/>
      <c r="BX410" s="69"/>
      <c r="BY410" s="69"/>
      <c r="BZ410" s="69"/>
      <c r="CA410" s="69"/>
      <c r="CB410" s="69"/>
      <c r="CC410" s="69"/>
      <c r="CD410" s="69"/>
      <c r="CE410" s="69"/>
      <c r="CF410" s="69"/>
      <c r="CG410" s="69"/>
      <c r="CH410" s="69"/>
      <c r="CI410" s="69"/>
      <c r="CJ410" s="69"/>
      <c r="CK410" s="69"/>
      <c r="CL410" s="83"/>
      <c r="CM410" s="69"/>
    </row>
    <row r="411" spans="10:91" x14ac:dyDescent="0.25">
      <c r="J411" s="45"/>
      <c r="K411" s="45"/>
      <c r="L411" s="45"/>
      <c r="M411" s="45"/>
      <c r="N411" s="45"/>
      <c r="O411" s="45"/>
      <c r="P411" s="45"/>
      <c r="Q411" s="45"/>
      <c r="R411" s="45"/>
      <c r="AO411" s="34"/>
      <c r="AP411" s="34"/>
      <c r="AQ411" s="34"/>
      <c r="AR411" s="34"/>
      <c r="BR411" s="69"/>
      <c r="BS411" s="69"/>
      <c r="BT411" s="69"/>
      <c r="BU411" s="69"/>
      <c r="BV411" s="69"/>
      <c r="BW411" s="69"/>
      <c r="BX411" s="69"/>
      <c r="BY411" s="69"/>
      <c r="BZ411" s="69"/>
      <c r="CA411" s="69"/>
      <c r="CB411" s="69"/>
      <c r="CC411" s="69"/>
      <c r="CD411" s="69"/>
      <c r="CE411" s="69"/>
      <c r="CF411" s="69"/>
      <c r="CG411" s="69"/>
      <c r="CH411" s="69"/>
      <c r="CI411" s="69"/>
      <c r="CJ411" s="69"/>
      <c r="CK411" s="69"/>
      <c r="CL411" s="83"/>
      <c r="CM411" s="69"/>
    </row>
    <row r="412" spans="10:91" x14ac:dyDescent="0.25">
      <c r="J412" s="45"/>
      <c r="K412" s="45"/>
      <c r="L412" s="45"/>
      <c r="M412" s="45"/>
      <c r="N412" s="45"/>
      <c r="O412" s="45"/>
      <c r="P412" s="45"/>
      <c r="Q412" s="45"/>
      <c r="R412" s="45"/>
      <c r="AO412" s="34"/>
      <c r="AP412" s="34"/>
      <c r="AQ412" s="34"/>
      <c r="AR412" s="34"/>
      <c r="BR412" s="69"/>
      <c r="BS412" s="69"/>
      <c r="BT412" s="69"/>
      <c r="BU412" s="69"/>
      <c r="BV412" s="69"/>
      <c r="BW412" s="69"/>
      <c r="BX412" s="69"/>
      <c r="BY412" s="69"/>
      <c r="BZ412" s="69"/>
      <c r="CA412" s="69"/>
      <c r="CB412" s="69"/>
      <c r="CC412" s="69"/>
      <c r="CD412" s="69"/>
      <c r="CE412" s="69"/>
      <c r="CF412" s="69"/>
      <c r="CG412" s="69"/>
      <c r="CH412" s="69"/>
      <c r="CI412" s="69"/>
      <c r="CJ412" s="69"/>
      <c r="CK412" s="69"/>
      <c r="CL412" s="83"/>
      <c r="CM412" s="69"/>
    </row>
    <row r="413" spans="10:91" x14ac:dyDescent="0.25">
      <c r="J413" s="45"/>
      <c r="K413" s="45"/>
      <c r="L413" s="45"/>
      <c r="M413" s="45"/>
      <c r="N413" s="45"/>
      <c r="O413" s="45"/>
      <c r="P413" s="45"/>
      <c r="Q413" s="45"/>
      <c r="R413" s="45"/>
      <c r="AO413" s="34"/>
      <c r="AP413" s="34"/>
      <c r="AQ413" s="34"/>
      <c r="AR413" s="34"/>
      <c r="BR413" s="69"/>
      <c r="BS413" s="69"/>
      <c r="BT413" s="69"/>
      <c r="BU413" s="69"/>
      <c r="BV413" s="69"/>
      <c r="BW413" s="69"/>
      <c r="BX413" s="69"/>
      <c r="BY413" s="69"/>
      <c r="BZ413" s="69"/>
      <c r="CA413" s="69"/>
      <c r="CB413" s="69"/>
      <c r="CC413" s="69"/>
      <c r="CD413" s="69"/>
      <c r="CE413" s="69"/>
      <c r="CF413" s="69"/>
      <c r="CG413" s="69"/>
      <c r="CH413" s="69"/>
      <c r="CI413" s="69"/>
      <c r="CJ413" s="69"/>
      <c r="CK413" s="69"/>
      <c r="CL413" s="83"/>
      <c r="CM413" s="69"/>
    </row>
    <row r="414" spans="10:91" x14ac:dyDescent="0.25">
      <c r="J414" s="45"/>
      <c r="K414" s="45"/>
      <c r="L414" s="45"/>
      <c r="M414" s="45"/>
      <c r="N414" s="45"/>
      <c r="O414" s="45"/>
      <c r="P414" s="45"/>
      <c r="Q414" s="45"/>
      <c r="R414" s="45"/>
      <c r="AO414" s="34"/>
      <c r="AP414" s="34"/>
      <c r="AQ414" s="34"/>
      <c r="AR414" s="34"/>
      <c r="BR414" s="69"/>
      <c r="BS414" s="69"/>
      <c r="BT414" s="69"/>
      <c r="BU414" s="69"/>
      <c r="BV414" s="69"/>
      <c r="BW414" s="69"/>
      <c r="BX414" s="69"/>
      <c r="BY414" s="69"/>
      <c r="BZ414" s="69"/>
      <c r="CA414" s="69"/>
      <c r="CB414" s="69"/>
      <c r="CC414" s="69"/>
      <c r="CD414" s="69"/>
      <c r="CE414" s="69"/>
      <c r="CF414" s="69"/>
      <c r="CG414" s="69"/>
      <c r="CH414" s="69"/>
      <c r="CI414" s="69"/>
      <c r="CJ414" s="69"/>
      <c r="CK414" s="69"/>
      <c r="CL414" s="83"/>
      <c r="CM414" s="69"/>
    </row>
    <row r="415" spans="10:91" x14ac:dyDescent="0.25">
      <c r="J415" s="45"/>
      <c r="K415" s="45"/>
      <c r="L415" s="45"/>
      <c r="M415" s="45"/>
      <c r="N415" s="45"/>
      <c r="O415" s="45"/>
      <c r="P415" s="45"/>
      <c r="Q415" s="45"/>
      <c r="R415" s="45"/>
      <c r="AO415" s="34"/>
      <c r="AP415" s="34"/>
      <c r="AQ415" s="34"/>
      <c r="AR415" s="34"/>
      <c r="BR415" s="69"/>
      <c r="BS415" s="69"/>
      <c r="BT415" s="69"/>
      <c r="BU415" s="69"/>
      <c r="BV415" s="69"/>
      <c r="BW415" s="69"/>
      <c r="BX415" s="69"/>
      <c r="BY415" s="69"/>
      <c r="BZ415" s="69"/>
      <c r="CA415" s="69"/>
      <c r="CB415" s="69"/>
      <c r="CC415" s="69"/>
      <c r="CD415" s="69"/>
      <c r="CE415" s="69"/>
      <c r="CF415" s="69"/>
      <c r="CG415" s="69"/>
      <c r="CH415" s="69"/>
      <c r="CI415" s="69"/>
      <c r="CJ415" s="69"/>
      <c r="CK415" s="69"/>
      <c r="CL415" s="83"/>
      <c r="CM415" s="69"/>
    </row>
    <row r="416" spans="10:91" x14ac:dyDescent="0.25">
      <c r="J416" s="45"/>
      <c r="K416" s="45"/>
      <c r="L416" s="45"/>
      <c r="M416" s="45"/>
      <c r="N416" s="45"/>
      <c r="O416" s="45"/>
      <c r="P416" s="45"/>
      <c r="Q416" s="45"/>
      <c r="R416" s="45"/>
      <c r="AO416" s="34"/>
      <c r="AP416" s="34"/>
      <c r="AQ416" s="34"/>
      <c r="AR416" s="34"/>
      <c r="BR416" s="69"/>
      <c r="BS416" s="69"/>
      <c r="BT416" s="69"/>
      <c r="BU416" s="69"/>
      <c r="BV416" s="69"/>
      <c r="BW416" s="69"/>
      <c r="BX416" s="69"/>
      <c r="BY416" s="69"/>
      <c r="BZ416" s="69"/>
      <c r="CA416" s="69"/>
      <c r="CB416" s="69"/>
      <c r="CC416" s="69"/>
      <c r="CD416" s="69"/>
      <c r="CE416" s="69"/>
      <c r="CF416" s="69"/>
      <c r="CG416" s="69"/>
      <c r="CH416" s="69"/>
      <c r="CI416" s="69"/>
      <c r="CJ416" s="69"/>
      <c r="CK416" s="69"/>
      <c r="CL416" s="83"/>
      <c r="CM416" s="69"/>
    </row>
    <row r="417" spans="10:91" x14ac:dyDescent="0.25">
      <c r="J417" s="45"/>
      <c r="K417" s="45"/>
      <c r="L417" s="45"/>
      <c r="M417" s="45"/>
      <c r="N417" s="45"/>
      <c r="O417" s="45"/>
      <c r="P417" s="45"/>
      <c r="Q417" s="45"/>
      <c r="R417" s="45"/>
      <c r="AO417" s="34"/>
      <c r="AP417" s="34"/>
      <c r="AQ417" s="34"/>
      <c r="AR417" s="34"/>
      <c r="BR417" s="69"/>
      <c r="BS417" s="69"/>
      <c r="BT417" s="69"/>
      <c r="BU417" s="69"/>
      <c r="BV417" s="69"/>
      <c r="BW417" s="69"/>
      <c r="BX417" s="69"/>
      <c r="BY417" s="69"/>
      <c r="BZ417" s="69"/>
      <c r="CA417" s="69"/>
      <c r="CB417" s="69"/>
      <c r="CC417" s="69"/>
      <c r="CD417" s="69"/>
      <c r="CE417" s="69"/>
      <c r="CF417" s="69"/>
      <c r="CG417" s="69"/>
      <c r="CH417" s="69"/>
      <c r="CI417" s="69"/>
      <c r="CJ417" s="69"/>
      <c r="CK417" s="69"/>
      <c r="CL417" s="83"/>
      <c r="CM417" s="69"/>
    </row>
    <row r="418" spans="10:91" x14ac:dyDescent="0.25">
      <c r="J418" s="45"/>
      <c r="K418" s="45"/>
      <c r="L418" s="45"/>
      <c r="M418" s="45"/>
      <c r="N418" s="45"/>
      <c r="O418" s="45"/>
      <c r="P418" s="45"/>
      <c r="Q418" s="45"/>
      <c r="R418" s="45"/>
      <c r="AO418" s="34"/>
      <c r="AP418" s="34"/>
      <c r="AQ418" s="34"/>
      <c r="AR418" s="34"/>
      <c r="BR418" s="69"/>
      <c r="BS418" s="69"/>
      <c r="BT418" s="69"/>
      <c r="BU418" s="69"/>
      <c r="BV418" s="69"/>
      <c r="BW418" s="69"/>
      <c r="BX418" s="69"/>
      <c r="BY418" s="69"/>
      <c r="BZ418" s="69"/>
      <c r="CA418" s="69"/>
      <c r="CB418" s="69"/>
      <c r="CC418" s="69"/>
      <c r="CD418" s="69"/>
      <c r="CE418" s="69"/>
      <c r="CF418" s="69"/>
      <c r="CG418" s="69"/>
      <c r="CH418" s="69"/>
      <c r="CI418" s="69"/>
      <c r="CJ418" s="69"/>
      <c r="CK418" s="69"/>
      <c r="CL418" s="83"/>
      <c r="CM418" s="69"/>
    </row>
    <row r="419" spans="10:91" x14ac:dyDescent="0.25">
      <c r="J419" s="45"/>
      <c r="K419" s="45"/>
      <c r="L419" s="45"/>
      <c r="M419" s="45"/>
      <c r="N419" s="45"/>
      <c r="O419" s="45"/>
      <c r="P419" s="45"/>
      <c r="Q419" s="45"/>
      <c r="R419" s="45"/>
      <c r="AO419" s="34"/>
      <c r="AP419" s="34"/>
      <c r="AQ419" s="34"/>
      <c r="AR419" s="34"/>
      <c r="BR419" s="69"/>
      <c r="BS419" s="69"/>
      <c r="BT419" s="69"/>
      <c r="BU419" s="69"/>
      <c r="BV419" s="69"/>
      <c r="BW419" s="69"/>
      <c r="BX419" s="69"/>
      <c r="BY419" s="69"/>
      <c r="BZ419" s="69"/>
      <c r="CA419" s="69"/>
      <c r="CB419" s="69"/>
      <c r="CC419" s="69"/>
      <c r="CD419" s="69"/>
      <c r="CE419" s="69"/>
      <c r="CF419" s="69"/>
      <c r="CG419" s="69"/>
      <c r="CH419" s="69"/>
      <c r="CI419" s="69"/>
      <c r="CJ419" s="69"/>
      <c r="CK419" s="69"/>
      <c r="CL419" s="83"/>
      <c r="CM419" s="69"/>
    </row>
    <row r="420" spans="10:91" x14ac:dyDescent="0.25">
      <c r="J420" s="45"/>
      <c r="K420" s="45"/>
      <c r="L420" s="45"/>
      <c r="M420" s="45"/>
      <c r="N420" s="45"/>
      <c r="O420" s="45"/>
      <c r="P420" s="45"/>
      <c r="Q420" s="45"/>
      <c r="R420" s="45"/>
      <c r="AO420" s="34"/>
      <c r="AP420" s="34"/>
      <c r="AQ420" s="34"/>
      <c r="AR420" s="34"/>
      <c r="BR420" s="69"/>
      <c r="BS420" s="69"/>
      <c r="BT420" s="69"/>
      <c r="BU420" s="69"/>
      <c r="BV420" s="69"/>
      <c r="BW420" s="69"/>
      <c r="BX420" s="69"/>
      <c r="BY420" s="69"/>
      <c r="BZ420" s="69"/>
      <c r="CA420" s="69"/>
      <c r="CB420" s="69"/>
      <c r="CC420" s="69"/>
      <c r="CD420" s="69"/>
      <c r="CE420" s="69"/>
      <c r="CF420" s="69"/>
      <c r="CG420" s="69"/>
      <c r="CH420" s="69"/>
      <c r="CI420" s="69"/>
      <c r="CJ420" s="69"/>
      <c r="CK420" s="69"/>
      <c r="CL420" s="83"/>
      <c r="CM420" s="69"/>
    </row>
    <row r="421" spans="10:91" x14ac:dyDescent="0.25">
      <c r="J421" s="45"/>
      <c r="K421" s="45"/>
      <c r="L421" s="45"/>
      <c r="M421" s="45"/>
      <c r="N421" s="45"/>
      <c r="O421" s="45"/>
      <c r="P421" s="45"/>
      <c r="Q421" s="45"/>
      <c r="R421" s="45"/>
      <c r="AO421" s="34"/>
      <c r="AP421" s="34"/>
      <c r="AQ421" s="34"/>
      <c r="AR421" s="34"/>
      <c r="BR421" s="69"/>
      <c r="BS421" s="69"/>
      <c r="BT421" s="69"/>
      <c r="BU421" s="69"/>
      <c r="BV421" s="69"/>
      <c r="BW421" s="69"/>
      <c r="BX421" s="69"/>
      <c r="BY421" s="69"/>
      <c r="BZ421" s="69"/>
      <c r="CA421" s="69"/>
      <c r="CB421" s="69"/>
      <c r="CC421" s="69"/>
      <c r="CD421" s="69"/>
      <c r="CE421" s="69"/>
      <c r="CF421" s="69"/>
      <c r="CG421" s="69"/>
      <c r="CH421" s="69"/>
      <c r="CI421" s="69"/>
      <c r="CJ421" s="69"/>
      <c r="CK421" s="69"/>
      <c r="CL421" s="83"/>
      <c r="CM421" s="69"/>
    </row>
    <row r="422" spans="10:91" x14ac:dyDescent="0.25">
      <c r="J422" s="45"/>
      <c r="K422" s="45"/>
      <c r="L422" s="45"/>
      <c r="M422" s="45"/>
      <c r="N422" s="45"/>
      <c r="O422" s="45"/>
      <c r="P422" s="45"/>
      <c r="Q422" s="45"/>
      <c r="R422" s="45"/>
      <c r="AO422" s="34"/>
      <c r="AP422" s="34"/>
      <c r="AQ422" s="34"/>
      <c r="AR422" s="34"/>
      <c r="BR422" s="69"/>
      <c r="BS422" s="69"/>
      <c r="BT422" s="69"/>
      <c r="BU422" s="69"/>
      <c r="BV422" s="69"/>
      <c r="BW422" s="69"/>
      <c r="BX422" s="69"/>
      <c r="BY422" s="69"/>
      <c r="BZ422" s="69"/>
      <c r="CA422" s="69"/>
      <c r="CB422" s="69"/>
      <c r="CC422" s="69"/>
      <c r="CD422" s="69"/>
      <c r="CE422" s="69"/>
      <c r="CF422" s="69"/>
      <c r="CG422" s="69"/>
      <c r="CH422" s="69"/>
      <c r="CI422" s="69"/>
      <c r="CJ422" s="69"/>
      <c r="CK422" s="69"/>
      <c r="CL422" s="83"/>
      <c r="CM422" s="69"/>
    </row>
    <row r="423" spans="10:91" x14ac:dyDescent="0.25">
      <c r="J423" s="45"/>
      <c r="K423" s="45"/>
      <c r="L423" s="45"/>
      <c r="M423" s="45"/>
      <c r="N423" s="45"/>
      <c r="O423" s="45"/>
      <c r="P423" s="45"/>
      <c r="Q423" s="45"/>
      <c r="R423" s="45"/>
      <c r="AO423" s="34"/>
      <c r="AP423" s="34"/>
      <c r="AQ423" s="34"/>
      <c r="AR423" s="34"/>
      <c r="BR423" s="69"/>
      <c r="BS423" s="69"/>
      <c r="BT423" s="69"/>
      <c r="BU423" s="69"/>
      <c r="BV423" s="69"/>
      <c r="BW423" s="69"/>
      <c r="BX423" s="69"/>
      <c r="BY423" s="69"/>
      <c r="BZ423" s="69"/>
      <c r="CA423" s="69"/>
      <c r="CB423" s="69"/>
      <c r="CC423" s="69"/>
      <c r="CD423" s="69"/>
      <c r="CE423" s="69"/>
      <c r="CF423" s="69"/>
      <c r="CG423" s="69"/>
      <c r="CH423" s="69"/>
      <c r="CI423" s="69"/>
      <c r="CJ423" s="69"/>
      <c r="CK423" s="69"/>
      <c r="CL423" s="83"/>
      <c r="CM423" s="69"/>
    </row>
    <row r="424" spans="10:91" x14ac:dyDescent="0.25">
      <c r="J424" s="45"/>
      <c r="K424" s="45"/>
      <c r="L424" s="45"/>
      <c r="M424" s="45"/>
      <c r="N424" s="45"/>
      <c r="O424" s="45"/>
      <c r="P424" s="45"/>
      <c r="Q424" s="45"/>
      <c r="R424" s="45"/>
      <c r="AO424" s="34"/>
      <c r="AP424" s="34"/>
      <c r="AQ424" s="34"/>
      <c r="AR424" s="34"/>
      <c r="BR424" s="69"/>
      <c r="BS424" s="69"/>
      <c r="BT424" s="69"/>
      <c r="BU424" s="69"/>
      <c r="BV424" s="69"/>
      <c r="BW424" s="69"/>
      <c r="BX424" s="69"/>
      <c r="BY424" s="69"/>
      <c r="BZ424" s="69"/>
      <c r="CA424" s="69"/>
      <c r="CB424" s="69"/>
      <c r="CC424" s="69"/>
      <c r="CD424" s="69"/>
      <c r="CE424" s="69"/>
      <c r="CF424" s="69"/>
      <c r="CG424" s="69"/>
      <c r="CH424" s="69"/>
      <c r="CI424" s="69"/>
      <c r="CJ424" s="69"/>
      <c r="CK424" s="69"/>
      <c r="CL424" s="83"/>
      <c r="CM424" s="69"/>
    </row>
    <row r="425" spans="10:91" x14ac:dyDescent="0.25">
      <c r="J425" s="45"/>
      <c r="K425" s="45"/>
      <c r="L425" s="45"/>
      <c r="M425" s="45"/>
      <c r="N425" s="45"/>
      <c r="O425" s="45"/>
      <c r="P425" s="45"/>
      <c r="Q425" s="45"/>
      <c r="R425" s="45"/>
      <c r="AO425" s="34"/>
      <c r="AP425" s="34"/>
      <c r="AQ425" s="34"/>
      <c r="AR425" s="34"/>
      <c r="BR425" s="69"/>
      <c r="BS425" s="69"/>
      <c r="BT425" s="69"/>
      <c r="BU425" s="69"/>
      <c r="BV425" s="69"/>
      <c r="BW425" s="69"/>
      <c r="BX425" s="69"/>
      <c r="BY425" s="69"/>
      <c r="BZ425" s="69"/>
      <c r="CA425" s="69"/>
      <c r="CB425" s="69"/>
      <c r="CC425" s="69"/>
      <c r="CD425" s="69"/>
      <c r="CE425" s="69"/>
      <c r="CF425" s="69"/>
      <c r="CG425" s="69"/>
      <c r="CH425" s="69"/>
      <c r="CI425" s="69"/>
      <c r="CJ425" s="69"/>
      <c r="CK425" s="69"/>
      <c r="CL425" s="83"/>
      <c r="CM425" s="69"/>
    </row>
    <row r="426" spans="10:91" x14ac:dyDescent="0.25">
      <c r="J426" s="45"/>
      <c r="K426" s="45"/>
      <c r="L426" s="45"/>
      <c r="M426" s="45"/>
      <c r="N426" s="45"/>
      <c r="O426" s="45"/>
      <c r="P426" s="45"/>
      <c r="Q426" s="45"/>
      <c r="R426" s="45"/>
      <c r="AO426" s="34"/>
      <c r="AP426" s="34"/>
      <c r="AQ426" s="34"/>
      <c r="AR426" s="34"/>
      <c r="BR426" s="69"/>
      <c r="BS426" s="69"/>
      <c r="BT426" s="69"/>
      <c r="BU426" s="69"/>
      <c r="BV426" s="69"/>
      <c r="BW426" s="69"/>
      <c r="BX426" s="69"/>
      <c r="BY426" s="69"/>
      <c r="BZ426" s="69"/>
      <c r="CA426" s="69"/>
      <c r="CB426" s="69"/>
      <c r="CC426" s="69"/>
      <c r="CD426" s="69"/>
      <c r="CE426" s="69"/>
      <c r="CF426" s="69"/>
      <c r="CG426" s="69"/>
      <c r="CH426" s="69"/>
      <c r="CI426" s="69"/>
      <c r="CJ426" s="69"/>
      <c r="CK426" s="69"/>
      <c r="CL426" s="83"/>
      <c r="CM426" s="69"/>
    </row>
    <row r="427" spans="10:91" x14ac:dyDescent="0.25">
      <c r="J427" s="45"/>
      <c r="K427" s="45"/>
      <c r="L427" s="45"/>
      <c r="M427" s="45"/>
      <c r="N427" s="45"/>
      <c r="O427" s="45"/>
      <c r="P427" s="45"/>
      <c r="Q427" s="45"/>
      <c r="R427" s="45"/>
      <c r="AO427" s="34"/>
      <c r="AP427" s="34"/>
      <c r="AQ427" s="34"/>
      <c r="AR427" s="34"/>
      <c r="BR427" s="69"/>
      <c r="BS427" s="69"/>
      <c r="BT427" s="69"/>
      <c r="BU427" s="69"/>
      <c r="BV427" s="69"/>
      <c r="BW427" s="69"/>
      <c r="BX427" s="69"/>
      <c r="BY427" s="69"/>
      <c r="BZ427" s="69"/>
      <c r="CA427" s="69"/>
      <c r="CB427" s="69"/>
      <c r="CC427" s="69"/>
      <c r="CD427" s="69"/>
      <c r="CE427" s="69"/>
      <c r="CF427" s="69"/>
      <c r="CG427" s="69"/>
      <c r="CH427" s="69"/>
      <c r="CI427" s="69"/>
      <c r="CJ427" s="69"/>
      <c r="CK427" s="69"/>
      <c r="CL427" s="83"/>
      <c r="CM427" s="69"/>
    </row>
    <row r="428" spans="10:91" x14ac:dyDescent="0.25">
      <c r="J428" s="45"/>
      <c r="K428" s="45"/>
      <c r="L428" s="45"/>
      <c r="M428" s="45"/>
      <c r="N428" s="45"/>
      <c r="O428" s="45"/>
      <c r="P428" s="45"/>
      <c r="Q428" s="45"/>
      <c r="R428" s="45"/>
      <c r="AO428" s="34"/>
      <c r="AP428" s="34"/>
      <c r="AQ428" s="34"/>
      <c r="AR428" s="34"/>
      <c r="BR428" s="69"/>
      <c r="BS428" s="69"/>
      <c r="BT428" s="69"/>
      <c r="BU428" s="69"/>
      <c r="BV428" s="69"/>
      <c r="BW428" s="69"/>
      <c r="BX428" s="69"/>
      <c r="BY428" s="69"/>
      <c r="BZ428" s="69"/>
      <c r="CA428" s="69"/>
      <c r="CB428" s="69"/>
      <c r="CC428" s="69"/>
      <c r="CD428" s="69"/>
      <c r="CE428" s="69"/>
      <c r="CF428" s="69"/>
      <c r="CG428" s="69"/>
      <c r="CH428" s="69"/>
      <c r="CI428" s="69"/>
      <c r="CJ428" s="69"/>
      <c r="CK428" s="69"/>
      <c r="CL428" s="83"/>
      <c r="CM428" s="69"/>
    </row>
    <row r="429" spans="10:91" x14ac:dyDescent="0.25">
      <c r="J429" s="45"/>
      <c r="K429" s="45"/>
      <c r="L429" s="45"/>
      <c r="M429" s="45"/>
      <c r="N429" s="45"/>
      <c r="O429" s="45"/>
      <c r="P429" s="45"/>
      <c r="Q429" s="45"/>
      <c r="R429" s="45"/>
      <c r="AO429" s="34"/>
      <c r="AP429" s="34"/>
      <c r="AQ429" s="34"/>
      <c r="AR429" s="34"/>
      <c r="BR429" s="69"/>
      <c r="BS429" s="69"/>
      <c r="BT429" s="69"/>
      <c r="BU429" s="69"/>
      <c r="BV429" s="69"/>
      <c r="BW429" s="69"/>
      <c r="BX429" s="69"/>
      <c r="BY429" s="69"/>
      <c r="BZ429" s="69"/>
      <c r="CA429" s="69"/>
      <c r="CB429" s="69"/>
      <c r="CC429" s="69"/>
      <c r="CD429" s="69"/>
      <c r="CE429" s="69"/>
      <c r="CF429" s="69"/>
      <c r="CG429" s="69"/>
      <c r="CH429" s="69"/>
      <c r="CI429" s="69"/>
      <c r="CJ429" s="69"/>
      <c r="CK429" s="69"/>
      <c r="CL429" s="83"/>
      <c r="CM429" s="69"/>
    </row>
    <row r="430" spans="10:91" x14ac:dyDescent="0.25">
      <c r="J430" s="45"/>
      <c r="K430" s="45"/>
      <c r="L430" s="45"/>
      <c r="M430" s="45"/>
      <c r="N430" s="45"/>
      <c r="O430" s="45"/>
      <c r="P430" s="45"/>
      <c r="Q430" s="45"/>
      <c r="R430" s="45"/>
      <c r="AO430" s="34"/>
      <c r="AP430" s="34"/>
      <c r="AQ430" s="34"/>
      <c r="AR430" s="34"/>
      <c r="BR430" s="69"/>
      <c r="BS430" s="69"/>
      <c r="BT430" s="69"/>
      <c r="BU430" s="69"/>
      <c r="BV430" s="69"/>
      <c r="BW430" s="69"/>
      <c r="BX430" s="69"/>
      <c r="BY430" s="69"/>
      <c r="BZ430" s="69"/>
      <c r="CA430" s="69"/>
      <c r="CB430" s="69"/>
      <c r="CC430" s="69"/>
      <c r="CD430" s="69"/>
      <c r="CE430" s="69"/>
      <c r="CF430" s="69"/>
      <c r="CG430" s="69"/>
      <c r="CH430" s="69"/>
      <c r="CI430" s="69"/>
      <c r="CJ430" s="69"/>
      <c r="CK430" s="69"/>
      <c r="CL430" s="83"/>
      <c r="CM430" s="69"/>
    </row>
    <row r="431" spans="10:91" x14ac:dyDescent="0.25">
      <c r="J431" s="45"/>
      <c r="K431" s="45"/>
      <c r="L431" s="45"/>
      <c r="M431" s="45"/>
      <c r="N431" s="45"/>
      <c r="O431" s="45"/>
      <c r="P431" s="45"/>
      <c r="Q431" s="45"/>
      <c r="R431" s="45"/>
      <c r="AO431" s="34"/>
      <c r="AP431" s="34"/>
      <c r="AQ431" s="34"/>
      <c r="AR431" s="34"/>
      <c r="BR431" s="69"/>
      <c r="BS431" s="69"/>
      <c r="BT431" s="69"/>
      <c r="BU431" s="69"/>
      <c r="BV431" s="69"/>
      <c r="BW431" s="69"/>
      <c r="BX431" s="69"/>
      <c r="BY431" s="69"/>
      <c r="BZ431" s="69"/>
      <c r="CA431" s="69"/>
      <c r="CB431" s="69"/>
      <c r="CC431" s="69"/>
      <c r="CD431" s="69"/>
      <c r="CE431" s="69"/>
      <c r="CF431" s="69"/>
      <c r="CG431" s="69"/>
      <c r="CH431" s="69"/>
      <c r="CI431" s="69"/>
      <c r="CJ431" s="69"/>
      <c r="CK431" s="69"/>
      <c r="CL431" s="83"/>
      <c r="CM431" s="69"/>
    </row>
    <row r="432" spans="10:91" x14ac:dyDescent="0.25">
      <c r="J432" s="45"/>
      <c r="K432" s="45"/>
      <c r="L432" s="45"/>
      <c r="M432" s="45"/>
      <c r="N432" s="45"/>
      <c r="O432" s="45"/>
      <c r="P432" s="45"/>
      <c r="Q432" s="45"/>
      <c r="R432" s="45"/>
      <c r="AO432" s="34"/>
      <c r="AP432" s="34"/>
      <c r="AQ432" s="34"/>
      <c r="AR432" s="34"/>
      <c r="BR432" s="69"/>
      <c r="BS432" s="69"/>
      <c r="BT432" s="69"/>
      <c r="BU432" s="69"/>
      <c r="BV432" s="69"/>
      <c r="BW432" s="69"/>
      <c r="BX432" s="69"/>
      <c r="BY432" s="69"/>
      <c r="BZ432" s="69"/>
      <c r="CA432" s="69"/>
      <c r="CB432" s="69"/>
      <c r="CC432" s="69"/>
      <c r="CD432" s="69"/>
      <c r="CE432" s="69"/>
      <c r="CF432" s="69"/>
      <c r="CG432" s="69"/>
      <c r="CH432" s="69"/>
      <c r="CI432" s="69"/>
      <c r="CJ432" s="69"/>
      <c r="CK432" s="69"/>
      <c r="CL432" s="83"/>
      <c r="CM432" s="69"/>
    </row>
    <row r="433" spans="10:91" x14ac:dyDescent="0.25">
      <c r="J433" s="45"/>
      <c r="K433" s="45"/>
      <c r="L433" s="45"/>
      <c r="M433" s="45"/>
      <c r="N433" s="45"/>
      <c r="O433" s="45"/>
      <c r="P433" s="45"/>
      <c r="Q433" s="45"/>
      <c r="R433" s="45"/>
      <c r="AO433" s="34"/>
      <c r="AP433" s="34"/>
      <c r="AQ433" s="34"/>
      <c r="AR433" s="34"/>
      <c r="BR433" s="69"/>
      <c r="BS433" s="69"/>
      <c r="BT433" s="69"/>
      <c r="BU433" s="69"/>
      <c r="BV433" s="69"/>
      <c r="BW433" s="69"/>
      <c r="BX433" s="69"/>
      <c r="BY433" s="69"/>
      <c r="BZ433" s="69"/>
      <c r="CA433" s="69"/>
      <c r="CB433" s="69"/>
      <c r="CC433" s="69"/>
      <c r="CD433" s="69"/>
      <c r="CE433" s="69"/>
      <c r="CF433" s="69"/>
      <c r="CG433" s="69"/>
      <c r="CH433" s="69"/>
      <c r="CI433" s="69"/>
      <c r="CJ433" s="69"/>
      <c r="CK433" s="69"/>
      <c r="CL433" s="83"/>
      <c r="CM433" s="69"/>
    </row>
    <row r="434" spans="10:91" x14ac:dyDescent="0.25">
      <c r="J434" s="45"/>
      <c r="K434" s="45"/>
      <c r="L434" s="45"/>
      <c r="M434" s="45"/>
      <c r="N434" s="45"/>
      <c r="O434" s="45"/>
      <c r="P434" s="45"/>
      <c r="Q434" s="45"/>
      <c r="R434" s="45"/>
      <c r="AO434" s="34"/>
      <c r="AP434" s="34"/>
      <c r="AQ434" s="34"/>
      <c r="AR434" s="34"/>
      <c r="BR434" s="69"/>
      <c r="BS434" s="69"/>
      <c r="BT434" s="69"/>
      <c r="BU434" s="69"/>
      <c r="BV434" s="69"/>
      <c r="BW434" s="69"/>
      <c r="BX434" s="69"/>
      <c r="BY434" s="69"/>
      <c r="BZ434" s="69"/>
      <c r="CA434" s="69"/>
      <c r="CB434" s="69"/>
      <c r="CC434" s="69"/>
      <c r="CD434" s="69"/>
      <c r="CE434" s="69"/>
      <c r="CF434" s="69"/>
      <c r="CG434" s="69"/>
      <c r="CH434" s="69"/>
      <c r="CI434" s="69"/>
      <c r="CJ434" s="69"/>
      <c r="CK434" s="69"/>
      <c r="CL434" s="83"/>
      <c r="CM434" s="69"/>
    </row>
    <row r="435" spans="10:91" x14ac:dyDescent="0.25">
      <c r="J435" s="45"/>
      <c r="K435" s="45"/>
      <c r="L435" s="45"/>
      <c r="M435" s="45"/>
      <c r="N435" s="45"/>
      <c r="O435" s="45"/>
      <c r="P435" s="45"/>
      <c r="Q435" s="45"/>
      <c r="R435" s="45"/>
      <c r="AO435" s="34"/>
      <c r="AP435" s="34"/>
      <c r="AQ435" s="34"/>
      <c r="AR435" s="34"/>
      <c r="BR435" s="69"/>
      <c r="BS435" s="69"/>
      <c r="BT435" s="69"/>
      <c r="BU435" s="69"/>
      <c r="BV435" s="69"/>
      <c r="BW435" s="69"/>
      <c r="BX435" s="69"/>
      <c r="BY435" s="69"/>
      <c r="BZ435" s="69"/>
      <c r="CA435" s="69"/>
      <c r="CB435" s="69"/>
      <c r="CC435" s="69"/>
      <c r="CD435" s="69"/>
      <c r="CE435" s="69"/>
      <c r="CF435" s="69"/>
      <c r="CG435" s="69"/>
      <c r="CH435" s="69"/>
      <c r="CI435" s="69"/>
      <c r="CJ435" s="69"/>
      <c r="CK435" s="69"/>
      <c r="CL435" s="83"/>
      <c r="CM435" s="69"/>
    </row>
    <row r="436" spans="10:91" x14ac:dyDescent="0.25">
      <c r="J436" s="45"/>
      <c r="K436" s="45"/>
      <c r="L436" s="45"/>
      <c r="M436" s="45"/>
      <c r="N436" s="45"/>
      <c r="O436" s="45"/>
      <c r="P436" s="45"/>
      <c r="Q436" s="45"/>
      <c r="R436" s="45"/>
      <c r="AO436" s="34"/>
      <c r="AP436" s="34"/>
      <c r="AQ436" s="34"/>
      <c r="AR436" s="34"/>
      <c r="BR436" s="69"/>
      <c r="BS436" s="69"/>
      <c r="BT436" s="69"/>
      <c r="BU436" s="69"/>
      <c r="BV436" s="69"/>
      <c r="BW436" s="69"/>
      <c r="BX436" s="69"/>
      <c r="BY436" s="69"/>
      <c r="BZ436" s="69"/>
      <c r="CA436" s="69"/>
      <c r="CB436" s="69"/>
      <c r="CC436" s="69"/>
      <c r="CD436" s="69"/>
      <c r="CE436" s="69"/>
      <c r="CF436" s="69"/>
      <c r="CG436" s="69"/>
      <c r="CH436" s="69"/>
      <c r="CI436" s="69"/>
      <c r="CJ436" s="69"/>
      <c r="CK436" s="69"/>
      <c r="CL436" s="83"/>
      <c r="CM436" s="69"/>
    </row>
    <row r="437" spans="10:91" x14ac:dyDescent="0.25">
      <c r="J437" s="45"/>
      <c r="K437" s="45"/>
      <c r="L437" s="45"/>
      <c r="M437" s="45"/>
      <c r="N437" s="45"/>
      <c r="O437" s="45"/>
      <c r="P437" s="45"/>
      <c r="Q437" s="45"/>
      <c r="R437" s="45"/>
      <c r="AO437" s="34"/>
      <c r="AP437" s="34"/>
      <c r="AQ437" s="34"/>
      <c r="AR437" s="34"/>
      <c r="BR437" s="69"/>
      <c r="BS437" s="69"/>
      <c r="BT437" s="69"/>
      <c r="BU437" s="69"/>
      <c r="BV437" s="69"/>
      <c r="BW437" s="69"/>
      <c r="BX437" s="69"/>
      <c r="BY437" s="69"/>
      <c r="BZ437" s="69"/>
      <c r="CA437" s="69"/>
      <c r="CB437" s="69"/>
      <c r="CC437" s="69"/>
      <c r="CD437" s="69"/>
      <c r="CE437" s="69"/>
      <c r="CF437" s="69"/>
      <c r="CG437" s="69"/>
      <c r="CH437" s="69"/>
      <c r="CI437" s="69"/>
      <c r="CJ437" s="69"/>
      <c r="CK437" s="69"/>
      <c r="CL437" s="83"/>
      <c r="CM437" s="69"/>
    </row>
    <row r="438" spans="10:91" x14ac:dyDescent="0.25">
      <c r="J438" s="45"/>
      <c r="K438" s="45"/>
      <c r="L438" s="45"/>
      <c r="M438" s="45"/>
      <c r="N438" s="45"/>
      <c r="O438" s="45"/>
      <c r="P438" s="45"/>
      <c r="Q438" s="45"/>
      <c r="R438" s="45"/>
      <c r="AO438" s="34"/>
      <c r="AP438" s="34"/>
      <c r="AQ438" s="34"/>
      <c r="AR438" s="34"/>
      <c r="BR438" s="69"/>
      <c r="BS438" s="69"/>
      <c r="BT438" s="69"/>
      <c r="BU438" s="69"/>
      <c r="BV438" s="69"/>
      <c r="BW438" s="69"/>
      <c r="BX438" s="69"/>
      <c r="BY438" s="69"/>
      <c r="BZ438" s="69"/>
      <c r="CA438" s="69"/>
      <c r="CB438" s="69"/>
      <c r="CC438" s="69"/>
      <c r="CD438" s="69"/>
      <c r="CE438" s="69"/>
      <c r="CF438" s="69"/>
      <c r="CG438" s="69"/>
      <c r="CH438" s="69"/>
      <c r="CI438" s="69"/>
      <c r="CJ438" s="69"/>
      <c r="CK438" s="69"/>
      <c r="CL438" s="83"/>
      <c r="CM438" s="69"/>
    </row>
    <row r="439" spans="10:91" x14ac:dyDescent="0.25">
      <c r="J439" s="45"/>
      <c r="K439" s="45"/>
      <c r="L439" s="45"/>
      <c r="M439" s="45"/>
      <c r="N439" s="45"/>
      <c r="O439" s="45"/>
      <c r="P439" s="45"/>
      <c r="Q439" s="45"/>
      <c r="R439" s="45"/>
      <c r="AO439" s="34"/>
      <c r="AP439" s="34"/>
      <c r="AQ439" s="34"/>
      <c r="AR439" s="34"/>
      <c r="BR439" s="69"/>
      <c r="BS439" s="69"/>
      <c r="BT439" s="69"/>
      <c r="BU439" s="69"/>
      <c r="BV439" s="69"/>
      <c r="BW439" s="69"/>
      <c r="BX439" s="69"/>
      <c r="BY439" s="69"/>
      <c r="BZ439" s="69"/>
      <c r="CA439" s="69"/>
      <c r="CB439" s="69"/>
      <c r="CC439" s="69"/>
      <c r="CD439" s="69"/>
      <c r="CE439" s="69"/>
      <c r="CF439" s="69"/>
      <c r="CG439" s="69"/>
      <c r="CH439" s="69"/>
      <c r="CI439" s="69"/>
      <c r="CJ439" s="69"/>
      <c r="CK439" s="69"/>
      <c r="CL439" s="83"/>
      <c r="CM439" s="69"/>
    </row>
    <row r="440" spans="10:91" x14ac:dyDescent="0.25">
      <c r="J440" s="45"/>
      <c r="K440" s="45"/>
      <c r="L440" s="45"/>
      <c r="M440" s="45"/>
      <c r="N440" s="45"/>
      <c r="O440" s="45"/>
      <c r="P440" s="45"/>
      <c r="Q440" s="45"/>
      <c r="R440" s="45"/>
      <c r="AO440" s="34"/>
      <c r="AP440" s="34"/>
      <c r="AQ440" s="34"/>
      <c r="AR440" s="34"/>
      <c r="BR440" s="69"/>
      <c r="BS440" s="69"/>
      <c r="BT440" s="69"/>
      <c r="BU440" s="69"/>
      <c r="BV440" s="69"/>
      <c r="BW440" s="69"/>
      <c r="BX440" s="69"/>
      <c r="BY440" s="69"/>
      <c r="BZ440" s="69"/>
      <c r="CA440" s="69"/>
      <c r="CB440" s="69"/>
      <c r="CC440" s="69"/>
      <c r="CD440" s="69"/>
      <c r="CE440" s="69"/>
      <c r="CF440" s="69"/>
      <c r="CG440" s="69"/>
      <c r="CH440" s="69"/>
      <c r="CI440" s="69"/>
      <c r="CJ440" s="69"/>
      <c r="CK440" s="69"/>
      <c r="CL440" s="83"/>
      <c r="CM440" s="69"/>
    </row>
    <row r="441" spans="10:91" x14ac:dyDescent="0.25">
      <c r="J441" s="45"/>
      <c r="K441" s="45"/>
      <c r="L441" s="45"/>
      <c r="M441" s="45"/>
      <c r="N441" s="45"/>
      <c r="O441" s="45"/>
      <c r="P441" s="45"/>
      <c r="Q441" s="45"/>
      <c r="R441" s="45"/>
      <c r="AO441" s="34"/>
      <c r="AP441" s="34"/>
      <c r="AQ441" s="34"/>
      <c r="AR441" s="34"/>
      <c r="BR441" s="69"/>
      <c r="BS441" s="69"/>
      <c r="BT441" s="69"/>
      <c r="BU441" s="69"/>
      <c r="BV441" s="69"/>
      <c r="BW441" s="69"/>
      <c r="BX441" s="69"/>
      <c r="BY441" s="69"/>
      <c r="BZ441" s="69"/>
      <c r="CA441" s="69"/>
      <c r="CB441" s="69"/>
      <c r="CC441" s="69"/>
      <c r="CD441" s="69"/>
      <c r="CE441" s="69"/>
      <c r="CF441" s="69"/>
      <c r="CG441" s="69"/>
      <c r="CH441" s="69"/>
      <c r="CI441" s="69"/>
      <c r="CJ441" s="69"/>
      <c r="CK441" s="69"/>
      <c r="CL441" s="83"/>
      <c r="CM441" s="69"/>
    </row>
    <row r="442" spans="10:91" x14ac:dyDescent="0.25">
      <c r="J442" s="45"/>
      <c r="K442" s="45"/>
      <c r="L442" s="45"/>
      <c r="M442" s="45"/>
      <c r="N442" s="45"/>
      <c r="O442" s="45"/>
      <c r="P442" s="45"/>
      <c r="Q442" s="45"/>
      <c r="R442" s="45"/>
      <c r="AO442" s="34"/>
      <c r="AP442" s="34"/>
      <c r="AQ442" s="34"/>
      <c r="AR442" s="34"/>
      <c r="BR442" s="69"/>
      <c r="BS442" s="69"/>
      <c r="BT442" s="69"/>
      <c r="BU442" s="69"/>
      <c r="BV442" s="69"/>
      <c r="BW442" s="69"/>
      <c r="BX442" s="69"/>
      <c r="BY442" s="69"/>
      <c r="BZ442" s="69"/>
      <c r="CA442" s="69"/>
      <c r="CB442" s="69"/>
      <c r="CC442" s="69"/>
      <c r="CD442" s="69"/>
      <c r="CE442" s="69"/>
      <c r="CF442" s="69"/>
      <c r="CG442" s="69"/>
      <c r="CH442" s="69"/>
      <c r="CI442" s="69"/>
      <c r="CJ442" s="69"/>
      <c r="CK442" s="69"/>
      <c r="CL442" s="83"/>
      <c r="CM442" s="69"/>
    </row>
    <row r="443" spans="10:91" x14ac:dyDescent="0.25">
      <c r="J443" s="45"/>
      <c r="K443" s="45"/>
      <c r="L443" s="45"/>
      <c r="M443" s="45"/>
      <c r="N443" s="45"/>
      <c r="O443" s="45"/>
      <c r="P443" s="45"/>
      <c r="Q443" s="45"/>
      <c r="R443" s="45"/>
      <c r="AO443" s="34"/>
      <c r="AP443" s="34"/>
      <c r="AQ443" s="34"/>
      <c r="AR443" s="34"/>
      <c r="BR443" s="69"/>
      <c r="BS443" s="69"/>
      <c r="BT443" s="69"/>
      <c r="BU443" s="69"/>
      <c r="BV443" s="69"/>
      <c r="BW443" s="69"/>
      <c r="BX443" s="69"/>
      <c r="BY443" s="69"/>
      <c r="BZ443" s="69"/>
      <c r="CA443" s="69"/>
      <c r="CB443" s="69"/>
      <c r="CC443" s="69"/>
      <c r="CD443" s="69"/>
      <c r="CE443" s="69"/>
      <c r="CF443" s="69"/>
      <c r="CG443" s="69"/>
      <c r="CH443" s="69"/>
      <c r="CI443" s="69"/>
      <c r="CJ443" s="69"/>
      <c r="CK443" s="69"/>
      <c r="CL443" s="83"/>
      <c r="CM443" s="69"/>
    </row>
    <row r="444" spans="10:91" x14ac:dyDescent="0.25">
      <c r="J444" s="45"/>
      <c r="K444" s="45"/>
      <c r="L444" s="45"/>
      <c r="M444" s="45"/>
      <c r="N444" s="45"/>
      <c r="O444" s="45"/>
      <c r="P444" s="45"/>
      <c r="Q444" s="45"/>
      <c r="R444" s="45"/>
      <c r="AO444" s="34"/>
      <c r="AP444" s="34"/>
      <c r="AQ444" s="34"/>
      <c r="AR444" s="34"/>
      <c r="BR444" s="69"/>
      <c r="BS444" s="69"/>
      <c r="BT444" s="69"/>
      <c r="BU444" s="69"/>
      <c r="BV444" s="69"/>
      <c r="BW444" s="69"/>
      <c r="BX444" s="69"/>
      <c r="BY444" s="69"/>
      <c r="BZ444" s="69"/>
      <c r="CA444" s="69"/>
      <c r="CB444" s="69"/>
      <c r="CC444" s="69"/>
      <c r="CD444" s="69"/>
      <c r="CE444" s="69"/>
      <c r="CF444" s="69"/>
      <c r="CG444" s="69"/>
      <c r="CH444" s="69"/>
      <c r="CI444" s="69"/>
      <c r="CJ444" s="69"/>
      <c r="CK444" s="69"/>
      <c r="CL444" s="83"/>
      <c r="CM444" s="69"/>
    </row>
    <row r="445" spans="10:91" x14ac:dyDescent="0.25">
      <c r="J445" s="45"/>
      <c r="K445" s="45"/>
      <c r="L445" s="45"/>
      <c r="M445" s="45"/>
      <c r="N445" s="45"/>
      <c r="O445" s="45"/>
      <c r="P445" s="45"/>
      <c r="Q445" s="45"/>
      <c r="R445" s="45"/>
      <c r="AO445" s="34"/>
      <c r="AP445" s="34"/>
      <c r="AQ445" s="34"/>
      <c r="AR445" s="34"/>
      <c r="BR445" s="69"/>
      <c r="BS445" s="69"/>
      <c r="BT445" s="69"/>
      <c r="BU445" s="69"/>
      <c r="BV445" s="69"/>
      <c r="BW445" s="69"/>
      <c r="BX445" s="69"/>
      <c r="BY445" s="69"/>
      <c r="BZ445" s="69"/>
      <c r="CA445" s="69"/>
      <c r="CB445" s="69"/>
      <c r="CC445" s="69"/>
      <c r="CD445" s="69"/>
      <c r="CE445" s="69"/>
      <c r="CF445" s="69"/>
      <c r="CG445" s="69"/>
      <c r="CH445" s="69"/>
      <c r="CI445" s="69"/>
      <c r="CJ445" s="69"/>
      <c r="CK445" s="69"/>
      <c r="CL445" s="83"/>
      <c r="CM445" s="69"/>
    </row>
    <row r="446" spans="10:91" x14ac:dyDescent="0.25">
      <c r="J446" s="45"/>
      <c r="K446" s="45"/>
      <c r="L446" s="45"/>
      <c r="M446" s="45"/>
      <c r="N446" s="45"/>
      <c r="O446" s="45"/>
      <c r="P446" s="45"/>
      <c r="Q446" s="45"/>
      <c r="R446" s="45"/>
      <c r="AO446" s="34"/>
      <c r="AP446" s="34"/>
      <c r="AQ446" s="34"/>
      <c r="AR446" s="34"/>
      <c r="BR446" s="69"/>
      <c r="BS446" s="69"/>
      <c r="BT446" s="69"/>
      <c r="BU446" s="69"/>
      <c r="BV446" s="69"/>
      <c r="BW446" s="69"/>
      <c r="BX446" s="69"/>
      <c r="BY446" s="69"/>
      <c r="BZ446" s="69"/>
      <c r="CA446" s="69"/>
      <c r="CB446" s="69"/>
      <c r="CC446" s="69"/>
      <c r="CD446" s="69"/>
      <c r="CE446" s="69"/>
      <c r="CF446" s="69"/>
      <c r="CG446" s="69"/>
      <c r="CH446" s="69"/>
      <c r="CI446" s="69"/>
      <c r="CJ446" s="69"/>
      <c r="CK446" s="69"/>
      <c r="CL446" s="83"/>
      <c r="CM446" s="69"/>
    </row>
    <row r="447" spans="10:91" x14ac:dyDescent="0.25">
      <c r="J447" s="45"/>
      <c r="K447" s="45"/>
      <c r="L447" s="45"/>
      <c r="M447" s="45"/>
      <c r="N447" s="45"/>
      <c r="O447" s="45"/>
      <c r="P447" s="45"/>
      <c r="Q447" s="45"/>
      <c r="R447" s="45"/>
      <c r="AO447" s="34"/>
      <c r="AP447" s="34"/>
      <c r="AQ447" s="34"/>
      <c r="AR447" s="34"/>
      <c r="BR447" s="69"/>
      <c r="BS447" s="69"/>
      <c r="BT447" s="69"/>
      <c r="BU447" s="69"/>
      <c r="BV447" s="69"/>
      <c r="BW447" s="69"/>
      <c r="BX447" s="69"/>
      <c r="BY447" s="69"/>
      <c r="BZ447" s="69"/>
      <c r="CA447" s="69"/>
      <c r="CB447" s="69"/>
      <c r="CC447" s="69"/>
      <c r="CD447" s="69"/>
      <c r="CE447" s="69"/>
      <c r="CF447" s="69"/>
      <c r="CG447" s="69"/>
      <c r="CH447" s="69"/>
      <c r="CI447" s="69"/>
      <c r="CJ447" s="69"/>
      <c r="CK447" s="69"/>
      <c r="CL447" s="83"/>
      <c r="CM447" s="69"/>
    </row>
    <row r="448" spans="10:91" x14ac:dyDescent="0.25">
      <c r="J448" s="45"/>
      <c r="K448" s="45"/>
      <c r="L448" s="45"/>
      <c r="M448" s="45"/>
      <c r="N448" s="45"/>
      <c r="O448" s="45"/>
      <c r="P448" s="45"/>
      <c r="Q448" s="45"/>
      <c r="R448" s="45"/>
      <c r="AO448" s="34"/>
      <c r="AP448" s="34"/>
      <c r="AQ448" s="34"/>
      <c r="AR448" s="34"/>
      <c r="BR448" s="69"/>
      <c r="BS448" s="69"/>
      <c r="BT448" s="69"/>
      <c r="BU448" s="69"/>
      <c r="BV448" s="69"/>
      <c r="BW448" s="69"/>
      <c r="BX448" s="69"/>
      <c r="BY448" s="69"/>
      <c r="BZ448" s="69"/>
      <c r="CA448" s="69"/>
      <c r="CB448" s="69"/>
      <c r="CC448" s="69"/>
      <c r="CD448" s="69"/>
      <c r="CE448" s="69"/>
      <c r="CF448" s="69"/>
      <c r="CG448" s="69"/>
      <c r="CH448" s="69"/>
      <c r="CI448" s="69"/>
      <c r="CJ448" s="69"/>
      <c r="CK448" s="69"/>
      <c r="CL448" s="83"/>
      <c r="CM448" s="69"/>
    </row>
    <row r="449" spans="10:91" x14ac:dyDescent="0.25">
      <c r="J449" s="45"/>
      <c r="K449" s="45"/>
      <c r="L449" s="45"/>
      <c r="M449" s="45"/>
      <c r="N449" s="45"/>
      <c r="O449" s="45"/>
      <c r="P449" s="45"/>
      <c r="Q449" s="45"/>
      <c r="R449" s="45"/>
      <c r="AO449" s="34"/>
      <c r="AP449" s="34"/>
      <c r="AQ449" s="34"/>
      <c r="AR449" s="34"/>
      <c r="BR449" s="69"/>
      <c r="BS449" s="69"/>
      <c r="BT449" s="69"/>
      <c r="BU449" s="69"/>
      <c r="BV449" s="69"/>
      <c r="BW449" s="69"/>
      <c r="BX449" s="69"/>
      <c r="BY449" s="69"/>
      <c r="BZ449" s="69"/>
      <c r="CA449" s="69"/>
      <c r="CB449" s="69"/>
      <c r="CC449" s="69"/>
      <c r="CD449" s="69"/>
      <c r="CE449" s="69"/>
      <c r="CF449" s="69"/>
      <c r="CG449" s="69"/>
      <c r="CH449" s="69"/>
      <c r="CI449" s="69"/>
      <c r="CJ449" s="69"/>
      <c r="CK449" s="69"/>
      <c r="CL449" s="83"/>
      <c r="CM449" s="69"/>
    </row>
    <row r="450" spans="10:91" x14ac:dyDescent="0.25">
      <c r="J450" s="45"/>
      <c r="K450" s="45"/>
      <c r="L450" s="45"/>
      <c r="M450" s="45"/>
      <c r="N450" s="45"/>
      <c r="O450" s="45"/>
      <c r="P450" s="45"/>
      <c r="Q450" s="45"/>
      <c r="R450" s="45"/>
      <c r="AO450" s="34"/>
      <c r="AP450" s="34"/>
      <c r="AQ450" s="34"/>
      <c r="AR450" s="34"/>
      <c r="BR450" s="69"/>
      <c r="BS450" s="69"/>
      <c r="BT450" s="69"/>
      <c r="BU450" s="69"/>
      <c r="BV450" s="69"/>
      <c r="BW450" s="69"/>
      <c r="BX450" s="69"/>
      <c r="BY450" s="69"/>
      <c r="BZ450" s="69"/>
      <c r="CA450" s="69"/>
      <c r="CB450" s="69"/>
      <c r="CC450" s="69"/>
      <c r="CD450" s="69"/>
      <c r="CE450" s="69"/>
      <c r="CF450" s="69"/>
      <c r="CG450" s="69"/>
      <c r="CH450" s="69"/>
      <c r="CI450" s="69"/>
      <c r="CJ450" s="69"/>
      <c r="CK450" s="69"/>
      <c r="CL450" s="83"/>
      <c r="CM450" s="69"/>
    </row>
    <row r="451" spans="10:91" x14ac:dyDescent="0.25">
      <c r="J451" s="45"/>
      <c r="K451" s="45"/>
      <c r="L451" s="45"/>
      <c r="M451" s="45"/>
      <c r="N451" s="45"/>
      <c r="O451" s="45"/>
      <c r="P451" s="45"/>
      <c r="Q451" s="45"/>
      <c r="R451" s="45"/>
      <c r="AO451" s="34"/>
      <c r="AP451" s="34"/>
      <c r="AQ451" s="34"/>
      <c r="AR451" s="34"/>
      <c r="BR451" s="69"/>
      <c r="BS451" s="69"/>
      <c r="BT451" s="69"/>
      <c r="BU451" s="69"/>
      <c r="BV451" s="69"/>
      <c r="BW451" s="69"/>
      <c r="BX451" s="69"/>
      <c r="BY451" s="69"/>
      <c r="BZ451" s="69"/>
      <c r="CA451" s="69"/>
      <c r="CB451" s="69"/>
      <c r="CC451" s="69"/>
      <c r="CD451" s="69"/>
      <c r="CE451" s="69"/>
      <c r="CF451" s="69"/>
      <c r="CG451" s="69"/>
      <c r="CH451" s="69"/>
      <c r="CI451" s="69"/>
      <c r="CJ451" s="69"/>
      <c r="CK451" s="69"/>
      <c r="CL451" s="83"/>
      <c r="CM451" s="69"/>
    </row>
    <row r="452" spans="10:91" x14ac:dyDescent="0.25">
      <c r="J452" s="45"/>
      <c r="K452" s="45"/>
      <c r="L452" s="45"/>
      <c r="M452" s="45"/>
      <c r="N452" s="45"/>
      <c r="O452" s="45"/>
      <c r="P452" s="45"/>
      <c r="Q452" s="45"/>
      <c r="R452" s="45"/>
      <c r="AO452" s="34"/>
      <c r="AP452" s="34"/>
      <c r="AQ452" s="34"/>
      <c r="AR452" s="34"/>
      <c r="BR452" s="69"/>
      <c r="BS452" s="69"/>
      <c r="BT452" s="69"/>
      <c r="BU452" s="69"/>
      <c r="BV452" s="69"/>
      <c r="BW452" s="69"/>
      <c r="BX452" s="69"/>
      <c r="BY452" s="69"/>
      <c r="BZ452" s="69"/>
      <c r="CA452" s="69"/>
      <c r="CB452" s="69"/>
      <c r="CC452" s="69"/>
      <c r="CD452" s="69"/>
      <c r="CE452" s="69"/>
      <c r="CF452" s="69"/>
      <c r="CG452" s="69"/>
      <c r="CH452" s="69"/>
      <c r="CI452" s="69"/>
      <c r="CJ452" s="69"/>
      <c r="CK452" s="69"/>
      <c r="CL452" s="83"/>
      <c r="CM452" s="69"/>
    </row>
    <row r="453" spans="10:91" x14ac:dyDescent="0.25">
      <c r="J453" s="45"/>
      <c r="K453" s="45"/>
      <c r="L453" s="45"/>
      <c r="M453" s="45"/>
      <c r="N453" s="45"/>
      <c r="O453" s="45"/>
      <c r="P453" s="45"/>
      <c r="Q453" s="45"/>
      <c r="R453" s="45"/>
      <c r="AO453" s="34"/>
      <c r="AP453" s="34"/>
      <c r="AQ453" s="34"/>
      <c r="AR453" s="34"/>
      <c r="BR453" s="69"/>
      <c r="BS453" s="69"/>
      <c r="BT453" s="69"/>
      <c r="BU453" s="69"/>
      <c r="BV453" s="69"/>
      <c r="BW453" s="69"/>
      <c r="BX453" s="69"/>
      <c r="BY453" s="69"/>
      <c r="BZ453" s="69"/>
      <c r="CA453" s="69"/>
      <c r="CB453" s="69"/>
      <c r="CC453" s="69"/>
      <c r="CD453" s="69"/>
      <c r="CE453" s="69"/>
      <c r="CF453" s="69"/>
      <c r="CG453" s="69"/>
      <c r="CH453" s="69"/>
      <c r="CI453" s="69"/>
      <c r="CJ453" s="69"/>
      <c r="CK453" s="69"/>
      <c r="CL453" s="83"/>
      <c r="CM453" s="69"/>
    </row>
    <row r="454" spans="10:91" x14ac:dyDescent="0.25">
      <c r="J454" s="45"/>
      <c r="K454" s="45"/>
      <c r="L454" s="45"/>
      <c r="M454" s="45"/>
      <c r="N454" s="45"/>
      <c r="O454" s="45"/>
      <c r="P454" s="45"/>
      <c r="Q454" s="45"/>
      <c r="R454" s="45"/>
      <c r="AO454" s="34"/>
      <c r="AP454" s="34"/>
      <c r="AQ454" s="34"/>
      <c r="AR454" s="34"/>
      <c r="BR454" s="69"/>
      <c r="BS454" s="69"/>
      <c r="BT454" s="69"/>
      <c r="BU454" s="69"/>
      <c r="BV454" s="69"/>
      <c r="BW454" s="69"/>
      <c r="BX454" s="69"/>
      <c r="BY454" s="69"/>
      <c r="BZ454" s="69"/>
      <c r="CA454" s="69"/>
      <c r="CB454" s="69"/>
      <c r="CC454" s="69"/>
      <c r="CD454" s="69"/>
      <c r="CE454" s="69"/>
      <c r="CF454" s="69"/>
      <c r="CG454" s="69"/>
      <c r="CH454" s="69"/>
      <c r="CI454" s="69"/>
      <c r="CJ454" s="69"/>
      <c r="CK454" s="69"/>
      <c r="CL454" s="83"/>
      <c r="CM454" s="69"/>
    </row>
    <row r="455" spans="10:91" x14ac:dyDescent="0.25">
      <c r="J455" s="45"/>
      <c r="K455" s="45"/>
      <c r="L455" s="45"/>
      <c r="M455" s="45"/>
      <c r="N455" s="45"/>
      <c r="O455" s="45"/>
      <c r="P455" s="45"/>
      <c r="Q455" s="45"/>
      <c r="R455" s="45"/>
      <c r="AO455" s="34"/>
      <c r="AP455" s="34"/>
      <c r="AQ455" s="34"/>
      <c r="AR455" s="34"/>
      <c r="BR455" s="69"/>
      <c r="BS455" s="69"/>
      <c r="BT455" s="69"/>
      <c r="BU455" s="69"/>
      <c r="BV455" s="69"/>
      <c r="BW455" s="69"/>
      <c r="BX455" s="69"/>
      <c r="BY455" s="69"/>
      <c r="BZ455" s="69"/>
      <c r="CA455" s="69"/>
      <c r="CB455" s="69"/>
      <c r="CC455" s="69"/>
      <c r="CD455" s="69"/>
      <c r="CE455" s="69"/>
      <c r="CF455" s="69"/>
      <c r="CG455" s="69"/>
      <c r="CH455" s="69"/>
      <c r="CI455" s="69"/>
      <c r="CJ455" s="69"/>
      <c r="CK455" s="69"/>
      <c r="CL455" s="83"/>
      <c r="CM455" s="69"/>
    </row>
    <row r="456" spans="10:91" x14ac:dyDescent="0.25">
      <c r="J456" s="45"/>
      <c r="K456" s="45"/>
      <c r="L456" s="45"/>
      <c r="M456" s="45"/>
      <c r="N456" s="45"/>
      <c r="O456" s="45"/>
      <c r="P456" s="45"/>
      <c r="Q456" s="45"/>
      <c r="R456" s="45"/>
      <c r="AO456" s="34"/>
      <c r="AP456" s="34"/>
      <c r="AQ456" s="34"/>
      <c r="AR456" s="34"/>
      <c r="BR456" s="69"/>
      <c r="BS456" s="69"/>
      <c r="BT456" s="69"/>
      <c r="BU456" s="69"/>
      <c r="BV456" s="69"/>
      <c r="BW456" s="69"/>
      <c r="BX456" s="69"/>
      <c r="BY456" s="69"/>
      <c r="BZ456" s="69"/>
      <c r="CA456" s="69"/>
      <c r="CB456" s="69"/>
      <c r="CC456" s="69"/>
      <c r="CD456" s="69"/>
      <c r="CE456" s="69"/>
      <c r="CF456" s="69"/>
      <c r="CG456" s="69"/>
      <c r="CH456" s="69"/>
      <c r="CI456" s="69"/>
      <c r="CJ456" s="69"/>
      <c r="CK456" s="69"/>
      <c r="CL456" s="83"/>
      <c r="CM456" s="69"/>
    </row>
    <row r="457" spans="10:91" x14ac:dyDescent="0.25">
      <c r="J457" s="45"/>
      <c r="K457" s="45"/>
      <c r="L457" s="45"/>
      <c r="M457" s="45"/>
      <c r="N457" s="45"/>
      <c r="O457" s="45"/>
      <c r="P457" s="45"/>
      <c r="Q457" s="45"/>
      <c r="R457" s="45"/>
      <c r="AO457" s="34"/>
      <c r="AP457" s="34"/>
      <c r="AQ457" s="34"/>
      <c r="AR457" s="34"/>
      <c r="BR457" s="69"/>
      <c r="BS457" s="69"/>
      <c r="BT457" s="69"/>
      <c r="BU457" s="69"/>
      <c r="BV457" s="69"/>
      <c r="BW457" s="69"/>
      <c r="BX457" s="69"/>
      <c r="BY457" s="69"/>
      <c r="BZ457" s="69"/>
      <c r="CA457" s="69"/>
      <c r="CB457" s="69"/>
      <c r="CC457" s="69"/>
      <c r="CD457" s="69"/>
      <c r="CE457" s="69"/>
      <c r="CF457" s="69"/>
      <c r="CG457" s="69"/>
      <c r="CH457" s="69"/>
      <c r="CI457" s="69"/>
      <c r="CJ457" s="69"/>
      <c r="CK457" s="69"/>
      <c r="CL457" s="83"/>
      <c r="CM457" s="69"/>
    </row>
    <row r="458" spans="10:91" x14ac:dyDescent="0.25">
      <c r="J458" s="45"/>
      <c r="K458" s="45"/>
      <c r="L458" s="45"/>
      <c r="M458" s="45"/>
      <c r="N458" s="45"/>
      <c r="O458" s="45"/>
      <c r="P458" s="45"/>
      <c r="Q458" s="45"/>
      <c r="R458" s="45"/>
      <c r="AO458" s="34"/>
      <c r="AP458" s="34"/>
      <c r="AQ458" s="34"/>
      <c r="AR458" s="34"/>
      <c r="BR458" s="69"/>
      <c r="BS458" s="69"/>
      <c r="BT458" s="69"/>
      <c r="BU458" s="69"/>
      <c r="BV458" s="69"/>
      <c r="BW458" s="69"/>
      <c r="BX458" s="69"/>
      <c r="BY458" s="69"/>
      <c r="BZ458" s="69"/>
      <c r="CA458" s="69"/>
      <c r="CB458" s="69"/>
      <c r="CC458" s="69"/>
      <c r="CD458" s="69"/>
      <c r="CE458" s="69"/>
      <c r="CF458" s="69"/>
      <c r="CG458" s="69"/>
      <c r="CH458" s="69"/>
      <c r="CI458" s="69"/>
      <c r="CJ458" s="69"/>
      <c r="CK458" s="69"/>
      <c r="CL458" s="83"/>
      <c r="CM458" s="69"/>
    </row>
    <row r="459" spans="10:91" x14ac:dyDescent="0.25">
      <c r="J459" s="45"/>
      <c r="K459" s="45"/>
      <c r="L459" s="45"/>
      <c r="M459" s="45"/>
      <c r="N459" s="45"/>
      <c r="O459" s="45"/>
      <c r="P459" s="45"/>
      <c r="Q459" s="45"/>
      <c r="R459" s="45"/>
      <c r="AO459" s="34"/>
      <c r="AP459" s="34"/>
      <c r="AQ459" s="34"/>
      <c r="AR459" s="34"/>
      <c r="BR459" s="69"/>
      <c r="BS459" s="69"/>
      <c r="BT459" s="69"/>
      <c r="BU459" s="69"/>
      <c r="BV459" s="69"/>
      <c r="BW459" s="69"/>
      <c r="BX459" s="69"/>
      <c r="BY459" s="69"/>
      <c r="BZ459" s="69"/>
      <c r="CA459" s="69"/>
      <c r="CB459" s="69"/>
      <c r="CC459" s="69"/>
      <c r="CD459" s="69"/>
      <c r="CE459" s="69"/>
      <c r="CF459" s="69"/>
      <c r="CG459" s="69"/>
      <c r="CH459" s="69"/>
      <c r="CI459" s="69"/>
      <c r="CJ459" s="69"/>
      <c r="CK459" s="69"/>
      <c r="CL459" s="83"/>
      <c r="CM459" s="69"/>
    </row>
    <row r="460" spans="10:91" x14ac:dyDescent="0.25">
      <c r="J460" s="45"/>
      <c r="K460" s="45"/>
      <c r="L460" s="45"/>
      <c r="M460" s="45"/>
      <c r="N460" s="45"/>
      <c r="O460" s="45"/>
      <c r="P460" s="45"/>
      <c r="Q460" s="45"/>
      <c r="R460" s="45"/>
      <c r="AO460" s="34"/>
      <c r="AP460" s="34"/>
      <c r="AQ460" s="34"/>
      <c r="AR460" s="34"/>
      <c r="BR460" s="69"/>
      <c r="BS460" s="69"/>
      <c r="BT460" s="69"/>
      <c r="BU460" s="69"/>
      <c r="BV460" s="69"/>
      <c r="BW460" s="69"/>
      <c r="BX460" s="69"/>
      <c r="BY460" s="69"/>
      <c r="BZ460" s="69"/>
      <c r="CA460" s="69"/>
      <c r="CB460" s="69"/>
      <c r="CC460" s="69"/>
      <c r="CD460" s="69"/>
      <c r="CE460" s="69"/>
      <c r="CF460" s="69"/>
      <c r="CG460" s="69"/>
      <c r="CH460" s="69"/>
      <c r="CI460" s="69"/>
      <c r="CJ460" s="69"/>
      <c r="CK460" s="69"/>
      <c r="CL460" s="83"/>
      <c r="CM460" s="69"/>
    </row>
    <row r="461" spans="10:91" x14ac:dyDescent="0.25">
      <c r="J461" s="45"/>
      <c r="K461" s="45"/>
      <c r="L461" s="45"/>
      <c r="M461" s="45"/>
      <c r="N461" s="45"/>
      <c r="O461" s="45"/>
      <c r="P461" s="45"/>
      <c r="Q461" s="45"/>
      <c r="R461" s="45"/>
      <c r="AO461" s="34"/>
      <c r="AP461" s="34"/>
      <c r="AQ461" s="34"/>
      <c r="AR461" s="34"/>
      <c r="BR461" s="69"/>
      <c r="BS461" s="69"/>
      <c r="BT461" s="69"/>
      <c r="BU461" s="69"/>
      <c r="BV461" s="69"/>
      <c r="BW461" s="69"/>
      <c r="BX461" s="69"/>
      <c r="BY461" s="69"/>
      <c r="BZ461" s="69"/>
      <c r="CA461" s="69"/>
      <c r="CB461" s="69"/>
      <c r="CC461" s="69"/>
      <c r="CD461" s="69"/>
      <c r="CE461" s="69"/>
      <c r="CF461" s="69"/>
      <c r="CG461" s="69"/>
      <c r="CH461" s="69"/>
      <c r="CI461" s="69"/>
      <c r="CJ461" s="69"/>
      <c r="CK461" s="69"/>
      <c r="CL461" s="83"/>
      <c r="CM461" s="69"/>
    </row>
    <row r="462" spans="10:91" x14ac:dyDescent="0.25">
      <c r="J462" s="45"/>
      <c r="K462" s="45"/>
      <c r="L462" s="45"/>
      <c r="M462" s="45"/>
      <c r="N462" s="45"/>
      <c r="O462" s="45"/>
      <c r="P462" s="45"/>
      <c r="Q462" s="45"/>
      <c r="R462" s="45"/>
      <c r="AO462" s="34"/>
      <c r="AP462" s="34"/>
      <c r="AQ462" s="34"/>
      <c r="AR462" s="34"/>
      <c r="BR462" s="69"/>
      <c r="BS462" s="69"/>
      <c r="BT462" s="69"/>
      <c r="BU462" s="69"/>
      <c r="BV462" s="69"/>
      <c r="BW462" s="69"/>
      <c r="BX462" s="69"/>
      <c r="BY462" s="69"/>
      <c r="BZ462" s="69"/>
      <c r="CA462" s="69"/>
      <c r="CB462" s="69"/>
      <c r="CC462" s="69"/>
      <c r="CD462" s="69"/>
      <c r="CE462" s="69"/>
      <c r="CF462" s="69"/>
      <c r="CG462" s="69"/>
      <c r="CH462" s="69"/>
      <c r="CI462" s="69"/>
      <c r="CJ462" s="69"/>
      <c r="CK462" s="69"/>
      <c r="CL462" s="83"/>
      <c r="CM462" s="69"/>
    </row>
    <row r="463" spans="10:91" x14ac:dyDescent="0.25">
      <c r="J463" s="45"/>
      <c r="K463" s="45"/>
      <c r="L463" s="45"/>
      <c r="M463" s="45"/>
      <c r="N463" s="45"/>
      <c r="O463" s="45"/>
      <c r="P463" s="45"/>
      <c r="Q463" s="45"/>
      <c r="R463" s="45"/>
      <c r="AO463" s="34"/>
      <c r="AP463" s="34"/>
      <c r="AQ463" s="34"/>
      <c r="AR463" s="34"/>
      <c r="BR463" s="69"/>
      <c r="BS463" s="69"/>
      <c r="BT463" s="69"/>
      <c r="BU463" s="69"/>
      <c r="BV463" s="69"/>
      <c r="BW463" s="69"/>
      <c r="BX463" s="69"/>
      <c r="BY463" s="69"/>
      <c r="BZ463" s="69"/>
      <c r="CA463" s="69"/>
      <c r="CB463" s="69"/>
      <c r="CC463" s="69"/>
      <c r="CD463" s="69"/>
      <c r="CE463" s="69"/>
      <c r="CF463" s="69"/>
      <c r="CG463" s="69"/>
      <c r="CH463" s="69"/>
      <c r="CI463" s="69"/>
      <c r="CJ463" s="69"/>
      <c r="CK463" s="69"/>
      <c r="CL463" s="83"/>
      <c r="CM463" s="69"/>
    </row>
    <row r="464" spans="10:91" x14ac:dyDescent="0.25">
      <c r="J464" s="45"/>
      <c r="K464" s="45"/>
      <c r="L464" s="45"/>
      <c r="M464" s="45"/>
      <c r="N464" s="45"/>
      <c r="O464" s="45"/>
      <c r="P464" s="45"/>
      <c r="Q464" s="45"/>
      <c r="R464" s="45"/>
      <c r="AO464" s="34"/>
      <c r="AP464" s="34"/>
      <c r="AQ464" s="34"/>
      <c r="AR464" s="34"/>
      <c r="BR464" s="69"/>
      <c r="BS464" s="69"/>
      <c r="BT464" s="69"/>
      <c r="BU464" s="69"/>
      <c r="BV464" s="69"/>
      <c r="BW464" s="69"/>
      <c r="BX464" s="69"/>
      <c r="BY464" s="69"/>
      <c r="BZ464" s="69"/>
      <c r="CA464" s="69"/>
      <c r="CB464" s="69"/>
      <c r="CC464" s="69"/>
      <c r="CD464" s="69"/>
      <c r="CE464" s="69"/>
      <c r="CF464" s="69"/>
      <c r="CG464" s="69"/>
      <c r="CH464" s="69"/>
      <c r="CI464" s="69"/>
      <c r="CJ464" s="69"/>
      <c r="CK464" s="69"/>
      <c r="CL464" s="83"/>
      <c r="CM464" s="69"/>
    </row>
    <row r="465" spans="10:91" x14ac:dyDescent="0.25">
      <c r="J465" s="45"/>
      <c r="K465" s="45"/>
      <c r="L465" s="45"/>
      <c r="M465" s="45"/>
      <c r="N465" s="45"/>
      <c r="O465" s="45"/>
      <c r="P465" s="45"/>
      <c r="Q465" s="45"/>
      <c r="R465" s="45"/>
      <c r="AO465" s="34"/>
      <c r="AP465" s="34"/>
      <c r="AQ465" s="34"/>
      <c r="AR465" s="34"/>
      <c r="BR465" s="69"/>
      <c r="BS465" s="69"/>
      <c r="BT465" s="69"/>
      <c r="BU465" s="69"/>
      <c r="BV465" s="69"/>
      <c r="BW465" s="69"/>
      <c r="BX465" s="69"/>
      <c r="BY465" s="69"/>
      <c r="BZ465" s="69"/>
      <c r="CA465" s="69"/>
      <c r="CB465" s="69"/>
      <c r="CC465" s="69"/>
      <c r="CD465" s="69"/>
      <c r="CE465" s="69"/>
      <c r="CF465" s="69"/>
      <c r="CG465" s="69"/>
      <c r="CH465" s="69"/>
      <c r="CI465" s="69"/>
      <c r="CJ465" s="69"/>
      <c r="CK465" s="69"/>
      <c r="CL465" s="83"/>
      <c r="CM465" s="69"/>
    </row>
    <row r="466" spans="10:91" x14ac:dyDescent="0.25">
      <c r="J466" s="45"/>
      <c r="K466" s="45"/>
      <c r="L466" s="45"/>
      <c r="M466" s="45"/>
      <c r="N466" s="45"/>
      <c r="O466" s="45"/>
      <c r="P466" s="45"/>
      <c r="Q466" s="45"/>
      <c r="R466" s="45"/>
      <c r="AO466" s="34"/>
      <c r="AP466" s="34"/>
      <c r="AQ466" s="34"/>
      <c r="AR466" s="34"/>
      <c r="BR466" s="69"/>
      <c r="BS466" s="69"/>
      <c r="BT466" s="69"/>
      <c r="BU466" s="69"/>
      <c r="BV466" s="69"/>
      <c r="BW466" s="69"/>
      <c r="BX466" s="69"/>
      <c r="BY466" s="69"/>
      <c r="BZ466" s="69"/>
      <c r="CA466" s="69"/>
      <c r="CB466" s="69"/>
      <c r="CC466" s="69"/>
      <c r="CD466" s="69"/>
      <c r="CE466" s="69"/>
      <c r="CF466" s="69"/>
      <c r="CG466" s="69"/>
      <c r="CH466" s="69"/>
      <c r="CI466" s="69"/>
      <c r="CJ466" s="69"/>
      <c r="CK466" s="69"/>
      <c r="CL466" s="83"/>
      <c r="CM466" s="69"/>
    </row>
    <row r="467" spans="10:91" x14ac:dyDescent="0.25">
      <c r="J467" s="45"/>
      <c r="K467" s="45"/>
      <c r="L467" s="45"/>
      <c r="M467" s="45"/>
      <c r="N467" s="45"/>
      <c r="O467" s="45"/>
      <c r="P467" s="45"/>
      <c r="Q467" s="45"/>
      <c r="R467" s="45"/>
      <c r="AO467" s="34"/>
      <c r="AP467" s="34"/>
      <c r="AQ467" s="34"/>
      <c r="AR467" s="34"/>
      <c r="BR467" s="69"/>
      <c r="BS467" s="69"/>
      <c r="BT467" s="69"/>
      <c r="BU467" s="69"/>
      <c r="BV467" s="69"/>
      <c r="BW467" s="69"/>
      <c r="BX467" s="69"/>
      <c r="BY467" s="69"/>
      <c r="BZ467" s="69"/>
      <c r="CA467" s="69"/>
      <c r="CB467" s="69"/>
      <c r="CC467" s="69"/>
      <c r="CD467" s="69"/>
      <c r="CE467" s="69"/>
      <c r="CF467" s="69"/>
      <c r="CG467" s="69"/>
      <c r="CH467" s="69"/>
      <c r="CI467" s="69"/>
      <c r="CJ467" s="69"/>
      <c r="CK467" s="69"/>
      <c r="CL467" s="83"/>
      <c r="CM467" s="69"/>
    </row>
    <row r="468" spans="10:91" x14ac:dyDescent="0.25">
      <c r="J468" s="45"/>
      <c r="K468" s="45"/>
      <c r="L468" s="45"/>
      <c r="M468" s="45"/>
      <c r="N468" s="45"/>
      <c r="O468" s="45"/>
      <c r="P468" s="45"/>
      <c r="Q468" s="45"/>
      <c r="R468" s="45"/>
      <c r="AO468" s="34"/>
      <c r="AP468" s="34"/>
      <c r="AQ468" s="34"/>
      <c r="AR468" s="34"/>
      <c r="BR468" s="69"/>
      <c r="BS468" s="69"/>
      <c r="BT468" s="69"/>
      <c r="BU468" s="69"/>
      <c r="BV468" s="69"/>
      <c r="BW468" s="69"/>
      <c r="BX468" s="69"/>
      <c r="BY468" s="69"/>
      <c r="BZ468" s="69"/>
      <c r="CA468" s="69"/>
      <c r="CB468" s="69"/>
      <c r="CC468" s="69"/>
      <c r="CD468" s="69"/>
      <c r="CE468" s="69"/>
      <c r="CF468" s="69"/>
      <c r="CG468" s="69"/>
      <c r="CH468" s="69"/>
      <c r="CI468" s="69"/>
      <c r="CJ468" s="69"/>
      <c r="CK468" s="69"/>
      <c r="CL468" s="83"/>
      <c r="CM468" s="69"/>
    </row>
    <row r="469" spans="10:91" x14ac:dyDescent="0.25">
      <c r="J469" s="45"/>
      <c r="K469" s="45"/>
      <c r="L469" s="45"/>
      <c r="M469" s="45"/>
      <c r="N469" s="45"/>
      <c r="O469" s="45"/>
      <c r="P469" s="45"/>
      <c r="Q469" s="45"/>
      <c r="R469" s="45"/>
      <c r="AO469" s="34"/>
      <c r="AP469" s="34"/>
      <c r="AQ469" s="34"/>
      <c r="AR469" s="34"/>
      <c r="BR469" s="69"/>
      <c r="BS469" s="69"/>
      <c r="BT469" s="69"/>
      <c r="BU469" s="69"/>
      <c r="BV469" s="69"/>
      <c r="BW469" s="69"/>
      <c r="BX469" s="69"/>
      <c r="BY469" s="69"/>
      <c r="BZ469" s="69"/>
      <c r="CA469" s="69"/>
      <c r="CB469" s="69"/>
      <c r="CC469" s="69"/>
      <c r="CD469" s="69"/>
      <c r="CE469" s="69"/>
      <c r="CF469" s="69"/>
      <c r="CG469" s="69"/>
      <c r="CH469" s="69"/>
      <c r="CI469" s="69"/>
      <c r="CJ469" s="69"/>
      <c r="CK469" s="69"/>
      <c r="CL469" s="83"/>
      <c r="CM469" s="69"/>
    </row>
    <row r="470" spans="10:91" x14ac:dyDescent="0.25">
      <c r="J470" s="45"/>
      <c r="K470" s="45"/>
      <c r="L470" s="45"/>
      <c r="M470" s="45"/>
      <c r="N470" s="45"/>
      <c r="O470" s="45"/>
      <c r="P470" s="45"/>
      <c r="Q470" s="45"/>
      <c r="R470" s="45"/>
      <c r="AO470" s="34"/>
      <c r="AP470" s="34"/>
      <c r="AQ470" s="34"/>
      <c r="AR470" s="34"/>
      <c r="BR470" s="69"/>
      <c r="BS470" s="69"/>
      <c r="BT470" s="69"/>
      <c r="BU470" s="69"/>
      <c r="BV470" s="69"/>
      <c r="BW470" s="69"/>
      <c r="BX470" s="69"/>
      <c r="BY470" s="69"/>
      <c r="BZ470" s="69"/>
      <c r="CA470" s="69"/>
      <c r="CB470" s="69"/>
      <c r="CC470" s="69"/>
      <c r="CD470" s="69"/>
      <c r="CE470" s="69"/>
      <c r="CF470" s="69"/>
      <c r="CG470" s="69"/>
      <c r="CH470" s="69"/>
      <c r="CI470" s="69"/>
      <c r="CJ470" s="69"/>
      <c r="CK470" s="69"/>
      <c r="CL470" s="83"/>
      <c r="CM470" s="69"/>
    </row>
    <row r="471" spans="10:91" x14ac:dyDescent="0.25">
      <c r="J471" s="45"/>
      <c r="K471" s="45"/>
      <c r="L471" s="45"/>
      <c r="M471" s="45"/>
      <c r="N471" s="45"/>
      <c r="O471" s="45"/>
      <c r="P471" s="45"/>
      <c r="Q471" s="45"/>
      <c r="R471" s="45"/>
      <c r="AO471" s="34"/>
      <c r="AP471" s="34"/>
      <c r="AQ471" s="34"/>
      <c r="AR471" s="34"/>
      <c r="BR471" s="69"/>
      <c r="BS471" s="69"/>
      <c r="BT471" s="69"/>
      <c r="BU471" s="69"/>
      <c r="BV471" s="69"/>
      <c r="BW471" s="69"/>
      <c r="BX471" s="69"/>
      <c r="BY471" s="69"/>
      <c r="BZ471" s="69"/>
      <c r="CA471" s="69"/>
      <c r="CB471" s="69"/>
      <c r="CC471" s="69"/>
      <c r="CD471" s="69"/>
      <c r="CE471" s="69"/>
      <c r="CF471" s="69"/>
      <c r="CG471" s="69"/>
      <c r="CH471" s="69"/>
      <c r="CI471" s="69"/>
      <c r="CJ471" s="69"/>
      <c r="CK471" s="69"/>
      <c r="CL471" s="83"/>
      <c r="CM471" s="69"/>
    </row>
    <row r="472" spans="10:91" x14ac:dyDescent="0.25">
      <c r="J472" s="45"/>
      <c r="K472" s="45"/>
      <c r="L472" s="45"/>
      <c r="M472" s="45"/>
      <c r="N472" s="45"/>
      <c r="O472" s="45"/>
      <c r="P472" s="45"/>
      <c r="Q472" s="45"/>
      <c r="R472" s="45"/>
      <c r="AO472" s="34"/>
      <c r="AP472" s="34"/>
      <c r="AQ472" s="34"/>
      <c r="AR472" s="34"/>
      <c r="BR472" s="69"/>
      <c r="BS472" s="69"/>
      <c r="BT472" s="69"/>
      <c r="BU472" s="69"/>
      <c r="BV472" s="69"/>
      <c r="BW472" s="69"/>
      <c r="BX472" s="69"/>
      <c r="BY472" s="69"/>
      <c r="BZ472" s="69"/>
      <c r="CA472" s="69"/>
      <c r="CB472" s="69"/>
      <c r="CC472" s="69"/>
      <c r="CD472" s="69"/>
      <c r="CE472" s="69"/>
      <c r="CF472" s="69"/>
      <c r="CG472" s="69"/>
      <c r="CH472" s="69"/>
      <c r="CI472" s="69"/>
      <c r="CJ472" s="69"/>
      <c r="CK472" s="69"/>
      <c r="CL472" s="83"/>
      <c r="CM472" s="69"/>
    </row>
    <row r="473" spans="10:91" x14ac:dyDescent="0.25">
      <c r="J473" s="45"/>
      <c r="K473" s="45"/>
      <c r="L473" s="45"/>
      <c r="M473" s="45"/>
      <c r="N473" s="45"/>
      <c r="O473" s="45"/>
      <c r="P473" s="45"/>
      <c r="Q473" s="45"/>
      <c r="R473" s="45"/>
      <c r="AO473" s="34"/>
      <c r="AP473" s="34"/>
      <c r="AQ473" s="34"/>
      <c r="AR473" s="34"/>
      <c r="BR473" s="69"/>
      <c r="BS473" s="69"/>
      <c r="BT473" s="69"/>
      <c r="BU473" s="69"/>
      <c r="BV473" s="69"/>
      <c r="BW473" s="69"/>
      <c r="BX473" s="69"/>
      <c r="BY473" s="69"/>
      <c r="BZ473" s="69"/>
      <c r="CA473" s="69"/>
      <c r="CB473" s="69"/>
      <c r="CC473" s="69"/>
      <c r="CD473" s="69"/>
      <c r="CE473" s="69"/>
      <c r="CF473" s="69"/>
      <c r="CG473" s="69"/>
      <c r="CH473" s="69"/>
      <c r="CI473" s="69"/>
      <c r="CJ473" s="69"/>
      <c r="CK473" s="69"/>
      <c r="CL473" s="83"/>
      <c r="CM473" s="69"/>
    </row>
    <row r="474" spans="10:91" x14ac:dyDescent="0.25">
      <c r="J474" s="45"/>
      <c r="K474" s="45"/>
      <c r="L474" s="45"/>
      <c r="M474" s="45"/>
      <c r="N474" s="45"/>
      <c r="O474" s="45"/>
      <c r="P474" s="45"/>
      <c r="Q474" s="45"/>
      <c r="R474" s="45"/>
      <c r="AO474" s="34"/>
      <c r="AP474" s="34"/>
      <c r="AQ474" s="34"/>
      <c r="AR474" s="34"/>
      <c r="BR474" s="69"/>
      <c r="BS474" s="69"/>
      <c r="BT474" s="69"/>
      <c r="BU474" s="69"/>
      <c r="BV474" s="69"/>
      <c r="BW474" s="69"/>
      <c r="BX474" s="69"/>
      <c r="BY474" s="69"/>
      <c r="BZ474" s="69"/>
      <c r="CA474" s="69"/>
      <c r="CB474" s="69"/>
      <c r="CC474" s="69"/>
      <c r="CD474" s="69"/>
      <c r="CE474" s="69"/>
      <c r="CF474" s="69"/>
      <c r="CG474" s="69"/>
      <c r="CH474" s="69"/>
      <c r="CI474" s="69"/>
      <c r="CJ474" s="69"/>
      <c r="CK474" s="69"/>
      <c r="CL474" s="83"/>
      <c r="CM474" s="69"/>
    </row>
    <row r="475" spans="10:91" x14ac:dyDescent="0.25">
      <c r="J475" s="45"/>
      <c r="K475" s="45"/>
      <c r="L475" s="45"/>
      <c r="M475" s="45"/>
      <c r="N475" s="45"/>
      <c r="O475" s="45"/>
      <c r="P475" s="45"/>
      <c r="Q475" s="45"/>
      <c r="R475" s="45"/>
      <c r="AO475" s="34"/>
      <c r="AP475" s="34"/>
      <c r="AQ475" s="34"/>
      <c r="AR475" s="34"/>
      <c r="BR475" s="69"/>
      <c r="BS475" s="69"/>
      <c r="BT475" s="69"/>
      <c r="BU475" s="69"/>
      <c r="BV475" s="69"/>
      <c r="BW475" s="69"/>
      <c r="BX475" s="69"/>
      <c r="BY475" s="69"/>
      <c r="BZ475" s="69"/>
      <c r="CA475" s="69"/>
      <c r="CB475" s="69"/>
      <c r="CC475" s="69"/>
      <c r="CD475" s="69"/>
      <c r="CE475" s="69"/>
      <c r="CF475" s="69"/>
      <c r="CG475" s="69"/>
      <c r="CH475" s="69"/>
      <c r="CI475" s="69"/>
      <c r="CJ475" s="69"/>
      <c r="CK475" s="69"/>
      <c r="CL475" s="83"/>
      <c r="CM475" s="69"/>
    </row>
    <row r="476" spans="10:91" x14ac:dyDescent="0.25">
      <c r="J476" s="45"/>
      <c r="K476" s="45"/>
      <c r="L476" s="45"/>
      <c r="M476" s="45"/>
      <c r="N476" s="45"/>
      <c r="O476" s="45"/>
      <c r="P476" s="45"/>
      <c r="Q476" s="45"/>
      <c r="R476" s="45"/>
      <c r="AO476" s="34"/>
      <c r="AP476" s="34"/>
      <c r="AQ476" s="34"/>
      <c r="AR476" s="34"/>
      <c r="BR476" s="69"/>
      <c r="BS476" s="69"/>
      <c r="BT476" s="69"/>
      <c r="BU476" s="69"/>
      <c r="BV476" s="69"/>
      <c r="BW476" s="69"/>
      <c r="BX476" s="69"/>
      <c r="BY476" s="69"/>
      <c r="BZ476" s="69"/>
      <c r="CA476" s="69"/>
      <c r="CB476" s="69"/>
      <c r="CC476" s="69"/>
      <c r="CD476" s="69"/>
      <c r="CE476" s="69"/>
      <c r="CF476" s="69"/>
      <c r="CG476" s="69"/>
      <c r="CH476" s="69"/>
      <c r="CI476" s="69"/>
      <c r="CJ476" s="69"/>
      <c r="CK476" s="69"/>
      <c r="CL476" s="83"/>
      <c r="CM476" s="69"/>
    </row>
    <row r="477" spans="10:91" x14ac:dyDescent="0.25">
      <c r="J477" s="45"/>
      <c r="K477" s="45"/>
      <c r="L477" s="45"/>
      <c r="M477" s="45"/>
      <c r="N477" s="45"/>
      <c r="O477" s="45"/>
      <c r="P477" s="45"/>
      <c r="Q477" s="45"/>
      <c r="R477" s="45"/>
      <c r="AO477" s="34"/>
      <c r="AP477" s="34"/>
      <c r="AQ477" s="34"/>
      <c r="AR477" s="34"/>
      <c r="BR477" s="69"/>
      <c r="BS477" s="69"/>
      <c r="BT477" s="69"/>
      <c r="BU477" s="69"/>
      <c r="BV477" s="69"/>
      <c r="BW477" s="69"/>
      <c r="BX477" s="69"/>
      <c r="BY477" s="69"/>
      <c r="BZ477" s="69"/>
      <c r="CA477" s="69"/>
      <c r="CB477" s="69"/>
      <c r="CC477" s="69"/>
      <c r="CD477" s="69"/>
      <c r="CE477" s="69"/>
      <c r="CF477" s="69"/>
      <c r="CG477" s="69"/>
      <c r="CH477" s="69"/>
      <c r="CI477" s="69"/>
      <c r="CJ477" s="69"/>
      <c r="CK477" s="69"/>
      <c r="CL477" s="83"/>
      <c r="CM477" s="69"/>
    </row>
    <row r="478" spans="10:91" x14ac:dyDescent="0.25">
      <c r="J478" s="45"/>
      <c r="K478" s="45"/>
      <c r="L478" s="45"/>
      <c r="M478" s="45"/>
      <c r="N478" s="45"/>
      <c r="O478" s="45"/>
      <c r="P478" s="45"/>
      <c r="Q478" s="45"/>
      <c r="R478" s="45"/>
      <c r="AO478" s="34"/>
      <c r="AP478" s="34"/>
      <c r="AQ478" s="34"/>
      <c r="AR478" s="34"/>
      <c r="BR478" s="69"/>
      <c r="BS478" s="69"/>
      <c r="BT478" s="69"/>
      <c r="BU478" s="69"/>
      <c r="BV478" s="69"/>
      <c r="BW478" s="69"/>
      <c r="BX478" s="69"/>
      <c r="BY478" s="69"/>
      <c r="BZ478" s="69"/>
      <c r="CA478" s="69"/>
      <c r="CB478" s="69"/>
      <c r="CC478" s="69"/>
      <c r="CD478" s="69"/>
      <c r="CE478" s="69"/>
      <c r="CF478" s="69"/>
      <c r="CG478" s="69"/>
      <c r="CH478" s="69"/>
      <c r="CI478" s="69"/>
      <c r="CJ478" s="69"/>
      <c r="CK478" s="69"/>
      <c r="CL478" s="83"/>
      <c r="CM478" s="69"/>
    </row>
    <row r="479" spans="10:91" x14ac:dyDescent="0.25">
      <c r="J479" s="45"/>
      <c r="K479" s="45"/>
      <c r="L479" s="45"/>
      <c r="M479" s="45"/>
      <c r="N479" s="45"/>
      <c r="O479" s="45"/>
      <c r="P479" s="45"/>
      <c r="Q479" s="45"/>
      <c r="R479" s="45"/>
      <c r="AO479" s="34"/>
      <c r="AP479" s="34"/>
      <c r="AQ479" s="34"/>
      <c r="AR479" s="34"/>
      <c r="BR479" s="69"/>
      <c r="BS479" s="69"/>
      <c r="BT479" s="69"/>
      <c r="BU479" s="69"/>
      <c r="BV479" s="69"/>
      <c r="BW479" s="69"/>
      <c r="BX479" s="69"/>
      <c r="BY479" s="69"/>
      <c r="BZ479" s="69"/>
      <c r="CA479" s="69"/>
      <c r="CB479" s="69"/>
      <c r="CC479" s="69"/>
      <c r="CD479" s="69"/>
      <c r="CE479" s="69"/>
      <c r="CF479" s="69"/>
      <c r="CG479" s="69"/>
      <c r="CH479" s="69"/>
      <c r="CI479" s="69"/>
      <c r="CJ479" s="69"/>
      <c r="CK479" s="69"/>
      <c r="CL479" s="83"/>
      <c r="CM479" s="69"/>
    </row>
    <row r="480" spans="10:91" x14ac:dyDescent="0.25">
      <c r="J480" s="45"/>
      <c r="K480" s="45"/>
      <c r="L480" s="45"/>
      <c r="M480" s="45"/>
      <c r="N480" s="45"/>
      <c r="O480" s="45"/>
      <c r="P480" s="45"/>
      <c r="Q480" s="45"/>
      <c r="R480" s="45"/>
      <c r="AO480" s="34"/>
      <c r="AP480" s="34"/>
      <c r="AQ480" s="34"/>
      <c r="AR480" s="34"/>
      <c r="BR480" s="69"/>
      <c r="BS480" s="69"/>
      <c r="BT480" s="69"/>
      <c r="BU480" s="69"/>
      <c r="BV480" s="69"/>
      <c r="BW480" s="69"/>
      <c r="BX480" s="69"/>
      <c r="BY480" s="69"/>
      <c r="BZ480" s="69"/>
      <c r="CA480" s="69"/>
      <c r="CB480" s="69"/>
      <c r="CC480" s="69"/>
      <c r="CD480" s="69"/>
      <c r="CE480" s="69"/>
      <c r="CF480" s="69"/>
      <c r="CG480" s="69"/>
      <c r="CH480" s="69"/>
      <c r="CI480" s="69"/>
      <c r="CJ480" s="69"/>
      <c r="CK480" s="69"/>
      <c r="CL480" s="83"/>
      <c r="CM480" s="69"/>
    </row>
    <row r="481" spans="10:91" x14ac:dyDescent="0.25">
      <c r="J481" s="45"/>
      <c r="K481" s="45"/>
      <c r="L481" s="45"/>
      <c r="M481" s="45"/>
      <c r="N481" s="45"/>
      <c r="O481" s="45"/>
      <c r="P481" s="45"/>
      <c r="Q481" s="45"/>
      <c r="R481" s="45"/>
      <c r="AO481" s="34"/>
      <c r="AP481" s="34"/>
      <c r="AQ481" s="34"/>
      <c r="AR481" s="34"/>
      <c r="BR481" s="69"/>
      <c r="BS481" s="69"/>
      <c r="BT481" s="69"/>
      <c r="BU481" s="69"/>
      <c r="BV481" s="69"/>
      <c r="BW481" s="69"/>
      <c r="BX481" s="69"/>
      <c r="BY481" s="69"/>
      <c r="BZ481" s="69"/>
      <c r="CA481" s="69"/>
      <c r="CB481" s="69"/>
      <c r="CC481" s="69"/>
      <c r="CD481" s="69"/>
      <c r="CE481" s="69"/>
      <c r="CF481" s="69"/>
      <c r="CG481" s="69"/>
      <c r="CH481" s="69"/>
      <c r="CI481" s="69"/>
      <c r="CJ481" s="69"/>
      <c r="CK481" s="69"/>
      <c r="CL481" s="83"/>
      <c r="CM481" s="69"/>
    </row>
    <row r="482" spans="10:91" x14ac:dyDescent="0.25">
      <c r="J482" s="45"/>
      <c r="K482" s="45"/>
      <c r="L482" s="45"/>
      <c r="M482" s="45"/>
      <c r="N482" s="45"/>
      <c r="O482" s="45"/>
      <c r="P482" s="45"/>
      <c r="Q482" s="45"/>
      <c r="R482" s="45"/>
      <c r="AO482" s="34"/>
      <c r="AP482" s="34"/>
      <c r="AQ482" s="34"/>
      <c r="AR482" s="34"/>
      <c r="BR482" s="69"/>
      <c r="BS482" s="69"/>
      <c r="BT482" s="69"/>
      <c r="BU482" s="69"/>
      <c r="BV482" s="69"/>
      <c r="BW482" s="69"/>
      <c r="BX482" s="69"/>
      <c r="BY482" s="69"/>
      <c r="BZ482" s="69"/>
      <c r="CA482" s="69"/>
      <c r="CB482" s="69"/>
      <c r="CC482" s="69"/>
      <c r="CD482" s="69"/>
      <c r="CE482" s="69"/>
      <c r="CF482" s="69"/>
      <c r="CG482" s="69"/>
      <c r="CH482" s="69"/>
      <c r="CI482" s="69"/>
      <c r="CJ482" s="69"/>
      <c r="CK482" s="69"/>
      <c r="CL482" s="83"/>
      <c r="CM482" s="69"/>
    </row>
    <row r="483" spans="10:91" x14ac:dyDescent="0.25">
      <c r="J483" s="45"/>
      <c r="K483" s="45"/>
      <c r="L483" s="45"/>
      <c r="M483" s="45"/>
      <c r="N483" s="45"/>
      <c r="O483" s="45"/>
      <c r="P483" s="45"/>
      <c r="Q483" s="45"/>
      <c r="R483" s="45"/>
      <c r="AO483" s="34"/>
      <c r="AP483" s="34"/>
      <c r="AQ483" s="34"/>
      <c r="AR483" s="34"/>
      <c r="BR483" s="69"/>
      <c r="BS483" s="69"/>
      <c r="BT483" s="69"/>
      <c r="BU483" s="69"/>
      <c r="BV483" s="69"/>
      <c r="BW483" s="69"/>
      <c r="BX483" s="69"/>
      <c r="BY483" s="69"/>
      <c r="BZ483" s="69"/>
      <c r="CA483" s="69"/>
      <c r="CB483" s="69"/>
      <c r="CC483" s="69"/>
      <c r="CD483" s="69"/>
      <c r="CE483" s="69"/>
      <c r="CF483" s="69"/>
      <c r="CG483" s="69"/>
      <c r="CH483" s="69"/>
      <c r="CI483" s="69"/>
      <c r="CJ483" s="69"/>
      <c r="CK483" s="69"/>
      <c r="CL483" s="83"/>
      <c r="CM483" s="69"/>
    </row>
    <row r="484" spans="10:91" x14ac:dyDescent="0.25">
      <c r="J484" s="45"/>
      <c r="K484" s="45"/>
      <c r="L484" s="45"/>
      <c r="M484" s="45"/>
      <c r="N484" s="45"/>
      <c r="O484" s="45"/>
      <c r="P484" s="45"/>
      <c r="Q484" s="45"/>
      <c r="R484" s="45"/>
      <c r="AO484" s="34"/>
      <c r="AP484" s="34"/>
      <c r="AQ484" s="34"/>
      <c r="AR484" s="34"/>
      <c r="BR484" s="69"/>
      <c r="BS484" s="69"/>
      <c r="BT484" s="69"/>
      <c r="BU484" s="69"/>
      <c r="BV484" s="69"/>
      <c r="BW484" s="69"/>
      <c r="BX484" s="69"/>
      <c r="BY484" s="69"/>
      <c r="BZ484" s="69"/>
      <c r="CA484" s="69"/>
      <c r="CB484" s="69"/>
      <c r="CC484" s="69"/>
      <c r="CD484" s="69"/>
      <c r="CE484" s="69"/>
      <c r="CF484" s="69"/>
      <c r="CG484" s="69"/>
      <c r="CH484" s="69"/>
      <c r="CI484" s="69"/>
      <c r="CJ484" s="69"/>
      <c r="CK484" s="69"/>
      <c r="CL484" s="83"/>
      <c r="CM484" s="69"/>
    </row>
    <row r="485" spans="10:91" x14ac:dyDescent="0.25">
      <c r="J485" s="45"/>
      <c r="K485" s="45"/>
      <c r="L485" s="45"/>
      <c r="M485" s="45"/>
      <c r="N485" s="45"/>
      <c r="O485" s="45"/>
      <c r="P485" s="45"/>
      <c r="Q485" s="45"/>
      <c r="R485" s="45"/>
      <c r="AO485" s="34"/>
      <c r="AP485" s="34"/>
      <c r="AQ485" s="34"/>
      <c r="AR485" s="34"/>
      <c r="BR485" s="69"/>
      <c r="BS485" s="69"/>
      <c r="BT485" s="69"/>
      <c r="BU485" s="69"/>
      <c r="BV485" s="69"/>
      <c r="BW485" s="69"/>
      <c r="BX485" s="69"/>
      <c r="BY485" s="69"/>
      <c r="BZ485" s="69"/>
      <c r="CA485" s="69"/>
      <c r="CB485" s="69"/>
      <c r="CC485" s="69"/>
      <c r="CD485" s="69"/>
      <c r="CE485" s="69"/>
      <c r="CF485" s="69"/>
      <c r="CG485" s="69"/>
      <c r="CH485" s="69"/>
      <c r="CI485" s="69"/>
      <c r="CJ485" s="69"/>
      <c r="CK485" s="69"/>
      <c r="CL485" s="83"/>
      <c r="CM485" s="69"/>
    </row>
    <row r="486" spans="10:91" x14ac:dyDescent="0.25">
      <c r="J486" s="45"/>
      <c r="K486" s="45"/>
      <c r="L486" s="45"/>
      <c r="M486" s="45"/>
      <c r="N486" s="45"/>
      <c r="O486" s="45"/>
      <c r="P486" s="45"/>
      <c r="Q486" s="45"/>
      <c r="R486" s="45"/>
      <c r="AO486" s="34"/>
      <c r="AP486" s="34"/>
      <c r="AQ486" s="34"/>
      <c r="AR486" s="34"/>
      <c r="BR486" s="69"/>
      <c r="BS486" s="69"/>
      <c r="BT486" s="69"/>
      <c r="BU486" s="69"/>
      <c r="BV486" s="69"/>
      <c r="BW486" s="69"/>
      <c r="BX486" s="69"/>
      <c r="BY486" s="69"/>
      <c r="BZ486" s="69"/>
      <c r="CA486" s="69"/>
      <c r="CB486" s="69"/>
      <c r="CC486" s="69"/>
      <c r="CD486" s="69"/>
      <c r="CE486" s="69"/>
      <c r="CF486" s="69"/>
      <c r="CG486" s="69"/>
      <c r="CH486" s="69"/>
      <c r="CI486" s="69"/>
      <c r="CJ486" s="69"/>
      <c r="CK486" s="69"/>
      <c r="CL486" s="83"/>
      <c r="CM486" s="69"/>
    </row>
    <row r="487" spans="10:91" x14ac:dyDescent="0.25">
      <c r="J487" s="45"/>
      <c r="K487" s="45"/>
      <c r="L487" s="45"/>
      <c r="M487" s="45"/>
      <c r="N487" s="45"/>
      <c r="O487" s="45"/>
      <c r="P487" s="45"/>
      <c r="Q487" s="45"/>
      <c r="R487" s="45"/>
      <c r="AO487" s="34"/>
      <c r="AP487" s="34"/>
      <c r="AQ487" s="34"/>
      <c r="AR487" s="34"/>
      <c r="BR487" s="69"/>
      <c r="BS487" s="69"/>
      <c r="BT487" s="69"/>
      <c r="BU487" s="69"/>
      <c r="BV487" s="69"/>
      <c r="BW487" s="69"/>
      <c r="BX487" s="69"/>
      <c r="BY487" s="69"/>
      <c r="BZ487" s="69"/>
      <c r="CA487" s="69"/>
      <c r="CB487" s="69"/>
      <c r="CC487" s="69"/>
      <c r="CD487" s="69"/>
      <c r="CE487" s="69"/>
      <c r="CF487" s="69"/>
      <c r="CG487" s="69"/>
      <c r="CH487" s="69"/>
      <c r="CI487" s="69"/>
      <c r="CJ487" s="69"/>
      <c r="CK487" s="69"/>
      <c r="CL487" s="83"/>
      <c r="CM487" s="69"/>
    </row>
    <row r="488" spans="10:91" x14ac:dyDescent="0.25">
      <c r="J488" s="45"/>
      <c r="K488" s="45"/>
      <c r="L488" s="45"/>
      <c r="M488" s="45"/>
      <c r="N488" s="45"/>
      <c r="O488" s="45"/>
      <c r="P488" s="45"/>
      <c r="Q488" s="45"/>
      <c r="R488" s="45"/>
      <c r="AO488" s="34"/>
      <c r="AP488" s="34"/>
      <c r="AQ488" s="34"/>
      <c r="AR488" s="34"/>
      <c r="BR488" s="69"/>
      <c r="BS488" s="69"/>
      <c r="BT488" s="69"/>
      <c r="BU488" s="69"/>
      <c r="BV488" s="69"/>
      <c r="BW488" s="69"/>
      <c r="BX488" s="69"/>
      <c r="BY488" s="69"/>
      <c r="BZ488" s="69"/>
      <c r="CA488" s="69"/>
      <c r="CB488" s="69"/>
      <c r="CC488" s="69"/>
      <c r="CD488" s="69"/>
      <c r="CE488" s="69"/>
      <c r="CF488" s="69"/>
      <c r="CG488" s="69"/>
      <c r="CH488" s="69"/>
      <c r="CI488" s="69"/>
      <c r="CJ488" s="69"/>
      <c r="CK488" s="69"/>
      <c r="CL488" s="83"/>
      <c r="CM488" s="69"/>
    </row>
    <row r="489" spans="10:91" x14ac:dyDescent="0.25">
      <c r="J489" s="45"/>
      <c r="K489" s="45"/>
      <c r="L489" s="45"/>
      <c r="M489" s="45"/>
      <c r="N489" s="45"/>
      <c r="O489" s="45"/>
      <c r="P489" s="45"/>
      <c r="Q489" s="45"/>
      <c r="R489" s="45"/>
      <c r="AO489" s="34"/>
      <c r="AP489" s="34"/>
      <c r="AQ489" s="34"/>
      <c r="AR489" s="34"/>
      <c r="BR489" s="69"/>
      <c r="BS489" s="69"/>
      <c r="BT489" s="69"/>
      <c r="BU489" s="69"/>
      <c r="BV489" s="69"/>
      <c r="BW489" s="69"/>
      <c r="BX489" s="69"/>
      <c r="BY489" s="69"/>
      <c r="BZ489" s="69"/>
      <c r="CA489" s="69"/>
      <c r="CB489" s="69"/>
      <c r="CC489" s="69"/>
      <c r="CD489" s="69"/>
      <c r="CE489" s="69"/>
      <c r="CF489" s="69"/>
      <c r="CG489" s="69"/>
      <c r="CH489" s="69"/>
      <c r="CI489" s="69"/>
      <c r="CJ489" s="69"/>
      <c r="CK489" s="69"/>
      <c r="CL489" s="83"/>
      <c r="CM489" s="69"/>
    </row>
    <row r="490" spans="10:91" x14ac:dyDescent="0.25">
      <c r="J490" s="45"/>
      <c r="K490" s="45"/>
      <c r="L490" s="45"/>
      <c r="M490" s="45"/>
      <c r="N490" s="45"/>
      <c r="O490" s="45"/>
      <c r="P490" s="45"/>
      <c r="Q490" s="45"/>
      <c r="R490" s="45"/>
      <c r="AO490" s="34"/>
      <c r="AP490" s="34"/>
      <c r="AQ490" s="34"/>
      <c r="AR490" s="34"/>
      <c r="BR490" s="69"/>
      <c r="BS490" s="69"/>
      <c r="BT490" s="69"/>
      <c r="BU490" s="69"/>
      <c r="BV490" s="69"/>
      <c r="BW490" s="69"/>
      <c r="BX490" s="69"/>
      <c r="BY490" s="69"/>
      <c r="BZ490" s="69"/>
      <c r="CA490" s="69"/>
      <c r="CB490" s="69"/>
      <c r="CC490" s="69"/>
      <c r="CD490" s="69"/>
      <c r="CE490" s="69"/>
      <c r="CF490" s="69"/>
      <c r="CG490" s="69"/>
      <c r="CH490" s="69"/>
      <c r="CI490" s="69"/>
      <c r="CJ490" s="69"/>
      <c r="CK490" s="69"/>
      <c r="CL490" s="83"/>
      <c r="CM490" s="69"/>
    </row>
    <row r="491" spans="10:91" x14ac:dyDescent="0.25">
      <c r="J491" s="45"/>
      <c r="K491" s="45"/>
      <c r="L491" s="45"/>
      <c r="M491" s="45"/>
      <c r="N491" s="45"/>
      <c r="O491" s="45"/>
      <c r="P491" s="45"/>
      <c r="Q491" s="45"/>
      <c r="R491" s="45"/>
      <c r="AO491" s="34"/>
      <c r="AP491" s="34"/>
      <c r="AQ491" s="34"/>
      <c r="AR491" s="34"/>
      <c r="BR491" s="69"/>
      <c r="BS491" s="69"/>
      <c r="BT491" s="69"/>
      <c r="BU491" s="69"/>
      <c r="BV491" s="69"/>
      <c r="BW491" s="69"/>
      <c r="BX491" s="69"/>
      <c r="BY491" s="69"/>
      <c r="BZ491" s="69"/>
      <c r="CA491" s="69"/>
      <c r="CB491" s="69"/>
      <c r="CC491" s="69"/>
      <c r="CD491" s="69"/>
      <c r="CE491" s="69"/>
      <c r="CF491" s="69"/>
      <c r="CG491" s="69"/>
      <c r="CH491" s="69"/>
      <c r="CI491" s="69"/>
      <c r="CJ491" s="69"/>
      <c r="CK491" s="69"/>
      <c r="CL491" s="83"/>
      <c r="CM491" s="69"/>
    </row>
    <row r="492" spans="10:91" x14ac:dyDescent="0.25">
      <c r="J492" s="45"/>
      <c r="K492" s="45"/>
      <c r="L492" s="45"/>
      <c r="M492" s="45"/>
      <c r="N492" s="45"/>
      <c r="O492" s="45"/>
      <c r="P492" s="45"/>
      <c r="Q492" s="45"/>
      <c r="R492" s="45"/>
      <c r="AO492" s="34"/>
      <c r="AP492" s="34"/>
      <c r="AQ492" s="34"/>
      <c r="AR492" s="34"/>
      <c r="BR492" s="69"/>
      <c r="BS492" s="69"/>
      <c r="BT492" s="69"/>
      <c r="BU492" s="69"/>
      <c r="BV492" s="69"/>
      <c r="BW492" s="69"/>
      <c r="BX492" s="69"/>
      <c r="BY492" s="69"/>
      <c r="BZ492" s="69"/>
      <c r="CA492" s="69"/>
      <c r="CB492" s="69"/>
      <c r="CC492" s="69"/>
      <c r="CD492" s="69"/>
      <c r="CE492" s="69"/>
      <c r="CF492" s="69"/>
      <c r="CG492" s="69"/>
      <c r="CH492" s="69"/>
      <c r="CI492" s="69"/>
      <c r="CJ492" s="69"/>
      <c r="CK492" s="69"/>
      <c r="CL492" s="83"/>
      <c r="CM492" s="69"/>
    </row>
    <row r="493" spans="10:91" x14ac:dyDescent="0.25">
      <c r="J493" s="45"/>
      <c r="K493" s="45"/>
      <c r="L493" s="45"/>
      <c r="M493" s="45"/>
      <c r="N493" s="45"/>
      <c r="O493" s="45"/>
      <c r="P493" s="45"/>
      <c r="Q493" s="45"/>
      <c r="R493" s="45"/>
      <c r="AO493" s="34"/>
      <c r="AP493" s="34"/>
      <c r="AQ493" s="34"/>
      <c r="AR493" s="34"/>
      <c r="BR493" s="69"/>
      <c r="BS493" s="69"/>
      <c r="BT493" s="69"/>
      <c r="BU493" s="69"/>
      <c r="BV493" s="69"/>
      <c r="BW493" s="69"/>
      <c r="BX493" s="69"/>
      <c r="BY493" s="69"/>
      <c r="BZ493" s="69"/>
      <c r="CA493" s="69"/>
      <c r="CB493" s="69"/>
      <c r="CC493" s="69"/>
      <c r="CD493" s="69"/>
      <c r="CE493" s="69"/>
      <c r="CF493" s="69"/>
      <c r="CG493" s="69"/>
      <c r="CH493" s="69"/>
      <c r="CI493" s="69"/>
      <c r="CJ493" s="69"/>
      <c r="CK493" s="69"/>
      <c r="CL493" s="83"/>
      <c r="CM493" s="69"/>
    </row>
    <row r="494" spans="10:91" x14ac:dyDescent="0.25">
      <c r="J494" s="45"/>
      <c r="K494" s="45"/>
      <c r="L494" s="45"/>
      <c r="M494" s="45"/>
      <c r="N494" s="45"/>
      <c r="O494" s="45"/>
      <c r="P494" s="45"/>
      <c r="Q494" s="45"/>
      <c r="R494" s="45"/>
      <c r="AO494" s="34"/>
      <c r="AP494" s="34"/>
      <c r="AQ494" s="34"/>
      <c r="AR494" s="34"/>
      <c r="BR494" s="69"/>
      <c r="BS494" s="69"/>
      <c r="BT494" s="69"/>
      <c r="BU494" s="69"/>
      <c r="BV494" s="69"/>
      <c r="BW494" s="69"/>
      <c r="BX494" s="69"/>
      <c r="BY494" s="69"/>
      <c r="BZ494" s="69"/>
      <c r="CA494" s="69"/>
      <c r="CB494" s="69"/>
      <c r="CC494" s="69"/>
      <c r="CD494" s="69"/>
      <c r="CE494" s="69"/>
      <c r="CF494" s="69"/>
      <c r="CG494" s="69"/>
      <c r="CH494" s="69"/>
      <c r="CI494" s="69"/>
      <c r="CJ494" s="69"/>
      <c r="CK494" s="69"/>
      <c r="CL494" s="83"/>
      <c r="CM494" s="69"/>
    </row>
    <row r="495" spans="10:91" x14ac:dyDescent="0.25">
      <c r="J495" s="45"/>
      <c r="K495" s="45"/>
      <c r="L495" s="45"/>
      <c r="M495" s="45"/>
      <c r="N495" s="45"/>
      <c r="O495" s="45"/>
      <c r="P495" s="45"/>
      <c r="Q495" s="45"/>
      <c r="R495" s="45"/>
      <c r="AO495" s="34"/>
      <c r="AP495" s="34"/>
      <c r="AQ495" s="34"/>
      <c r="AR495" s="34"/>
      <c r="BR495" s="69"/>
      <c r="BS495" s="69"/>
      <c r="BT495" s="69"/>
      <c r="BU495" s="69"/>
      <c r="BV495" s="69"/>
      <c r="BW495" s="69"/>
      <c r="BX495" s="69"/>
      <c r="BY495" s="69"/>
      <c r="BZ495" s="69"/>
      <c r="CA495" s="69"/>
      <c r="CB495" s="69"/>
      <c r="CC495" s="69"/>
      <c r="CD495" s="69"/>
      <c r="CE495" s="69"/>
      <c r="CF495" s="69"/>
      <c r="CG495" s="69"/>
      <c r="CH495" s="69"/>
      <c r="CI495" s="69"/>
      <c r="CJ495" s="69"/>
      <c r="CK495" s="69"/>
      <c r="CL495" s="83"/>
      <c r="CM495" s="69"/>
    </row>
    <row r="496" spans="10:91" x14ac:dyDescent="0.25">
      <c r="J496" s="45"/>
      <c r="K496" s="45"/>
      <c r="L496" s="45"/>
      <c r="M496" s="45"/>
      <c r="N496" s="45"/>
      <c r="O496" s="45"/>
      <c r="P496" s="45"/>
      <c r="Q496" s="45"/>
      <c r="R496" s="45"/>
      <c r="AO496" s="34"/>
      <c r="AP496" s="34"/>
      <c r="AQ496" s="34"/>
      <c r="AR496" s="34"/>
      <c r="BR496" s="69"/>
      <c r="BS496" s="69"/>
      <c r="BT496" s="69"/>
      <c r="BU496" s="69"/>
      <c r="BV496" s="69"/>
      <c r="BW496" s="69"/>
      <c r="BX496" s="69"/>
      <c r="BY496" s="69"/>
      <c r="BZ496" s="69"/>
      <c r="CA496" s="69"/>
      <c r="CB496" s="69"/>
      <c r="CC496" s="69"/>
      <c r="CD496" s="69"/>
      <c r="CE496" s="69"/>
      <c r="CF496" s="69"/>
      <c r="CG496" s="69"/>
      <c r="CH496" s="69"/>
      <c r="CI496" s="69"/>
      <c r="CJ496" s="69"/>
      <c r="CK496" s="69"/>
      <c r="CL496" s="83"/>
      <c r="CM496" s="69"/>
    </row>
    <row r="497" spans="10:91" x14ac:dyDescent="0.25">
      <c r="J497" s="45"/>
      <c r="K497" s="45"/>
      <c r="L497" s="45"/>
      <c r="M497" s="45"/>
      <c r="N497" s="45"/>
      <c r="O497" s="45"/>
      <c r="P497" s="45"/>
      <c r="Q497" s="45"/>
      <c r="R497" s="45"/>
      <c r="AO497" s="34"/>
      <c r="AP497" s="34"/>
      <c r="AQ497" s="34"/>
      <c r="AR497" s="34"/>
      <c r="BR497" s="69"/>
      <c r="BS497" s="69"/>
      <c r="BT497" s="69"/>
      <c r="BU497" s="69"/>
      <c r="BV497" s="69"/>
      <c r="BW497" s="69"/>
      <c r="BX497" s="69"/>
      <c r="BY497" s="69"/>
      <c r="BZ497" s="69"/>
      <c r="CA497" s="69"/>
      <c r="CB497" s="69"/>
      <c r="CC497" s="69"/>
      <c r="CD497" s="69"/>
      <c r="CE497" s="69"/>
      <c r="CF497" s="69"/>
      <c r="CG497" s="69"/>
      <c r="CH497" s="69"/>
      <c r="CI497" s="69"/>
      <c r="CJ497" s="69"/>
      <c r="CK497" s="69"/>
      <c r="CL497" s="83"/>
      <c r="CM497" s="69"/>
    </row>
    <row r="498" spans="10:91" x14ac:dyDescent="0.25">
      <c r="J498" s="45"/>
      <c r="K498" s="45"/>
      <c r="L498" s="45"/>
      <c r="M498" s="45"/>
      <c r="N498" s="45"/>
      <c r="O498" s="45"/>
      <c r="P498" s="45"/>
      <c r="Q498" s="45"/>
      <c r="R498" s="45"/>
      <c r="AO498" s="34"/>
      <c r="AP498" s="34"/>
      <c r="AQ498" s="34"/>
      <c r="AR498" s="34"/>
      <c r="BR498" s="69"/>
      <c r="BS498" s="69"/>
      <c r="BT498" s="69"/>
      <c r="BU498" s="69"/>
      <c r="BV498" s="69"/>
      <c r="BW498" s="69"/>
      <c r="BX498" s="69"/>
      <c r="BY498" s="69"/>
      <c r="BZ498" s="69"/>
      <c r="CA498" s="69"/>
      <c r="CB498" s="69"/>
      <c r="CC498" s="69"/>
      <c r="CD498" s="69"/>
      <c r="CE498" s="69"/>
      <c r="CF498" s="69"/>
      <c r="CG498" s="69"/>
      <c r="CH498" s="69"/>
      <c r="CI498" s="69"/>
      <c r="CJ498" s="69"/>
      <c r="CK498" s="69"/>
      <c r="CL498" s="83"/>
      <c r="CM498" s="69"/>
    </row>
    <row r="499" spans="10:91" x14ac:dyDescent="0.25">
      <c r="J499" s="45"/>
      <c r="K499" s="45"/>
      <c r="L499" s="45"/>
      <c r="M499" s="45"/>
      <c r="N499" s="45"/>
      <c r="O499" s="45"/>
      <c r="P499" s="45"/>
      <c r="Q499" s="45"/>
      <c r="R499" s="45"/>
      <c r="AO499" s="34"/>
      <c r="AP499" s="34"/>
      <c r="AQ499" s="34"/>
      <c r="AR499" s="34"/>
      <c r="BR499" s="69"/>
      <c r="BS499" s="69"/>
      <c r="BT499" s="69"/>
      <c r="BU499" s="69"/>
      <c r="BV499" s="69"/>
      <c r="BW499" s="69"/>
      <c r="BX499" s="69"/>
      <c r="BY499" s="69"/>
      <c r="BZ499" s="69"/>
      <c r="CA499" s="69"/>
      <c r="CB499" s="69"/>
      <c r="CC499" s="69"/>
      <c r="CD499" s="69"/>
      <c r="CE499" s="69"/>
      <c r="CF499" s="69"/>
      <c r="CG499" s="69"/>
      <c r="CH499" s="69"/>
      <c r="CI499" s="69"/>
      <c r="CJ499" s="69"/>
      <c r="CK499" s="69"/>
      <c r="CL499" s="83"/>
      <c r="CM499" s="69"/>
    </row>
    <row r="500" spans="10:91" x14ac:dyDescent="0.25">
      <c r="J500" s="45"/>
      <c r="K500" s="45"/>
      <c r="L500" s="45"/>
      <c r="M500" s="45"/>
      <c r="N500" s="45"/>
      <c r="O500" s="45"/>
      <c r="P500" s="45"/>
      <c r="Q500" s="45"/>
      <c r="R500" s="45"/>
      <c r="AO500" s="34"/>
      <c r="AP500" s="34"/>
      <c r="AQ500" s="34"/>
      <c r="AR500" s="34"/>
      <c r="BR500" s="69"/>
      <c r="BS500" s="69"/>
      <c r="BT500" s="69"/>
      <c r="BU500" s="69"/>
      <c r="BV500" s="69"/>
      <c r="BW500" s="69"/>
      <c r="BX500" s="69"/>
      <c r="BY500" s="69"/>
      <c r="BZ500" s="69"/>
      <c r="CA500" s="69"/>
      <c r="CB500" s="69"/>
      <c r="CC500" s="69"/>
      <c r="CD500" s="69"/>
      <c r="CE500" s="69"/>
      <c r="CF500" s="69"/>
      <c r="CG500" s="69"/>
      <c r="CH500" s="69"/>
      <c r="CI500" s="69"/>
      <c r="CJ500" s="69"/>
      <c r="CK500" s="69"/>
      <c r="CL500" s="83"/>
      <c r="CM500" s="69"/>
    </row>
    <row r="501" spans="10:91" x14ac:dyDescent="0.25">
      <c r="J501" s="45"/>
      <c r="K501" s="45"/>
      <c r="L501" s="45"/>
      <c r="M501" s="45"/>
      <c r="N501" s="45"/>
      <c r="O501" s="45"/>
      <c r="P501" s="45"/>
      <c r="Q501" s="45"/>
      <c r="R501" s="45"/>
      <c r="AO501" s="34"/>
      <c r="AP501" s="34"/>
      <c r="AQ501" s="34"/>
      <c r="AR501" s="34"/>
      <c r="BR501" s="69"/>
      <c r="BS501" s="69"/>
      <c r="BT501" s="69"/>
      <c r="BU501" s="69"/>
      <c r="BV501" s="69"/>
      <c r="BW501" s="69"/>
      <c r="BX501" s="69"/>
      <c r="BY501" s="69"/>
      <c r="BZ501" s="69"/>
      <c r="CA501" s="69"/>
      <c r="CB501" s="69"/>
      <c r="CC501" s="69"/>
      <c r="CD501" s="69"/>
      <c r="CE501" s="69"/>
      <c r="CF501" s="69"/>
      <c r="CG501" s="69"/>
      <c r="CH501" s="69"/>
      <c r="CI501" s="69"/>
      <c r="CJ501" s="69"/>
      <c r="CK501" s="69"/>
      <c r="CL501" s="83"/>
      <c r="CM501" s="69"/>
    </row>
    <row r="502" spans="10:91" x14ac:dyDescent="0.25">
      <c r="J502" s="45"/>
      <c r="K502" s="45"/>
      <c r="L502" s="45"/>
      <c r="M502" s="45"/>
      <c r="N502" s="45"/>
      <c r="O502" s="45"/>
      <c r="P502" s="45"/>
      <c r="Q502" s="45"/>
      <c r="R502" s="45"/>
      <c r="AO502" s="34"/>
      <c r="AP502" s="34"/>
      <c r="AQ502" s="34"/>
      <c r="AR502" s="34"/>
      <c r="BR502" s="69"/>
      <c r="BS502" s="69"/>
      <c r="BT502" s="69"/>
      <c r="BU502" s="69"/>
      <c r="BV502" s="69"/>
      <c r="BW502" s="69"/>
      <c r="BX502" s="69"/>
      <c r="BY502" s="69"/>
      <c r="BZ502" s="69"/>
      <c r="CA502" s="69"/>
      <c r="CB502" s="69"/>
      <c r="CC502" s="69"/>
      <c r="CD502" s="69"/>
      <c r="CE502" s="69"/>
      <c r="CF502" s="69"/>
      <c r="CG502" s="69"/>
      <c r="CH502" s="69"/>
      <c r="CI502" s="69"/>
      <c r="CJ502" s="69"/>
      <c r="CK502" s="69"/>
      <c r="CL502" s="83"/>
      <c r="CM502" s="69"/>
    </row>
    <row r="503" spans="10:91" x14ac:dyDescent="0.25">
      <c r="J503" s="45"/>
      <c r="K503" s="45"/>
      <c r="L503" s="45"/>
      <c r="M503" s="45"/>
      <c r="N503" s="45"/>
      <c r="O503" s="45"/>
      <c r="P503" s="45"/>
      <c r="Q503" s="45"/>
      <c r="R503" s="45"/>
      <c r="AO503" s="34"/>
      <c r="AP503" s="34"/>
      <c r="AQ503" s="34"/>
      <c r="AR503" s="34"/>
      <c r="BR503" s="69"/>
      <c r="BS503" s="69"/>
      <c r="BT503" s="69"/>
      <c r="BU503" s="69"/>
      <c r="BV503" s="69"/>
      <c r="BW503" s="69"/>
      <c r="BX503" s="69"/>
      <c r="BY503" s="69"/>
      <c r="BZ503" s="69"/>
      <c r="CA503" s="69"/>
      <c r="CB503" s="69"/>
      <c r="CC503" s="69"/>
      <c r="CD503" s="69"/>
      <c r="CE503" s="69"/>
      <c r="CF503" s="69"/>
      <c r="CG503" s="69"/>
      <c r="CH503" s="69"/>
      <c r="CI503" s="69"/>
      <c r="CJ503" s="69"/>
      <c r="CK503" s="69"/>
      <c r="CL503" s="83"/>
      <c r="CM503" s="69"/>
    </row>
    <row r="504" spans="10:91" x14ac:dyDescent="0.25">
      <c r="J504" s="45"/>
      <c r="K504" s="45"/>
      <c r="L504" s="45"/>
      <c r="M504" s="45"/>
      <c r="N504" s="45"/>
      <c r="O504" s="45"/>
      <c r="P504" s="45"/>
      <c r="Q504" s="45"/>
      <c r="R504" s="45"/>
      <c r="AO504" s="34"/>
      <c r="AP504" s="34"/>
      <c r="AQ504" s="34"/>
      <c r="AR504" s="34"/>
      <c r="BR504" s="69"/>
      <c r="BS504" s="69"/>
      <c r="BT504" s="69"/>
      <c r="BU504" s="69"/>
      <c r="BV504" s="69"/>
      <c r="BW504" s="69"/>
      <c r="BX504" s="69"/>
      <c r="BY504" s="69"/>
      <c r="BZ504" s="69"/>
      <c r="CA504" s="69"/>
      <c r="CB504" s="69"/>
      <c r="CC504" s="69"/>
      <c r="CD504" s="69"/>
      <c r="CE504" s="69"/>
      <c r="CF504" s="69"/>
      <c r="CG504" s="69"/>
      <c r="CH504" s="69"/>
      <c r="CI504" s="69"/>
      <c r="CJ504" s="69"/>
      <c r="CK504" s="69"/>
      <c r="CL504" s="83"/>
      <c r="CM504" s="69"/>
    </row>
    <row r="505" spans="10:91" x14ac:dyDescent="0.25">
      <c r="J505" s="45"/>
      <c r="K505" s="45"/>
      <c r="L505" s="45"/>
      <c r="M505" s="45"/>
      <c r="N505" s="45"/>
      <c r="O505" s="45"/>
      <c r="P505" s="45"/>
      <c r="Q505" s="45"/>
      <c r="R505" s="45"/>
      <c r="AO505" s="34"/>
      <c r="AP505" s="34"/>
      <c r="AQ505" s="34"/>
      <c r="AR505" s="34"/>
      <c r="BR505" s="69"/>
      <c r="BS505" s="69"/>
      <c r="BT505" s="69"/>
      <c r="BU505" s="69"/>
      <c r="BV505" s="69"/>
      <c r="BW505" s="69"/>
      <c r="BX505" s="69"/>
      <c r="BY505" s="69"/>
      <c r="BZ505" s="69"/>
      <c r="CA505" s="69"/>
      <c r="CB505" s="69"/>
      <c r="CC505" s="69"/>
      <c r="CD505" s="69"/>
      <c r="CE505" s="69"/>
      <c r="CF505" s="69"/>
      <c r="CG505" s="69"/>
      <c r="CH505" s="69"/>
      <c r="CI505" s="69"/>
      <c r="CJ505" s="69"/>
      <c r="CK505" s="69"/>
      <c r="CL505" s="83"/>
      <c r="CM505" s="69"/>
    </row>
    <row r="506" spans="10:91" x14ac:dyDescent="0.25">
      <c r="J506" s="45"/>
      <c r="K506" s="45"/>
      <c r="L506" s="45"/>
      <c r="M506" s="45"/>
      <c r="N506" s="45"/>
      <c r="O506" s="45"/>
      <c r="P506" s="45"/>
      <c r="Q506" s="45"/>
      <c r="R506" s="45"/>
      <c r="AO506" s="34"/>
      <c r="AP506" s="34"/>
      <c r="AQ506" s="34"/>
      <c r="AR506" s="34"/>
      <c r="BR506" s="69"/>
      <c r="BS506" s="69"/>
      <c r="BT506" s="69"/>
      <c r="BU506" s="69"/>
      <c r="BV506" s="69"/>
      <c r="BW506" s="69"/>
      <c r="BX506" s="69"/>
      <c r="BY506" s="69"/>
      <c r="BZ506" s="69"/>
      <c r="CA506" s="69"/>
      <c r="CB506" s="69"/>
      <c r="CC506" s="69"/>
      <c r="CD506" s="69"/>
      <c r="CE506" s="69"/>
      <c r="CF506" s="69"/>
      <c r="CG506" s="69"/>
      <c r="CH506" s="69"/>
      <c r="CI506" s="69"/>
      <c r="CJ506" s="69"/>
      <c r="CK506" s="69"/>
      <c r="CL506" s="83"/>
      <c r="CM506" s="69"/>
    </row>
    <row r="507" spans="10:91" x14ac:dyDescent="0.25">
      <c r="J507" s="45"/>
      <c r="K507" s="45"/>
      <c r="L507" s="45"/>
      <c r="M507" s="45"/>
      <c r="N507" s="45"/>
      <c r="O507" s="45"/>
      <c r="P507" s="45"/>
      <c r="Q507" s="45"/>
      <c r="R507" s="45"/>
      <c r="AO507" s="34"/>
      <c r="AP507" s="34"/>
      <c r="AQ507" s="34"/>
      <c r="AR507" s="34"/>
      <c r="BR507" s="69"/>
      <c r="BS507" s="69"/>
      <c r="BT507" s="69"/>
      <c r="BU507" s="69"/>
      <c r="BV507" s="69"/>
      <c r="BW507" s="69"/>
      <c r="BX507" s="69"/>
      <c r="BY507" s="69"/>
      <c r="BZ507" s="69"/>
      <c r="CA507" s="69"/>
      <c r="CB507" s="69"/>
      <c r="CC507" s="69"/>
      <c r="CD507" s="69"/>
      <c r="CE507" s="69"/>
      <c r="CF507" s="69"/>
      <c r="CG507" s="69"/>
      <c r="CH507" s="69"/>
      <c r="CI507" s="69"/>
      <c r="CJ507" s="69"/>
      <c r="CK507" s="69"/>
      <c r="CL507" s="83"/>
      <c r="CM507" s="69"/>
    </row>
    <row r="508" spans="10:91" x14ac:dyDescent="0.25">
      <c r="J508" s="45"/>
      <c r="K508" s="45"/>
      <c r="L508" s="45"/>
      <c r="M508" s="45"/>
      <c r="N508" s="45"/>
      <c r="O508" s="45"/>
      <c r="P508" s="45"/>
      <c r="Q508" s="45"/>
      <c r="R508" s="45"/>
      <c r="AO508" s="34"/>
      <c r="AP508" s="34"/>
      <c r="AQ508" s="34"/>
      <c r="AR508" s="34"/>
      <c r="BR508" s="69"/>
      <c r="BS508" s="69"/>
      <c r="BT508" s="69"/>
      <c r="BU508" s="69"/>
      <c r="BV508" s="69"/>
      <c r="BW508" s="69"/>
      <c r="BX508" s="69"/>
      <c r="BY508" s="69"/>
      <c r="BZ508" s="69"/>
      <c r="CA508" s="69"/>
      <c r="CB508" s="69"/>
      <c r="CC508" s="69"/>
      <c r="CD508" s="69"/>
      <c r="CE508" s="69"/>
      <c r="CF508" s="69"/>
      <c r="CG508" s="69"/>
      <c r="CH508" s="69"/>
      <c r="CI508" s="69"/>
      <c r="CJ508" s="69"/>
      <c r="CK508" s="69"/>
      <c r="CL508" s="83"/>
      <c r="CM508" s="69"/>
    </row>
    <row r="509" spans="10:91" x14ac:dyDescent="0.25">
      <c r="J509" s="45"/>
      <c r="K509" s="45"/>
      <c r="L509" s="45"/>
      <c r="M509" s="45"/>
      <c r="N509" s="45"/>
      <c r="O509" s="45"/>
      <c r="P509" s="45"/>
      <c r="Q509" s="45"/>
      <c r="R509" s="45"/>
      <c r="AO509" s="34"/>
      <c r="AP509" s="34"/>
      <c r="AQ509" s="34"/>
      <c r="AR509" s="34"/>
      <c r="BR509" s="69"/>
      <c r="BS509" s="69"/>
      <c r="BT509" s="69"/>
      <c r="BU509" s="69"/>
      <c r="BV509" s="69"/>
      <c r="BW509" s="69"/>
      <c r="BX509" s="69"/>
      <c r="BY509" s="69"/>
      <c r="BZ509" s="69"/>
      <c r="CA509" s="69"/>
      <c r="CB509" s="69"/>
      <c r="CC509" s="69"/>
      <c r="CD509" s="69"/>
      <c r="CE509" s="69"/>
      <c r="CF509" s="69"/>
      <c r="CG509" s="69"/>
      <c r="CH509" s="69"/>
      <c r="CI509" s="69"/>
      <c r="CJ509" s="69"/>
      <c r="CK509" s="69"/>
      <c r="CL509" s="83"/>
      <c r="CM509" s="69"/>
    </row>
    <row r="510" spans="10:91" x14ac:dyDescent="0.25">
      <c r="J510" s="45"/>
      <c r="K510" s="45"/>
      <c r="L510" s="45"/>
      <c r="M510" s="45"/>
      <c r="N510" s="45"/>
      <c r="O510" s="45"/>
      <c r="P510" s="45"/>
      <c r="Q510" s="45"/>
      <c r="R510" s="45"/>
      <c r="AO510" s="34"/>
      <c r="AP510" s="34"/>
      <c r="AQ510" s="34"/>
      <c r="AR510" s="34"/>
      <c r="BR510" s="69"/>
      <c r="BS510" s="69"/>
      <c r="BT510" s="69"/>
      <c r="BU510" s="69"/>
      <c r="BV510" s="69"/>
      <c r="BW510" s="69"/>
      <c r="BX510" s="69"/>
      <c r="BY510" s="69"/>
      <c r="BZ510" s="69"/>
      <c r="CA510" s="69"/>
      <c r="CB510" s="69"/>
      <c r="CC510" s="69"/>
      <c r="CD510" s="69"/>
      <c r="CE510" s="69"/>
      <c r="CF510" s="69"/>
      <c r="CG510" s="69"/>
      <c r="CH510" s="69"/>
      <c r="CI510" s="69"/>
      <c r="CJ510" s="69"/>
      <c r="CK510" s="69"/>
      <c r="CL510" s="83"/>
      <c r="CM510" s="69"/>
    </row>
    <row r="511" spans="10:91" x14ac:dyDescent="0.25">
      <c r="J511" s="45"/>
      <c r="K511" s="45"/>
      <c r="L511" s="45"/>
      <c r="M511" s="45"/>
      <c r="N511" s="45"/>
      <c r="O511" s="45"/>
      <c r="P511" s="45"/>
      <c r="Q511" s="45"/>
      <c r="R511" s="45"/>
      <c r="AO511" s="34"/>
      <c r="AP511" s="34"/>
      <c r="AQ511" s="34"/>
      <c r="AR511" s="34"/>
      <c r="BR511" s="69"/>
      <c r="BS511" s="69"/>
      <c r="BT511" s="69"/>
      <c r="BU511" s="69"/>
      <c r="BV511" s="69"/>
      <c r="BW511" s="69"/>
      <c r="BX511" s="69"/>
      <c r="BY511" s="69"/>
      <c r="BZ511" s="69"/>
      <c r="CA511" s="69"/>
      <c r="CB511" s="69"/>
      <c r="CC511" s="69"/>
      <c r="CD511" s="69"/>
      <c r="CE511" s="69"/>
      <c r="CF511" s="69"/>
      <c r="CG511" s="69"/>
      <c r="CH511" s="69"/>
      <c r="CI511" s="69"/>
      <c r="CJ511" s="69"/>
      <c r="CK511" s="69"/>
      <c r="CL511" s="83"/>
      <c r="CM511" s="69"/>
    </row>
    <row r="512" spans="10:91" x14ac:dyDescent="0.25">
      <c r="J512" s="45"/>
      <c r="K512" s="45"/>
      <c r="L512" s="45"/>
      <c r="M512" s="45"/>
      <c r="N512" s="45"/>
      <c r="O512" s="45"/>
      <c r="P512" s="45"/>
      <c r="Q512" s="45"/>
      <c r="R512" s="45"/>
      <c r="AO512" s="34"/>
      <c r="AP512" s="34"/>
      <c r="AQ512" s="34"/>
      <c r="AR512" s="34"/>
      <c r="BR512" s="69"/>
      <c r="BS512" s="69"/>
      <c r="BT512" s="69"/>
      <c r="BU512" s="69"/>
      <c r="BV512" s="69"/>
      <c r="BW512" s="69"/>
      <c r="BX512" s="69"/>
      <c r="BY512" s="69"/>
      <c r="BZ512" s="69"/>
      <c r="CA512" s="69"/>
      <c r="CB512" s="69"/>
      <c r="CC512" s="69"/>
      <c r="CD512" s="69"/>
      <c r="CE512" s="69"/>
      <c r="CF512" s="69"/>
      <c r="CG512" s="69"/>
      <c r="CH512" s="69"/>
      <c r="CI512" s="69"/>
      <c r="CJ512" s="69"/>
      <c r="CK512" s="69"/>
      <c r="CL512" s="83"/>
      <c r="CM512" s="69"/>
    </row>
    <row r="513" spans="10:91" x14ac:dyDescent="0.25">
      <c r="J513" s="45"/>
      <c r="K513" s="45"/>
      <c r="L513" s="45"/>
      <c r="M513" s="45"/>
      <c r="N513" s="45"/>
      <c r="O513" s="45"/>
      <c r="P513" s="45"/>
      <c r="Q513" s="45"/>
      <c r="R513" s="45"/>
      <c r="AO513" s="34"/>
      <c r="AP513" s="34"/>
      <c r="AQ513" s="34"/>
      <c r="AR513" s="34"/>
      <c r="BR513" s="69"/>
      <c r="BS513" s="69"/>
      <c r="BT513" s="69"/>
      <c r="BU513" s="69"/>
      <c r="BV513" s="69"/>
      <c r="BW513" s="69"/>
      <c r="BX513" s="69"/>
      <c r="BY513" s="69"/>
      <c r="BZ513" s="69"/>
      <c r="CA513" s="69"/>
      <c r="CB513" s="69"/>
      <c r="CC513" s="69"/>
      <c r="CD513" s="69"/>
      <c r="CE513" s="69"/>
      <c r="CF513" s="69"/>
      <c r="CG513" s="69"/>
      <c r="CH513" s="69"/>
      <c r="CI513" s="69"/>
      <c r="CJ513" s="69"/>
      <c r="CK513" s="69"/>
      <c r="CL513" s="83"/>
      <c r="CM513" s="69"/>
    </row>
    <row r="514" spans="10:91" x14ac:dyDescent="0.25">
      <c r="J514" s="45"/>
      <c r="K514" s="45"/>
      <c r="L514" s="45"/>
      <c r="M514" s="45"/>
      <c r="N514" s="45"/>
      <c r="O514" s="45"/>
      <c r="P514" s="45"/>
      <c r="Q514" s="45"/>
      <c r="R514" s="45"/>
      <c r="AO514" s="34"/>
      <c r="AP514" s="34"/>
      <c r="AQ514" s="34"/>
      <c r="AR514" s="34"/>
      <c r="BR514" s="69"/>
      <c r="BS514" s="69"/>
      <c r="BT514" s="69"/>
      <c r="BU514" s="69"/>
      <c r="BV514" s="69"/>
      <c r="BW514" s="69"/>
      <c r="BX514" s="69"/>
      <c r="BY514" s="69"/>
      <c r="BZ514" s="69"/>
      <c r="CA514" s="69"/>
      <c r="CB514" s="69"/>
      <c r="CC514" s="69"/>
      <c r="CD514" s="69"/>
      <c r="CE514" s="69"/>
      <c r="CF514" s="69"/>
      <c r="CG514" s="69"/>
      <c r="CH514" s="69"/>
      <c r="CI514" s="69"/>
      <c r="CJ514" s="69"/>
      <c r="CK514" s="69"/>
      <c r="CL514" s="83"/>
      <c r="CM514" s="69"/>
    </row>
    <row r="515" spans="10:91" x14ac:dyDescent="0.25">
      <c r="J515" s="45"/>
      <c r="K515" s="45"/>
      <c r="L515" s="45"/>
      <c r="M515" s="45"/>
      <c r="N515" s="45"/>
      <c r="O515" s="45"/>
      <c r="P515" s="45"/>
      <c r="Q515" s="45"/>
      <c r="R515" s="45"/>
      <c r="AO515" s="34"/>
      <c r="AP515" s="34"/>
      <c r="AQ515" s="34"/>
      <c r="AR515" s="34"/>
      <c r="BR515" s="69"/>
      <c r="BS515" s="69"/>
      <c r="BT515" s="69"/>
      <c r="BU515" s="69"/>
      <c r="BV515" s="69"/>
      <c r="BW515" s="69"/>
      <c r="BX515" s="69"/>
      <c r="BY515" s="69"/>
      <c r="BZ515" s="69"/>
      <c r="CA515" s="69"/>
      <c r="CB515" s="69"/>
      <c r="CC515" s="69"/>
      <c r="CD515" s="69"/>
      <c r="CE515" s="69"/>
      <c r="CF515" s="69"/>
      <c r="CG515" s="69"/>
      <c r="CH515" s="69"/>
      <c r="CI515" s="69"/>
      <c r="CJ515" s="69"/>
      <c r="CK515" s="69"/>
      <c r="CL515" s="83"/>
      <c r="CM515" s="69"/>
    </row>
    <row r="516" spans="10:91" x14ac:dyDescent="0.25">
      <c r="J516" s="45"/>
      <c r="K516" s="45"/>
      <c r="L516" s="45"/>
      <c r="M516" s="45"/>
      <c r="N516" s="45"/>
      <c r="O516" s="45"/>
      <c r="P516" s="45"/>
      <c r="Q516" s="45"/>
      <c r="R516" s="45"/>
      <c r="AO516" s="34"/>
      <c r="AP516" s="34"/>
      <c r="AQ516" s="34"/>
      <c r="AR516" s="34"/>
      <c r="BR516" s="69"/>
      <c r="BS516" s="69"/>
      <c r="BT516" s="69"/>
      <c r="BU516" s="69"/>
      <c r="BV516" s="69"/>
      <c r="BW516" s="69"/>
      <c r="BX516" s="69"/>
      <c r="BY516" s="69"/>
      <c r="BZ516" s="69"/>
      <c r="CA516" s="69"/>
      <c r="CB516" s="69"/>
      <c r="CC516" s="69"/>
      <c r="CD516" s="69"/>
      <c r="CE516" s="69"/>
      <c r="CF516" s="69"/>
      <c r="CG516" s="69"/>
      <c r="CH516" s="69"/>
      <c r="CI516" s="69"/>
      <c r="CJ516" s="69"/>
      <c r="CK516" s="69"/>
      <c r="CL516" s="83"/>
      <c r="CM516" s="69"/>
    </row>
    <row r="517" spans="10:91" x14ac:dyDescent="0.25">
      <c r="J517" s="45"/>
      <c r="K517" s="45"/>
      <c r="L517" s="45"/>
      <c r="M517" s="45"/>
      <c r="N517" s="45"/>
      <c r="O517" s="45"/>
      <c r="P517" s="45"/>
      <c r="Q517" s="45"/>
      <c r="R517" s="45"/>
      <c r="AO517" s="34"/>
      <c r="AP517" s="34"/>
      <c r="AQ517" s="34"/>
      <c r="AR517" s="34"/>
      <c r="BR517" s="69"/>
      <c r="BS517" s="69"/>
      <c r="BT517" s="69"/>
      <c r="BU517" s="69"/>
      <c r="BV517" s="69"/>
      <c r="BW517" s="69"/>
      <c r="BX517" s="69"/>
      <c r="BY517" s="69"/>
      <c r="BZ517" s="69"/>
      <c r="CA517" s="69"/>
      <c r="CB517" s="69"/>
      <c r="CC517" s="69"/>
      <c r="CD517" s="69"/>
      <c r="CE517" s="69"/>
      <c r="CF517" s="69"/>
      <c r="CG517" s="69"/>
      <c r="CH517" s="69"/>
      <c r="CI517" s="69"/>
      <c r="CJ517" s="69"/>
      <c r="CK517" s="69"/>
      <c r="CL517" s="83"/>
      <c r="CM517" s="69"/>
    </row>
    <row r="518" spans="10:91" x14ac:dyDescent="0.25">
      <c r="J518" s="45"/>
      <c r="K518" s="45"/>
      <c r="L518" s="45"/>
      <c r="M518" s="45"/>
      <c r="N518" s="45"/>
      <c r="O518" s="45"/>
      <c r="P518" s="45"/>
      <c r="Q518" s="45"/>
      <c r="R518" s="45"/>
      <c r="AO518" s="34"/>
      <c r="AP518" s="34"/>
      <c r="AQ518" s="34"/>
      <c r="AR518" s="34"/>
      <c r="BR518" s="69"/>
      <c r="BS518" s="69"/>
      <c r="BT518" s="69"/>
      <c r="BU518" s="69"/>
      <c r="BV518" s="69"/>
      <c r="BW518" s="69"/>
      <c r="BX518" s="69"/>
      <c r="BY518" s="69"/>
      <c r="BZ518" s="69"/>
      <c r="CA518" s="69"/>
      <c r="CB518" s="69"/>
      <c r="CC518" s="69"/>
      <c r="CD518" s="69"/>
      <c r="CE518" s="69"/>
      <c r="CF518" s="69"/>
      <c r="CG518" s="69"/>
      <c r="CH518" s="69"/>
      <c r="CI518" s="69"/>
      <c r="CJ518" s="69"/>
      <c r="CK518" s="69"/>
      <c r="CL518" s="83"/>
      <c r="CM518" s="69"/>
    </row>
    <row r="519" spans="10:91" x14ac:dyDescent="0.25">
      <c r="J519" s="45"/>
      <c r="K519" s="45"/>
      <c r="L519" s="45"/>
      <c r="M519" s="45"/>
      <c r="N519" s="45"/>
      <c r="O519" s="45"/>
      <c r="P519" s="45"/>
      <c r="Q519" s="45"/>
      <c r="R519" s="45"/>
      <c r="AO519" s="34"/>
      <c r="AP519" s="34"/>
      <c r="AQ519" s="34"/>
      <c r="AR519" s="34"/>
      <c r="BR519" s="69"/>
      <c r="BS519" s="69"/>
      <c r="BT519" s="69"/>
      <c r="BU519" s="69"/>
      <c r="BV519" s="69"/>
      <c r="BW519" s="69"/>
      <c r="BX519" s="69"/>
      <c r="BY519" s="69"/>
      <c r="BZ519" s="69"/>
      <c r="CA519" s="69"/>
      <c r="CB519" s="69"/>
      <c r="CC519" s="69"/>
      <c r="CD519" s="69"/>
      <c r="CE519" s="69"/>
      <c r="CF519" s="69"/>
      <c r="CG519" s="69"/>
      <c r="CH519" s="69"/>
      <c r="CI519" s="69"/>
      <c r="CJ519" s="69"/>
      <c r="CK519" s="69"/>
      <c r="CL519" s="83"/>
      <c r="CM519" s="69"/>
    </row>
    <row r="520" spans="10:91" x14ac:dyDescent="0.25">
      <c r="J520" s="45"/>
      <c r="K520" s="45"/>
      <c r="L520" s="45"/>
      <c r="M520" s="45"/>
      <c r="N520" s="45"/>
      <c r="O520" s="45"/>
      <c r="P520" s="45"/>
      <c r="Q520" s="45"/>
      <c r="R520" s="45"/>
      <c r="AO520" s="34"/>
      <c r="AP520" s="34"/>
      <c r="AQ520" s="34"/>
      <c r="AR520" s="34"/>
      <c r="BR520" s="69"/>
      <c r="BS520" s="69"/>
      <c r="BT520" s="69"/>
      <c r="BU520" s="69"/>
      <c r="BV520" s="69"/>
      <c r="BW520" s="69"/>
      <c r="BX520" s="69"/>
      <c r="BY520" s="69"/>
      <c r="BZ520" s="69"/>
      <c r="CA520" s="69"/>
      <c r="CB520" s="69"/>
      <c r="CC520" s="69"/>
      <c r="CD520" s="69"/>
      <c r="CE520" s="69"/>
      <c r="CF520" s="69"/>
      <c r="CG520" s="69"/>
      <c r="CH520" s="69"/>
      <c r="CI520" s="69"/>
      <c r="CJ520" s="69"/>
      <c r="CK520" s="69"/>
      <c r="CL520" s="83"/>
      <c r="CM520" s="69"/>
    </row>
    <row r="521" spans="10:91" x14ac:dyDescent="0.25">
      <c r="J521" s="45"/>
      <c r="K521" s="45"/>
      <c r="L521" s="45"/>
      <c r="M521" s="45"/>
      <c r="N521" s="45"/>
      <c r="O521" s="45"/>
      <c r="P521" s="45"/>
      <c r="Q521" s="45"/>
      <c r="R521" s="45"/>
      <c r="AO521" s="34"/>
      <c r="AP521" s="34"/>
      <c r="AQ521" s="34"/>
      <c r="AR521" s="34"/>
      <c r="BR521" s="69"/>
      <c r="BS521" s="69"/>
      <c r="BT521" s="69"/>
      <c r="BU521" s="69"/>
      <c r="BV521" s="69"/>
      <c r="BW521" s="69"/>
      <c r="BX521" s="69"/>
      <c r="BY521" s="69"/>
      <c r="BZ521" s="69"/>
      <c r="CA521" s="69"/>
      <c r="CB521" s="69"/>
      <c r="CC521" s="69"/>
      <c r="CD521" s="69"/>
      <c r="CE521" s="69"/>
      <c r="CF521" s="69"/>
      <c r="CG521" s="69"/>
      <c r="CH521" s="69"/>
      <c r="CI521" s="69"/>
      <c r="CJ521" s="69"/>
      <c r="CK521" s="69"/>
      <c r="CL521" s="83"/>
      <c r="CM521" s="69"/>
    </row>
    <row r="522" spans="10:91" x14ac:dyDescent="0.25">
      <c r="J522" s="45"/>
      <c r="K522" s="45"/>
      <c r="L522" s="45"/>
      <c r="M522" s="45"/>
      <c r="N522" s="45"/>
      <c r="O522" s="45"/>
      <c r="P522" s="45"/>
      <c r="Q522" s="45"/>
      <c r="R522" s="45"/>
      <c r="AO522" s="34"/>
      <c r="AP522" s="34"/>
      <c r="AQ522" s="34"/>
      <c r="AR522" s="34"/>
      <c r="BR522" s="69"/>
      <c r="BS522" s="69"/>
      <c r="BT522" s="69"/>
      <c r="BU522" s="69"/>
      <c r="BV522" s="69"/>
      <c r="BW522" s="69"/>
      <c r="BX522" s="69"/>
      <c r="BY522" s="69"/>
      <c r="BZ522" s="69"/>
      <c r="CA522" s="69"/>
      <c r="CB522" s="69"/>
      <c r="CC522" s="69"/>
      <c r="CD522" s="69"/>
      <c r="CE522" s="69"/>
      <c r="CF522" s="69"/>
      <c r="CG522" s="69"/>
      <c r="CH522" s="69"/>
      <c r="CI522" s="69"/>
      <c r="CJ522" s="69"/>
      <c r="CK522" s="69"/>
      <c r="CL522" s="83"/>
      <c r="CM522" s="69"/>
    </row>
    <row r="523" spans="10:91" x14ac:dyDescent="0.25">
      <c r="J523" s="45"/>
      <c r="K523" s="45"/>
      <c r="L523" s="45"/>
      <c r="M523" s="45"/>
      <c r="N523" s="45"/>
      <c r="O523" s="45"/>
      <c r="P523" s="45"/>
      <c r="Q523" s="45"/>
      <c r="R523" s="45"/>
      <c r="AO523" s="34"/>
      <c r="AP523" s="34"/>
      <c r="AQ523" s="34"/>
      <c r="AR523" s="34"/>
      <c r="BR523" s="69"/>
      <c r="BS523" s="69"/>
      <c r="BT523" s="69"/>
      <c r="BU523" s="69"/>
      <c r="BV523" s="69"/>
      <c r="BW523" s="69"/>
      <c r="BX523" s="69"/>
      <c r="BY523" s="69"/>
      <c r="BZ523" s="69"/>
      <c r="CA523" s="69"/>
      <c r="CB523" s="69"/>
      <c r="CC523" s="69"/>
      <c r="CD523" s="69"/>
      <c r="CE523" s="69"/>
      <c r="CF523" s="69"/>
      <c r="CG523" s="69"/>
      <c r="CH523" s="69"/>
      <c r="CI523" s="69"/>
      <c r="CJ523" s="69"/>
      <c r="CK523" s="69"/>
      <c r="CL523" s="83"/>
      <c r="CM523" s="69"/>
    </row>
    <row r="524" spans="10:91" x14ac:dyDescent="0.25">
      <c r="J524" s="45"/>
      <c r="K524" s="45"/>
      <c r="L524" s="45"/>
      <c r="M524" s="45"/>
      <c r="N524" s="45"/>
      <c r="O524" s="45"/>
      <c r="P524" s="45"/>
      <c r="Q524" s="45"/>
      <c r="R524" s="45"/>
      <c r="AO524" s="34"/>
      <c r="AP524" s="34"/>
      <c r="AQ524" s="34"/>
      <c r="AR524" s="34"/>
      <c r="BR524" s="69"/>
      <c r="BS524" s="69"/>
      <c r="BT524" s="69"/>
      <c r="BU524" s="69"/>
      <c r="BV524" s="69"/>
      <c r="BW524" s="69"/>
      <c r="BX524" s="69"/>
      <c r="BY524" s="69"/>
      <c r="BZ524" s="69"/>
      <c r="CA524" s="69"/>
      <c r="CB524" s="69"/>
      <c r="CC524" s="69"/>
      <c r="CD524" s="69"/>
      <c r="CE524" s="69"/>
      <c r="CF524" s="69"/>
      <c r="CG524" s="69"/>
      <c r="CH524" s="69"/>
      <c r="CI524" s="69"/>
      <c r="CJ524" s="69"/>
      <c r="CK524" s="69"/>
      <c r="CL524" s="83"/>
      <c r="CM524" s="69"/>
    </row>
    <row r="525" spans="10:91" x14ac:dyDescent="0.25">
      <c r="J525" s="45"/>
      <c r="K525" s="45"/>
      <c r="L525" s="45"/>
      <c r="M525" s="45"/>
      <c r="N525" s="45"/>
      <c r="O525" s="45"/>
      <c r="P525" s="45"/>
      <c r="Q525" s="45"/>
      <c r="R525" s="45"/>
      <c r="AO525" s="34"/>
      <c r="AP525" s="34"/>
      <c r="AQ525" s="34"/>
      <c r="AR525" s="34"/>
      <c r="BR525" s="69"/>
      <c r="BS525" s="69"/>
      <c r="BT525" s="69"/>
      <c r="BU525" s="69"/>
      <c r="BV525" s="69"/>
      <c r="BW525" s="69"/>
      <c r="BX525" s="69"/>
      <c r="BY525" s="69"/>
      <c r="BZ525" s="69"/>
      <c r="CA525" s="69"/>
      <c r="CB525" s="69"/>
      <c r="CC525" s="69"/>
      <c r="CD525" s="69"/>
      <c r="CE525" s="69"/>
      <c r="CF525" s="69"/>
      <c r="CG525" s="69"/>
      <c r="CH525" s="69"/>
      <c r="CI525" s="69"/>
      <c r="CJ525" s="69"/>
      <c r="CK525" s="69"/>
      <c r="CL525" s="83"/>
      <c r="CM525" s="69"/>
    </row>
    <row r="526" spans="10:91" x14ac:dyDescent="0.25">
      <c r="J526" s="45"/>
      <c r="K526" s="45"/>
      <c r="L526" s="45"/>
      <c r="M526" s="45"/>
      <c r="N526" s="45"/>
      <c r="O526" s="45"/>
      <c r="P526" s="45"/>
      <c r="Q526" s="45"/>
      <c r="R526" s="45"/>
      <c r="AO526" s="34"/>
      <c r="AP526" s="34"/>
      <c r="AQ526" s="34"/>
      <c r="AR526" s="34"/>
      <c r="BR526" s="69"/>
      <c r="BS526" s="69"/>
      <c r="BT526" s="69"/>
      <c r="BU526" s="69"/>
      <c r="BV526" s="69"/>
      <c r="BW526" s="69"/>
      <c r="BX526" s="69"/>
      <c r="BY526" s="69"/>
      <c r="BZ526" s="69"/>
      <c r="CA526" s="69"/>
      <c r="CB526" s="69"/>
      <c r="CC526" s="69"/>
      <c r="CD526" s="69"/>
      <c r="CE526" s="69"/>
      <c r="CF526" s="69"/>
      <c r="CG526" s="69"/>
      <c r="CH526" s="69"/>
      <c r="CI526" s="69"/>
      <c r="CJ526" s="69"/>
      <c r="CK526" s="69"/>
      <c r="CL526" s="83"/>
      <c r="CM526" s="69"/>
    </row>
    <row r="527" spans="10:91" x14ac:dyDescent="0.25">
      <c r="J527" s="45"/>
      <c r="K527" s="45"/>
      <c r="L527" s="45"/>
      <c r="M527" s="45"/>
      <c r="N527" s="45"/>
      <c r="O527" s="45"/>
      <c r="P527" s="45"/>
      <c r="Q527" s="45"/>
      <c r="R527" s="45"/>
      <c r="AO527" s="34"/>
      <c r="AP527" s="34"/>
      <c r="AQ527" s="34"/>
      <c r="AR527" s="34"/>
      <c r="BR527" s="69"/>
      <c r="BS527" s="69"/>
      <c r="BT527" s="69"/>
      <c r="BU527" s="69"/>
      <c r="BV527" s="69"/>
      <c r="BW527" s="69"/>
      <c r="BX527" s="69"/>
      <c r="BY527" s="69"/>
      <c r="BZ527" s="69"/>
      <c r="CA527" s="69"/>
      <c r="CB527" s="69"/>
      <c r="CC527" s="69"/>
      <c r="CD527" s="69"/>
      <c r="CE527" s="69"/>
      <c r="CF527" s="69"/>
      <c r="CG527" s="69"/>
      <c r="CH527" s="69"/>
      <c r="CI527" s="69"/>
      <c r="CJ527" s="69"/>
      <c r="CK527" s="69"/>
      <c r="CL527" s="83"/>
      <c r="CM527" s="69"/>
    </row>
    <row r="528" spans="10:91" x14ac:dyDescent="0.25">
      <c r="J528" s="45"/>
      <c r="K528" s="45"/>
      <c r="L528" s="45"/>
      <c r="M528" s="45"/>
      <c r="N528" s="45"/>
      <c r="O528" s="45"/>
      <c r="P528" s="45"/>
      <c r="Q528" s="45"/>
      <c r="R528" s="45"/>
      <c r="AO528" s="34"/>
      <c r="AP528" s="34"/>
      <c r="AQ528" s="34"/>
      <c r="AR528" s="34"/>
      <c r="BR528" s="69"/>
      <c r="BS528" s="69"/>
      <c r="BT528" s="69"/>
      <c r="BU528" s="69"/>
      <c r="BV528" s="69"/>
      <c r="BW528" s="69"/>
      <c r="BX528" s="69"/>
      <c r="BY528" s="69"/>
      <c r="BZ528" s="69"/>
      <c r="CA528" s="69"/>
      <c r="CB528" s="69"/>
      <c r="CC528" s="69"/>
      <c r="CD528" s="69"/>
      <c r="CE528" s="69"/>
      <c r="CF528" s="69"/>
      <c r="CG528" s="69"/>
      <c r="CH528" s="69"/>
      <c r="CI528" s="69"/>
      <c r="CJ528" s="69"/>
      <c r="CK528" s="69"/>
      <c r="CL528" s="83"/>
      <c r="CM528" s="69"/>
    </row>
    <row r="529" spans="10:91" x14ac:dyDescent="0.25">
      <c r="J529" s="45"/>
      <c r="K529" s="45"/>
      <c r="L529" s="45"/>
      <c r="M529" s="45"/>
      <c r="N529" s="45"/>
      <c r="O529" s="45"/>
      <c r="P529" s="45"/>
      <c r="Q529" s="45"/>
      <c r="R529" s="45"/>
      <c r="AO529" s="34"/>
      <c r="AP529" s="34"/>
      <c r="AQ529" s="34"/>
      <c r="AR529" s="34"/>
      <c r="BR529" s="69"/>
      <c r="BS529" s="69"/>
      <c r="BT529" s="69"/>
      <c r="BU529" s="69"/>
      <c r="BV529" s="69"/>
      <c r="BW529" s="69"/>
      <c r="BX529" s="69"/>
      <c r="BY529" s="69"/>
      <c r="BZ529" s="69"/>
      <c r="CA529" s="69"/>
      <c r="CB529" s="69"/>
      <c r="CC529" s="69"/>
      <c r="CD529" s="69"/>
      <c r="CE529" s="69"/>
      <c r="CF529" s="69"/>
      <c r="CG529" s="69"/>
      <c r="CH529" s="69"/>
      <c r="CI529" s="69"/>
      <c r="CJ529" s="69"/>
      <c r="CK529" s="69"/>
      <c r="CL529" s="83"/>
      <c r="CM529" s="69"/>
    </row>
    <row r="530" spans="10:91" x14ac:dyDescent="0.25">
      <c r="J530" s="45"/>
      <c r="K530" s="45"/>
      <c r="L530" s="45"/>
      <c r="M530" s="45"/>
      <c r="N530" s="45"/>
      <c r="O530" s="45"/>
      <c r="P530" s="45"/>
      <c r="Q530" s="45"/>
      <c r="R530" s="45"/>
      <c r="AO530" s="34"/>
      <c r="AP530" s="34"/>
      <c r="AQ530" s="34"/>
      <c r="AR530" s="34"/>
      <c r="BR530" s="69"/>
      <c r="BS530" s="69"/>
      <c r="BT530" s="69"/>
      <c r="BU530" s="69"/>
      <c r="BV530" s="69"/>
      <c r="BW530" s="69"/>
      <c r="BX530" s="69"/>
      <c r="BY530" s="69"/>
      <c r="BZ530" s="69"/>
      <c r="CA530" s="69"/>
      <c r="CB530" s="69"/>
      <c r="CC530" s="69"/>
      <c r="CD530" s="69"/>
      <c r="CE530" s="69"/>
      <c r="CF530" s="69"/>
      <c r="CG530" s="69"/>
      <c r="CH530" s="69"/>
      <c r="CI530" s="69"/>
      <c r="CJ530" s="69"/>
      <c r="CK530" s="69"/>
      <c r="CL530" s="83"/>
      <c r="CM530" s="69"/>
    </row>
    <row r="531" spans="10:91" x14ac:dyDescent="0.25">
      <c r="J531" s="45"/>
      <c r="K531" s="45"/>
      <c r="L531" s="45"/>
      <c r="M531" s="45"/>
      <c r="N531" s="45"/>
      <c r="O531" s="45"/>
      <c r="P531" s="45"/>
      <c r="Q531" s="45"/>
      <c r="R531" s="45"/>
      <c r="AO531" s="34"/>
      <c r="AP531" s="34"/>
      <c r="AQ531" s="34"/>
      <c r="AR531" s="34"/>
      <c r="BR531" s="69"/>
      <c r="BS531" s="69"/>
      <c r="BT531" s="69"/>
      <c r="BU531" s="69"/>
      <c r="BV531" s="69"/>
      <c r="BW531" s="69"/>
      <c r="BX531" s="69"/>
      <c r="BY531" s="69"/>
      <c r="BZ531" s="69"/>
      <c r="CA531" s="69"/>
      <c r="CB531" s="69"/>
      <c r="CC531" s="69"/>
      <c r="CD531" s="69"/>
      <c r="CE531" s="69"/>
      <c r="CF531" s="69"/>
      <c r="CG531" s="69"/>
      <c r="CH531" s="69"/>
      <c r="CI531" s="69"/>
      <c r="CJ531" s="69"/>
      <c r="CK531" s="69"/>
      <c r="CL531" s="83"/>
      <c r="CM531" s="69"/>
    </row>
    <row r="532" spans="10:91" x14ac:dyDescent="0.25">
      <c r="J532" s="45"/>
      <c r="K532" s="45"/>
      <c r="L532" s="45"/>
      <c r="M532" s="45"/>
      <c r="N532" s="45"/>
      <c r="O532" s="45"/>
      <c r="P532" s="45"/>
      <c r="Q532" s="45"/>
      <c r="R532" s="45"/>
      <c r="AO532" s="34"/>
      <c r="AP532" s="34"/>
      <c r="AQ532" s="34"/>
      <c r="AR532" s="34"/>
      <c r="BR532" s="69"/>
      <c r="BS532" s="69"/>
      <c r="BT532" s="69"/>
      <c r="BU532" s="69"/>
      <c r="BV532" s="69"/>
      <c r="BW532" s="69"/>
      <c r="BX532" s="69"/>
      <c r="BY532" s="69"/>
      <c r="BZ532" s="69"/>
      <c r="CA532" s="69"/>
      <c r="CB532" s="69"/>
      <c r="CC532" s="69"/>
      <c r="CD532" s="69"/>
      <c r="CE532" s="69"/>
      <c r="CF532" s="69"/>
      <c r="CG532" s="69"/>
      <c r="CH532" s="69"/>
      <c r="CI532" s="69"/>
      <c r="CJ532" s="69"/>
      <c r="CK532" s="69"/>
      <c r="CL532" s="83"/>
      <c r="CM532" s="69"/>
    </row>
    <row r="533" spans="10:91" x14ac:dyDescent="0.25">
      <c r="J533" s="45"/>
      <c r="K533" s="45"/>
      <c r="L533" s="45"/>
      <c r="M533" s="45"/>
      <c r="N533" s="45"/>
      <c r="O533" s="45"/>
      <c r="P533" s="45"/>
      <c r="Q533" s="45"/>
      <c r="R533" s="45"/>
      <c r="AO533" s="34"/>
      <c r="AP533" s="34"/>
      <c r="AQ533" s="34"/>
      <c r="AR533" s="34"/>
      <c r="BR533" s="69"/>
      <c r="BS533" s="69"/>
      <c r="BT533" s="69"/>
      <c r="BU533" s="69"/>
      <c r="BV533" s="69"/>
      <c r="BW533" s="69"/>
      <c r="BX533" s="69"/>
      <c r="BY533" s="69"/>
      <c r="BZ533" s="69"/>
      <c r="CA533" s="69"/>
      <c r="CB533" s="69"/>
      <c r="CC533" s="69"/>
      <c r="CD533" s="69"/>
      <c r="CE533" s="69"/>
      <c r="CF533" s="69"/>
      <c r="CG533" s="69"/>
      <c r="CH533" s="69"/>
      <c r="CI533" s="69"/>
      <c r="CJ533" s="69"/>
      <c r="CK533" s="69"/>
      <c r="CL533" s="83"/>
      <c r="CM533" s="69"/>
    </row>
    <row r="534" spans="10:91" x14ac:dyDescent="0.25">
      <c r="J534" s="45"/>
      <c r="K534" s="45"/>
      <c r="L534" s="45"/>
      <c r="M534" s="45"/>
      <c r="N534" s="45"/>
      <c r="O534" s="45"/>
      <c r="P534" s="45"/>
      <c r="Q534" s="45"/>
      <c r="R534" s="45"/>
      <c r="AO534" s="34"/>
      <c r="AP534" s="34"/>
      <c r="AQ534" s="34"/>
      <c r="AR534" s="34"/>
      <c r="BR534" s="69"/>
      <c r="BS534" s="69"/>
      <c r="BT534" s="69"/>
      <c r="BU534" s="69"/>
      <c r="BV534" s="69"/>
      <c r="BW534" s="69"/>
      <c r="BX534" s="69"/>
      <c r="BY534" s="69"/>
      <c r="BZ534" s="69"/>
      <c r="CA534" s="69"/>
      <c r="CB534" s="69"/>
      <c r="CC534" s="69"/>
      <c r="CD534" s="69"/>
      <c r="CE534" s="69"/>
      <c r="CF534" s="69"/>
      <c r="CG534" s="69"/>
      <c r="CH534" s="69"/>
      <c r="CI534" s="69"/>
      <c r="CJ534" s="69"/>
      <c r="CK534" s="69"/>
      <c r="CL534" s="83"/>
      <c r="CM534" s="69"/>
    </row>
    <row r="535" spans="10:91" x14ac:dyDescent="0.25">
      <c r="J535" s="45"/>
      <c r="K535" s="45"/>
      <c r="L535" s="45"/>
      <c r="M535" s="45"/>
      <c r="N535" s="45"/>
      <c r="O535" s="45"/>
      <c r="P535" s="45"/>
      <c r="Q535" s="45"/>
      <c r="R535" s="45"/>
      <c r="AO535" s="34"/>
      <c r="AP535" s="34"/>
      <c r="AQ535" s="34"/>
      <c r="AR535" s="34"/>
      <c r="BR535" s="69"/>
      <c r="BS535" s="69"/>
      <c r="BT535" s="69"/>
      <c r="BU535" s="69"/>
      <c r="BV535" s="69"/>
      <c r="BW535" s="69"/>
      <c r="BX535" s="69"/>
      <c r="BY535" s="69"/>
      <c r="BZ535" s="69"/>
      <c r="CA535" s="69"/>
      <c r="CB535" s="69"/>
      <c r="CC535" s="69"/>
      <c r="CD535" s="69"/>
      <c r="CE535" s="69"/>
      <c r="CF535" s="69"/>
      <c r="CG535" s="69"/>
      <c r="CH535" s="69"/>
      <c r="CI535" s="69"/>
      <c r="CJ535" s="69"/>
      <c r="CK535" s="69"/>
      <c r="CL535" s="83"/>
      <c r="CM535" s="69"/>
    </row>
    <row r="536" spans="10:91" x14ac:dyDescent="0.25">
      <c r="J536" s="45"/>
      <c r="K536" s="45"/>
      <c r="L536" s="45"/>
      <c r="M536" s="45"/>
      <c r="N536" s="45"/>
      <c r="O536" s="45"/>
      <c r="P536" s="45"/>
      <c r="Q536" s="45"/>
      <c r="R536" s="45"/>
      <c r="AO536" s="34"/>
      <c r="AP536" s="34"/>
      <c r="AQ536" s="34"/>
      <c r="AR536" s="34"/>
      <c r="BR536" s="69"/>
      <c r="BS536" s="69"/>
      <c r="BT536" s="69"/>
      <c r="BU536" s="69"/>
      <c r="BV536" s="69"/>
      <c r="BW536" s="69"/>
      <c r="BX536" s="69"/>
      <c r="BY536" s="69"/>
      <c r="BZ536" s="69"/>
      <c r="CA536" s="69"/>
      <c r="CB536" s="69"/>
      <c r="CC536" s="69"/>
      <c r="CD536" s="69"/>
      <c r="CE536" s="69"/>
      <c r="CF536" s="69"/>
      <c r="CG536" s="69"/>
      <c r="CH536" s="69"/>
      <c r="CI536" s="69"/>
      <c r="CJ536" s="69"/>
      <c r="CK536" s="69"/>
      <c r="CL536" s="83"/>
      <c r="CM536" s="69"/>
    </row>
    <row r="537" spans="10:91" x14ac:dyDescent="0.25">
      <c r="J537" s="45"/>
      <c r="K537" s="45"/>
      <c r="L537" s="45"/>
      <c r="M537" s="45"/>
      <c r="N537" s="45"/>
      <c r="O537" s="45"/>
      <c r="P537" s="45"/>
      <c r="Q537" s="45"/>
      <c r="R537" s="45"/>
      <c r="AO537" s="34"/>
      <c r="AP537" s="34"/>
      <c r="AQ537" s="34"/>
      <c r="AR537" s="34"/>
      <c r="BR537" s="69"/>
      <c r="BS537" s="69"/>
      <c r="BT537" s="69"/>
      <c r="BU537" s="69"/>
      <c r="BV537" s="69"/>
      <c r="BW537" s="69"/>
      <c r="BX537" s="69"/>
      <c r="BY537" s="69"/>
      <c r="BZ537" s="69"/>
      <c r="CA537" s="69"/>
      <c r="CB537" s="69"/>
      <c r="CC537" s="69"/>
      <c r="CD537" s="69"/>
      <c r="CE537" s="69"/>
      <c r="CF537" s="69"/>
      <c r="CG537" s="69"/>
      <c r="CH537" s="69"/>
      <c r="CI537" s="69"/>
      <c r="CJ537" s="69"/>
      <c r="CK537" s="69"/>
      <c r="CL537" s="83"/>
      <c r="CM537" s="69"/>
    </row>
    <row r="538" spans="10:91" x14ac:dyDescent="0.25">
      <c r="J538" s="45"/>
      <c r="K538" s="45"/>
      <c r="L538" s="45"/>
      <c r="M538" s="45"/>
      <c r="N538" s="45"/>
      <c r="O538" s="45"/>
      <c r="P538" s="45"/>
      <c r="Q538" s="45"/>
      <c r="R538" s="45"/>
      <c r="AO538" s="34"/>
      <c r="AP538" s="34"/>
      <c r="AQ538" s="34"/>
      <c r="AR538" s="34"/>
      <c r="BR538" s="69"/>
      <c r="BS538" s="69"/>
      <c r="BT538" s="69"/>
      <c r="BU538" s="69"/>
      <c r="BV538" s="69"/>
      <c r="BW538" s="69"/>
      <c r="BX538" s="69"/>
      <c r="BY538" s="69"/>
      <c r="BZ538" s="69"/>
      <c r="CA538" s="69"/>
      <c r="CB538" s="69"/>
      <c r="CC538" s="69"/>
      <c r="CD538" s="69"/>
      <c r="CE538" s="69"/>
      <c r="CF538" s="69"/>
      <c r="CG538" s="69"/>
      <c r="CH538" s="69"/>
      <c r="CI538" s="69"/>
      <c r="CJ538" s="69"/>
      <c r="CK538" s="69"/>
      <c r="CL538" s="83"/>
      <c r="CM538" s="69"/>
    </row>
    <row r="539" spans="10:91" x14ac:dyDescent="0.25">
      <c r="J539" s="45"/>
      <c r="K539" s="45"/>
      <c r="L539" s="45"/>
      <c r="M539" s="45"/>
      <c r="N539" s="45"/>
      <c r="O539" s="45"/>
      <c r="P539" s="45"/>
      <c r="Q539" s="45"/>
      <c r="R539" s="45"/>
      <c r="AO539" s="34"/>
      <c r="AP539" s="34"/>
      <c r="AQ539" s="34"/>
      <c r="AR539" s="34"/>
      <c r="BR539" s="69"/>
      <c r="BS539" s="69"/>
      <c r="BT539" s="69"/>
      <c r="BU539" s="69"/>
      <c r="BV539" s="69"/>
      <c r="BW539" s="69"/>
      <c r="BX539" s="69"/>
      <c r="BY539" s="69"/>
      <c r="BZ539" s="69"/>
      <c r="CA539" s="69"/>
      <c r="CB539" s="69"/>
      <c r="CC539" s="69"/>
      <c r="CD539" s="69"/>
      <c r="CE539" s="69"/>
      <c r="CF539" s="69"/>
      <c r="CG539" s="69"/>
      <c r="CH539" s="69"/>
      <c r="CI539" s="69"/>
      <c r="CJ539" s="69"/>
      <c r="CK539" s="69"/>
      <c r="CL539" s="83"/>
      <c r="CM539" s="69"/>
    </row>
    <row r="540" spans="10:91" x14ac:dyDescent="0.25">
      <c r="J540" s="45"/>
      <c r="K540" s="45"/>
      <c r="L540" s="45"/>
      <c r="M540" s="45"/>
      <c r="N540" s="45"/>
      <c r="O540" s="45"/>
      <c r="P540" s="45"/>
      <c r="Q540" s="45"/>
      <c r="R540" s="45"/>
      <c r="AO540" s="34"/>
      <c r="AP540" s="34"/>
      <c r="AQ540" s="34"/>
      <c r="AR540" s="34"/>
      <c r="BR540" s="69"/>
      <c r="BS540" s="69"/>
      <c r="BT540" s="69"/>
      <c r="BU540" s="69"/>
      <c r="BV540" s="69"/>
      <c r="BW540" s="69"/>
      <c r="BX540" s="69"/>
      <c r="BY540" s="69"/>
      <c r="BZ540" s="69"/>
      <c r="CA540" s="69"/>
      <c r="CB540" s="69"/>
      <c r="CC540" s="69"/>
      <c r="CD540" s="69"/>
      <c r="CE540" s="69"/>
      <c r="CF540" s="69"/>
      <c r="CG540" s="69"/>
      <c r="CH540" s="69"/>
      <c r="CI540" s="69"/>
      <c r="CJ540" s="69"/>
      <c r="CK540" s="69"/>
      <c r="CL540" s="83"/>
      <c r="CM540" s="69"/>
    </row>
    <row r="541" spans="10:91" x14ac:dyDescent="0.25">
      <c r="J541" s="45"/>
      <c r="K541" s="45"/>
      <c r="L541" s="45"/>
      <c r="M541" s="45"/>
      <c r="N541" s="45"/>
      <c r="O541" s="45"/>
      <c r="P541" s="45"/>
      <c r="Q541" s="45"/>
      <c r="R541" s="45"/>
      <c r="AO541" s="34"/>
      <c r="AP541" s="34"/>
      <c r="AQ541" s="34"/>
      <c r="AR541" s="34"/>
      <c r="BR541" s="69"/>
      <c r="BS541" s="69"/>
      <c r="BT541" s="69"/>
      <c r="BU541" s="69"/>
      <c r="BV541" s="69"/>
      <c r="BW541" s="69"/>
      <c r="BX541" s="69"/>
      <c r="BY541" s="69"/>
      <c r="BZ541" s="69"/>
      <c r="CA541" s="69"/>
      <c r="CB541" s="69"/>
      <c r="CC541" s="69"/>
      <c r="CD541" s="69"/>
      <c r="CE541" s="69"/>
      <c r="CF541" s="69"/>
      <c r="CG541" s="69"/>
      <c r="CH541" s="69"/>
      <c r="CI541" s="69"/>
      <c r="CJ541" s="69"/>
      <c r="CK541" s="69"/>
      <c r="CL541" s="83"/>
      <c r="CM541" s="69"/>
    </row>
    <row r="542" spans="10:91" x14ac:dyDescent="0.25">
      <c r="J542" s="45"/>
      <c r="K542" s="45"/>
      <c r="L542" s="45"/>
      <c r="M542" s="45"/>
      <c r="N542" s="45"/>
      <c r="O542" s="45"/>
      <c r="P542" s="45"/>
      <c r="Q542" s="45"/>
      <c r="R542" s="45"/>
      <c r="AO542" s="34"/>
      <c r="AP542" s="34"/>
      <c r="AQ542" s="34"/>
      <c r="AR542" s="34"/>
      <c r="BR542" s="69"/>
      <c r="BS542" s="69"/>
      <c r="BT542" s="69"/>
      <c r="BU542" s="69"/>
      <c r="BV542" s="69"/>
      <c r="BW542" s="69"/>
      <c r="BX542" s="69"/>
      <c r="BY542" s="69"/>
      <c r="BZ542" s="69"/>
      <c r="CA542" s="69"/>
      <c r="CB542" s="69"/>
      <c r="CC542" s="69"/>
      <c r="CD542" s="69"/>
      <c r="CE542" s="69"/>
      <c r="CF542" s="69"/>
      <c r="CG542" s="69"/>
      <c r="CH542" s="69"/>
      <c r="CI542" s="69"/>
      <c r="CJ542" s="69"/>
      <c r="CK542" s="69"/>
      <c r="CL542" s="83"/>
      <c r="CM542" s="69"/>
    </row>
    <row r="543" spans="10:91" x14ac:dyDescent="0.25">
      <c r="J543" s="45"/>
      <c r="K543" s="45"/>
      <c r="L543" s="45"/>
      <c r="M543" s="45"/>
      <c r="N543" s="45"/>
      <c r="O543" s="45"/>
      <c r="P543" s="45"/>
      <c r="Q543" s="45"/>
      <c r="R543" s="45"/>
      <c r="AO543" s="34"/>
      <c r="AP543" s="34"/>
      <c r="AQ543" s="34"/>
      <c r="AR543" s="34"/>
      <c r="BR543" s="69"/>
      <c r="BS543" s="69"/>
      <c r="BT543" s="69"/>
      <c r="BU543" s="69"/>
      <c r="BV543" s="69"/>
      <c r="BW543" s="69"/>
      <c r="BX543" s="69"/>
      <c r="BY543" s="69"/>
      <c r="BZ543" s="69"/>
      <c r="CA543" s="69"/>
      <c r="CB543" s="69"/>
      <c r="CC543" s="69"/>
      <c r="CD543" s="69"/>
      <c r="CE543" s="69"/>
      <c r="CF543" s="69"/>
      <c r="CG543" s="69"/>
      <c r="CH543" s="69"/>
      <c r="CI543" s="69"/>
      <c r="CJ543" s="69"/>
      <c r="CK543" s="69"/>
      <c r="CL543" s="83"/>
      <c r="CM543" s="69"/>
    </row>
    <row r="544" spans="10:91" x14ac:dyDescent="0.25">
      <c r="J544" s="45"/>
      <c r="K544" s="45"/>
      <c r="L544" s="45"/>
      <c r="M544" s="45"/>
      <c r="N544" s="45"/>
      <c r="O544" s="45"/>
      <c r="P544" s="45"/>
      <c r="Q544" s="45"/>
      <c r="R544" s="45"/>
      <c r="AO544" s="34"/>
      <c r="AP544" s="34"/>
      <c r="AQ544" s="34"/>
      <c r="AR544" s="34"/>
      <c r="BR544" s="69"/>
      <c r="BS544" s="69"/>
      <c r="BT544" s="69"/>
      <c r="BU544" s="69"/>
      <c r="BV544" s="69"/>
      <c r="BW544" s="69"/>
      <c r="BX544" s="69"/>
      <c r="BY544" s="69"/>
      <c r="BZ544" s="69"/>
      <c r="CA544" s="69"/>
      <c r="CB544" s="69"/>
      <c r="CC544" s="69"/>
      <c r="CD544" s="69"/>
      <c r="CE544" s="69"/>
      <c r="CF544" s="69"/>
      <c r="CG544" s="69"/>
      <c r="CH544" s="69"/>
      <c r="CI544" s="69"/>
      <c r="CJ544" s="69"/>
      <c r="CK544" s="69"/>
      <c r="CL544" s="83"/>
      <c r="CM544" s="69"/>
    </row>
    <row r="545" spans="10:91" x14ac:dyDescent="0.25">
      <c r="J545" s="45"/>
      <c r="K545" s="45"/>
      <c r="L545" s="45"/>
      <c r="M545" s="45"/>
      <c r="N545" s="45"/>
      <c r="O545" s="45"/>
      <c r="P545" s="45"/>
      <c r="Q545" s="45"/>
      <c r="R545" s="45"/>
      <c r="AO545" s="34"/>
      <c r="AP545" s="34"/>
      <c r="AQ545" s="34"/>
      <c r="AR545" s="34"/>
      <c r="BR545" s="69"/>
      <c r="BS545" s="69"/>
      <c r="BT545" s="69"/>
      <c r="BU545" s="69"/>
      <c r="BV545" s="69"/>
      <c r="BW545" s="69"/>
      <c r="BX545" s="69"/>
      <c r="BY545" s="69"/>
      <c r="BZ545" s="69"/>
      <c r="CA545" s="69"/>
      <c r="CB545" s="69"/>
      <c r="CC545" s="69"/>
      <c r="CD545" s="69"/>
      <c r="CE545" s="69"/>
      <c r="CF545" s="69"/>
      <c r="CG545" s="69"/>
      <c r="CH545" s="69"/>
      <c r="CI545" s="69"/>
      <c r="CJ545" s="69"/>
      <c r="CK545" s="69"/>
      <c r="CL545" s="83"/>
      <c r="CM545" s="69"/>
    </row>
    <row r="546" spans="10:91" x14ac:dyDescent="0.25">
      <c r="J546" s="45"/>
      <c r="K546" s="45"/>
      <c r="L546" s="45"/>
      <c r="M546" s="45"/>
      <c r="N546" s="45"/>
      <c r="O546" s="45"/>
      <c r="P546" s="45"/>
      <c r="Q546" s="45"/>
      <c r="R546" s="45"/>
      <c r="AO546" s="34"/>
      <c r="AP546" s="34"/>
      <c r="AQ546" s="34"/>
      <c r="AR546" s="34"/>
      <c r="BR546" s="69"/>
      <c r="BS546" s="69"/>
      <c r="BT546" s="69"/>
      <c r="BU546" s="69"/>
      <c r="BV546" s="69"/>
      <c r="BW546" s="69"/>
      <c r="BX546" s="69"/>
      <c r="BY546" s="69"/>
      <c r="BZ546" s="69"/>
      <c r="CA546" s="69"/>
      <c r="CB546" s="69"/>
      <c r="CC546" s="69"/>
      <c r="CD546" s="69"/>
      <c r="CE546" s="69"/>
      <c r="CF546" s="69"/>
      <c r="CG546" s="69"/>
      <c r="CH546" s="69"/>
      <c r="CI546" s="69"/>
      <c r="CJ546" s="69"/>
      <c r="CK546" s="69"/>
      <c r="CL546" s="83"/>
      <c r="CM546" s="69"/>
    </row>
    <row r="547" spans="10:91" x14ac:dyDescent="0.25">
      <c r="J547" s="45"/>
      <c r="K547" s="45"/>
      <c r="L547" s="45"/>
      <c r="M547" s="45"/>
      <c r="N547" s="45"/>
      <c r="O547" s="45"/>
      <c r="P547" s="45"/>
      <c r="Q547" s="45"/>
      <c r="R547" s="45"/>
      <c r="AO547" s="34"/>
      <c r="AP547" s="34"/>
      <c r="AQ547" s="34"/>
      <c r="AR547" s="34"/>
      <c r="BR547" s="69"/>
      <c r="BS547" s="69"/>
      <c r="BT547" s="69"/>
      <c r="BU547" s="69"/>
      <c r="BV547" s="69"/>
      <c r="BW547" s="69"/>
      <c r="BX547" s="69"/>
      <c r="BY547" s="69"/>
      <c r="BZ547" s="69"/>
      <c r="CA547" s="69"/>
      <c r="CB547" s="69"/>
      <c r="CC547" s="69"/>
      <c r="CD547" s="69"/>
      <c r="CE547" s="69"/>
      <c r="CF547" s="69"/>
      <c r="CG547" s="69"/>
      <c r="CH547" s="69"/>
      <c r="CI547" s="69"/>
      <c r="CJ547" s="69"/>
      <c r="CK547" s="69"/>
      <c r="CL547" s="83"/>
      <c r="CM547" s="69"/>
    </row>
    <row r="548" spans="10:91" x14ac:dyDescent="0.25">
      <c r="J548" s="45"/>
      <c r="K548" s="45"/>
      <c r="L548" s="45"/>
      <c r="M548" s="45"/>
      <c r="N548" s="45"/>
      <c r="O548" s="45"/>
      <c r="P548" s="45"/>
      <c r="Q548" s="45"/>
      <c r="R548" s="45"/>
      <c r="AO548" s="34"/>
      <c r="AP548" s="34"/>
      <c r="AQ548" s="34"/>
      <c r="AR548" s="34"/>
      <c r="BR548" s="69"/>
      <c r="BS548" s="69"/>
      <c r="BT548" s="69"/>
      <c r="BU548" s="69"/>
      <c r="BV548" s="69"/>
      <c r="BW548" s="69"/>
      <c r="BX548" s="69"/>
      <c r="BY548" s="69"/>
      <c r="BZ548" s="69"/>
      <c r="CA548" s="69"/>
      <c r="CB548" s="69"/>
      <c r="CC548" s="69"/>
      <c r="CD548" s="69"/>
      <c r="CE548" s="69"/>
      <c r="CF548" s="69"/>
      <c r="CG548" s="69"/>
      <c r="CH548" s="69"/>
      <c r="CI548" s="69"/>
      <c r="CJ548" s="69"/>
      <c r="CK548" s="69"/>
      <c r="CL548" s="83"/>
      <c r="CM548" s="69"/>
    </row>
    <row r="549" spans="10:91" x14ac:dyDescent="0.25">
      <c r="J549" s="45"/>
      <c r="K549" s="45"/>
      <c r="L549" s="45"/>
      <c r="M549" s="45"/>
      <c r="N549" s="45"/>
      <c r="O549" s="45"/>
      <c r="P549" s="45"/>
      <c r="Q549" s="45"/>
      <c r="R549" s="45"/>
      <c r="AO549" s="34"/>
      <c r="AP549" s="34"/>
      <c r="AQ549" s="34"/>
      <c r="AR549" s="34"/>
      <c r="BR549" s="69"/>
      <c r="BS549" s="69"/>
      <c r="BT549" s="69"/>
      <c r="BU549" s="69"/>
      <c r="BV549" s="69"/>
      <c r="BW549" s="69"/>
      <c r="BX549" s="69"/>
      <c r="BY549" s="69"/>
      <c r="BZ549" s="69"/>
      <c r="CA549" s="69"/>
      <c r="CB549" s="69"/>
      <c r="CC549" s="69"/>
      <c r="CD549" s="69"/>
      <c r="CE549" s="69"/>
      <c r="CF549" s="69"/>
      <c r="CG549" s="69"/>
      <c r="CH549" s="69"/>
      <c r="CI549" s="69"/>
      <c r="CJ549" s="69"/>
      <c r="CK549" s="69"/>
      <c r="CL549" s="83"/>
      <c r="CM549" s="69"/>
    </row>
    <row r="550" spans="10:91" x14ac:dyDescent="0.25">
      <c r="J550" s="45"/>
      <c r="K550" s="45"/>
      <c r="L550" s="45"/>
      <c r="M550" s="45"/>
      <c r="N550" s="45"/>
      <c r="O550" s="45"/>
      <c r="P550" s="45"/>
      <c r="Q550" s="45"/>
      <c r="R550" s="45"/>
      <c r="AO550" s="34"/>
      <c r="AP550" s="34"/>
      <c r="AQ550" s="34"/>
      <c r="AR550" s="34"/>
      <c r="BR550" s="69"/>
      <c r="BS550" s="69"/>
      <c r="BT550" s="69"/>
      <c r="BU550" s="69"/>
      <c r="BV550" s="69"/>
      <c r="BW550" s="69"/>
      <c r="BX550" s="69"/>
      <c r="BY550" s="69"/>
      <c r="BZ550" s="69"/>
      <c r="CA550" s="69"/>
      <c r="CB550" s="69"/>
      <c r="CC550" s="69"/>
      <c r="CD550" s="69"/>
      <c r="CE550" s="69"/>
      <c r="CF550" s="69"/>
      <c r="CG550" s="69"/>
      <c r="CH550" s="69"/>
      <c r="CI550" s="69"/>
      <c r="CJ550" s="69"/>
      <c r="CK550" s="69"/>
      <c r="CL550" s="83"/>
      <c r="CM550" s="69"/>
    </row>
    <row r="551" spans="10:91" x14ac:dyDescent="0.25">
      <c r="J551" s="45"/>
      <c r="K551" s="45"/>
      <c r="L551" s="45"/>
      <c r="M551" s="45"/>
      <c r="N551" s="45"/>
      <c r="O551" s="45"/>
      <c r="P551" s="45"/>
      <c r="Q551" s="45"/>
      <c r="R551" s="45"/>
      <c r="AO551" s="34"/>
      <c r="AP551" s="34"/>
      <c r="AQ551" s="34"/>
      <c r="AR551" s="34"/>
      <c r="BR551" s="69"/>
      <c r="BS551" s="69"/>
      <c r="BT551" s="69"/>
      <c r="BU551" s="69"/>
      <c r="BV551" s="69"/>
      <c r="BW551" s="69"/>
      <c r="BX551" s="69"/>
      <c r="BY551" s="69"/>
      <c r="BZ551" s="69"/>
      <c r="CA551" s="69"/>
      <c r="CB551" s="69"/>
      <c r="CC551" s="69"/>
      <c r="CD551" s="69"/>
      <c r="CE551" s="69"/>
      <c r="CF551" s="69"/>
      <c r="CG551" s="69"/>
      <c r="CH551" s="69"/>
      <c r="CI551" s="69"/>
      <c r="CJ551" s="69"/>
      <c r="CK551" s="69"/>
      <c r="CL551" s="83"/>
      <c r="CM551" s="69"/>
    </row>
    <row r="552" spans="10:91" x14ac:dyDescent="0.25">
      <c r="J552" s="45"/>
      <c r="K552" s="45"/>
      <c r="L552" s="45"/>
      <c r="M552" s="45"/>
      <c r="N552" s="45"/>
      <c r="O552" s="45"/>
      <c r="P552" s="45"/>
      <c r="Q552" s="45"/>
      <c r="R552" s="45"/>
      <c r="AO552" s="34"/>
      <c r="AP552" s="34"/>
      <c r="AQ552" s="34"/>
      <c r="AR552" s="34"/>
      <c r="BR552" s="69"/>
      <c r="BS552" s="69"/>
      <c r="BT552" s="69"/>
      <c r="BU552" s="69"/>
      <c r="BV552" s="69"/>
      <c r="BW552" s="69"/>
      <c r="BX552" s="69"/>
      <c r="BY552" s="69"/>
      <c r="BZ552" s="69"/>
      <c r="CA552" s="69"/>
      <c r="CB552" s="69"/>
      <c r="CC552" s="69"/>
      <c r="CD552" s="69"/>
      <c r="CE552" s="69"/>
      <c r="CF552" s="69"/>
      <c r="CG552" s="69"/>
      <c r="CH552" s="69"/>
      <c r="CI552" s="69"/>
      <c r="CJ552" s="69"/>
      <c r="CK552" s="69"/>
      <c r="CL552" s="83"/>
      <c r="CM552" s="69"/>
    </row>
    <row r="553" spans="10:91" x14ac:dyDescent="0.25">
      <c r="J553" s="45"/>
      <c r="K553" s="45"/>
      <c r="L553" s="45"/>
      <c r="M553" s="45"/>
      <c r="N553" s="45"/>
      <c r="O553" s="45"/>
      <c r="P553" s="45"/>
      <c r="Q553" s="45"/>
      <c r="R553" s="45"/>
      <c r="AO553" s="34"/>
      <c r="AP553" s="34"/>
      <c r="AQ553" s="34"/>
      <c r="AR553" s="34"/>
      <c r="BR553" s="69"/>
      <c r="BS553" s="69"/>
      <c r="BT553" s="69"/>
      <c r="BU553" s="69"/>
      <c r="BV553" s="69"/>
      <c r="BW553" s="69"/>
      <c r="BX553" s="69"/>
      <c r="BY553" s="69"/>
      <c r="BZ553" s="69"/>
      <c r="CA553" s="69"/>
      <c r="CB553" s="69"/>
      <c r="CC553" s="69"/>
      <c r="CD553" s="69"/>
      <c r="CE553" s="69"/>
      <c r="CF553" s="69"/>
      <c r="CG553" s="69"/>
      <c r="CH553" s="69"/>
      <c r="CI553" s="69"/>
      <c r="CJ553" s="69"/>
      <c r="CK553" s="69"/>
      <c r="CL553" s="83"/>
      <c r="CM553" s="69"/>
    </row>
    <row r="554" spans="10:91" x14ac:dyDescent="0.25">
      <c r="J554" s="45"/>
      <c r="K554" s="45"/>
      <c r="L554" s="45"/>
      <c r="M554" s="45"/>
      <c r="N554" s="45"/>
      <c r="O554" s="45"/>
      <c r="P554" s="45"/>
      <c r="Q554" s="45"/>
      <c r="R554" s="45"/>
      <c r="AO554" s="34"/>
      <c r="AP554" s="34"/>
      <c r="AQ554" s="34"/>
      <c r="AR554" s="34"/>
      <c r="BR554" s="69"/>
      <c r="BS554" s="69"/>
      <c r="BT554" s="69"/>
      <c r="BU554" s="69"/>
      <c r="BV554" s="69"/>
      <c r="BW554" s="69"/>
      <c r="BX554" s="69"/>
      <c r="BY554" s="69"/>
      <c r="BZ554" s="69"/>
      <c r="CA554" s="69"/>
      <c r="CB554" s="69"/>
      <c r="CC554" s="69"/>
      <c r="CD554" s="69"/>
      <c r="CE554" s="69"/>
      <c r="CF554" s="69"/>
      <c r="CG554" s="69"/>
      <c r="CH554" s="69"/>
      <c r="CI554" s="69"/>
      <c r="CJ554" s="69"/>
      <c r="CK554" s="69"/>
      <c r="CL554" s="83"/>
      <c r="CM554" s="69"/>
    </row>
    <row r="555" spans="10:91" x14ac:dyDescent="0.25">
      <c r="J555" s="45"/>
      <c r="K555" s="45"/>
      <c r="L555" s="45"/>
      <c r="M555" s="45"/>
      <c r="N555" s="45"/>
      <c r="O555" s="45"/>
      <c r="P555" s="45"/>
      <c r="Q555" s="45"/>
      <c r="R555" s="45"/>
      <c r="AO555" s="34"/>
      <c r="AP555" s="34"/>
      <c r="AQ555" s="34"/>
      <c r="AR555" s="34"/>
      <c r="BR555" s="69"/>
      <c r="BS555" s="69"/>
      <c r="BT555" s="69"/>
      <c r="BU555" s="69"/>
      <c r="BV555" s="69"/>
      <c r="BW555" s="69"/>
      <c r="BX555" s="69"/>
      <c r="BY555" s="69"/>
      <c r="BZ555" s="69"/>
      <c r="CA555" s="69"/>
      <c r="CB555" s="69"/>
      <c r="CC555" s="69"/>
      <c r="CD555" s="69"/>
      <c r="CE555" s="69"/>
      <c r="CF555" s="69"/>
      <c r="CG555" s="69"/>
      <c r="CH555" s="69"/>
      <c r="CI555" s="69"/>
      <c r="CJ555" s="69"/>
      <c r="CK555" s="69"/>
      <c r="CL555" s="83"/>
      <c r="CM555" s="69"/>
    </row>
    <row r="556" spans="10:91" x14ac:dyDescent="0.25">
      <c r="J556" s="45"/>
      <c r="K556" s="45"/>
      <c r="L556" s="45"/>
      <c r="M556" s="45"/>
      <c r="N556" s="45"/>
      <c r="O556" s="45"/>
      <c r="P556" s="45"/>
      <c r="Q556" s="45"/>
      <c r="R556" s="45"/>
      <c r="AO556" s="34"/>
      <c r="AP556" s="34"/>
      <c r="AQ556" s="34"/>
      <c r="AR556" s="34"/>
      <c r="BR556" s="69"/>
      <c r="BS556" s="69"/>
      <c r="BT556" s="69"/>
      <c r="BU556" s="69"/>
      <c r="BV556" s="69"/>
      <c r="BW556" s="69"/>
      <c r="BX556" s="69"/>
      <c r="BY556" s="69"/>
      <c r="BZ556" s="69"/>
      <c r="CA556" s="69"/>
      <c r="CB556" s="69"/>
      <c r="CC556" s="69"/>
      <c r="CD556" s="69"/>
      <c r="CE556" s="69"/>
      <c r="CF556" s="69"/>
      <c r="CG556" s="69"/>
      <c r="CH556" s="69"/>
      <c r="CI556" s="69"/>
      <c r="CJ556" s="69"/>
      <c r="CK556" s="69"/>
      <c r="CL556" s="83"/>
      <c r="CM556" s="69"/>
    </row>
    <row r="557" spans="10:91" x14ac:dyDescent="0.25">
      <c r="J557" s="45"/>
      <c r="K557" s="45"/>
      <c r="L557" s="45"/>
      <c r="M557" s="45"/>
      <c r="N557" s="45"/>
      <c r="O557" s="45"/>
      <c r="P557" s="45"/>
      <c r="Q557" s="45"/>
      <c r="R557" s="45"/>
      <c r="AO557" s="34"/>
      <c r="AP557" s="34"/>
      <c r="AQ557" s="34"/>
      <c r="AR557" s="34"/>
      <c r="BR557" s="69"/>
      <c r="BS557" s="69"/>
      <c r="BT557" s="69"/>
      <c r="BU557" s="69"/>
      <c r="BV557" s="69"/>
      <c r="BW557" s="69"/>
      <c r="BX557" s="69"/>
      <c r="BY557" s="69"/>
      <c r="BZ557" s="69"/>
      <c r="CA557" s="69"/>
      <c r="CB557" s="69"/>
      <c r="CC557" s="69"/>
      <c r="CD557" s="69"/>
      <c r="CE557" s="69"/>
      <c r="CF557" s="69"/>
      <c r="CG557" s="69"/>
      <c r="CH557" s="69"/>
      <c r="CI557" s="69"/>
      <c r="CJ557" s="69"/>
      <c r="CK557" s="69"/>
      <c r="CL557" s="83"/>
      <c r="CM557" s="69"/>
    </row>
    <row r="558" spans="10:91" x14ac:dyDescent="0.25">
      <c r="J558" s="45"/>
      <c r="K558" s="45"/>
      <c r="L558" s="45"/>
      <c r="M558" s="45"/>
      <c r="N558" s="45"/>
      <c r="O558" s="45"/>
      <c r="P558" s="45"/>
      <c r="Q558" s="45"/>
      <c r="R558" s="45"/>
      <c r="AO558" s="34"/>
      <c r="AP558" s="34"/>
      <c r="AQ558" s="34"/>
      <c r="AR558" s="34"/>
      <c r="BR558" s="69"/>
      <c r="BS558" s="69"/>
      <c r="BT558" s="69"/>
      <c r="BU558" s="69"/>
      <c r="BV558" s="69"/>
      <c r="BW558" s="69"/>
      <c r="BX558" s="69"/>
      <c r="BY558" s="69"/>
      <c r="BZ558" s="69"/>
      <c r="CA558" s="69"/>
      <c r="CB558" s="69"/>
      <c r="CC558" s="69"/>
      <c r="CD558" s="69"/>
      <c r="CE558" s="69"/>
      <c r="CF558" s="69"/>
      <c r="CG558" s="69"/>
      <c r="CH558" s="69"/>
      <c r="CI558" s="69"/>
      <c r="CJ558" s="69"/>
      <c r="CK558" s="69"/>
      <c r="CL558" s="83"/>
      <c r="CM558" s="69"/>
    </row>
    <row r="559" spans="10:91" x14ac:dyDescent="0.25">
      <c r="J559" s="45"/>
      <c r="K559" s="45"/>
      <c r="L559" s="45"/>
      <c r="M559" s="45"/>
      <c r="N559" s="45"/>
      <c r="O559" s="45"/>
      <c r="P559" s="45"/>
      <c r="Q559" s="45"/>
      <c r="R559" s="45"/>
      <c r="AO559" s="34"/>
      <c r="AP559" s="34"/>
      <c r="AQ559" s="34"/>
      <c r="AR559" s="34"/>
      <c r="BR559" s="69"/>
      <c r="BS559" s="69"/>
      <c r="BT559" s="69"/>
      <c r="BU559" s="69"/>
      <c r="BV559" s="69"/>
      <c r="BW559" s="69"/>
      <c r="BX559" s="69"/>
      <c r="BY559" s="69"/>
      <c r="BZ559" s="69"/>
      <c r="CA559" s="69"/>
      <c r="CB559" s="69"/>
      <c r="CC559" s="69"/>
      <c r="CD559" s="69"/>
      <c r="CE559" s="69"/>
      <c r="CF559" s="69"/>
      <c r="CG559" s="69"/>
      <c r="CH559" s="69"/>
      <c r="CI559" s="69"/>
      <c r="CJ559" s="69"/>
      <c r="CK559" s="69"/>
      <c r="CL559" s="83"/>
      <c r="CM559" s="69"/>
    </row>
    <row r="560" spans="10:91" x14ac:dyDescent="0.25">
      <c r="J560" s="45"/>
      <c r="K560" s="45"/>
      <c r="L560" s="45"/>
      <c r="M560" s="45"/>
      <c r="N560" s="45"/>
      <c r="O560" s="45"/>
      <c r="P560" s="45"/>
      <c r="Q560" s="45"/>
      <c r="R560" s="45"/>
      <c r="AO560" s="34"/>
      <c r="AP560" s="34"/>
      <c r="AQ560" s="34"/>
      <c r="AR560" s="34"/>
      <c r="BR560" s="69"/>
      <c r="BS560" s="69"/>
      <c r="BT560" s="69"/>
      <c r="BU560" s="69"/>
      <c r="BV560" s="69"/>
      <c r="BW560" s="69"/>
      <c r="BX560" s="69"/>
      <c r="BY560" s="69"/>
      <c r="BZ560" s="69"/>
      <c r="CA560" s="69"/>
      <c r="CB560" s="69"/>
      <c r="CC560" s="69"/>
      <c r="CD560" s="69"/>
      <c r="CE560" s="69"/>
      <c r="CF560" s="69"/>
      <c r="CG560" s="69"/>
      <c r="CH560" s="69"/>
      <c r="CI560" s="69"/>
      <c r="CJ560" s="69"/>
      <c r="CK560" s="69"/>
      <c r="CL560" s="83"/>
      <c r="CM560" s="69"/>
    </row>
    <row r="561" spans="10:91" x14ac:dyDescent="0.25">
      <c r="J561" s="45"/>
      <c r="K561" s="45"/>
      <c r="L561" s="45"/>
      <c r="M561" s="45"/>
      <c r="N561" s="45"/>
      <c r="O561" s="45"/>
      <c r="P561" s="45"/>
      <c r="Q561" s="45"/>
      <c r="R561" s="45"/>
      <c r="AO561" s="34"/>
      <c r="AP561" s="34"/>
      <c r="AQ561" s="34"/>
      <c r="AR561" s="34"/>
      <c r="BR561" s="69"/>
      <c r="BS561" s="69"/>
      <c r="BT561" s="69"/>
      <c r="BU561" s="69"/>
      <c r="BV561" s="69"/>
      <c r="BW561" s="69"/>
      <c r="BX561" s="69"/>
      <c r="BY561" s="69"/>
      <c r="BZ561" s="69"/>
      <c r="CA561" s="69"/>
      <c r="CB561" s="69"/>
      <c r="CC561" s="69"/>
      <c r="CD561" s="69"/>
      <c r="CE561" s="69"/>
      <c r="CF561" s="69"/>
      <c r="CG561" s="69"/>
      <c r="CH561" s="69"/>
      <c r="CI561" s="69"/>
      <c r="CJ561" s="69"/>
      <c r="CK561" s="69"/>
      <c r="CL561" s="83"/>
      <c r="CM561" s="69"/>
    </row>
    <row r="562" spans="10:91" x14ac:dyDescent="0.25">
      <c r="J562" s="45"/>
      <c r="K562" s="45"/>
      <c r="L562" s="45"/>
      <c r="M562" s="45"/>
      <c r="N562" s="45"/>
      <c r="O562" s="45"/>
      <c r="P562" s="45"/>
      <c r="Q562" s="45"/>
      <c r="R562" s="45"/>
      <c r="AO562" s="34"/>
      <c r="AP562" s="34"/>
      <c r="AQ562" s="34"/>
      <c r="AR562" s="34"/>
      <c r="BR562" s="69"/>
      <c r="BS562" s="69"/>
      <c r="BT562" s="69"/>
      <c r="BU562" s="69"/>
      <c r="BV562" s="69"/>
      <c r="BW562" s="69"/>
      <c r="BX562" s="69"/>
      <c r="BY562" s="69"/>
      <c r="BZ562" s="69"/>
      <c r="CA562" s="69"/>
      <c r="CB562" s="69"/>
      <c r="CC562" s="69"/>
      <c r="CD562" s="69"/>
      <c r="CE562" s="69"/>
      <c r="CF562" s="69"/>
      <c r="CG562" s="69"/>
      <c r="CH562" s="69"/>
      <c r="CI562" s="69"/>
      <c r="CJ562" s="69"/>
      <c r="CK562" s="69"/>
      <c r="CL562" s="83"/>
      <c r="CM562" s="69"/>
    </row>
    <row r="563" spans="10:91" x14ac:dyDescent="0.25">
      <c r="J563" s="45"/>
      <c r="K563" s="45"/>
      <c r="L563" s="45"/>
      <c r="M563" s="45"/>
      <c r="N563" s="45"/>
      <c r="O563" s="45"/>
      <c r="P563" s="45"/>
      <c r="Q563" s="45"/>
      <c r="R563" s="45"/>
      <c r="AO563" s="34"/>
      <c r="AP563" s="34"/>
      <c r="AQ563" s="34"/>
      <c r="AR563" s="34"/>
      <c r="BR563" s="69"/>
      <c r="BS563" s="69"/>
      <c r="BT563" s="69"/>
      <c r="BU563" s="69"/>
      <c r="BV563" s="69"/>
      <c r="BW563" s="69"/>
      <c r="BX563" s="69"/>
      <c r="BY563" s="69"/>
      <c r="BZ563" s="69"/>
      <c r="CA563" s="69"/>
      <c r="CB563" s="69"/>
      <c r="CC563" s="69"/>
      <c r="CD563" s="69"/>
      <c r="CE563" s="69"/>
      <c r="CF563" s="69"/>
      <c r="CG563" s="69"/>
      <c r="CH563" s="69"/>
      <c r="CI563" s="69"/>
      <c r="CJ563" s="69"/>
      <c r="CK563" s="69"/>
      <c r="CL563" s="83"/>
      <c r="CM563" s="69"/>
    </row>
    <row r="564" spans="10:91" x14ac:dyDescent="0.25">
      <c r="J564" s="45"/>
      <c r="K564" s="45"/>
      <c r="L564" s="45"/>
      <c r="M564" s="45"/>
      <c r="N564" s="45"/>
      <c r="O564" s="45"/>
      <c r="P564" s="45"/>
      <c r="Q564" s="45"/>
      <c r="R564" s="45"/>
      <c r="AO564" s="34"/>
      <c r="AP564" s="34"/>
      <c r="AQ564" s="34"/>
      <c r="AR564" s="34"/>
      <c r="BR564" s="69"/>
      <c r="BS564" s="69"/>
      <c r="BT564" s="69"/>
      <c r="BU564" s="69"/>
      <c r="BV564" s="69"/>
      <c r="BW564" s="69"/>
      <c r="BX564" s="69"/>
      <c r="BY564" s="69"/>
      <c r="BZ564" s="69"/>
      <c r="CA564" s="69"/>
      <c r="CB564" s="69"/>
      <c r="CC564" s="69"/>
      <c r="CD564" s="69"/>
      <c r="CE564" s="69"/>
      <c r="CF564" s="69"/>
      <c r="CG564" s="69"/>
      <c r="CH564" s="69"/>
      <c r="CI564" s="69"/>
      <c r="CJ564" s="69"/>
      <c r="CK564" s="69"/>
      <c r="CL564" s="83"/>
      <c r="CM564" s="69"/>
    </row>
    <row r="565" spans="10:91" x14ac:dyDescent="0.25">
      <c r="J565" s="45"/>
      <c r="K565" s="45"/>
      <c r="L565" s="45"/>
      <c r="M565" s="45"/>
      <c r="N565" s="45"/>
      <c r="O565" s="45"/>
      <c r="P565" s="45"/>
      <c r="Q565" s="45"/>
      <c r="R565" s="45"/>
      <c r="AO565" s="34"/>
      <c r="AP565" s="34"/>
      <c r="AQ565" s="34"/>
      <c r="AR565" s="34"/>
      <c r="BR565" s="69"/>
      <c r="BS565" s="69"/>
      <c r="BT565" s="69"/>
      <c r="BU565" s="69"/>
      <c r="BV565" s="69"/>
      <c r="BW565" s="69"/>
      <c r="BX565" s="69"/>
      <c r="BY565" s="69"/>
      <c r="BZ565" s="69"/>
      <c r="CA565" s="69"/>
      <c r="CB565" s="69"/>
      <c r="CC565" s="69"/>
      <c r="CD565" s="69"/>
      <c r="CE565" s="69"/>
      <c r="CF565" s="69"/>
      <c r="CG565" s="69"/>
      <c r="CH565" s="69"/>
      <c r="CI565" s="69"/>
      <c r="CJ565" s="69"/>
      <c r="CK565" s="69"/>
      <c r="CL565" s="83"/>
      <c r="CM565" s="69"/>
    </row>
    <row r="566" spans="10:91" x14ac:dyDescent="0.25">
      <c r="J566" s="45"/>
      <c r="K566" s="45"/>
      <c r="L566" s="45"/>
      <c r="M566" s="45"/>
      <c r="N566" s="45"/>
      <c r="O566" s="45"/>
      <c r="P566" s="45"/>
      <c r="Q566" s="45"/>
      <c r="R566" s="45"/>
      <c r="AO566" s="34"/>
      <c r="AP566" s="34"/>
      <c r="AQ566" s="34"/>
      <c r="AR566" s="34"/>
      <c r="BR566" s="69"/>
      <c r="BS566" s="69"/>
      <c r="BT566" s="69"/>
      <c r="BU566" s="69"/>
      <c r="BV566" s="69"/>
      <c r="BW566" s="69"/>
      <c r="BX566" s="69"/>
      <c r="BY566" s="69"/>
      <c r="BZ566" s="69"/>
      <c r="CA566" s="69"/>
      <c r="CB566" s="69"/>
      <c r="CC566" s="69"/>
      <c r="CD566" s="69"/>
      <c r="CE566" s="69"/>
      <c r="CF566" s="69"/>
      <c r="CG566" s="69"/>
      <c r="CH566" s="69"/>
      <c r="CI566" s="69"/>
      <c r="CJ566" s="69"/>
      <c r="CK566" s="69"/>
      <c r="CL566" s="83"/>
      <c r="CM566" s="69"/>
    </row>
    <row r="567" spans="10:91" x14ac:dyDescent="0.25">
      <c r="J567" s="45"/>
      <c r="K567" s="45"/>
      <c r="L567" s="45"/>
      <c r="M567" s="45"/>
      <c r="N567" s="45"/>
      <c r="O567" s="45"/>
      <c r="P567" s="45"/>
      <c r="Q567" s="45"/>
      <c r="R567" s="45"/>
      <c r="AO567" s="34"/>
      <c r="AP567" s="34"/>
      <c r="AQ567" s="34"/>
      <c r="AR567" s="34"/>
      <c r="BR567" s="69"/>
      <c r="BS567" s="69"/>
      <c r="BT567" s="69"/>
      <c r="BU567" s="69"/>
      <c r="BV567" s="69"/>
      <c r="BW567" s="69"/>
      <c r="BX567" s="69"/>
      <c r="BY567" s="69"/>
      <c r="BZ567" s="69"/>
      <c r="CA567" s="69"/>
      <c r="CB567" s="69"/>
      <c r="CC567" s="69"/>
      <c r="CD567" s="69"/>
      <c r="CE567" s="69"/>
      <c r="CF567" s="69"/>
      <c r="CG567" s="69"/>
      <c r="CH567" s="69"/>
      <c r="CI567" s="69"/>
      <c r="CJ567" s="69"/>
      <c r="CK567" s="69"/>
      <c r="CL567" s="83"/>
      <c r="CM567" s="69"/>
    </row>
    <row r="568" spans="10:91" x14ac:dyDescent="0.25">
      <c r="J568" s="45"/>
      <c r="K568" s="45"/>
      <c r="L568" s="45"/>
      <c r="M568" s="45"/>
      <c r="N568" s="45"/>
      <c r="O568" s="45"/>
      <c r="P568" s="45"/>
      <c r="Q568" s="45"/>
      <c r="R568" s="45"/>
      <c r="AO568" s="34"/>
      <c r="AP568" s="34"/>
      <c r="AQ568" s="34"/>
      <c r="AR568" s="34"/>
      <c r="BR568" s="69"/>
      <c r="BS568" s="69"/>
      <c r="BT568" s="69"/>
      <c r="BU568" s="69"/>
      <c r="BV568" s="69"/>
      <c r="BW568" s="69"/>
      <c r="BX568" s="69"/>
      <c r="BY568" s="69"/>
      <c r="BZ568" s="69"/>
      <c r="CA568" s="69"/>
      <c r="CB568" s="69"/>
      <c r="CC568" s="69"/>
      <c r="CD568" s="69"/>
      <c r="CE568" s="69"/>
      <c r="CF568" s="69"/>
      <c r="CG568" s="69"/>
      <c r="CH568" s="69"/>
      <c r="CI568" s="69"/>
      <c r="CJ568" s="69"/>
      <c r="CK568" s="69"/>
      <c r="CL568" s="83"/>
      <c r="CM568" s="69"/>
    </row>
    <row r="569" spans="10:91" x14ac:dyDescent="0.25">
      <c r="J569" s="45"/>
      <c r="K569" s="45"/>
      <c r="L569" s="45"/>
      <c r="M569" s="45"/>
      <c r="N569" s="45"/>
      <c r="O569" s="45"/>
      <c r="P569" s="45"/>
      <c r="Q569" s="45"/>
      <c r="R569" s="45"/>
      <c r="AO569" s="34"/>
      <c r="AP569" s="34"/>
      <c r="AQ569" s="34"/>
      <c r="AR569" s="34"/>
      <c r="BR569" s="69"/>
      <c r="BS569" s="69"/>
      <c r="BT569" s="69"/>
      <c r="BU569" s="69"/>
      <c r="BV569" s="69"/>
      <c r="BW569" s="69"/>
      <c r="BX569" s="69"/>
      <c r="BY569" s="69"/>
      <c r="BZ569" s="69"/>
      <c r="CA569" s="69"/>
      <c r="CB569" s="69"/>
      <c r="CC569" s="69"/>
      <c r="CD569" s="69"/>
      <c r="CE569" s="69"/>
      <c r="CF569" s="69"/>
      <c r="CG569" s="69"/>
      <c r="CH569" s="69"/>
      <c r="CI569" s="69"/>
      <c r="CJ569" s="69"/>
      <c r="CK569" s="69"/>
      <c r="CL569" s="83"/>
      <c r="CM569" s="69"/>
    </row>
    <row r="570" spans="10:91" x14ac:dyDescent="0.25">
      <c r="J570" s="45"/>
      <c r="K570" s="45"/>
      <c r="L570" s="45"/>
      <c r="M570" s="45"/>
      <c r="N570" s="45"/>
      <c r="O570" s="45"/>
      <c r="P570" s="45"/>
      <c r="Q570" s="45"/>
      <c r="R570" s="45"/>
      <c r="AO570" s="34"/>
      <c r="AP570" s="34"/>
      <c r="AQ570" s="34"/>
      <c r="AR570" s="34"/>
      <c r="BR570" s="69"/>
      <c r="BS570" s="69"/>
      <c r="BT570" s="69"/>
      <c r="BU570" s="69"/>
      <c r="BV570" s="69"/>
      <c r="BW570" s="69"/>
      <c r="BX570" s="69"/>
      <c r="BY570" s="69"/>
      <c r="BZ570" s="69"/>
      <c r="CA570" s="69"/>
      <c r="CB570" s="69"/>
      <c r="CC570" s="69"/>
      <c r="CD570" s="69"/>
      <c r="CE570" s="69"/>
      <c r="CF570" s="69"/>
      <c r="CG570" s="69"/>
      <c r="CH570" s="69"/>
      <c r="CI570" s="69"/>
      <c r="CJ570" s="69"/>
      <c r="CK570" s="69"/>
      <c r="CL570" s="83"/>
      <c r="CM570" s="69"/>
    </row>
    <row r="571" spans="10:91" x14ac:dyDescent="0.25">
      <c r="J571" s="45"/>
      <c r="K571" s="45"/>
      <c r="L571" s="45"/>
      <c r="M571" s="45"/>
      <c r="N571" s="45"/>
      <c r="O571" s="45"/>
      <c r="P571" s="45"/>
      <c r="Q571" s="45"/>
      <c r="R571" s="45"/>
      <c r="AO571" s="34"/>
      <c r="AP571" s="34"/>
      <c r="AQ571" s="34"/>
      <c r="AR571" s="34"/>
      <c r="BR571" s="69"/>
      <c r="BS571" s="69"/>
      <c r="BT571" s="69"/>
      <c r="BU571" s="69"/>
      <c r="BV571" s="69"/>
      <c r="BW571" s="69"/>
      <c r="BX571" s="69"/>
      <c r="BY571" s="69"/>
      <c r="BZ571" s="69"/>
      <c r="CA571" s="69"/>
      <c r="CB571" s="69"/>
      <c r="CC571" s="69"/>
      <c r="CD571" s="69"/>
      <c r="CE571" s="69"/>
      <c r="CF571" s="69"/>
      <c r="CG571" s="69"/>
      <c r="CH571" s="69"/>
      <c r="CI571" s="69"/>
      <c r="CJ571" s="69"/>
      <c r="CK571" s="69"/>
      <c r="CL571" s="83"/>
      <c r="CM571" s="69"/>
    </row>
    <row r="572" spans="10:91" x14ac:dyDescent="0.25">
      <c r="J572" s="45"/>
      <c r="K572" s="45"/>
      <c r="L572" s="45"/>
      <c r="M572" s="45"/>
      <c r="N572" s="45"/>
      <c r="O572" s="45"/>
      <c r="P572" s="45"/>
      <c r="Q572" s="45"/>
      <c r="R572" s="45"/>
      <c r="AO572" s="34"/>
      <c r="AP572" s="34"/>
      <c r="AQ572" s="34"/>
      <c r="AR572" s="34"/>
      <c r="BR572" s="69"/>
      <c r="BS572" s="69"/>
      <c r="BT572" s="69"/>
      <c r="BU572" s="69"/>
      <c r="BV572" s="69"/>
      <c r="BW572" s="69"/>
      <c r="BX572" s="69"/>
      <c r="BY572" s="69"/>
      <c r="BZ572" s="69"/>
      <c r="CA572" s="69"/>
      <c r="CB572" s="69"/>
      <c r="CC572" s="69"/>
      <c r="CD572" s="69"/>
      <c r="CE572" s="69"/>
      <c r="CF572" s="69"/>
      <c r="CG572" s="69"/>
      <c r="CH572" s="69"/>
      <c r="CI572" s="69"/>
      <c r="CJ572" s="69"/>
      <c r="CK572" s="69"/>
      <c r="CL572" s="83"/>
      <c r="CM572" s="69"/>
    </row>
    <row r="573" spans="10:91" x14ac:dyDescent="0.25">
      <c r="J573" s="45"/>
      <c r="K573" s="45"/>
      <c r="L573" s="45"/>
      <c r="M573" s="45"/>
      <c r="N573" s="45"/>
      <c r="O573" s="45"/>
      <c r="P573" s="45"/>
      <c r="Q573" s="45"/>
      <c r="R573" s="45"/>
      <c r="AO573" s="34"/>
      <c r="AP573" s="34"/>
      <c r="AQ573" s="34"/>
      <c r="AR573" s="34"/>
      <c r="BR573" s="69"/>
      <c r="BS573" s="69"/>
      <c r="BT573" s="69"/>
      <c r="BU573" s="69"/>
      <c r="BV573" s="69"/>
      <c r="BW573" s="69"/>
      <c r="BX573" s="69"/>
      <c r="BY573" s="69"/>
      <c r="BZ573" s="69"/>
      <c r="CA573" s="69"/>
      <c r="CB573" s="69"/>
      <c r="CC573" s="69"/>
      <c r="CD573" s="69"/>
      <c r="CE573" s="69"/>
      <c r="CF573" s="69"/>
      <c r="CG573" s="69"/>
      <c r="CH573" s="69"/>
      <c r="CI573" s="69"/>
      <c r="CJ573" s="69"/>
      <c r="CK573" s="69"/>
      <c r="CL573" s="83"/>
      <c r="CM573" s="69"/>
    </row>
    <row r="574" spans="10:91" x14ac:dyDescent="0.25">
      <c r="J574" s="45"/>
      <c r="K574" s="45"/>
      <c r="L574" s="45"/>
      <c r="M574" s="45"/>
      <c r="N574" s="45"/>
      <c r="O574" s="45"/>
      <c r="P574" s="45"/>
      <c r="Q574" s="45"/>
      <c r="R574" s="45"/>
      <c r="AO574" s="34"/>
      <c r="AP574" s="34"/>
      <c r="AQ574" s="34"/>
      <c r="AR574" s="34"/>
      <c r="BR574" s="69"/>
      <c r="BS574" s="69"/>
      <c r="BT574" s="69"/>
      <c r="BU574" s="69"/>
      <c r="BV574" s="69"/>
      <c r="BW574" s="69"/>
      <c r="BX574" s="69"/>
      <c r="BY574" s="69"/>
      <c r="BZ574" s="69"/>
      <c r="CA574" s="69"/>
      <c r="CB574" s="69"/>
      <c r="CC574" s="69"/>
      <c r="CD574" s="69"/>
      <c r="CE574" s="69"/>
      <c r="CF574" s="69"/>
      <c r="CG574" s="69"/>
      <c r="CH574" s="69"/>
      <c r="CI574" s="69"/>
      <c r="CJ574" s="69"/>
      <c r="CK574" s="69"/>
      <c r="CL574" s="83"/>
      <c r="CM574" s="69"/>
    </row>
    <row r="575" spans="10:91" x14ac:dyDescent="0.25">
      <c r="J575" s="45"/>
      <c r="K575" s="45"/>
      <c r="L575" s="45"/>
      <c r="M575" s="45"/>
      <c r="N575" s="45"/>
      <c r="O575" s="45"/>
      <c r="P575" s="45"/>
      <c r="Q575" s="45"/>
      <c r="R575" s="45"/>
      <c r="AO575" s="34"/>
      <c r="AP575" s="34"/>
      <c r="AQ575" s="34"/>
      <c r="AR575" s="34"/>
      <c r="BR575" s="69"/>
      <c r="BS575" s="69"/>
      <c r="BT575" s="69"/>
      <c r="BU575" s="69"/>
      <c r="BV575" s="69"/>
      <c r="BW575" s="69"/>
      <c r="BX575" s="69"/>
      <c r="BY575" s="69"/>
      <c r="BZ575" s="69"/>
      <c r="CA575" s="69"/>
      <c r="CB575" s="69"/>
      <c r="CC575" s="69"/>
      <c r="CD575" s="69"/>
      <c r="CE575" s="69"/>
      <c r="CF575" s="69"/>
      <c r="CG575" s="69"/>
      <c r="CH575" s="69"/>
      <c r="CI575" s="69"/>
      <c r="CJ575" s="69"/>
      <c r="CK575" s="69"/>
      <c r="CL575" s="83"/>
      <c r="CM575" s="69"/>
    </row>
    <row r="576" spans="10:91" x14ac:dyDescent="0.25">
      <c r="J576" s="45"/>
      <c r="K576" s="45"/>
      <c r="L576" s="45"/>
      <c r="M576" s="45"/>
      <c r="N576" s="45"/>
      <c r="O576" s="45"/>
      <c r="P576" s="45"/>
      <c r="Q576" s="45"/>
      <c r="R576" s="45"/>
      <c r="AO576" s="34"/>
      <c r="AP576" s="34"/>
      <c r="AQ576" s="34"/>
      <c r="AR576" s="34"/>
      <c r="BR576" s="69"/>
      <c r="BS576" s="69"/>
      <c r="BT576" s="69"/>
      <c r="BU576" s="69"/>
      <c r="BV576" s="69"/>
      <c r="BW576" s="69"/>
      <c r="BX576" s="69"/>
      <c r="BY576" s="69"/>
      <c r="BZ576" s="69"/>
      <c r="CA576" s="69"/>
      <c r="CB576" s="69"/>
      <c r="CC576" s="69"/>
      <c r="CD576" s="69"/>
      <c r="CE576" s="69"/>
      <c r="CF576" s="69"/>
      <c r="CG576" s="69"/>
      <c r="CH576" s="69"/>
      <c r="CI576" s="69"/>
      <c r="CJ576" s="69"/>
      <c r="CK576" s="69"/>
      <c r="CL576" s="83"/>
      <c r="CM576" s="69"/>
    </row>
    <row r="577" spans="10:91" x14ac:dyDescent="0.25">
      <c r="J577" s="45"/>
      <c r="K577" s="45"/>
      <c r="L577" s="45"/>
      <c r="M577" s="45"/>
      <c r="N577" s="45"/>
      <c r="O577" s="45"/>
      <c r="P577" s="45"/>
      <c r="Q577" s="45"/>
      <c r="R577" s="45"/>
      <c r="AO577" s="34"/>
      <c r="AP577" s="34"/>
      <c r="AQ577" s="34"/>
      <c r="AR577" s="34"/>
      <c r="BR577" s="69"/>
      <c r="BS577" s="69"/>
      <c r="BT577" s="69"/>
      <c r="BU577" s="69"/>
      <c r="BV577" s="69"/>
      <c r="BW577" s="69"/>
      <c r="BX577" s="69"/>
      <c r="BY577" s="69"/>
      <c r="BZ577" s="69"/>
      <c r="CA577" s="69"/>
      <c r="CB577" s="69"/>
      <c r="CC577" s="69"/>
      <c r="CD577" s="69"/>
      <c r="CE577" s="69"/>
      <c r="CF577" s="69"/>
      <c r="CG577" s="69"/>
      <c r="CH577" s="69"/>
      <c r="CI577" s="69"/>
      <c r="CJ577" s="69"/>
      <c r="CK577" s="69"/>
      <c r="CL577" s="83"/>
      <c r="CM577" s="69"/>
    </row>
    <row r="578" spans="10:91" x14ac:dyDescent="0.25">
      <c r="J578" s="45"/>
      <c r="K578" s="45"/>
      <c r="L578" s="45"/>
      <c r="M578" s="45"/>
      <c r="N578" s="45"/>
      <c r="O578" s="45"/>
      <c r="P578" s="45"/>
      <c r="Q578" s="45"/>
      <c r="R578" s="45"/>
      <c r="AO578" s="34"/>
      <c r="AP578" s="34"/>
      <c r="AQ578" s="34"/>
      <c r="AR578" s="34"/>
      <c r="BR578" s="69"/>
      <c r="BS578" s="69"/>
      <c r="BT578" s="69"/>
      <c r="BU578" s="69"/>
      <c r="BV578" s="69"/>
      <c r="BW578" s="69"/>
      <c r="BX578" s="69"/>
      <c r="BY578" s="69"/>
      <c r="BZ578" s="69"/>
      <c r="CA578" s="69"/>
      <c r="CB578" s="69"/>
      <c r="CC578" s="69"/>
      <c r="CD578" s="69"/>
      <c r="CE578" s="69"/>
      <c r="CF578" s="69"/>
      <c r="CG578" s="69"/>
      <c r="CH578" s="69"/>
      <c r="CI578" s="69"/>
      <c r="CJ578" s="69"/>
      <c r="CK578" s="69"/>
      <c r="CL578" s="83"/>
      <c r="CM578" s="69"/>
    </row>
    <row r="579" spans="10:91" x14ac:dyDescent="0.25">
      <c r="J579" s="45"/>
      <c r="K579" s="45"/>
      <c r="L579" s="45"/>
      <c r="M579" s="45"/>
      <c r="N579" s="45"/>
      <c r="O579" s="45"/>
      <c r="P579" s="45"/>
      <c r="Q579" s="45"/>
      <c r="R579" s="45"/>
      <c r="AO579" s="34"/>
      <c r="AP579" s="34"/>
      <c r="AQ579" s="34"/>
      <c r="AR579" s="34"/>
      <c r="BR579" s="69"/>
      <c r="BS579" s="69"/>
      <c r="BT579" s="69"/>
      <c r="BU579" s="69"/>
      <c r="BV579" s="69"/>
      <c r="BW579" s="69"/>
      <c r="BX579" s="69"/>
      <c r="BY579" s="69"/>
      <c r="BZ579" s="69"/>
      <c r="CA579" s="69"/>
      <c r="CB579" s="69"/>
      <c r="CC579" s="69"/>
      <c r="CD579" s="69"/>
      <c r="CE579" s="69"/>
      <c r="CF579" s="69"/>
      <c r="CG579" s="69"/>
      <c r="CH579" s="69"/>
      <c r="CI579" s="69"/>
      <c r="CJ579" s="69"/>
      <c r="CK579" s="69"/>
      <c r="CL579" s="83"/>
      <c r="CM579" s="69"/>
    </row>
    <row r="580" spans="10:91" x14ac:dyDescent="0.25">
      <c r="J580" s="45"/>
      <c r="K580" s="45"/>
      <c r="L580" s="45"/>
      <c r="M580" s="45"/>
      <c r="N580" s="45"/>
      <c r="O580" s="45"/>
      <c r="P580" s="45"/>
      <c r="Q580" s="45"/>
      <c r="R580" s="45"/>
      <c r="AO580" s="34"/>
      <c r="AP580" s="34"/>
      <c r="AQ580" s="34"/>
      <c r="AR580" s="34"/>
      <c r="BR580" s="69"/>
      <c r="BS580" s="69"/>
      <c r="BT580" s="69"/>
      <c r="BU580" s="69"/>
      <c r="BV580" s="69"/>
      <c r="BW580" s="69"/>
      <c r="BX580" s="69"/>
      <c r="BY580" s="69"/>
      <c r="BZ580" s="69"/>
      <c r="CA580" s="69"/>
      <c r="CB580" s="69"/>
      <c r="CC580" s="69"/>
      <c r="CD580" s="69"/>
      <c r="CE580" s="69"/>
      <c r="CF580" s="69"/>
      <c r="CG580" s="69"/>
      <c r="CH580" s="69"/>
      <c r="CI580" s="69"/>
      <c r="CJ580" s="69"/>
      <c r="CK580" s="69"/>
      <c r="CL580" s="83"/>
      <c r="CM580" s="69"/>
    </row>
    <row r="581" spans="10:91" x14ac:dyDescent="0.25">
      <c r="J581" s="45"/>
      <c r="K581" s="45"/>
      <c r="L581" s="45"/>
      <c r="M581" s="45"/>
      <c r="N581" s="45"/>
      <c r="O581" s="45"/>
      <c r="P581" s="45"/>
      <c r="Q581" s="45"/>
      <c r="R581" s="45"/>
      <c r="AO581" s="34"/>
      <c r="AP581" s="34"/>
      <c r="AQ581" s="34"/>
      <c r="AR581" s="34"/>
      <c r="BR581" s="69"/>
      <c r="BS581" s="69"/>
      <c r="BT581" s="69"/>
      <c r="BU581" s="69"/>
      <c r="BV581" s="69"/>
      <c r="BW581" s="69"/>
      <c r="BX581" s="69"/>
      <c r="BY581" s="69"/>
      <c r="BZ581" s="69"/>
      <c r="CA581" s="69"/>
      <c r="CB581" s="69"/>
      <c r="CC581" s="69"/>
      <c r="CD581" s="69"/>
      <c r="CE581" s="69"/>
      <c r="CF581" s="69"/>
      <c r="CG581" s="69"/>
      <c r="CH581" s="69"/>
      <c r="CI581" s="69"/>
      <c r="CJ581" s="69"/>
      <c r="CK581" s="69"/>
      <c r="CL581" s="83"/>
      <c r="CM581" s="69"/>
    </row>
    <row r="582" spans="10:91" x14ac:dyDescent="0.25">
      <c r="J582" s="45"/>
      <c r="K582" s="45"/>
      <c r="L582" s="45"/>
      <c r="M582" s="45"/>
      <c r="N582" s="45"/>
      <c r="O582" s="45"/>
      <c r="P582" s="45"/>
      <c r="Q582" s="45"/>
      <c r="R582" s="45"/>
      <c r="AO582" s="34"/>
      <c r="AP582" s="34"/>
      <c r="AQ582" s="34"/>
      <c r="AR582" s="34"/>
      <c r="BR582" s="69"/>
      <c r="BS582" s="69"/>
      <c r="BT582" s="69"/>
      <c r="BU582" s="69"/>
      <c r="BV582" s="69"/>
      <c r="BW582" s="69"/>
      <c r="BX582" s="69"/>
      <c r="BY582" s="69"/>
      <c r="BZ582" s="69"/>
      <c r="CA582" s="69"/>
      <c r="CB582" s="69"/>
      <c r="CC582" s="69"/>
      <c r="CD582" s="69"/>
      <c r="CE582" s="69"/>
      <c r="CF582" s="69"/>
      <c r="CG582" s="69"/>
      <c r="CH582" s="69"/>
      <c r="CI582" s="69"/>
      <c r="CJ582" s="69"/>
      <c r="CK582" s="69"/>
      <c r="CL582" s="83"/>
      <c r="CM582" s="69"/>
    </row>
    <row r="583" spans="10:91" x14ac:dyDescent="0.25">
      <c r="J583" s="45"/>
      <c r="K583" s="45"/>
      <c r="L583" s="45"/>
      <c r="M583" s="45"/>
      <c r="N583" s="45"/>
      <c r="O583" s="45"/>
      <c r="P583" s="45"/>
      <c r="Q583" s="45"/>
      <c r="R583" s="45"/>
      <c r="AO583" s="34"/>
      <c r="AP583" s="34"/>
      <c r="AQ583" s="34"/>
      <c r="AR583" s="34"/>
      <c r="BR583" s="69"/>
      <c r="BS583" s="69"/>
      <c r="BT583" s="69"/>
      <c r="BU583" s="69"/>
      <c r="BV583" s="69"/>
      <c r="BW583" s="69"/>
      <c r="BX583" s="69"/>
      <c r="BY583" s="69"/>
      <c r="BZ583" s="69"/>
      <c r="CA583" s="69"/>
      <c r="CB583" s="69"/>
      <c r="CC583" s="69"/>
      <c r="CD583" s="69"/>
      <c r="CE583" s="69"/>
      <c r="CF583" s="69"/>
      <c r="CG583" s="69"/>
      <c r="CH583" s="69"/>
      <c r="CI583" s="69"/>
      <c r="CJ583" s="69"/>
      <c r="CK583" s="69"/>
      <c r="CL583" s="83"/>
      <c r="CM583" s="69"/>
    </row>
    <row r="584" spans="10:91" x14ac:dyDescent="0.25">
      <c r="J584" s="45"/>
      <c r="K584" s="45"/>
      <c r="L584" s="45"/>
      <c r="M584" s="45"/>
      <c r="N584" s="45"/>
      <c r="O584" s="45"/>
      <c r="P584" s="45"/>
      <c r="Q584" s="45"/>
      <c r="R584" s="45"/>
      <c r="AO584" s="34"/>
      <c r="AP584" s="34"/>
      <c r="AQ584" s="34"/>
      <c r="AR584" s="34"/>
      <c r="BR584" s="69"/>
      <c r="BS584" s="69"/>
      <c r="BT584" s="69"/>
      <c r="BU584" s="69"/>
      <c r="BV584" s="69"/>
      <c r="BW584" s="69"/>
      <c r="BX584" s="69"/>
      <c r="BY584" s="69"/>
      <c r="BZ584" s="69"/>
      <c r="CA584" s="69"/>
      <c r="CB584" s="69"/>
      <c r="CC584" s="69"/>
      <c r="CD584" s="69"/>
      <c r="CE584" s="69"/>
      <c r="CF584" s="69"/>
      <c r="CG584" s="69"/>
      <c r="CH584" s="69"/>
      <c r="CI584" s="69"/>
      <c r="CJ584" s="69"/>
      <c r="CK584" s="69"/>
      <c r="CL584" s="83"/>
      <c r="CM584" s="69"/>
    </row>
    <row r="585" spans="10:91" x14ac:dyDescent="0.25">
      <c r="J585" s="45"/>
      <c r="K585" s="45"/>
      <c r="L585" s="45"/>
      <c r="M585" s="45"/>
      <c r="N585" s="45"/>
      <c r="O585" s="45"/>
      <c r="P585" s="45"/>
      <c r="Q585" s="45"/>
      <c r="R585" s="45"/>
      <c r="AO585" s="34"/>
      <c r="AP585" s="34"/>
      <c r="AQ585" s="34"/>
      <c r="AR585" s="34"/>
      <c r="BR585" s="69"/>
      <c r="BS585" s="69"/>
      <c r="BT585" s="69"/>
      <c r="BU585" s="69"/>
      <c r="BV585" s="69"/>
      <c r="BW585" s="69"/>
      <c r="BX585" s="69"/>
      <c r="BY585" s="69"/>
      <c r="BZ585" s="69"/>
      <c r="CA585" s="69"/>
      <c r="CB585" s="69"/>
      <c r="CC585" s="69"/>
      <c r="CD585" s="69"/>
      <c r="CE585" s="69"/>
      <c r="CF585" s="69"/>
      <c r="CG585" s="69"/>
      <c r="CH585" s="69"/>
      <c r="CI585" s="69"/>
      <c r="CJ585" s="69"/>
      <c r="CK585" s="69"/>
      <c r="CL585" s="83"/>
      <c r="CM585" s="69"/>
    </row>
    <row r="586" spans="10:91" x14ac:dyDescent="0.25">
      <c r="J586" s="45"/>
      <c r="K586" s="45"/>
      <c r="L586" s="45"/>
      <c r="M586" s="45"/>
      <c r="N586" s="45"/>
      <c r="O586" s="45"/>
      <c r="P586" s="45"/>
      <c r="Q586" s="45"/>
      <c r="R586" s="45"/>
      <c r="AO586" s="34"/>
      <c r="AP586" s="34"/>
      <c r="AQ586" s="34"/>
      <c r="AR586" s="34"/>
      <c r="BR586" s="69"/>
      <c r="BS586" s="69"/>
      <c r="BT586" s="69"/>
      <c r="BU586" s="69"/>
      <c r="BV586" s="69"/>
      <c r="BW586" s="69"/>
      <c r="BX586" s="69"/>
      <c r="BY586" s="69"/>
      <c r="BZ586" s="69"/>
      <c r="CA586" s="69"/>
      <c r="CB586" s="69"/>
      <c r="CC586" s="69"/>
      <c r="CD586" s="69"/>
      <c r="CE586" s="69"/>
      <c r="CF586" s="69"/>
      <c r="CG586" s="69"/>
      <c r="CH586" s="69"/>
      <c r="CI586" s="69"/>
      <c r="CJ586" s="69"/>
      <c r="CK586" s="69"/>
      <c r="CL586" s="83"/>
      <c r="CM586" s="69"/>
    </row>
    <row r="587" spans="10:91" x14ac:dyDescent="0.25">
      <c r="J587" s="45"/>
      <c r="K587" s="45"/>
      <c r="L587" s="45"/>
      <c r="M587" s="45"/>
      <c r="N587" s="45"/>
      <c r="O587" s="45"/>
      <c r="P587" s="45"/>
      <c r="Q587" s="45"/>
      <c r="R587" s="45"/>
      <c r="AO587" s="34"/>
      <c r="AP587" s="34"/>
      <c r="AQ587" s="34"/>
      <c r="AR587" s="34"/>
      <c r="BR587" s="69"/>
      <c r="BS587" s="69"/>
      <c r="BT587" s="69"/>
      <c r="BU587" s="69"/>
      <c r="BV587" s="69"/>
      <c r="BW587" s="69"/>
      <c r="BX587" s="69"/>
      <c r="BY587" s="69"/>
      <c r="BZ587" s="69"/>
      <c r="CA587" s="69"/>
      <c r="CB587" s="69"/>
      <c r="CC587" s="69"/>
      <c r="CD587" s="69"/>
      <c r="CE587" s="69"/>
      <c r="CF587" s="69"/>
      <c r="CG587" s="69"/>
      <c r="CH587" s="69"/>
      <c r="CI587" s="69"/>
      <c r="CJ587" s="69"/>
      <c r="CK587" s="69"/>
      <c r="CL587" s="83"/>
      <c r="CM587" s="69"/>
    </row>
    <row r="588" spans="10:91" x14ac:dyDescent="0.25">
      <c r="J588" s="45"/>
      <c r="K588" s="45"/>
      <c r="L588" s="45"/>
      <c r="M588" s="45"/>
      <c r="N588" s="45"/>
      <c r="O588" s="45"/>
      <c r="P588" s="45"/>
      <c r="Q588" s="45"/>
      <c r="R588" s="45"/>
      <c r="AO588" s="34"/>
      <c r="AP588" s="34"/>
      <c r="AQ588" s="34"/>
      <c r="AR588" s="34"/>
      <c r="BR588" s="69"/>
      <c r="BS588" s="69"/>
      <c r="BT588" s="69"/>
      <c r="BU588" s="69"/>
      <c r="BV588" s="69"/>
      <c r="BW588" s="69"/>
      <c r="BX588" s="69"/>
      <c r="BY588" s="69"/>
      <c r="BZ588" s="69"/>
      <c r="CA588" s="69"/>
      <c r="CB588" s="69"/>
      <c r="CC588" s="69"/>
      <c r="CD588" s="69"/>
      <c r="CE588" s="69"/>
      <c r="CF588" s="69"/>
      <c r="CG588" s="69"/>
      <c r="CH588" s="69"/>
      <c r="CI588" s="69"/>
      <c r="CJ588" s="69"/>
      <c r="CK588" s="69"/>
      <c r="CL588" s="83"/>
      <c r="CM588" s="69"/>
    </row>
    <row r="589" spans="10:91" x14ac:dyDescent="0.25">
      <c r="J589" s="45"/>
      <c r="K589" s="45"/>
      <c r="L589" s="45"/>
      <c r="M589" s="45"/>
      <c r="N589" s="45"/>
      <c r="O589" s="45"/>
      <c r="P589" s="45"/>
      <c r="Q589" s="45"/>
      <c r="R589" s="45"/>
      <c r="AO589" s="34"/>
      <c r="AP589" s="34"/>
      <c r="AQ589" s="34"/>
      <c r="AR589" s="34"/>
      <c r="BR589" s="69"/>
      <c r="BS589" s="69"/>
      <c r="BT589" s="69"/>
      <c r="BU589" s="69"/>
      <c r="BV589" s="69"/>
      <c r="BW589" s="69"/>
      <c r="BX589" s="69"/>
      <c r="BY589" s="69"/>
      <c r="BZ589" s="69"/>
      <c r="CA589" s="69"/>
      <c r="CB589" s="69"/>
      <c r="CC589" s="69"/>
      <c r="CD589" s="69"/>
      <c r="CE589" s="69"/>
      <c r="CF589" s="69"/>
      <c r="CG589" s="69"/>
      <c r="CH589" s="69"/>
      <c r="CI589" s="69"/>
      <c r="CJ589" s="69"/>
      <c r="CK589" s="69"/>
      <c r="CL589" s="83"/>
      <c r="CM589" s="69"/>
    </row>
    <row r="590" spans="10:91" x14ac:dyDescent="0.25">
      <c r="J590" s="45"/>
      <c r="K590" s="45"/>
      <c r="L590" s="45"/>
      <c r="M590" s="45"/>
      <c r="N590" s="45"/>
      <c r="O590" s="45"/>
      <c r="P590" s="45"/>
      <c r="Q590" s="45"/>
      <c r="R590" s="45"/>
      <c r="AO590" s="34"/>
      <c r="AP590" s="34"/>
      <c r="AQ590" s="34"/>
      <c r="AR590" s="34"/>
      <c r="BR590" s="69"/>
      <c r="BS590" s="69"/>
      <c r="BT590" s="69"/>
      <c r="BU590" s="69"/>
      <c r="BV590" s="69"/>
      <c r="BW590" s="69"/>
      <c r="BX590" s="69"/>
      <c r="BY590" s="69"/>
      <c r="BZ590" s="69"/>
      <c r="CA590" s="69"/>
      <c r="CB590" s="69"/>
      <c r="CC590" s="69"/>
      <c r="CD590" s="69"/>
      <c r="CE590" s="69"/>
      <c r="CF590" s="69"/>
      <c r="CG590" s="69"/>
      <c r="CH590" s="69"/>
      <c r="CI590" s="69"/>
      <c r="CJ590" s="69"/>
      <c r="CK590" s="69"/>
      <c r="CL590" s="83"/>
      <c r="CM590" s="69"/>
    </row>
    <row r="591" spans="10:91" x14ac:dyDescent="0.25">
      <c r="J591" s="45"/>
      <c r="K591" s="45"/>
      <c r="L591" s="45"/>
      <c r="M591" s="45"/>
      <c r="N591" s="45"/>
      <c r="O591" s="45"/>
      <c r="P591" s="45"/>
      <c r="Q591" s="45"/>
      <c r="R591" s="45"/>
      <c r="AO591" s="34"/>
      <c r="AP591" s="34"/>
      <c r="AQ591" s="34"/>
      <c r="AR591" s="34"/>
      <c r="BR591" s="69"/>
      <c r="BS591" s="69"/>
      <c r="BT591" s="69"/>
      <c r="BU591" s="69"/>
      <c r="BV591" s="69"/>
      <c r="BW591" s="69"/>
      <c r="BX591" s="69"/>
      <c r="BY591" s="69"/>
      <c r="BZ591" s="69"/>
      <c r="CA591" s="69"/>
      <c r="CB591" s="69"/>
      <c r="CC591" s="69"/>
      <c r="CD591" s="69"/>
      <c r="CE591" s="69"/>
      <c r="CF591" s="69"/>
      <c r="CG591" s="69"/>
      <c r="CH591" s="69"/>
      <c r="CI591" s="69"/>
      <c r="CJ591" s="69"/>
      <c r="CK591" s="69"/>
      <c r="CL591" s="83"/>
      <c r="CM591" s="69"/>
    </row>
    <row r="592" spans="10:91" x14ac:dyDescent="0.25">
      <c r="J592" s="45"/>
      <c r="K592" s="45"/>
      <c r="L592" s="45"/>
      <c r="M592" s="45"/>
      <c r="N592" s="45"/>
      <c r="O592" s="45"/>
      <c r="P592" s="45"/>
      <c r="Q592" s="45"/>
      <c r="R592" s="45"/>
      <c r="AO592" s="34"/>
      <c r="AP592" s="34"/>
      <c r="AQ592" s="34"/>
      <c r="AR592" s="34"/>
      <c r="BR592" s="69"/>
      <c r="BS592" s="69"/>
      <c r="BT592" s="69"/>
      <c r="BU592" s="69"/>
      <c r="BV592" s="69"/>
      <c r="BW592" s="69"/>
      <c r="BX592" s="69"/>
      <c r="BY592" s="69"/>
      <c r="BZ592" s="69"/>
      <c r="CA592" s="69"/>
      <c r="CB592" s="69"/>
      <c r="CC592" s="69"/>
      <c r="CD592" s="69"/>
      <c r="CE592" s="69"/>
      <c r="CF592" s="69"/>
      <c r="CG592" s="69"/>
      <c r="CH592" s="69"/>
      <c r="CI592" s="69"/>
      <c r="CJ592" s="69"/>
      <c r="CK592" s="69"/>
      <c r="CL592" s="83"/>
      <c r="CM592" s="69"/>
    </row>
    <row r="593" spans="10:91" x14ac:dyDescent="0.25">
      <c r="J593" s="45"/>
      <c r="K593" s="45"/>
      <c r="L593" s="45"/>
      <c r="M593" s="45"/>
      <c r="N593" s="45"/>
      <c r="O593" s="45"/>
      <c r="P593" s="45"/>
      <c r="Q593" s="45"/>
      <c r="R593" s="45"/>
      <c r="AO593" s="34"/>
      <c r="AP593" s="34"/>
      <c r="AQ593" s="34"/>
      <c r="AR593" s="34"/>
      <c r="BR593" s="69"/>
      <c r="BS593" s="69"/>
      <c r="BT593" s="69"/>
      <c r="BU593" s="69"/>
      <c r="BV593" s="69"/>
      <c r="BW593" s="69"/>
      <c r="BX593" s="69"/>
      <c r="BY593" s="69"/>
      <c r="BZ593" s="69"/>
      <c r="CA593" s="69"/>
      <c r="CB593" s="69"/>
      <c r="CC593" s="69"/>
      <c r="CD593" s="69"/>
      <c r="CE593" s="69"/>
      <c r="CF593" s="69"/>
      <c r="CG593" s="69"/>
      <c r="CH593" s="69"/>
      <c r="CI593" s="69"/>
      <c r="CJ593" s="69"/>
      <c r="CK593" s="69"/>
      <c r="CL593" s="83"/>
      <c r="CM593" s="69"/>
    </row>
    <row r="594" spans="10:91" x14ac:dyDescent="0.25">
      <c r="J594" s="45"/>
      <c r="K594" s="45"/>
      <c r="L594" s="45"/>
      <c r="M594" s="45"/>
      <c r="N594" s="45"/>
      <c r="O594" s="45"/>
      <c r="P594" s="45"/>
      <c r="Q594" s="45"/>
      <c r="R594" s="45"/>
      <c r="AO594" s="34"/>
      <c r="AP594" s="34"/>
      <c r="AQ594" s="34"/>
      <c r="AR594" s="34"/>
      <c r="BR594" s="69"/>
      <c r="BS594" s="69"/>
      <c r="BT594" s="69"/>
      <c r="BU594" s="69"/>
      <c r="BV594" s="69"/>
      <c r="BW594" s="69"/>
      <c r="BX594" s="69"/>
      <c r="BY594" s="69"/>
      <c r="BZ594" s="69"/>
      <c r="CA594" s="69"/>
      <c r="CB594" s="69"/>
      <c r="CC594" s="69"/>
      <c r="CD594" s="69"/>
      <c r="CE594" s="69"/>
      <c r="CF594" s="69"/>
      <c r="CG594" s="69"/>
      <c r="CH594" s="69"/>
      <c r="CI594" s="69"/>
      <c r="CJ594" s="69"/>
      <c r="CK594" s="69"/>
      <c r="CL594" s="83"/>
      <c r="CM594" s="69"/>
    </row>
    <row r="595" spans="10:91" x14ac:dyDescent="0.25">
      <c r="J595" s="45"/>
      <c r="K595" s="45"/>
      <c r="L595" s="45"/>
      <c r="M595" s="45"/>
      <c r="N595" s="45"/>
      <c r="O595" s="45"/>
      <c r="P595" s="45"/>
      <c r="Q595" s="45"/>
      <c r="R595" s="45"/>
      <c r="AO595" s="34"/>
      <c r="AP595" s="34"/>
      <c r="AQ595" s="34"/>
      <c r="AR595" s="34"/>
      <c r="BR595" s="69"/>
      <c r="BS595" s="69"/>
      <c r="BT595" s="69"/>
      <c r="BU595" s="69"/>
      <c r="BV595" s="69"/>
      <c r="BW595" s="69"/>
      <c r="BX595" s="69"/>
      <c r="BY595" s="69"/>
      <c r="BZ595" s="69"/>
      <c r="CA595" s="69"/>
      <c r="CB595" s="69"/>
      <c r="CC595" s="69"/>
      <c r="CD595" s="69"/>
      <c r="CE595" s="69"/>
      <c r="CF595" s="69"/>
      <c r="CG595" s="69"/>
      <c r="CH595" s="69"/>
      <c r="CI595" s="69"/>
      <c r="CJ595" s="69"/>
      <c r="CK595" s="69"/>
      <c r="CL595" s="83"/>
      <c r="CM595" s="69"/>
    </row>
    <row r="596" spans="10:91" x14ac:dyDescent="0.25">
      <c r="J596" s="45"/>
      <c r="K596" s="45"/>
      <c r="L596" s="45"/>
      <c r="M596" s="45"/>
      <c r="N596" s="45"/>
      <c r="O596" s="45"/>
      <c r="P596" s="45"/>
      <c r="Q596" s="45"/>
      <c r="R596" s="45"/>
      <c r="AO596" s="34"/>
      <c r="AP596" s="34"/>
      <c r="AQ596" s="34"/>
      <c r="AR596" s="34"/>
      <c r="BR596" s="69"/>
      <c r="BS596" s="69"/>
      <c r="BT596" s="69"/>
      <c r="BU596" s="69"/>
      <c r="BV596" s="69"/>
      <c r="BW596" s="69"/>
      <c r="BX596" s="69"/>
      <c r="BY596" s="69"/>
      <c r="BZ596" s="69"/>
      <c r="CA596" s="69"/>
      <c r="CB596" s="69"/>
      <c r="CC596" s="69"/>
      <c r="CD596" s="69"/>
      <c r="CE596" s="69"/>
      <c r="CF596" s="69"/>
      <c r="CG596" s="69"/>
      <c r="CH596" s="69"/>
      <c r="CI596" s="69"/>
      <c r="CJ596" s="69"/>
      <c r="CK596" s="69"/>
      <c r="CL596" s="83"/>
      <c r="CM596" s="69"/>
    </row>
    <row r="597" spans="10:91" x14ac:dyDescent="0.25">
      <c r="J597" s="45"/>
      <c r="K597" s="45"/>
      <c r="L597" s="45"/>
      <c r="M597" s="45"/>
      <c r="N597" s="45"/>
      <c r="O597" s="45"/>
      <c r="P597" s="45"/>
      <c r="Q597" s="45"/>
      <c r="R597" s="45"/>
      <c r="AO597" s="34"/>
      <c r="AP597" s="34"/>
      <c r="AQ597" s="34"/>
      <c r="AR597" s="34"/>
      <c r="BR597" s="69"/>
      <c r="BS597" s="69"/>
      <c r="BT597" s="69"/>
      <c r="BU597" s="69"/>
      <c r="BV597" s="69"/>
      <c r="BW597" s="69"/>
      <c r="BX597" s="69"/>
      <c r="BY597" s="69"/>
      <c r="BZ597" s="69"/>
      <c r="CA597" s="69"/>
      <c r="CB597" s="69"/>
      <c r="CC597" s="69"/>
      <c r="CD597" s="69"/>
      <c r="CE597" s="69"/>
      <c r="CF597" s="69"/>
      <c r="CG597" s="69"/>
      <c r="CH597" s="69"/>
      <c r="CI597" s="69"/>
      <c r="CJ597" s="69"/>
      <c r="CK597" s="69"/>
      <c r="CL597" s="83"/>
      <c r="CM597" s="69"/>
    </row>
    <row r="598" spans="10:91" x14ac:dyDescent="0.25">
      <c r="J598" s="45"/>
      <c r="K598" s="45"/>
      <c r="L598" s="45"/>
      <c r="M598" s="45"/>
      <c r="N598" s="45"/>
      <c r="O598" s="45"/>
      <c r="P598" s="45"/>
      <c r="Q598" s="45"/>
      <c r="R598" s="45"/>
      <c r="AO598" s="34"/>
      <c r="AP598" s="34"/>
      <c r="AQ598" s="34"/>
      <c r="AR598" s="34"/>
      <c r="BR598" s="69"/>
      <c r="BS598" s="69"/>
      <c r="BT598" s="69"/>
      <c r="BU598" s="69"/>
      <c r="BV598" s="69"/>
      <c r="BW598" s="69"/>
      <c r="BX598" s="69"/>
      <c r="BY598" s="69"/>
      <c r="BZ598" s="69"/>
      <c r="CA598" s="69"/>
      <c r="CB598" s="69"/>
      <c r="CC598" s="69"/>
      <c r="CD598" s="69"/>
      <c r="CE598" s="69"/>
      <c r="CF598" s="69"/>
      <c r="CG598" s="69"/>
      <c r="CH598" s="69"/>
      <c r="CI598" s="69"/>
      <c r="CJ598" s="69"/>
      <c r="CK598" s="69"/>
      <c r="CL598" s="83"/>
      <c r="CM598" s="69"/>
    </row>
    <row r="599" spans="10:91" x14ac:dyDescent="0.25">
      <c r="J599" s="45"/>
      <c r="K599" s="45"/>
      <c r="L599" s="45"/>
      <c r="M599" s="45"/>
      <c r="N599" s="45"/>
      <c r="O599" s="45"/>
      <c r="P599" s="45"/>
      <c r="Q599" s="45"/>
      <c r="R599" s="45"/>
      <c r="AO599" s="34"/>
      <c r="AP599" s="34"/>
      <c r="AQ599" s="34"/>
      <c r="AR599" s="34"/>
      <c r="BR599" s="69"/>
      <c r="BS599" s="69"/>
      <c r="BT599" s="69"/>
      <c r="BU599" s="69"/>
      <c r="BV599" s="69"/>
      <c r="BW599" s="69"/>
      <c r="BX599" s="69"/>
      <c r="BY599" s="69"/>
      <c r="BZ599" s="69"/>
      <c r="CA599" s="69"/>
      <c r="CB599" s="69"/>
      <c r="CC599" s="69"/>
      <c r="CD599" s="69"/>
      <c r="CE599" s="69"/>
      <c r="CF599" s="69"/>
      <c r="CG599" s="69"/>
      <c r="CH599" s="69"/>
      <c r="CI599" s="69"/>
      <c r="CJ599" s="69"/>
      <c r="CK599" s="69"/>
      <c r="CL599" s="83"/>
      <c r="CM599" s="69"/>
    </row>
    <row r="600" spans="10:91" x14ac:dyDescent="0.25">
      <c r="J600" s="45"/>
      <c r="K600" s="45"/>
      <c r="L600" s="45"/>
      <c r="M600" s="45"/>
      <c r="N600" s="45"/>
      <c r="O600" s="45"/>
      <c r="P600" s="45"/>
      <c r="Q600" s="45"/>
      <c r="R600" s="45"/>
      <c r="AO600" s="34"/>
      <c r="AP600" s="34"/>
      <c r="AQ600" s="34"/>
      <c r="AR600" s="34"/>
      <c r="BR600" s="69"/>
      <c r="BS600" s="69"/>
      <c r="BT600" s="69"/>
      <c r="BU600" s="69"/>
      <c r="BV600" s="69"/>
      <c r="BW600" s="69"/>
      <c r="BX600" s="69"/>
      <c r="BY600" s="69"/>
      <c r="BZ600" s="69"/>
      <c r="CA600" s="69"/>
      <c r="CB600" s="69"/>
      <c r="CC600" s="69"/>
      <c r="CD600" s="69"/>
      <c r="CE600" s="69"/>
      <c r="CF600" s="69"/>
      <c r="CG600" s="69"/>
      <c r="CH600" s="69"/>
      <c r="CI600" s="69"/>
      <c r="CJ600" s="69"/>
      <c r="CK600" s="69"/>
      <c r="CL600" s="83"/>
      <c r="CM600" s="69"/>
    </row>
    <row r="601" spans="10:91" x14ac:dyDescent="0.25">
      <c r="J601" s="45"/>
      <c r="K601" s="45"/>
      <c r="L601" s="45"/>
      <c r="M601" s="45"/>
      <c r="N601" s="45"/>
      <c r="O601" s="45"/>
      <c r="P601" s="45"/>
      <c r="Q601" s="45"/>
      <c r="R601" s="45"/>
      <c r="AO601" s="34"/>
      <c r="AP601" s="34"/>
      <c r="AQ601" s="34"/>
      <c r="AR601" s="34"/>
      <c r="BR601" s="69"/>
      <c r="BS601" s="69"/>
      <c r="BT601" s="69"/>
      <c r="BU601" s="69"/>
      <c r="BV601" s="69"/>
      <c r="BW601" s="69"/>
      <c r="BX601" s="69"/>
      <c r="BY601" s="69"/>
      <c r="BZ601" s="69"/>
      <c r="CA601" s="69"/>
      <c r="CB601" s="69"/>
      <c r="CC601" s="69"/>
      <c r="CD601" s="69"/>
      <c r="CE601" s="69"/>
      <c r="CF601" s="69"/>
      <c r="CG601" s="69"/>
      <c r="CH601" s="69"/>
      <c r="CI601" s="69"/>
      <c r="CJ601" s="69"/>
      <c r="CK601" s="69"/>
      <c r="CL601" s="83"/>
      <c r="CM601" s="69"/>
    </row>
    <row r="602" spans="10:91" x14ac:dyDescent="0.25">
      <c r="J602" s="45"/>
      <c r="K602" s="45"/>
      <c r="L602" s="45"/>
      <c r="M602" s="45"/>
      <c r="N602" s="45"/>
      <c r="O602" s="45"/>
      <c r="P602" s="45"/>
      <c r="Q602" s="45"/>
      <c r="R602" s="45"/>
      <c r="AO602" s="34"/>
      <c r="AP602" s="34"/>
      <c r="AQ602" s="34"/>
      <c r="AR602" s="34"/>
      <c r="BR602" s="69"/>
      <c r="BS602" s="69"/>
      <c r="BT602" s="69"/>
      <c r="BU602" s="69"/>
      <c r="BV602" s="69"/>
      <c r="BW602" s="69"/>
      <c r="BX602" s="69"/>
      <c r="BY602" s="69"/>
      <c r="BZ602" s="69"/>
      <c r="CA602" s="69"/>
      <c r="CB602" s="69"/>
      <c r="CC602" s="69"/>
      <c r="CD602" s="69"/>
      <c r="CE602" s="69"/>
      <c r="CF602" s="69"/>
      <c r="CG602" s="69"/>
      <c r="CH602" s="69"/>
      <c r="CI602" s="69"/>
      <c r="CJ602" s="69"/>
      <c r="CK602" s="69"/>
      <c r="CL602" s="83"/>
      <c r="CM602" s="69"/>
    </row>
    <row r="603" spans="10:91" x14ac:dyDescent="0.25">
      <c r="J603" s="45"/>
      <c r="K603" s="45"/>
      <c r="L603" s="45"/>
      <c r="M603" s="45"/>
      <c r="N603" s="45"/>
      <c r="O603" s="45"/>
      <c r="P603" s="45"/>
      <c r="Q603" s="45"/>
      <c r="R603" s="45"/>
      <c r="AO603" s="34"/>
      <c r="AP603" s="34"/>
      <c r="AQ603" s="34"/>
      <c r="AR603" s="34"/>
      <c r="BR603" s="69"/>
      <c r="BS603" s="69"/>
      <c r="BT603" s="69"/>
      <c r="BU603" s="69"/>
      <c r="BV603" s="69"/>
      <c r="BW603" s="69"/>
      <c r="BX603" s="69"/>
      <c r="BY603" s="69"/>
      <c r="BZ603" s="69"/>
      <c r="CA603" s="69"/>
      <c r="CB603" s="69"/>
      <c r="CC603" s="69"/>
      <c r="CD603" s="69"/>
      <c r="CE603" s="69"/>
      <c r="CF603" s="69"/>
      <c r="CG603" s="69"/>
      <c r="CH603" s="69"/>
      <c r="CI603" s="69"/>
      <c r="CJ603" s="69"/>
      <c r="CK603" s="69"/>
      <c r="CL603" s="83"/>
      <c r="CM603" s="69"/>
    </row>
    <row r="604" spans="10:91" x14ac:dyDescent="0.25">
      <c r="J604" s="45"/>
      <c r="K604" s="45"/>
      <c r="L604" s="45"/>
      <c r="M604" s="45"/>
      <c r="N604" s="45"/>
      <c r="O604" s="45"/>
      <c r="P604" s="45"/>
      <c r="Q604" s="45"/>
      <c r="R604" s="45"/>
      <c r="AO604" s="34"/>
      <c r="AP604" s="34"/>
      <c r="AQ604" s="34"/>
      <c r="AR604" s="34"/>
      <c r="BR604" s="69"/>
      <c r="BS604" s="69"/>
      <c r="BT604" s="69"/>
      <c r="BU604" s="69"/>
      <c r="BV604" s="69"/>
      <c r="BW604" s="69"/>
      <c r="BX604" s="69"/>
      <c r="BY604" s="69"/>
      <c r="BZ604" s="69"/>
      <c r="CA604" s="69"/>
      <c r="CB604" s="69"/>
      <c r="CC604" s="69"/>
      <c r="CD604" s="69"/>
      <c r="CE604" s="69"/>
      <c r="CF604" s="69"/>
      <c r="CG604" s="69"/>
      <c r="CH604" s="69"/>
      <c r="CI604" s="69"/>
      <c r="CJ604" s="69"/>
      <c r="CK604" s="69"/>
      <c r="CL604" s="83"/>
      <c r="CM604" s="69"/>
    </row>
    <row r="605" spans="10:91" x14ac:dyDescent="0.25">
      <c r="J605" s="45"/>
      <c r="K605" s="45"/>
      <c r="L605" s="45"/>
      <c r="M605" s="45"/>
      <c r="N605" s="45"/>
      <c r="O605" s="45"/>
      <c r="P605" s="45"/>
      <c r="Q605" s="45"/>
      <c r="R605" s="45"/>
      <c r="AO605" s="34"/>
      <c r="AP605" s="34"/>
      <c r="AQ605" s="34"/>
      <c r="AR605" s="34"/>
      <c r="BR605" s="69"/>
      <c r="BS605" s="69"/>
      <c r="BT605" s="69"/>
      <c r="BU605" s="69"/>
      <c r="BV605" s="69"/>
      <c r="BW605" s="69"/>
      <c r="BX605" s="69"/>
      <c r="BY605" s="69"/>
      <c r="BZ605" s="69"/>
      <c r="CA605" s="69"/>
      <c r="CB605" s="69"/>
      <c r="CC605" s="69"/>
      <c r="CD605" s="69"/>
      <c r="CE605" s="69"/>
      <c r="CF605" s="69"/>
      <c r="CG605" s="69"/>
      <c r="CH605" s="69"/>
      <c r="CI605" s="69"/>
      <c r="CJ605" s="69"/>
      <c r="CK605" s="69"/>
      <c r="CL605" s="83"/>
      <c r="CM605" s="69"/>
    </row>
    <row r="606" spans="10:91" x14ac:dyDescent="0.25">
      <c r="J606" s="45"/>
      <c r="K606" s="45"/>
      <c r="L606" s="45"/>
      <c r="M606" s="45"/>
      <c r="N606" s="45"/>
      <c r="O606" s="45"/>
      <c r="P606" s="45"/>
      <c r="Q606" s="45"/>
      <c r="R606" s="45"/>
      <c r="AO606" s="34"/>
      <c r="AP606" s="34"/>
      <c r="AQ606" s="34"/>
      <c r="AR606" s="34"/>
      <c r="BR606" s="69"/>
      <c r="BS606" s="69"/>
      <c r="BT606" s="69"/>
      <c r="BU606" s="69"/>
      <c r="BV606" s="69"/>
      <c r="BW606" s="69"/>
      <c r="BX606" s="69"/>
      <c r="BY606" s="69"/>
      <c r="BZ606" s="69"/>
      <c r="CA606" s="69"/>
      <c r="CB606" s="69"/>
      <c r="CC606" s="69"/>
      <c r="CD606" s="69"/>
      <c r="CE606" s="69"/>
      <c r="CF606" s="69"/>
      <c r="CG606" s="69"/>
      <c r="CH606" s="69"/>
      <c r="CI606" s="69"/>
      <c r="CJ606" s="69"/>
      <c r="CK606" s="69"/>
      <c r="CL606" s="83"/>
      <c r="CM606" s="69"/>
    </row>
    <row r="607" spans="10:91" x14ac:dyDescent="0.25">
      <c r="J607" s="45"/>
      <c r="K607" s="45"/>
      <c r="L607" s="45"/>
      <c r="M607" s="45"/>
      <c r="N607" s="45"/>
      <c r="O607" s="45"/>
      <c r="P607" s="45"/>
      <c r="Q607" s="45"/>
      <c r="R607" s="45"/>
      <c r="AO607" s="34"/>
      <c r="AP607" s="34"/>
      <c r="AQ607" s="34"/>
      <c r="AR607" s="34"/>
      <c r="BR607" s="69"/>
      <c r="BS607" s="69"/>
      <c r="BT607" s="69"/>
      <c r="BU607" s="69"/>
      <c r="BV607" s="69"/>
      <c r="BW607" s="69"/>
      <c r="BX607" s="69"/>
      <c r="BY607" s="69"/>
      <c r="BZ607" s="69"/>
      <c r="CA607" s="69"/>
      <c r="CB607" s="69"/>
      <c r="CC607" s="69"/>
      <c r="CD607" s="69"/>
      <c r="CE607" s="69"/>
      <c r="CF607" s="69"/>
      <c r="CG607" s="69"/>
      <c r="CH607" s="69"/>
      <c r="CI607" s="69"/>
      <c r="CJ607" s="69"/>
      <c r="CK607" s="69"/>
      <c r="CL607" s="83"/>
      <c r="CM607" s="69"/>
    </row>
    <row r="608" spans="10:91" x14ac:dyDescent="0.25">
      <c r="J608" s="45"/>
      <c r="K608" s="45"/>
      <c r="L608" s="45"/>
      <c r="M608" s="45"/>
      <c r="N608" s="45"/>
      <c r="O608" s="45"/>
      <c r="P608" s="45"/>
      <c r="Q608" s="45"/>
      <c r="R608" s="45"/>
      <c r="AO608" s="34"/>
      <c r="AP608" s="34"/>
      <c r="AQ608" s="34"/>
      <c r="AR608" s="34"/>
      <c r="BR608" s="69"/>
      <c r="BS608" s="69"/>
      <c r="BT608" s="69"/>
      <c r="BU608" s="69"/>
      <c r="BV608" s="69"/>
      <c r="BW608" s="69"/>
      <c r="BX608" s="69"/>
      <c r="BY608" s="69"/>
      <c r="BZ608" s="69"/>
      <c r="CA608" s="69"/>
      <c r="CB608" s="69"/>
      <c r="CC608" s="69"/>
      <c r="CD608" s="69"/>
      <c r="CE608" s="69"/>
      <c r="CF608" s="69"/>
      <c r="CG608" s="69"/>
      <c r="CH608" s="69"/>
      <c r="CI608" s="69"/>
      <c r="CJ608" s="69"/>
      <c r="CK608" s="69"/>
      <c r="CL608" s="83"/>
      <c r="CM608" s="69"/>
    </row>
    <row r="609" spans="10:91" x14ac:dyDescent="0.25">
      <c r="J609" s="45"/>
      <c r="K609" s="45"/>
      <c r="L609" s="45"/>
      <c r="M609" s="45"/>
      <c r="N609" s="45"/>
      <c r="O609" s="45"/>
      <c r="P609" s="45"/>
      <c r="Q609" s="45"/>
      <c r="R609" s="45"/>
      <c r="AO609" s="34"/>
      <c r="AP609" s="34"/>
      <c r="AQ609" s="34"/>
      <c r="AR609" s="34"/>
      <c r="BR609" s="69"/>
      <c r="BS609" s="69"/>
      <c r="BT609" s="69"/>
      <c r="BU609" s="69"/>
      <c r="BV609" s="69"/>
      <c r="BW609" s="69"/>
      <c r="BX609" s="69"/>
      <c r="BY609" s="69"/>
      <c r="BZ609" s="69"/>
      <c r="CA609" s="69"/>
      <c r="CB609" s="69"/>
      <c r="CC609" s="69"/>
      <c r="CD609" s="69"/>
      <c r="CE609" s="69"/>
      <c r="CF609" s="69"/>
      <c r="CG609" s="69"/>
      <c r="CH609" s="69"/>
      <c r="CI609" s="69"/>
      <c r="CJ609" s="69"/>
      <c r="CK609" s="69"/>
      <c r="CL609" s="83"/>
      <c r="CM609" s="69"/>
    </row>
    <row r="610" spans="10:91" x14ac:dyDescent="0.25">
      <c r="J610" s="45"/>
      <c r="K610" s="45"/>
      <c r="L610" s="45"/>
      <c r="M610" s="45"/>
      <c r="N610" s="45"/>
      <c r="O610" s="45"/>
      <c r="P610" s="45"/>
      <c r="Q610" s="45"/>
      <c r="R610" s="45"/>
      <c r="AO610" s="34"/>
      <c r="AP610" s="34"/>
      <c r="AQ610" s="34"/>
      <c r="AR610" s="34"/>
      <c r="BR610" s="69"/>
      <c r="BS610" s="69"/>
      <c r="BT610" s="69"/>
      <c r="BU610" s="69"/>
      <c r="BV610" s="69"/>
      <c r="BW610" s="69"/>
      <c r="BX610" s="69"/>
      <c r="BY610" s="69"/>
      <c r="BZ610" s="69"/>
      <c r="CA610" s="69"/>
      <c r="CB610" s="69"/>
      <c r="CC610" s="69"/>
      <c r="CD610" s="69"/>
      <c r="CE610" s="69"/>
      <c r="CF610" s="69"/>
      <c r="CG610" s="69"/>
      <c r="CH610" s="69"/>
      <c r="CI610" s="69"/>
      <c r="CJ610" s="69"/>
      <c r="CK610" s="69"/>
      <c r="CL610" s="83"/>
      <c r="CM610" s="69"/>
    </row>
    <row r="611" spans="10:91" x14ac:dyDescent="0.25">
      <c r="J611" s="45"/>
      <c r="K611" s="45"/>
      <c r="L611" s="45"/>
      <c r="M611" s="45"/>
      <c r="N611" s="45"/>
      <c r="O611" s="45"/>
      <c r="P611" s="45"/>
      <c r="Q611" s="45"/>
      <c r="R611" s="45"/>
      <c r="AO611" s="34"/>
      <c r="AP611" s="34"/>
      <c r="AQ611" s="34"/>
      <c r="AR611" s="34"/>
      <c r="BR611" s="69"/>
      <c r="BS611" s="69"/>
      <c r="BT611" s="69"/>
      <c r="BU611" s="69"/>
      <c r="BV611" s="69"/>
      <c r="BW611" s="69"/>
      <c r="BX611" s="69"/>
      <c r="BY611" s="69"/>
      <c r="BZ611" s="69"/>
      <c r="CA611" s="69"/>
      <c r="CB611" s="69"/>
      <c r="CC611" s="69"/>
      <c r="CD611" s="69"/>
      <c r="CE611" s="69"/>
      <c r="CF611" s="69"/>
      <c r="CG611" s="69"/>
      <c r="CH611" s="69"/>
      <c r="CI611" s="69"/>
      <c r="CJ611" s="69"/>
      <c r="CK611" s="69"/>
      <c r="CL611" s="83"/>
      <c r="CM611" s="69"/>
    </row>
    <row r="612" spans="10:91" x14ac:dyDescent="0.25">
      <c r="J612" s="45"/>
      <c r="K612" s="45"/>
      <c r="L612" s="45"/>
      <c r="M612" s="45"/>
      <c r="N612" s="45"/>
      <c r="O612" s="45"/>
      <c r="P612" s="45"/>
      <c r="Q612" s="45"/>
      <c r="R612" s="45"/>
      <c r="AO612" s="34"/>
      <c r="AP612" s="34"/>
      <c r="AQ612" s="34"/>
      <c r="AR612" s="34"/>
      <c r="BR612" s="69"/>
      <c r="BS612" s="69"/>
      <c r="BT612" s="69"/>
      <c r="BU612" s="69"/>
      <c r="BV612" s="69"/>
      <c r="BW612" s="69"/>
      <c r="BX612" s="69"/>
      <c r="BY612" s="69"/>
      <c r="BZ612" s="69"/>
      <c r="CA612" s="69"/>
      <c r="CB612" s="69"/>
      <c r="CC612" s="69"/>
      <c r="CD612" s="69"/>
      <c r="CE612" s="69"/>
      <c r="CF612" s="69"/>
      <c r="CG612" s="69"/>
      <c r="CH612" s="69"/>
      <c r="CI612" s="69"/>
      <c r="CJ612" s="69"/>
      <c r="CK612" s="69"/>
      <c r="CL612" s="83"/>
      <c r="CM612" s="69"/>
    </row>
    <row r="613" spans="10:91" x14ac:dyDescent="0.25">
      <c r="J613" s="45"/>
      <c r="K613" s="45"/>
      <c r="L613" s="45"/>
      <c r="M613" s="45"/>
      <c r="N613" s="45"/>
      <c r="O613" s="45"/>
      <c r="P613" s="45"/>
      <c r="Q613" s="45"/>
      <c r="R613" s="45"/>
      <c r="AO613" s="34"/>
      <c r="AP613" s="34"/>
      <c r="AQ613" s="34"/>
      <c r="AR613" s="34"/>
      <c r="BR613" s="69"/>
      <c r="BS613" s="69"/>
      <c r="BT613" s="69"/>
      <c r="BU613" s="69"/>
      <c r="BV613" s="69"/>
      <c r="BW613" s="69"/>
      <c r="BX613" s="69"/>
      <c r="BY613" s="69"/>
      <c r="BZ613" s="69"/>
      <c r="CA613" s="69"/>
      <c r="CB613" s="69"/>
      <c r="CC613" s="69"/>
      <c r="CD613" s="69"/>
      <c r="CE613" s="69"/>
      <c r="CF613" s="69"/>
      <c r="CG613" s="69"/>
      <c r="CH613" s="69"/>
      <c r="CI613" s="69"/>
      <c r="CJ613" s="69"/>
      <c r="CK613" s="69"/>
      <c r="CL613" s="83"/>
      <c r="CM613" s="69"/>
    </row>
    <row r="614" spans="10:91" x14ac:dyDescent="0.25">
      <c r="J614" s="45"/>
      <c r="K614" s="45"/>
      <c r="L614" s="45"/>
      <c r="M614" s="45"/>
      <c r="N614" s="45"/>
      <c r="O614" s="45"/>
      <c r="P614" s="45"/>
      <c r="Q614" s="45"/>
      <c r="R614" s="45"/>
      <c r="AO614" s="34"/>
      <c r="AP614" s="34"/>
      <c r="AQ614" s="34"/>
      <c r="AR614" s="34"/>
      <c r="BR614" s="69"/>
      <c r="BS614" s="69"/>
      <c r="BT614" s="69"/>
      <c r="BU614" s="69"/>
      <c r="BV614" s="69"/>
      <c r="BW614" s="69"/>
      <c r="BX614" s="69"/>
      <c r="BY614" s="69"/>
      <c r="BZ614" s="69"/>
      <c r="CA614" s="69"/>
      <c r="CB614" s="69"/>
      <c r="CC614" s="69"/>
      <c r="CD614" s="69"/>
      <c r="CE614" s="69"/>
      <c r="CF614" s="69"/>
      <c r="CG614" s="69"/>
      <c r="CH614" s="69"/>
      <c r="CI614" s="69"/>
      <c r="CJ614" s="69"/>
      <c r="CK614" s="69"/>
      <c r="CL614" s="83"/>
      <c r="CM614" s="69"/>
    </row>
    <row r="615" spans="10:91" x14ac:dyDescent="0.25">
      <c r="J615" s="45"/>
      <c r="K615" s="45"/>
      <c r="L615" s="45"/>
      <c r="M615" s="45"/>
      <c r="N615" s="45"/>
      <c r="O615" s="45"/>
      <c r="P615" s="45"/>
      <c r="Q615" s="45"/>
      <c r="R615" s="45"/>
      <c r="AO615" s="34"/>
      <c r="AP615" s="34"/>
      <c r="AQ615" s="34"/>
      <c r="AR615" s="34"/>
      <c r="BR615" s="69"/>
      <c r="BS615" s="69"/>
      <c r="BT615" s="69"/>
      <c r="BU615" s="69"/>
      <c r="BV615" s="69"/>
      <c r="BW615" s="69"/>
      <c r="BX615" s="69"/>
      <c r="BY615" s="69"/>
      <c r="BZ615" s="69"/>
      <c r="CA615" s="69"/>
      <c r="CB615" s="69"/>
      <c r="CC615" s="69"/>
      <c r="CD615" s="69"/>
      <c r="CE615" s="69"/>
      <c r="CF615" s="69"/>
      <c r="CG615" s="69"/>
      <c r="CH615" s="69"/>
      <c r="CI615" s="69"/>
      <c r="CJ615" s="69"/>
      <c r="CK615" s="69"/>
      <c r="CL615" s="83"/>
      <c r="CM615" s="69"/>
    </row>
    <row r="616" spans="10:91" x14ac:dyDescent="0.25">
      <c r="J616" s="45"/>
      <c r="K616" s="45"/>
      <c r="L616" s="45"/>
      <c r="M616" s="45"/>
      <c r="N616" s="45"/>
      <c r="O616" s="45"/>
      <c r="P616" s="45"/>
      <c r="Q616" s="45"/>
      <c r="R616" s="45"/>
      <c r="AO616" s="34"/>
      <c r="AP616" s="34"/>
      <c r="AQ616" s="34"/>
      <c r="AR616" s="34"/>
      <c r="BR616" s="69"/>
      <c r="BS616" s="69"/>
      <c r="BT616" s="69"/>
      <c r="BU616" s="69"/>
      <c r="BV616" s="69"/>
      <c r="BW616" s="69"/>
      <c r="BX616" s="69"/>
      <c r="BY616" s="69"/>
      <c r="BZ616" s="69"/>
      <c r="CA616" s="69"/>
      <c r="CB616" s="69"/>
      <c r="CC616" s="69"/>
      <c r="CD616" s="69"/>
      <c r="CE616" s="69"/>
      <c r="CF616" s="69"/>
      <c r="CG616" s="69"/>
      <c r="CH616" s="69"/>
      <c r="CI616" s="69"/>
      <c r="CJ616" s="69"/>
      <c r="CK616" s="69"/>
      <c r="CL616" s="83"/>
      <c r="CM616" s="69"/>
    </row>
    <row r="617" spans="10:91" x14ac:dyDescent="0.25">
      <c r="J617" s="45"/>
      <c r="K617" s="45"/>
      <c r="L617" s="45"/>
      <c r="M617" s="45"/>
      <c r="N617" s="45"/>
      <c r="O617" s="45"/>
      <c r="P617" s="45"/>
      <c r="Q617" s="45"/>
      <c r="R617" s="45"/>
      <c r="AO617" s="34"/>
      <c r="AP617" s="34"/>
      <c r="AQ617" s="34"/>
      <c r="AR617" s="34"/>
      <c r="BR617" s="69"/>
      <c r="BS617" s="69"/>
      <c r="BT617" s="69"/>
      <c r="BU617" s="69"/>
      <c r="BV617" s="69"/>
      <c r="BW617" s="69"/>
      <c r="BX617" s="69"/>
      <c r="BY617" s="69"/>
      <c r="BZ617" s="69"/>
      <c r="CA617" s="69"/>
      <c r="CB617" s="69"/>
      <c r="CC617" s="69"/>
      <c r="CD617" s="69"/>
      <c r="CE617" s="69"/>
      <c r="CF617" s="69"/>
      <c r="CG617" s="69"/>
      <c r="CH617" s="69"/>
      <c r="CI617" s="69"/>
      <c r="CJ617" s="69"/>
      <c r="CK617" s="69"/>
      <c r="CL617" s="83"/>
      <c r="CM617" s="69"/>
    </row>
    <row r="618" spans="10:91" x14ac:dyDescent="0.25">
      <c r="J618" s="45"/>
      <c r="K618" s="45"/>
      <c r="L618" s="45"/>
      <c r="M618" s="45"/>
      <c r="N618" s="45"/>
      <c r="O618" s="45"/>
      <c r="P618" s="45"/>
      <c r="Q618" s="45"/>
      <c r="R618" s="45"/>
      <c r="AO618" s="34"/>
      <c r="AP618" s="34"/>
      <c r="AQ618" s="34"/>
      <c r="AR618" s="34"/>
      <c r="BR618" s="69"/>
      <c r="BS618" s="69"/>
      <c r="BT618" s="69"/>
      <c r="BU618" s="69"/>
      <c r="BV618" s="69"/>
      <c r="BW618" s="69"/>
      <c r="BX618" s="69"/>
      <c r="BY618" s="69"/>
      <c r="BZ618" s="69"/>
      <c r="CA618" s="69"/>
      <c r="CB618" s="69"/>
      <c r="CC618" s="69"/>
      <c r="CD618" s="69"/>
      <c r="CE618" s="69"/>
      <c r="CF618" s="69"/>
      <c r="CG618" s="69"/>
      <c r="CH618" s="69"/>
      <c r="CI618" s="69"/>
      <c r="CJ618" s="69"/>
      <c r="CK618" s="69"/>
      <c r="CL618" s="83"/>
      <c r="CM618" s="69"/>
    </row>
    <row r="619" spans="10:91" x14ac:dyDescent="0.25">
      <c r="J619" s="45"/>
      <c r="K619" s="45"/>
      <c r="L619" s="45"/>
      <c r="M619" s="45"/>
      <c r="N619" s="45"/>
      <c r="O619" s="45"/>
      <c r="P619" s="45"/>
      <c r="Q619" s="45"/>
      <c r="R619" s="45"/>
      <c r="AO619" s="34"/>
      <c r="AP619" s="34"/>
      <c r="AQ619" s="34"/>
      <c r="AR619" s="34"/>
      <c r="BR619" s="69"/>
      <c r="BS619" s="69"/>
      <c r="BT619" s="69"/>
      <c r="BU619" s="69"/>
      <c r="BV619" s="69"/>
      <c r="BW619" s="69"/>
      <c r="BX619" s="69"/>
      <c r="BY619" s="69"/>
      <c r="BZ619" s="69"/>
      <c r="CA619" s="69"/>
      <c r="CB619" s="69"/>
      <c r="CC619" s="69"/>
      <c r="CD619" s="69"/>
      <c r="CE619" s="69"/>
      <c r="CF619" s="69"/>
      <c r="CG619" s="69"/>
      <c r="CH619" s="69"/>
      <c r="CI619" s="69"/>
      <c r="CJ619" s="69"/>
      <c r="CK619" s="69"/>
      <c r="CL619" s="83"/>
      <c r="CM619" s="69"/>
    </row>
    <row r="620" spans="10:91" x14ac:dyDescent="0.25">
      <c r="J620" s="45"/>
      <c r="K620" s="45"/>
      <c r="L620" s="45"/>
      <c r="M620" s="45"/>
      <c r="N620" s="45"/>
      <c r="O620" s="45"/>
      <c r="P620" s="45"/>
      <c r="Q620" s="45"/>
      <c r="R620" s="45"/>
      <c r="AO620" s="34"/>
      <c r="AP620" s="34"/>
      <c r="AQ620" s="34"/>
      <c r="AR620" s="34"/>
      <c r="BR620" s="69"/>
      <c r="BS620" s="69"/>
      <c r="BT620" s="69"/>
      <c r="BU620" s="69"/>
      <c r="BV620" s="69"/>
      <c r="BW620" s="69"/>
      <c r="BX620" s="69"/>
      <c r="BY620" s="69"/>
      <c r="BZ620" s="69"/>
      <c r="CA620" s="69"/>
      <c r="CB620" s="69"/>
      <c r="CC620" s="69"/>
      <c r="CD620" s="69"/>
      <c r="CE620" s="69"/>
      <c r="CF620" s="69"/>
      <c r="CG620" s="69"/>
      <c r="CH620" s="69"/>
      <c r="CI620" s="69"/>
      <c r="CJ620" s="69"/>
      <c r="CK620" s="69"/>
      <c r="CL620" s="83"/>
      <c r="CM620" s="69"/>
    </row>
    <row r="621" spans="10:91" x14ac:dyDescent="0.25">
      <c r="J621" s="45"/>
      <c r="K621" s="45"/>
      <c r="L621" s="45"/>
      <c r="M621" s="45"/>
      <c r="N621" s="45"/>
      <c r="O621" s="45"/>
      <c r="P621" s="45"/>
      <c r="Q621" s="45"/>
      <c r="R621" s="45"/>
      <c r="AO621" s="34"/>
      <c r="AP621" s="34"/>
      <c r="AQ621" s="34"/>
      <c r="AR621" s="34"/>
      <c r="BR621" s="69"/>
      <c r="BS621" s="69"/>
      <c r="BT621" s="69"/>
      <c r="BU621" s="69"/>
      <c r="BV621" s="69"/>
      <c r="BW621" s="69"/>
      <c r="BX621" s="69"/>
      <c r="BY621" s="69"/>
      <c r="BZ621" s="69"/>
      <c r="CA621" s="69"/>
      <c r="CB621" s="69"/>
      <c r="CC621" s="69"/>
      <c r="CD621" s="69"/>
      <c r="CE621" s="69"/>
      <c r="CF621" s="69"/>
      <c r="CG621" s="69"/>
      <c r="CH621" s="69"/>
      <c r="CI621" s="69"/>
      <c r="CJ621" s="69"/>
      <c r="CK621" s="69"/>
      <c r="CL621" s="83"/>
      <c r="CM621" s="69"/>
    </row>
    <row r="622" spans="10:91" x14ac:dyDescent="0.25">
      <c r="J622" s="45"/>
      <c r="K622" s="45"/>
      <c r="L622" s="45"/>
      <c r="M622" s="45"/>
      <c r="N622" s="45"/>
      <c r="O622" s="45"/>
      <c r="P622" s="45"/>
      <c r="Q622" s="45"/>
      <c r="R622" s="45"/>
      <c r="AO622" s="34"/>
      <c r="AP622" s="34"/>
      <c r="AQ622" s="34"/>
      <c r="AR622" s="34"/>
      <c r="BR622" s="69"/>
      <c r="BS622" s="69"/>
      <c r="BT622" s="69"/>
      <c r="BU622" s="69"/>
      <c r="BV622" s="69"/>
      <c r="BW622" s="69"/>
      <c r="BX622" s="69"/>
      <c r="BY622" s="69"/>
      <c r="BZ622" s="69"/>
      <c r="CA622" s="69"/>
      <c r="CB622" s="69"/>
      <c r="CC622" s="69"/>
      <c r="CD622" s="69"/>
      <c r="CE622" s="69"/>
      <c r="CF622" s="69"/>
      <c r="CG622" s="69"/>
      <c r="CH622" s="69"/>
      <c r="CI622" s="69"/>
      <c r="CJ622" s="69"/>
      <c r="CK622" s="69"/>
      <c r="CL622" s="83"/>
      <c r="CM622" s="69"/>
    </row>
    <row r="623" spans="10:91" x14ac:dyDescent="0.25">
      <c r="J623" s="45"/>
      <c r="K623" s="45"/>
      <c r="L623" s="45"/>
      <c r="M623" s="45"/>
      <c r="N623" s="45"/>
      <c r="O623" s="45"/>
      <c r="P623" s="45"/>
      <c r="Q623" s="45"/>
      <c r="R623" s="45"/>
      <c r="AO623" s="34"/>
      <c r="AP623" s="34"/>
      <c r="AQ623" s="34"/>
      <c r="AR623" s="34"/>
      <c r="BR623" s="69"/>
      <c r="BS623" s="69"/>
      <c r="BT623" s="69"/>
      <c r="BU623" s="69"/>
      <c r="BV623" s="69"/>
      <c r="BW623" s="69"/>
      <c r="BX623" s="69"/>
      <c r="BY623" s="69"/>
      <c r="BZ623" s="69"/>
      <c r="CA623" s="69"/>
      <c r="CB623" s="69"/>
      <c r="CC623" s="69"/>
      <c r="CD623" s="69"/>
      <c r="CE623" s="69"/>
      <c r="CF623" s="69"/>
      <c r="CG623" s="69"/>
      <c r="CH623" s="69"/>
      <c r="CI623" s="69"/>
      <c r="CJ623" s="69"/>
      <c r="CK623" s="69"/>
      <c r="CL623" s="83"/>
      <c r="CM623" s="69"/>
    </row>
    <row r="624" spans="10:91" x14ac:dyDescent="0.25">
      <c r="J624" s="45"/>
      <c r="K624" s="45"/>
      <c r="L624" s="45"/>
      <c r="M624" s="45"/>
      <c r="N624" s="45"/>
      <c r="O624" s="45"/>
      <c r="P624" s="45"/>
      <c r="Q624" s="45"/>
      <c r="R624" s="45"/>
      <c r="AO624" s="34"/>
      <c r="AP624" s="34"/>
      <c r="AQ624" s="34"/>
      <c r="AR624" s="34"/>
      <c r="BR624" s="69"/>
      <c r="BS624" s="69"/>
      <c r="BT624" s="69"/>
      <c r="BU624" s="69"/>
      <c r="BV624" s="69"/>
      <c r="BW624" s="69"/>
      <c r="BX624" s="69"/>
      <c r="BY624" s="69"/>
      <c r="BZ624" s="69"/>
      <c r="CA624" s="69"/>
      <c r="CB624" s="69"/>
      <c r="CC624" s="69"/>
      <c r="CD624" s="69"/>
      <c r="CE624" s="69"/>
      <c r="CF624" s="69"/>
      <c r="CG624" s="69"/>
      <c r="CH624" s="69"/>
      <c r="CI624" s="69"/>
      <c r="CJ624" s="69"/>
      <c r="CK624" s="69"/>
      <c r="CL624" s="83"/>
      <c r="CM624" s="69"/>
    </row>
    <row r="625" spans="10:91" x14ac:dyDescent="0.25">
      <c r="J625" s="45"/>
      <c r="K625" s="45"/>
      <c r="L625" s="45"/>
      <c r="M625" s="45"/>
      <c r="N625" s="45"/>
      <c r="O625" s="45"/>
      <c r="P625" s="45"/>
      <c r="Q625" s="45"/>
      <c r="R625" s="45"/>
      <c r="AO625" s="34"/>
      <c r="AP625" s="34"/>
      <c r="AQ625" s="34"/>
      <c r="AR625" s="34"/>
      <c r="BR625" s="69"/>
      <c r="BS625" s="69"/>
      <c r="BT625" s="69"/>
      <c r="BU625" s="69"/>
      <c r="BV625" s="69"/>
      <c r="BW625" s="69"/>
      <c r="BX625" s="69"/>
      <c r="BY625" s="69"/>
      <c r="BZ625" s="69"/>
      <c r="CA625" s="69"/>
      <c r="CB625" s="69"/>
      <c r="CC625" s="69"/>
      <c r="CD625" s="69"/>
      <c r="CE625" s="69"/>
      <c r="CF625" s="69"/>
      <c r="CG625" s="69"/>
      <c r="CH625" s="69"/>
      <c r="CI625" s="69"/>
      <c r="CJ625" s="69"/>
      <c r="CK625" s="69"/>
      <c r="CL625" s="83"/>
      <c r="CM625" s="69"/>
    </row>
    <row r="626" spans="10:91" x14ac:dyDescent="0.25">
      <c r="J626" s="45"/>
      <c r="K626" s="45"/>
      <c r="L626" s="45"/>
      <c r="M626" s="45"/>
      <c r="N626" s="45"/>
      <c r="O626" s="45"/>
      <c r="P626" s="45"/>
      <c r="Q626" s="45"/>
      <c r="R626" s="45"/>
      <c r="AO626" s="34"/>
      <c r="AP626" s="34"/>
      <c r="AQ626" s="34"/>
      <c r="AR626" s="34"/>
      <c r="BR626" s="69"/>
      <c r="BS626" s="69"/>
      <c r="BT626" s="69"/>
      <c r="BU626" s="69"/>
      <c r="BV626" s="69"/>
      <c r="BW626" s="69"/>
      <c r="BX626" s="69"/>
      <c r="BY626" s="69"/>
      <c r="BZ626" s="69"/>
      <c r="CA626" s="69"/>
      <c r="CB626" s="69"/>
      <c r="CC626" s="69"/>
      <c r="CD626" s="69"/>
      <c r="CE626" s="69"/>
      <c r="CF626" s="69"/>
      <c r="CG626" s="69"/>
      <c r="CH626" s="69"/>
      <c r="CI626" s="69"/>
      <c r="CJ626" s="69"/>
      <c r="CK626" s="69"/>
      <c r="CL626" s="83"/>
      <c r="CM626" s="69"/>
    </row>
    <row r="627" spans="10:91" x14ac:dyDescent="0.25">
      <c r="J627" s="45"/>
      <c r="K627" s="45"/>
      <c r="L627" s="45"/>
      <c r="M627" s="45"/>
      <c r="N627" s="45"/>
      <c r="O627" s="45"/>
      <c r="P627" s="45"/>
      <c r="Q627" s="45"/>
      <c r="R627" s="45"/>
      <c r="AO627" s="34"/>
      <c r="AP627" s="34"/>
      <c r="AQ627" s="34"/>
      <c r="AR627" s="34"/>
      <c r="BR627" s="69"/>
      <c r="BS627" s="69"/>
      <c r="BT627" s="69"/>
      <c r="BU627" s="69"/>
      <c r="BV627" s="69"/>
      <c r="BW627" s="69"/>
      <c r="BX627" s="69"/>
      <c r="BY627" s="69"/>
      <c r="BZ627" s="69"/>
      <c r="CA627" s="69"/>
      <c r="CB627" s="69"/>
      <c r="CC627" s="69"/>
      <c r="CD627" s="69"/>
      <c r="CE627" s="69"/>
      <c r="CF627" s="69"/>
      <c r="CG627" s="69"/>
      <c r="CH627" s="69"/>
      <c r="CI627" s="69"/>
      <c r="CJ627" s="69"/>
      <c r="CK627" s="69"/>
      <c r="CL627" s="83"/>
      <c r="CM627" s="69"/>
    </row>
    <row r="628" spans="10:91" x14ac:dyDescent="0.25">
      <c r="J628" s="45"/>
      <c r="K628" s="45"/>
      <c r="L628" s="45"/>
      <c r="M628" s="45"/>
      <c r="N628" s="45"/>
      <c r="O628" s="45"/>
      <c r="P628" s="45"/>
      <c r="Q628" s="45"/>
      <c r="R628" s="45"/>
      <c r="AO628" s="34"/>
      <c r="AP628" s="34"/>
      <c r="AQ628" s="34"/>
      <c r="AR628" s="34"/>
      <c r="BR628" s="69"/>
      <c r="BS628" s="69"/>
      <c r="BT628" s="69"/>
      <c r="BU628" s="69"/>
      <c r="BV628" s="69"/>
      <c r="BW628" s="69"/>
      <c r="BX628" s="69"/>
      <c r="BY628" s="69"/>
      <c r="BZ628" s="69"/>
      <c r="CA628" s="69"/>
      <c r="CB628" s="69"/>
      <c r="CC628" s="69"/>
      <c r="CD628" s="69"/>
      <c r="CE628" s="69"/>
      <c r="CF628" s="69"/>
      <c r="CG628" s="69"/>
      <c r="CH628" s="69"/>
      <c r="CI628" s="69"/>
      <c r="CJ628" s="69"/>
      <c r="CK628" s="69"/>
      <c r="CL628" s="83"/>
      <c r="CM628" s="69"/>
    </row>
    <row r="629" spans="10:91" x14ac:dyDescent="0.25">
      <c r="J629" s="45"/>
      <c r="K629" s="45"/>
      <c r="L629" s="45"/>
      <c r="M629" s="45"/>
      <c r="N629" s="45"/>
      <c r="O629" s="45"/>
      <c r="P629" s="45"/>
      <c r="Q629" s="45"/>
      <c r="R629" s="45"/>
      <c r="AO629" s="34"/>
      <c r="AP629" s="34"/>
      <c r="AQ629" s="34"/>
      <c r="AR629" s="34"/>
      <c r="BR629" s="69"/>
      <c r="BS629" s="69"/>
      <c r="BT629" s="69"/>
      <c r="BU629" s="69"/>
      <c r="BV629" s="69"/>
      <c r="BW629" s="69"/>
      <c r="BX629" s="69"/>
      <c r="BY629" s="69"/>
      <c r="BZ629" s="69"/>
      <c r="CA629" s="69"/>
      <c r="CB629" s="69"/>
      <c r="CC629" s="69"/>
      <c r="CD629" s="69"/>
      <c r="CE629" s="69"/>
      <c r="CF629" s="69"/>
      <c r="CG629" s="69"/>
      <c r="CH629" s="69"/>
      <c r="CI629" s="69"/>
      <c r="CJ629" s="69"/>
      <c r="CK629" s="69"/>
      <c r="CL629" s="83"/>
      <c r="CM629" s="69"/>
    </row>
    <row r="630" spans="10:91" x14ac:dyDescent="0.25">
      <c r="J630" s="45"/>
      <c r="K630" s="45"/>
      <c r="L630" s="45"/>
      <c r="M630" s="45"/>
      <c r="N630" s="45"/>
      <c r="O630" s="45"/>
      <c r="P630" s="45"/>
      <c r="Q630" s="45"/>
      <c r="R630" s="45"/>
      <c r="AO630" s="34"/>
      <c r="AP630" s="34"/>
      <c r="AQ630" s="34"/>
      <c r="AR630" s="34"/>
      <c r="BR630" s="69"/>
      <c r="BS630" s="69"/>
      <c r="BT630" s="69"/>
      <c r="BU630" s="69"/>
      <c r="BV630" s="69"/>
      <c r="BW630" s="69"/>
      <c r="BX630" s="69"/>
      <c r="BY630" s="69"/>
      <c r="BZ630" s="69"/>
      <c r="CA630" s="69"/>
      <c r="CB630" s="69"/>
      <c r="CC630" s="69"/>
      <c r="CD630" s="69"/>
      <c r="CE630" s="69"/>
      <c r="CF630" s="69"/>
      <c r="CG630" s="69"/>
      <c r="CH630" s="69"/>
      <c r="CI630" s="69"/>
      <c r="CJ630" s="69"/>
      <c r="CK630" s="69"/>
      <c r="CL630" s="83"/>
      <c r="CM630" s="69"/>
    </row>
    <row r="631" spans="10:91" x14ac:dyDescent="0.25">
      <c r="J631" s="45"/>
      <c r="K631" s="45"/>
      <c r="L631" s="45"/>
      <c r="M631" s="45"/>
      <c r="N631" s="45"/>
      <c r="O631" s="45"/>
      <c r="P631" s="45"/>
      <c r="Q631" s="45"/>
      <c r="R631" s="45"/>
      <c r="AO631" s="34"/>
      <c r="AP631" s="34"/>
      <c r="AQ631" s="34"/>
      <c r="AR631" s="34"/>
      <c r="BR631" s="69"/>
      <c r="BS631" s="69"/>
      <c r="BT631" s="69"/>
      <c r="BU631" s="69"/>
      <c r="BV631" s="69"/>
      <c r="BW631" s="69"/>
      <c r="BX631" s="69"/>
      <c r="BY631" s="69"/>
      <c r="BZ631" s="69"/>
      <c r="CA631" s="69"/>
      <c r="CB631" s="69"/>
      <c r="CC631" s="69"/>
      <c r="CD631" s="69"/>
      <c r="CE631" s="69"/>
      <c r="CF631" s="69"/>
      <c r="CG631" s="69"/>
      <c r="CH631" s="69"/>
      <c r="CI631" s="69"/>
      <c r="CJ631" s="69"/>
      <c r="CK631" s="69"/>
      <c r="CL631" s="83"/>
      <c r="CM631" s="69"/>
    </row>
    <row r="632" spans="10:91" x14ac:dyDescent="0.25">
      <c r="J632" s="45"/>
      <c r="K632" s="45"/>
      <c r="L632" s="45"/>
      <c r="M632" s="45"/>
      <c r="N632" s="45"/>
      <c r="O632" s="45"/>
      <c r="P632" s="45"/>
      <c r="Q632" s="45"/>
      <c r="R632" s="45"/>
      <c r="AO632" s="34"/>
      <c r="AP632" s="34"/>
      <c r="AQ632" s="34"/>
      <c r="AR632" s="34"/>
      <c r="BR632" s="69"/>
      <c r="BS632" s="69"/>
      <c r="BT632" s="69"/>
      <c r="BU632" s="69"/>
      <c r="BV632" s="69"/>
      <c r="BW632" s="69"/>
      <c r="BX632" s="69"/>
      <c r="BY632" s="69"/>
      <c r="BZ632" s="69"/>
      <c r="CA632" s="69"/>
      <c r="CB632" s="69"/>
      <c r="CC632" s="69"/>
      <c r="CD632" s="69"/>
      <c r="CE632" s="69"/>
      <c r="CF632" s="69"/>
      <c r="CG632" s="69"/>
      <c r="CH632" s="69"/>
      <c r="CI632" s="69"/>
      <c r="CJ632" s="69"/>
      <c r="CK632" s="69"/>
      <c r="CL632" s="83"/>
      <c r="CM632" s="69"/>
    </row>
    <row r="633" spans="10:91" x14ac:dyDescent="0.25">
      <c r="J633" s="45"/>
      <c r="K633" s="45"/>
      <c r="L633" s="45"/>
      <c r="M633" s="45"/>
      <c r="N633" s="45"/>
      <c r="O633" s="45"/>
      <c r="P633" s="45"/>
      <c r="Q633" s="45"/>
      <c r="R633" s="45"/>
      <c r="AO633" s="34"/>
      <c r="AP633" s="34"/>
      <c r="AQ633" s="34"/>
      <c r="AR633" s="34"/>
      <c r="BR633" s="69"/>
      <c r="BS633" s="69"/>
      <c r="BT633" s="69"/>
      <c r="BU633" s="69"/>
      <c r="BV633" s="69"/>
      <c r="BW633" s="69"/>
      <c r="BX633" s="69"/>
      <c r="BY633" s="69"/>
      <c r="BZ633" s="69"/>
      <c r="CA633" s="69"/>
      <c r="CB633" s="69"/>
      <c r="CC633" s="69"/>
      <c r="CD633" s="69"/>
      <c r="CE633" s="69"/>
      <c r="CF633" s="69"/>
      <c r="CG633" s="69"/>
      <c r="CH633" s="69"/>
      <c r="CI633" s="69"/>
      <c r="CJ633" s="69"/>
      <c r="CK633" s="69"/>
      <c r="CL633" s="83"/>
      <c r="CM633" s="69"/>
    </row>
    <row r="634" spans="10:91" x14ac:dyDescent="0.25">
      <c r="J634" s="45"/>
      <c r="K634" s="45"/>
      <c r="L634" s="45"/>
      <c r="M634" s="45"/>
      <c r="N634" s="45"/>
      <c r="O634" s="45"/>
      <c r="P634" s="45"/>
      <c r="Q634" s="45"/>
      <c r="R634" s="45"/>
      <c r="AO634" s="34"/>
      <c r="AP634" s="34"/>
      <c r="AQ634" s="34"/>
      <c r="AR634" s="34"/>
      <c r="BR634" s="69"/>
      <c r="BS634" s="69"/>
      <c r="BT634" s="69"/>
      <c r="BU634" s="69"/>
      <c r="BV634" s="69"/>
      <c r="BW634" s="69"/>
      <c r="BX634" s="69"/>
      <c r="BY634" s="69"/>
      <c r="BZ634" s="69"/>
      <c r="CA634" s="69"/>
      <c r="CB634" s="69"/>
      <c r="CC634" s="69"/>
      <c r="CD634" s="69"/>
      <c r="CE634" s="69"/>
      <c r="CF634" s="69"/>
      <c r="CG634" s="69"/>
      <c r="CH634" s="69"/>
      <c r="CI634" s="69"/>
      <c r="CJ634" s="69"/>
      <c r="CK634" s="69"/>
      <c r="CL634" s="83"/>
      <c r="CM634" s="69"/>
    </row>
    <row r="635" spans="10:91" x14ac:dyDescent="0.25">
      <c r="J635" s="45"/>
      <c r="K635" s="45"/>
      <c r="L635" s="45"/>
      <c r="M635" s="45"/>
      <c r="N635" s="45"/>
      <c r="O635" s="45"/>
      <c r="P635" s="45"/>
      <c r="Q635" s="45"/>
      <c r="R635" s="45"/>
      <c r="AO635" s="34"/>
      <c r="AP635" s="34"/>
      <c r="AQ635" s="34"/>
      <c r="AR635" s="34"/>
      <c r="BR635" s="69"/>
      <c r="BS635" s="69"/>
      <c r="BT635" s="69"/>
      <c r="BU635" s="69"/>
      <c r="BV635" s="69"/>
      <c r="BW635" s="69"/>
      <c r="BX635" s="69"/>
      <c r="BY635" s="69"/>
      <c r="BZ635" s="69"/>
      <c r="CA635" s="69"/>
      <c r="CB635" s="69"/>
      <c r="CC635" s="69"/>
      <c r="CD635" s="69"/>
      <c r="CE635" s="69"/>
      <c r="CF635" s="69"/>
      <c r="CG635" s="69"/>
      <c r="CH635" s="69"/>
      <c r="CI635" s="69"/>
      <c r="CJ635" s="69"/>
      <c r="CK635" s="69"/>
      <c r="CL635" s="83"/>
      <c r="CM635" s="69"/>
    </row>
    <row r="636" spans="10:91" x14ac:dyDescent="0.25">
      <c r="J636" s="45"/>
      <c r="K636" s="45"/>
      <c r="L636" s="45"/>
      <c r="M636" s="45"/>
      <c r="N636" s="45"/>
      <c r="O636" s="45"/>
      <c r="P636" s="45"/>
      <c r="Q636" s="45"/>
      <c r="R636" s="45"/>
      <c r="AO636" s="34"/>
      <c r="AP636" s="34"/>
      <c r="AQ636" s="34"/>
      <c r="AR636" s="34"/>
      <c r="BR636" s="69"/>
      <c r="BS636" s="69"/>
      <c r="BT636" s="69"/>
      <c r="BU636" s="69"/>
      <c r="BV636" s="69"/>
      <c r="BW636" s="69"/>
      <c r="BX636" s="69"/>
      <c r="BY636" s="69"/>
      <c r="BZ636" s="69"/>
      <c r="CA636" s="69"/>
      <c r="CB636" s="69"/>
      <c r="CC636" s="69"/>
      <c r="CD636" s="69"/>
      <c r="CE636" s="69"/>
      <c r="CF636" s="69"/>
      <c r="CG636" s="69"/>
      <c r="CH636" s="69"/>
      <c r="CI636" s="69"/>
      <c r="CJ636" s="69"/>
      <c r="CK636" s="69"/>
      <c r="CL636" s="83"/>
      <c r="CM636" s="69"/>
    </row>
    <row r="637" spans="10:91" x14ac:dyDescent="0.25">
      <c r="J637" s="45"/>
      <c r="K637" s="45"/>
      <c r="L637" s="45"/>
      <c r="M637" s="45"/>
      <c r="N637" s="45"/>
      <c r="O637" s="45"/>
      <c r="P637" s="45"/>
      <c r="Q637" s="45"/>
      <c r="R637" s="45"/>
      <c r="AO637" s="34"/>
      <c r="AP637" s="34"/>
      <c r="AQ637" s="34"/>
      <c r="AR637" s="34"/>
      <c r="BR637" s="69"/>
      <c r="BS637" s="69"/>
      <c r="BT637" s="69"/>
      <c r="BU637" s="69"/>
      <c r="BV637" s="69"/>
      <c r="BW637" s="69"/>
      <c r="BX637" s="69"/>
      <c r="BY637" s="69"/>
      <c r="BZ637" s="69"/>
      <c r="CA637" s="69"/>
      <c r="CB637" s="69"/>
      <c r="CC637" s="69"/>
      <c r="CD637" s="69"/>
      <c r="CE637" s="69"/>
      <c r="CF637" s="69"/>
      <c r="CG637" s="69"/>
      <c r="CH637" s="69"/>
      <c r="CI637" s="69"/>
      <c r="CJ637" s="69"/>
      <c r="CK637" s="69"/>
      <c r="CL637" s="83"/>
      <c r="CM637" s="69"/>
    </row>
    <row r="638" spans="10:91" x14ac:dyDescent="0.25">
      <c r="J638" s="45"/>
      <c r="K638" s="45"/>
      <c r="L638" s="45"/>
      <c r="M638" s="45"/>
      <c r="N638" s="45"/>
      <c r="O638" s="45"/>
      <c r="P638" s="45"/>
      <c r="Q638" s="45"/>
      <c r="R638" s="45"/>
      <c r="AO638" s="34"/>
      <c r="AP638" s="34"/>
      <c r="AQ638" s="34"/>
      <c r="AR638" s="34"/>
      <c r="BR638" s="69"/>
      <c r="BS638" s="69"/>
      <c r="BT638" s="69"/>
      <c r="BU638" s="69"/>
      <c r="BV638" s="69"/>
      <c r="BW638" s="69"/>
      <c r="BX638" s="69"/>
      <c r="BY638" s="69"/>
      <c r="BZ638" s="69"/>
      <c r="CA638" s="69"/>
      <c r="CB638" s="69"/>
      <c r="CC638" s="69"/>
      <c r="CD638" s="69"/>
      <c r="CE638" s="69"/>
      <c r="CF638" s="69"/>
      <c r="CG638" s="69"/>
      <c r="CH638" s="69"/>
      <c r="CI638" s="69"/>
      <c r="CJ638" s="69"/>
      <c r="CK638" s="69"/>
      <c r="CL638" s="83"/>
      <c r="CM638" s="69"/>
    </row>
    <row r="639" spans="10:91" x14ac:dyDescent="0.25">
      <c r="J639" s="45"/>
      <c r="K639" s="45"/>
      <c r="L639" s="45"/>
      <c r="M639" s="45"/>
      <c r="N639" s="45"/>
      <c r="O639" s="45"/>
      <c r="P639" s="45"/>
      <c r="Q639" s="45"/>
      <c r="R639" s="45"/>
      <c r="AO639" s="34"/>
      <c r="AP639" s="34"/>
      <c r="AQ639" s="34"/>
      <c r="AR639" s="34"/>
      <c r="BR639" s="69"/>
      <c r="BS639" s="69"/>
      <c r="BT639" s="69"/>
      <c r="BU639" s="69"/>
      <c r="BV639" s="69"/>
      <c r="BW639" s="69"/>
      <c r="BX639" s="69"/>
      <c r="BY639" s="69"/>
      <c r="BZ639" s="69"/>
      <c r="CA639" s="69"/>
      <c r="CB639" s="69"/>
      <c r="CC639" s="69"/>
      <c r="CD639" s="69"/>
      <c r="CE639" s="69"/>
      <c r="CF639" s="69"/>
      <c r="CG639" s="69"/>
      <c r="CH639" s="69"/>
      <c r="CI639" s="69"/>
      <c r="CJ639" s="69"/>
      <c r="CK639" s="69"/>
      <c r="CL639" s="83"/>
      <c r="CM639" s="69"/>
    </row>
    <row r="640" spans="10:91" x14ac:dyDescent="0.25">
      <c r="J640" s="45"/>
      <c r="K640" s="45"/>
      <c r="L640" s="45"/>
      <c r="M640" s="45"/>
      <c r="N640" s="45"/>
      <c r="O640" s="45"/>
      <c r="P640" s="45"/>
      <c r="Q640" s="45"/>
      <c r="R640" s="45"/>
      <c r="AO640" s="34"/>
      <c r="AP640" s="34"/>
      <c r="AQ640" s="34"/>
      <c r="AR640" s="34"/>
      <c r="BR640" s="69"/>
      <c r="BS640" s="69"/>
      <c r="BT640" s="69"/>
      <c r="BU640" s="69"/>
      <c r="BV640" s="69"/>
      <c r="BW640" s="69"/>
      <c r="BX640" s="69"/>
      <c r="BY640" s="69"/>
      <c r="BZ640" s="69"/>
      <c r="CA640" s="69"/>
      <c r="CB640" s="69"/>
      <c r="CC640" s="69"/>
      <c r="CD640" s="69"/>
      <c r="CE640" s="69"/>
      <c r="CF640" s="69"/>
      <c r="CG640" s="69"/>
      <c r="CH640" s="69"/>
      <c r="CI640" s="69"/>
      <c r="CJ640" s="69"/>
      <c r="CK640" s="69"/>
      <c r="CL640" s="83"/>
      <c r="CM640" s="69"/>
    </row>
    <row r="641" spans="10:91" x14ac:dyDescent="0.25">
      <c r="J641" s="45"/>
      <c r="K641" s="45"/>
      <c r="L641" s="45"/>
      <c r="M641" s="45"/>
      <c r="N641" s="45"/>
      <c r="O641" s="45"/>
      <c r="P641" s="45"/>
      <c r="Q641" s="45"/>
      <c r="R641" s="45"/>
      <c r="AO641" s="34"/>
      <c r="AP641" s="34"/>
      <c r="AQ641" s="34"/>
      <c r="AR641" s="34"/>
      <c r="BR641" s="69"/>
      <c r="BS641" s="69"/>
      <c r="BT641" s="69"/>
      <c r="BU641" s="69"/>
      <c r="BV641" s="69"/>
      <c r="BW641" s="69"/>
      <c r="BX641" s="69"/>
      <c r="BY641" s="69"/>
      <c r="BZ641" s="69"/>
      <c r="CA641" s="69"/>
      <c r="CB641" s="69"/>
      <c r="CC641" s="69"/>
      <c r="CD641" s="69"/>
      <c r="CE641" s="69"/>
      <c r="CF641" s="69"/>
      <c r="CG641" s="69"/>
      <c r="CH641" s="69"/>
      <c r="CI641" s="69"/>
      <c r="CJ641" s="69"/>
      <c r="CK641" s="69"/>
      <c r="CL641" s="83"/>
      <c r="CM641" s="69"/>
    </row>
    <row r="642" spans="10:91" x14ac:dyDescent="0.25">
      <c r="J642" s="45"/>
      <c r="K642" s="45"/>
      <c r="L642" s="45"/>
      <c r="M642" s="45"/>
      <c r="N642" s="45"/>
      <c r="O642" s="45"/>
      <c r="P642" s="45"/>
      <c r="Q642" s="45"/>
      <c r="R642" s="45"/>
      <c r="AO642" s="34"/>
      <c r="AP642" s="34"/>
      <c r="AQ642" s="34"/>
      <c r="AR642" s="34"/>
      <c r="BR642" s="69"/>
      <c r="BS642" s="69"/>
      <c r="BT642" s="69"/>
      <c r="BU642" s="69"/>
      <c r="BV642" s="69"/>
      <c r="BW642" s="69"/>
      <c r="BX642" s="69"/>
      <c r="BY642" s="69"/>
      <c r="BZ642" s="69"/>
      <c r="CA642" s="69"/>
      <c r="CB642" s="69"/>
      <c r="CC642" s="69"/>
      <c r="CD642" s="69"/>
      <c r="CE642" s="69"/>
      <c r="CF642" s="69"/>
      <c r="CG642" s="69"/>
      <c r="CH642" s="69"/>
      <c r="CI642" s="69"/>
      <c r="CJ642" s="69"/>
      <c r="CK642" s="69"/>
      <c r="CL642" s="83"/>
      <c r="CM642" s="69"/>
    </row>
    <row r="643" spans="10:91" x14ac:dyDescent="0.25">
      <c r="J643" s="45"/>
      <c r="K643" s="45"/>
      <c r="L643" s="45"/>
      <c r="M643" s="45"/>
      <c r="N643" s="45"/>
      <c r="O643" s="45"/>
      <c r="P643" s="45"/>
      <c r="Q643" s="45"/>
      <c r="R643" s="45"/>
      <c r="AO643" s="34"/>
      <c r="AP643" s="34"/>
      <c r="AQ643" s="34"/>
      <c r="AR643" s="34"/>
      <c r="BR643" s="69"/>
      <c r="BS643" s="69"/>
      <c r="BT643" s="69"/>
      <c r="BU643" s="69"/>
      <c r="BV643" s="69"/>
      <c r="BW643" s="69"/>
      <c r="BX643" s="69"/>
      <c r="BY643" s="69"/>
      <c r="BZ643" s="69"/>
      <c r="CA643" s="69"/>
      <c r="CB643" s="69"/>
      <c r="CC643" s="69"/>
      <c r="CD643" s="69"/>
      <c r="CE643" s="69"/>
      <c r="CF643" s="69"/>
      <c r="CG643" s="69"/>
      <c r="CH643" s="69"/>
      <c r="CI643" s="69"/>
      <c r="CJ643" s="69"/>
      <c r="CK643" s="69"/>
      <c r="CL643" s="83"/>
      <c r="CM643" s="69"/>
    </row>
    <row r="644" spans="10:91" x14ac:dyDescent="0.25">
      <c r="J644" s="45"/>
      <c r="K644" s="45"/>
      <c r="L644" s="45"/>
      <c r="M644" s="45"/>
      <c r="N644" s="45"/>
      <c r="O644" s="45"/>
      <c r="P644" s="45"/>
      <c r="Q644" s="45"/>
      <c r="R644" s="45"/>
      <c r="AO644" s="34"/>
      <c r="AP644" s="34"/>
      <c r="AQ644" s="34"/>
      <c r="AR644" s="34"/>
      <c r="BR644" s="69"/>
      <c r="BS644" s="69"/>
      <c r="BT644" s="69"/>
      <c r="BU644" s="69"/>
      <c r="BV644" s="69"/>
      <c r="BW644" s="69"/>
      <c r="BX644" s="69"/>
      <c r="BY644" s="69"/>
      <c r="BZ644" s="69"/>
      <c r="CA644" s="69"/>
      <c r="CB644" s="69"/>
      <c r="CC644" s="69"/>
      <c r="CD644" s="69"/>
      <c r="CE644" s="69"/>
      <c r="CF644" s="69"/>
      <c r="CG644" s="69"/>
      <c r="CH644" s="69"/>
      <c r="CI644" s="69"/>
      <c r="CJ644" s="69"/>
      <c r="CK644" s="69"/>
      <c r="CL644" s="83"/>
      <c r="CM644" s="69"/>
    </row>
    <row r="645" spans="10:91" x14ac:dyDescent="0.25">
      <c r="J645" s="45"/>
      <c r="K645" s="45"/>
      <c r="L645" s="45"/>
      <c r="M645" s="45"/>
      <c r="N645" s="45"/>
      <c r="O645" s="45"/>
      <c r="P645" s="45"/>
      <c r="Q645" s="45"/>
      <c r="R645" s="45"/>
      <c r="AO645" s="34"/>
      <c r="AP645" s="34"/>
      <c r="AQ645" s="34"/>
      <c r="AR645" s="34"/>
      <c r="BR645" s="69"/>
      <c r="BS645" s="69"/>
      <c r="BT645" s="69"/>
      <c r="BU645" s="69"/>
      <c r="BV645" s="69"/>
      <c r="BW645" s="69"/>
      <c r="BX645" s="69"/>
      <c r="BY645" s="69"/>
      <c r="BZ645" s="69"/>
      <c r="CA645" s="69"/>
      <c r="CB645" s="69"/>
      <c r="CC645" s="69"/>
      <c r="CD645" s="69"/>
      <c r="CE645" s="69"/>
      <c r="CF645" s="69"/>
      <c r="CG645" s="69"/>
      <c r="CH645" s="69"/>
      <c r="CI645" s="69"/>
      <c r="CJ645" s="69"/>
      <c r="CK645" s="69"/>
      <c r="CL645" s="83"/>
      <c r="CM645" s="69"/>
    </row>
    <row r="646" spans="10:91" x14ac:dyDescent="0.25">
      <c r="J646" s="45"/>
      <c r="K646" s="45"/>
      <c r="L646" s="45"/>
      <c r="M646" s="45"/>
      <c r="N646" s="45"/>
      <c r="O646" s="45"/>
      <c r="P646" s="45"/>
      <c r="Q646" s="45"/>
      <c r="R646" s="45"/>
      <c r="AO646" s="34"/>
      <c r="AP646" s="34"/>
      <c r="AQ646" s="34"/>
      <c r="AR646" s="34"/>
      <c r="BR646" s="69"/>
      <c r="BS646" s="69"/>
      <c r="BT646" s="69"/>
      <c r="BU646" s="69"/>
      <c r="BV646" s="69"/>
      <c r="BW646" s="69"/>
      <c r="BX646" s="69"/>
      <c r="BY646" s="69"/>
      <c r="BZ646" s="69"/>
      <c r="CA646" s="69"/>
      <c r="CB646" s="69"/>
      <c r="CC646" s="69"/>
      <c r="CD646" s="69"/>
      <c r="CE646" s="69"/>
      <c r="CF646" s="69"/>
      <c r="CG646" s="69"/>
      <c r="CH646" s="69"/>
      <c r="CI646" s="69"/>
      <c r="CJ646" s="69"/>
      <c r="CK646" s="69"/>
      <c r="CL646" s="83"/>
      <c r="CM646" s="69"/>
    </row>
    <row r="647" spans="10:91" x14ac:dyDescent="0.25">
      <c r="J647" s="45"/>
      <c r="K647" s="45"/>
      <c r="L647" s="45"/>
      <c r="M647" s="45"/>
      <c r="N647" s="45"/>
      <c r="O647" s="45"/>
      <c r="P647" s="45"/>
      <c r="Q647" s="45"/>
      <c r="R647" s="45"/>
      <c r="AO647" s="34"/>
      <c r="AP647" s="34"/>
      <c r="AQ647" s="34"/>
      <c r="AR647" s="34"/>
      <c r="BR647" s="69"/>
      <c r="BS647" s="69"/>
      <c r="BT647" s="69"/>
      <c r="BU647" s="69"/>
      <c r="BV647" s="69"/>
      <c r="BW647" s="69"/>
      <c r="BX647" s="69"/>
      <c r="BY647" s="69"/>
      <c r="BZ647" s="69"/>
      <c r="CA647" s="69"/>
      <c r="CB647" s="69"/>
      <c r="CC647" s="69"/>
      <c r="CD647" s="69"/>
      <c r="CE647" s="69"/>
      <c r="CF647" s="69"/>
      <c r="CG647" s="69"/>
      <c r="CH647" s="69"/>
      <c r="CI647" s="69"/>
      <c r="CJ647" s="69"/>
      <c r="CK647" s="69"/>
      <c r="CL647" s="83"/>
      <c r="CM647" s="69"/>
    </row>
    <row r="648" spans="10:91" x14ac:dyDescent="0.25">
      <c r="J648" s="45"/>
      <c r="K648" s="45"/>
      <c r="L648" s="45"/>
      <c r="M648" s="45"/>
      <c r="N648" s="45"/>
      <c r="O648" s="45"/>
      <c r="P648" s="45"/>
      <c r="Q648" s="45"/>
      <c r="R648" s="45"/>
      <c r="AO648" s="34"/>
      <c r="AP648" s="34"/>
      <c r="AQ648" s="34"/>
      <c r="AR648" s="34"/>
      <c r="BR648" s="69"/>
      <c r="BS648" s="69"/>
      <c r="BT648" s="69"/>
      <c r="BU648" s="69"/>
      <c r="BV648" s="69"/>
      <c r="BW648" s="69"/>
      <c r="BX648" s="69"/>
      <c r="BY648" s="69"/>
      <c r="BZ648" s="69"/>
      <c r="CA648" s="69"/>
      <c r="CB648" s="69"/>
      <c r="CC648" s="69"/>
      <c r="CD648" s="69"/>
      <c r="CE648" s="69"/>
      <c r="CF648" s="69"/>
      <c r="CG648" s="69"/>
      <c r="CH648" s="69"/>
      <c r="CI648" s="69"/>
      <c r="CJ648" s="69"/>
      <c r="CK648" s="69"/>
      <c r="CL648" s="83"/>
      <c r="CM648" s="69"/>
    </row>
    <row r="649" spans="10:91" x14ac:dyDescent="0.25">
      <c r="J649" s="45"/>
      <c r="K649" s="45"/>
      <c r="L649" s="45"/>
      <c r="M649" s="45"/>
      <c r="N649" s="45"/>
      <c r="O649" s="45"/>
      <c r="P649" s="45"/>
      <c r="Q649" s="45"/>
      <c r="R649" s="45"/>
      <c r="AO649" s="34"/>
      <c r="AP649" s="34"/>
      <c r="AQ649" s="34"/>
      <c r="AR649" s="34"/>
      <c r="BR649" s="69"/>
      <c r="BS649" s="69"/>
      <c r="BT649" s="69"/>
      <c r="BU649" s="69"/>
      <c r="BV649" s="69"/>
      <c r="BW649" s="69"/>
      <c r="BX649" s="69"/>
      <c r="BY649" s="69"/>
      <c r="BZ649" s="69"/>
      <c r="CA649" s="69"/>
      <c r="CB649" s="69"/>
      <c r="CC649" s="69"/>
      <c r="CD649" s="69"/>
      <c r="CE649" s="69"/>
      <c r="CF649" s="69"/>
      <c r="CG649" s="69"/>
      <c r="CH649" s="69"/>
      <c r="CI649" s="69"/>
      <c r="CJ649" s="69"/>
      <c r="CK649" s="69"/>
      <c r="CL649" s="83"/>
      <c r="CM649" s="69"/>
    </row>
    <row r="650" spans="10:91" x14ac:dyDescent="0.25">
      <c r="J650" s="45"/>
      <c r="K650" s="45"/>
      <c r="L650" s="45"/>
      <c r="M650" s="45"/>
      <c r="N650" s="45"/>
      <c r="O650" s="45"/>
      <c r="P650" s="45"/>
      <c r="Q650" s="45"/>
      <c r="R650" s="45"/>
      <c r="AO650" s="34"/>
      <c r="AP650" s="34"/>
      <c r="AQ650" s="34"/>
      <c r="AR650" s="34"/>
      <c r="BR650" s="69"/>
      <c r="BS650" s="69"/>
      <c r="BT650" s="69"/>
      <c r="BU650" s="69"/>
      <c r="BV650" s="69"/>
      <c r="BW650" s="69"/>
      <c r="BX650" s="69"/>
      <c r="BY650" s="69"/>
      <c r="BZ650" s="69"/>
      <c r="CA650" s="69"/>
      <c r="CB650" s="69"/>
      <c r="CC650" s="69"/>
      <c r="CD650" s="69"/>
      <c r="CE650" s="69"/>
      <c r="CF650" s="69"/>
      <c r="CG650" s="69"/>
      <c r="CH650" s="69"/>
      <c r="CI650" s="69"/>
      <c r="CJ650" s="69"/>
      <c r="CK650" s="69"/>
      <c r="CL650" s="83"/>
      <c r="CM650" s="69"/>
    </row>
    <row r="651" spans="10:91" x14ac:dyDescent="0.25">
      <c r="J651" s="45"/>
      <c r="K651" s="45"/>
      <c r="L651" s="45"/>
      <c r="M651" s="45"/>
      <c r="N651" s="45"/>
      <c r="O651" s="45"/>
      <c r="P651" s="45"/>
      <c r="Q651" s="45"/>
      <c r="R651" s="45"/>
      <c r="AO651" s="34"/>
      <c r="AP651" s="34"/>
      <c r="AQ651" s="34"/>
      <c r="AR651" s="34"/>
      <c r="BR651" s="69"/>
      <c r="BS651" s="69"/>
      <c r="BT651" s="69"/>
      <c r="BU651" s="69"/>
      <c r="BV651" s="69"/>
      <c r="BW651" s="69"/>
      <c r="BX651" s="69"/>
      <c r="BY651" s="69"/>
      <c r="BZ651" s="69"/>
      <c r="CA651" s="69"/>
      <c r="CB651" s="69"/>
      <c r="CC651" s="69"/>
      <c r="CD651" s="69"/>
      <c r="CE651" s="69"/>
      <c r="CF651" s="69"/>
      <c r="CG651" s="69"/>
      <c r="CH651" s="69"/>
      <c r="CI651" s="69"/>
      <c r="CJ651" s="69"/>
      <c r="CK651" s="69"/>
      <c r="CL651" s="83"/>
      <c r="CM651" s="69"/>
    </row>
    <row r="652" spans="10:91" x14ac:dyDescent="0.25">
      <c r="J652" s="45"/>
      <c r="K652" s="45"/>
      <c r="L652" s="45"/>
      <c r="M652" s="45"/>
      <c r="N652" s="45"/>
      <c r="O652" s="45"/>
      <c r="P652" s="45"/>
      <c r="Q652" s="45"/>
      <c r="R652" s="45"/>
      <c r="AO652" s="34"/>
      <c r="AP652" s="34"/>
      <c r="AQ652" s="34"/>
      <c r="AR652" s="34"/>
      <c r="BR652" s="69"/>
      <c r="BS652" s="69"/>
      <c r="BT652" s="69"/>
      <c r="BU652" s="69"/>
      <c r="BV652" s="69"/>
      <c r="BW652" s="69"/>
      <c r="BX652" s="69"/>
      <c r="BY652" s="69"/>
      <c r="BZ652" s="69"/>
      <c r="CA652" s="69"/>
      <c r="CB652" s="69"/>
      <c r="CC652" s="69"/>
      <c r="CD652" s="69"/>
      <c r="CE652" s="69"/>
      <c r="CF652" s="69"/>
      <c r="CG652" s="69"/>
      <c r="CH652" s="69"/>
      <c r="CI652" s="69"/>
      <c r="CJ652" s="69"/>
      <c r="CK652" s="69"/>
      <c r="CL652" s="83"/>
      <c r="CM652" s="69"/>
    </row>
    <row r="653" spans="10:91" x14ac:dyDescent="0.25">
      <c r="J653" s="45"/>
      <c r="K653" s="45"/>
      <c r="L653" s="45"/>
      <c r="M653" s="45"/>
      <c r="N653" s="45"/>
      <c r="O653" s="45"/>
      <c r="P653" s="45"/>
      <c r="Q653" s="45"/>
      <c r="R653" s="45"/>
      <c r="AO653" s="34"/>
      <c r="AP653" s="34"/>
      <c r="AQ653" s="34"/>
      <c r="AR653" s="34"/>
      <c r="BR653" s="69"/>
      <c r="BS653" s="69"/>
      <c r="BT653" s="69"/>
      <c r="BU653" s="69"/>
      <c r="BV653" s="69"/>
      <c r="BW653" s="69"/>
      <c r="BX653" s="69"/>
      <c r="BY653" s="69"/>
      <c r="BZ653" s="69"/>
      <c r="CA653" s="69"/>
      <c r="CB653" s="69"/>
      <c r="CC653" s="69"/>
      <c r="CD653" s="69"/>
      <c r="CE653" s="69"/>
      <c r="CF653" s="69"/>
      <c r="CG653" s="69"/>
      <c r="CH653" s="69"/>
      <c r="CI653" s="69"/>
      <c r="CJ653" s="69"/>
      <c r="CK653" s="69"/>
      <c r="CL653" s="83"/>
      <c r="CM653" s="69"/>
    </row>
    <row r="654" spans="10:91" x14ac:dyDescent="0.25">
      <c r="J654" s="45"/>
      <c r="K654" s="45"/>
      <c r="L654" s="45"/>
      <c r="M654" s="45"/>
      <c r="N654" s="45"/>
      <c r="O654" s="45"/>
      <c r="P654" s="45"/>
      <c r="Q654" s="45"/>
      <c r="R654" s="45"/>
      <c r="AO654" s="34"/>
      <c r="AP654" s="34"/>
      <c r="AQ654" s="34"/>
      <c r="AR654" s="34"/>
      <c r="BR654" s="69"/>
      <c r="BS654" s="69"/>
      <c r="BT654" s="69"/>
      <c r="BU654" s="69"/>
      <c r="BV654" s="69"/>
      <c r="BW654" s="69"/>
      <c r="BX654" s="69"/>
      <c r="BY654" s="69"/>
      <c r="BZ654" s="69"/>
      <c r="CA654" s="69"/>
      <c r="CB654" s="69"/>
      <c r="CC654" s="69"/>
      <c r="CD654" s="69"/>
      <c r="CE654" s="69"/>
      <c r="CF654" s="69"/>
      <c r="CG654" s="69"/>
      <c r="CH654" s="69"/>
      <c r="CI654" s="69"/>
      <c r="CJ654" s="69"/>
      <c r="CK654" s="69"/>
      <c r="CL654" s="83"/>
      <c r="CM654" s="69"/>
    </row>
    <row r="655" spans="10:91" x14ac:dyDescent="0.25">
      <c r="J655" s="45"/>
      <c r="K655" s="45"/>
      <c r="L655" s="45"/>
      <c r="M655" s="45"/>
      <c r="N655" s="45"/>
      <c r="O655" s="45"/>
      <c r="P655" s="45"/>
      <c r="Q655" s="45"/>
      <c r="R655" s="45"/>
      <c r="AO655" s="34"/>
      <c r="AP655" s="34"/>
      <c r="AQ655" s="34"/>
      <c r="AR655" s="34"/>
      <c r="BR655" s="69"/>
      <c r="BS655" s="69"/>
      <c r="BT655" s="69"/>
      <c r="BU655" s="69"/>
      <c r="BV655" s="69"/>
      <c r="BW655" s="69"/>
      <c r="BX655" s="69"/>
      <c r="BY655" s="69"/>
      <c r="BZ655" s="69"/>
      <c r="CA655" s="69"/>
      <c r="CB655" s="69"/>
      <c r="CC655" s="69"/>
      <c r="CD655" s="69"/>
      <c r="CE655" s="69"/>
      <c r="CF655" s="69"/>
      <c r="CG655" s="69"/>
      <c r="CH655" s="69"/>
      <c r="CI655" s="69"/>
      <c r="CJ655" s="69"/>
      <c r="CK655" s="69"/>
      <c r="CL655" s="83"/>
      <c r="CM655" s="69"/>
    </row>
    <row r="656" spans="10:91" x14ac:dyDescent="0.25">
      <c r="J656" s="45"/>
      <c r="K656" s="45"/>
      <c r="L656" s="45"/>
      <c r="M656" s="45"/>
      <c r="N656" s="45"/>
      <c r="O656" s="45"/>
      <c r="P656" s="45"/>
      <c r="Q656" s="45"/>
      <c r="R656" s="45"/>
      <c r="AO656" s="34"/>
      <c r="AP656" s="34"/>
      <c r="AQ656" s="34"/>
      <c r="AR656" s="34"/>
      <c r="BR656" s="69"/>
      <c r="BS656" s="69"/>
      <c r="BT656" s="69"/>
      <c r="BU656" s="69"/>
      <c r="BV656" s="69"/>
      <c r="BW656" s="69"/>
      <c r="BX656" s="69"/>
      <c r="BY656" s="69"/>
      <c r="BZ656" s="69"/>
      <c r="CA656" s="69"/>
      <c r="CB656" s="69"/>
      <c r="CC656" s="69"/>
      <c r="CD656" s="69"/>
      <c r="CE656" s="69"/>
      <c r="CF656" s="69"/>
      <c r="CG656" s="69"/>
      <c r="CH656" s="69"/>
      <c r="CI656" s="69"/>
      <c r="CJ656" s="69"/>
      <c r="CK656" s="69"/>
      <c r="CL656" s="83"/>
      <c r="CM656" s="69"/>
    </row>
    <row r="657" spans="10:91" x14ac:dyDescent="0.25">
      <c r="J657" s="45"/>
      <c r="K657" s="45"/>
      <c r="L657" s="45"/>
      <c r="M657" s="45"/>
      <c r="N657" s="45"/>
      <c r="O657" s="45"/>
      <c r="P657" s="45"/>
      <c r="Q657" s="45"/>
      <c r="R657" s="45"/>
      <c r="AO657" s="34"/>
      <c r="AP657" s="34"/>
      <c r="AQ657" s="34"/>
      <c r="AR657" s="34"/>
      <c r="BR657" s="69"/>
      <c r="BS657" s="69"/>
      <c r="BT657" s="69"/>
      <c r="BU657" s="69"/>
      <c r="BV657" s="69"/>
      <c r="BW657" s="69"/>
      <c r="BX657" s="69"/>
      <c r="BY657" s="69"/>
      <c r="BZ657" s="69"/>
      <c r="CA657" s="69"/>
      <c r="CB657" s="69"/>
      <c r="CC657" s="69"/>
      <c r="CD657" s="69"/>
      <c r="CE657" s="69"/>
      <c r="CF657" s="69"/>
      <c r="CG657" s="69"/>
      <c r="CH657" s="69"/>
      <c r="CI657" s="69"/>
      <c r="CJ657" s="69"/>
      <c r="CK657" s="69"/>
      <c r="CL657" s="83"/>
      <c r="CM657" s="69"/>
    </row>
    <row r="658" spans="10:91" x14ac:dyDescent="0.25">
      <c r="J658" s="45"/>
      <c r="K658" s="45"/>
      <c r="L658" s="45"/>
      <c r="M658" s="45"/>
      <c r="N658" s="45"/>
      <c r="O658" s="45"/>
      <c r="P658" s="45"/>
      <c r="Q658" s="45"/>
      <c r="R658" s="45"/>
      <c r="AO658" s="34"/>
      <c r="AP658" s="34"/>
      <c r="AQ658" s="34"/>
      <c r="AR658" s="34"/>
      <c r="BR658" s="69"/>
      <c r="BS658" s="69"/>
      <c r="BT658" s="69"/>
      <c r="BU658" s="69"/>
      <c r="BV658" s="69"/>
      <c r="BW658" s="69"/>
      <c r="BX658" s="69"/>
      <c r="BY658" s="69"/>
      <c r="BZ658" s="69"/>
      <c r="CA658" s="69"/>
      <c r="CB658" s="69"/>
      <c r="CC658" s="69"/>
      <c r="CD658" s="69"/>
      <c r="CE658" s="69"/>
      <c r="CF658" s="69"/>
      <c r="CG658" s="69"/>
      <c r="CH658" s="69"/>
      <c r="CI658" s="69"/>
      <c r="CJ658" s="69"/>
      <c r="CK658" s="69"/>
      <c r="CL658" s="83"/>
      <c r="CM658" s="69"/>
    </row>
    <row r="659" spans="10:91" x14ac:dyDescent="0.25">
      <c r="J659" s="45"/>
      <c r="K659" s="45"/>
      <c r="L659" s="45"/>
      <c r="M659" s="45"/>
      <c r="N659" s="45"/>
      <c r="O659" s="45"/>
      <c r="P659" s="45"/>
      <c r="Q659" s="45"/>
      <c r="R659" s="45"/>
      <c r="AO659" s="34"/>
      <c r="AP659" s="34"/>
      <c r="AQ659" s="34"/>
      <c r="AR659" s="34"/>
      <c r="BR659" s="69"/>
      <c r="BS659" s="69"/>
      <c r="BT659" s="69"/>
      <c r="BU659" s="69"/>
      <c r="BV659" s="69"/>
      <c r="BW659" s="69"/>
      <c r="BX659" s="69"/>
      <c r="BY659" s="69"/>
      <c r="BZ659" s="69"/>
      <c r="CA659" s="69"/>
      <c r="CB659" s="69"/>
      <c r="CC659" s="69"/>
      <c r="CD659" s="69"/>
      <c r="CE659" s="69"/>
      <c r="CF659" s="69"/>
      <c r="CG659" s="69"/>
      <c r="CH659" s="69"/>
      <c r="CI659" s="69"/>
      <c r="CJ659" s="69"/>
      <c r="CK659" s="69"/>
      <c r="CL659" s="83"/>
      <c r="CM659" s="69"/>
    </row>
    <row r="660" spans="10:91" x14ac:dyDescent="0.25">
      <c r="J660" s="45"/>
      <c r="K660" s="45"/>
      <c r="L660" s="45"/>
      <c r="M660" s="45"/>
      <c r="N660" s="45"/>
      <c r="O660" s="45"/>
      <c r="P660" s="45"/>
      <c r="Q660" s="45"/>
      <c r="R660" s="45"/>
      <c r="AO660" s="34"/>
      <c r="AP660" s="34"/>
      <c r="AQ660" s="34"/>
      <c r="AR660" s="34"/>
      <c r="BR660" s="69"/>
      <c r="BS660" s="69"/>
      <c r="BT660" s="69"/>
      <c r="BU660" s="69"/>
      <c r="BV660" s="69"/>
      <c r="BW660" s="69"/>
      <c r="BX660" s="69"/>
      <c r="BY660" s="69"/>
      <c r="BZ660" s="69"/>
      <c r="CA660" s="69"/>
      <c r="CB660" s="69"/>
      <c r="CC660" s="69"/>
      <c r="CD660" s="69"/>
      <c r="CE660" s="69"/>
      <c r="CF660" s="69"/>
      <c r="CG660" s="69"/>
      <c r="CH660" s="69"/>
      <c r="CI660" s="69"/>
      <c r="CJ660" s="69"/>
      <c r="CK660" s="69"/>
      <c r="CL660" s="83"/>
      <c r="CM660" s="69"/>
    </row>
    <row r="661" spans="10:91" x14ac:dyDescent="0.25">
      <c r="J661" s="45"/>
      <c r="K661" s="45"/>
      <c r="L661" s="45"/>
      <c r="M661" s="45"/>
      <c r="N661" s="45"/>
      <c r="O661" s="45"/>
      <c r="P661" s="45"/>
      <c r="Q661" s="45"/>
      <c r="R661" s="45"/>
      <c r="AO661" s="34"/>
      <c r="AP661" s="34"/>
      <c r="AQ661" s="34"/>
      <c r="AR661" s="34"/>
      <c r="BR661" s="69"/>
      <c r="BS661" s="69"/>
      <c r="BT661" s="69"/>
      <c r="BU661" s="69"/>
      <c r="BV661" s="69"/>
      <c r="BW661" s="69"/>
      <c r="BX661" s="69"/>
      <c r="BY661" s="69"/>
      <c r="BZ661" s="69"/>
      <c r="CA661" s="69"/>
      <c r="CB661" s="69"/>
      <c r="CC661" s="69"/>
      <c r="CD661" s="69"/>
      <c r="CE661" s="69"/>
      <c r="CF661" s="69"/>
      <c r="CG661" s="69"/>
      <c r="CH661" s="69"/>
      <c r="CI661" s="69"/>
      <c r="CJ661" s="69"/>
      <c r="CK661" s="69"/>
      <c r="CL661" s="83"/>
      <c r="CM661" s="69"/>
    </row>
    <row r="662" spans="10:91" x14ac:dyDescent="0.25">
      <c r="J662" s="45"/>
      <c r="K662" s="45"/>
      <c r="L662" s="45"/>
      <c r="M662" s="45"/>
      <c r="N662" s="45"/>
      <c r="O662" s="45"/>
      <c r="P662" s="45"/>
      <c r="Q662" s="45"/>
      <c r="R662" s="45"/>
      <c r="AO662" s="34"/>
      <c r="AP662" s="34"/>
      <c r="AQ662" s="34"/>
      <c r="AR662" s="34"/>
      <c r="BR662" s="69"/>
      <c r="BS662" s="69"/>
      <c r="BT662" s="69"/>
      <c r="BU662" s="69"/>
      <c r="BV662" s="69"/>
      <c r="BW662" s="69"/>
      <c r="BX662" s="69"/>
      <c r="BY662" s="69"/>
      <c r="BZ662" s="69"/>
      <c r="CA662" s="69"/>
      <c r="CB662" s="69"/>
      <c r="CC662" s="69"/>
      <c r="CD662" s="69"/>
      <c r="CE662" s="69"/>
      <c r="CF662" s="69"/>
      <c r="CG662" s="69"/>
      <c r="CH662" s="69"/>
      <c r="CI662" s="69"/>
      <c r="CJ662" s="69"/>
      <c r="CK662" s="69"/>
      <c r="CL662" s="83"/>
      <c r="CM662" s="69"/>
    </row>
    <row r="663" spans="10:91" x14ac:dyDescent="0.25">
      <c r="J663" s="45"/>
      <c r="K663" s="45"/>
      <c r="L663" s="45"/>
      <c r="M663" s="45"/>
      <c r="N663" s="45"/>
      <c r="O663" s="45"/>
      <c r="P663" s="45"/>
      <c r="Q663" s="45"/>
      <c r="R663" s="45"/>
      <c r="AO663" s="34"/>
      <c r="AP663" s="34"/>
      <c r="AQ663" s="34"/>
      <c r="AR663" s="34"/>
      <c r="BR663" s="69"/>
      <c r="BS663" s="69"/>
      <c r="BT663" s="69"/>
      <c r="BU663" s="69"/>
      <c r="BV663" s="69"/>
      <c r="BW663" s="69"/>
      <c r="BX663" s="69"/>
      <c r="BY663" s="69"/>
      <c r="BZ663" s="69"/>
      <c r="CA663" s="69"/>
      <c r="CB663" s="69"/>
      <c r="CC663" s="69"/>
      <c r="CD663" s="69"/>
      <c r="CE663" s="69"/>
      <c r="CF663" s="69"/>
      <c r="CG663" s="69"/>
      <c r="CH663" s="69"/>
      <c r="CI663" s="69"/>
      <c r="CJ663" s="69"/>
      <c r="CK663" s="69"/>
      <c r="CL663" s="83"/>
      <c r="CM663" s="69"/>
    </row>
    <row r="664" spans="10:91" x14ac:dyDescent="0.25">
      <c r="J664" s="45"/>
      <c r="K664" s="45"/>
      <c r="L664" s="45"/>
      <c r="M664" s="45"/>
      <c r="N664" s="45"/>
      <c r="O664" s="45"/>
      <c r="P664" s="45"/>
      <c r="Q664" s="45"/>
      <c r="R664" s="45"/>
      <c r="AO664" s="34"/>
      <c r="AP664" s="34"/>
      <c r="AQ664" s="34"/>
      <c r="AR664" s="34"/>
      <c r="BR664" s="69"/>
      <c r="BS664" s="69"/>
      <c r="BT664" s="69"/>
      <c r="BU664" s="69"/>
      <c r="BV664" s="69"/>
      <c r="BW664" s="69"/>
      <c r="BX664" s="69"/>
      <c r="BY664" s="69"/>
      <c r="BZ664" s="69"/>
      <c r="CA664" s="69"/>
      <c r="CB664" s="69"/>
      <c r="CC664" s="69"/>
      <c r="CD664" s="69"/>
      <c r="CE664" s="69"/>
      <c r="CF664" s="69"/>
      <c r="CG664" s="69"/>
      <c r="CH664" s="69"/>
      <c r="CI664" s="69"/>
      <c r="CJ664" s="69"/>
      <c r="CK664" s="69"/>
      <c r="CL664" s="83"/>
      <c r="CM664" s="69"/>
    </row>
    <row r="665" spans="10:91" x14ac:dyDescent="0.25">
      <c r="J665" s="45"/>
      <c r="K665" s="45"/>
      <c r="L665" s="45"/>
      <c r="M665" s="45"/>
      <c r="N665" s="45"/>
      <c r="O665" s="45"/>
      <c r="P665" s="45"/>
      <c r="Q665" s="45"/>
      <c r="R665" s="45"/>
      <c r="AO665" s="34"/>
      <c r="AP665" s="34"/>
      <c r="AQ665" s="34"/>
      <c r="AR665" s="34"/>
      <c r="BR665" s="69"/>
      <c r="BS665" s="69"/>
      <c r="BT665" s="69"/>
      <c r="BU665" s="69"/>
      <c r="BV665" s="69"/>
      <c r="BW665" s="69"/>
      <c r="BX665" s="69"/>
      <c r="BY665" s="69"/>
      <c r="BZ665" s="69"/>
      <c r="CA665" s="69"/>
      <c r="CB665" s="69"/>
      <c r="CC665" s="69"/>
      <c r="CD665" s="69"/>
      <c r="CE665" s="69"/>
      <c r="CF665" s="69"/>
      <c r="CG665" s="69"/>
      <c r="CH665" s="69"/>
      <c r="CI665" s="69"/>
      <c r="CJ665" s="69"/>
      <c r="CK665" s="69"/>
      <c r="CL665" s="83"/>
      <c r="CM665" s="69"/>
    </row>
    <row r="666" spans="10:91" x14ac:dyDescent="0.25">
      <c r="J666" s="45"/>
      <c r="K666" s="45"/>
      <c r="L666" s="45"/>
      <c r="M666" s="45"/>
      <c r="N666" s="45"/>
      <c r="O666" s="45"/>
      <c r="P666" s="45"/>
      <c r="Q666" s="45"/>
      <c r="R666" s="45"/>
      <c r="AO666" s="34"/>
      <c r="AP666" s="34"/>
      <c r="AQ666" s="34"/>
      <c r="AR666" s="34"/>
      <c r="BR666" s="69"/>
      <c r="BS666" s="69"/>
      <c r="BT666" s="69"/>
      <c r="BU666" s="69"/>
      <c r="BV666" s="69"/>
      <c r="BW666" s="69"/>
      <c r="BX666" s="69"/>
      <c r="BY666" s="69"/>
      <c r="BZ666" s="69"/>
      <c r="CA666" s="69"/>
      <c r="CB666" s="69"/>
      <c r="CC666" s="69"/>
      <c r="CD666" s="69"/>
      <c r="CE666" s="69"/>
      <c r="CF666" s="69"/>
      <c r="CG666" s="69"/>
      <c r="CH666" s="69"/>
      <c r="CI666" s="69"/>
      <c r="CJ666" s="69"/>
      <c r="CK666" s="69"/>
      <c r="CL666" s="83"/>
      <c r="CM666" s="69"/>
    </row>
    <row r="667" spans="10:91" x14ac:dyDescent="0.25">
      <c r="J667" s="45"/>
      <c r="K667" s="45"/>
      <c r="L667" s="45"/>
      <c r="M667" s="45"/>
      <c r="N667" s="45"/>
      <c r="O667" s="45"/>
      <c r="P667" s="45"/>
      <c r="Q667" s="45"/>
      <c r="R667" s="45"/>
      <c r="AO667" s="34"/>
      <c r="AP667" s="34"/>
      <c r="AQ667" s="34"/>
      <c r="AR667" s="34"/>
      <c r="BR667" s="69"/>
      <c r="BS667" s="69"/>
      <c r="BT667" s="69"/>
      <c r="BU667" s="69"/>
      <c r="BV667" s="69"/>
      <c r="BW667" s="69"/>
      <c r="BX667" s="69"/>
      <c r="BY667" s="69"/>
      <c r="BZ667" s="69"/>
      <c r="CA667" s="69"/>
      <c r="CB667" s="69"/>
      <c r="CC667" s="69"/>
      <c r="CD667" s="69"/>
      <c r="CE667" s="69"/>
      <c r="CF667" s="69"/>
      <c r="CG667" s="69"/>
      <c r="CH667" s="69"/>
      <c r="CI667" s="69"/>
      <c r="CJ667" s="69"/>
      <c r="CK667" s="69"/>
      <c r="CL667" s="83"/>
      <c r="CM667" s="69"/>
    </row>
    <row r="668" spans="10:91" x14ac:dyDescent="0.25">
      <c r="J668" s="45"/>
      <c r="K668" s="45"/>
      <c r="L668" s="45"/>
      <c r="M668" s="45"/>
      <c r="N668" s="45"/>
      <c r="O668" s="45"/>
      <c r="P668" s="45"/>
      <c r="Q668" s="45"/>
      <c r="R668" s="45"/>
      <c r="AO668" s="34"/>
      <c r="AP668" s="34"/>
      <c r="AQ668" s="34"/>
      <c r="AR668" s="34"/>
      <c r="BR668" s="69"/>
      <c r="BS668" s="69"/>
      <c r="BT668" s="69"/>
      <c r="BU668" s="69"/>
      <c r="BV668" s="69"/>
      <c r="BW668" s="69"/>
      <c r="BX668" s="69"/>
      <c r="BY668" s="69"/>
      <c r="BZ668" s="69"/>
      <c r="CA668" s="69"/>
      <c r="CB668" s="69"/>
      <c r="CC668" s="69"/>
      <c r="CD668" s="69"/>
      <c r="CE668" s="69"/>
      <c r="CF668" s="69"/>
      <c r="CG668" s="69"/>
      <c r="CH668" s="69"/>
      <c r="CI668" s="69"/>
      <c r="CJ668" s="69"/>
      <c r="CK668" s="69"/>
      <c r="CL668" s="83"/>
      <c r="CM668" s="69"/>
    </row>
    <row r="669" spans="10:91" x14ac:dyDescent="0.25">
      <c r="J669" s="45"/>
      <c r="K669" s="45"/>
      <c r="L669" s="45"/>
      <c r="M669" s="45"/>
      <c r="N669" s="45"/>
      <c r="O669" s="45"/>
      <c r="P669" s="45"/>
      <c r="Q669" s="45"/>
      <c r="R669" s="45"/>
      <c r="AO669" s="34"/>
      <c r="AP669" s="34"/>
      <c r="AQ669" s="34"/>
      <c r="AR669" s="34"/>
      <c r="BR669" s="69"/>
      <c r="BS669" s="69"/>
      <c r="BT669" s="69"/>
      <c r="BU669" s="69"/>
      <c r="BV669" s="69"/>
      <c r="BW669" s="69"/>
      <c r="BX669" s="69"/>
      <c r="BY669" s="69"/>
      <c r="BZ669" s="69"/>
      <c r="CA669" s="69"/>
      <c r="CB669" s="69"/>
      <c r="CC669" s="69"/>
      <c r="CD669" s="69"/>
      <c r="CE669" s="69"/>
      <c r="CF669" s="69"/>
      <c r="CG669" s="69"/>
      <c r="CH669" s="69"/>
      <c r="CI669" s="69"/>
      <c r="CJ669" s="69"/>
      <c r="CK669" s="69"/>
      <c r="CL669" s="83"/>
      <c r="CM669" s="69"/>
    </row>
    <row r="670" spans="10:91" x14ac:dyDescent="0.25">
      <c r="J670" s="45"/>
      <c r="K670" s="45"/>
      <c r="L670" s="45"/>
      <c r="M670" s="45"/>
      <c r="N670" s="45"/>
      <c r="O670" s="45"/>
      <c r="P670" s="45"/>
      <c r="Q670" s="45"/>
      <c r="R670" s="45"/>
      <c r="AO670" s="34"/>
      <c r="AP670" s="34"/>
      <c r="AQ670" s="34"/>
      <c r="AR670" s="34"/>
      <c r="BR670" s="69"/>
      <c r="BS670" s="69"/>
      <c r="BT670" s="69"/>
      <c r="BU670" s="69"/>
      <c r="BV670" s="69"/>
      <c r="BW670" s="69"/>
      <c r="BX670" s="69"/>
      <c r="BY670" s="69"/>
      <c r="BZ670" s="69"/>
      <c r="CA670" s="69"/>
      <c r="CB670" s="69"/>
      <c r="CC670" s="69"/>
      <c r="CD670" s="69"/>
      <c r="CE670" s="69"/>
      <c r="CF670" s="69"/>
      <c r="CG670" s="69"/>
      <c r="CH670" s="69"/>
      <c r="CI670" s="69"/>
      <c r="CJ670" s="69"/>
      <c r="CK670" s="69"/>
      <c r="CL670" s="83"/>
      <c r="CM670" s="69"/>
    </row>
    <row r="671" spans="10:91" x14ac:dyDescent="0.25">
      <c r="J671" s="45"/>
      <c r="K671" s="45"/>
      <c r="L671" s="45"/>
      <c r="M671" s="45"/>
      <c r="N671" s="45"/>
      <c r="O671" s="45"/>
      <c r="P671" s="45"/>
      <c r="Q671" s="45"/>
      <c r="R671" s="45"/>
      <c r="AO671" s="34"/>
      <c r="AP671" s="34"/>
      <c r="AQ671" s="34"/>
      <c r="AR671" s="34"/>
      <c r="BR671" s="69"/>
      <c r="BS671" s="69"/>
      <c r="BT671" s="69"/>
      <c r="BU671" s="69"/>
      <c r="BV671" s="69"/>
      <c r="BW671" s="69"/>
      <c r="BX671" s="69"/>
      <c r="BY671" s="69"/>
      <c r="BZ671" s="69"/>
      <c r="CA671" s="69"/>
      <c r="CB671" s="69"/>
      <c r="CC671" s="69"/>
      <c r="CD671" s="69"/>
      <c r="CE671" s="69"/>
      <c r="CF671" s="69"/>
      <c r="CG671" s="69"/>
      <c r="CH671" s="69"/>
      <c r="CI671" s="69"/>
      <c r="CJ671" s="69"/>
      <c r="CK671" s="69"/>
      <c r="CL671" s="83"/>
      <c r="CM671" s="69"/>
    </row>
    <row r="672" spans="10:91" x14ac:dyDescent="0.25">
      <c r="J672" s="45"/>
      <c r="K672" s="45"/>
      <c r="L672" s="45"/>
      <c r="M672" s="45"/>
      <c r="N672" s="45"/>
      <c r="O672" s="45"/>
      <c r="P672" s="45"/>
      <c r="Q672" s="45"/>
      <c r="R672" s="45"/>
      <c r="AO672" s="34"/>
      <c r="AP672" s="34"/>
      <c r="AQ672" s="34"/>
      <c r="AR672" s="34"/>
      <c r="BR672" s="69"/>
      <c r="BS672" s="69"/>
      <c r="BT672" s="69"/>
      <c r="BU672" s="69"/>
      <c r="BV672" s="69"/>
      <c r="BW672" s="69"/>
      <c r="BX672" s="69"/>
      <c r="BY672" s="69"/>
      <c r="BZ672" s="69"/>
      <c r="CA672" s="69"/>
      <c r="CB672" s="69"/>
      <c r="CC672" s="69"/>
      <c r="CD672" s="69"/>
      <c r="CE672" s="69"/>
      <c r="CF672" s="69"/>
      <c r="CG672" s="69"/>
      <c r="CH672" s="69"/>
      <c r="CI672" s="69"/>
      <c r="CJ672" s="69"/>
      <c r="CK672" s="69"/>
      <c r="CL672" s="83"/>
      <c r="CM672" s="69"/>
    </row>
    <row r="673" spans="10:91" x14ac:dyDescent="0.25">
      <c r="J673" s="45"/>
      <c r="K673" s="45"/>
      <c r="L673" s="45"/>
      <c r="M673" s="45"/>
      <c r="N673" s="45"/>
      <c r="O673" s="45"/>
      <c r="P673" s="45"/>
      <c r="Q673" s="45"/>
      <c r="R673" s="45"/>
      <c r="AO673" s="34"/>
      <c r="AP673" s="34"/>
      <c r="AQ673" s="34"/>
      <c r="AR673" s="34"/>
      <c r="BR673" s="69"/>
      <c r="BS673" s="69"/>
      <c r="BT673" s="69"/>
      <c r="BU673" s="69"/>
      <c r="BV673" s="69"/>
      <c r="BW673" s="69"/>
      <c r="BX673" s="69"/>
      <c r="BY673" s="69"/>
      <c r="BZ673" s="69"/>
      <c r="CA673" s="69"/>
      <c r="CB673" s="69"/>
      <c r="CC673" s="69"/>
      <c r="CD673" s="69"/>
      <c r="CE673" s="69"/>
      <c r="CF673" s="69"/>
      <c r="CG673" s="69"/>
      <c r="CH673" s="69"/>
      <c r="CI673" s="69"/>
      <c r="CJ673" s="69"/>
      <c r="CK673" s="69"/>
      <c r="CL673" s="83"/>
      <c r="CM673" s="69"/>
    </row>
    <row r="674" spans="10:91" x14ac:dyDescent="0.25">
      <c r="J674" s="45"/>
      <c r="K674" s="45"/>
      <c r="L674" s="45"/>
      <c r="M674" s="45"/>
      <c r="N674" s="45"/>
      <c r="O674" s="45"/>
      <c r="P674" s="45"/>
      <c r="Q674" s="45"/>
      <c r="R674" s="45"/>
      <c r="AO674" s="34"/>
      <c r="AP674" s="34"/>
      <c r="AQ674" s="34"/>
      <c r="AR674" s="34"/>
      <c r="BR674" s="69"/>
      <c r="BS674" s="69"/>
      <c r="BT674" s="69"/>
      <c r="BU674" s="69"/>
      <c r="BV674" s="69"/>
      <c r="BW674" s="69"/>
      <c r="BX674" s="69"/>
      <c r="BY674" s="69"/>
      <c r="BZ674" s="69"/>
      <c r="CA674" s="69"/>
      <c r="CB674" s="69"/>
      <c r="CC674" s="69"/>
      <c r="CD674" s="69"/>
      <c r="CE674" s="69"/>
      <c r="CF674" s="69"/>
      <c r="CG674" s="69"/>
      <c r="CH674" s="69"/>
      <c r="CI674" s="69"/>
      <c r="CJ674" s="69"/>
      <c r="CK674" s="69"/>
      <c r="CL674" s="83"/>
      <c r="CM674" s="69"/>
    </row>
    <row r="675" spans="10:91" x14ac:dyDescent="0.25">
      <c r="J675" s="45"/>
      <c r="K675" s="45"/>
      <c r="L675" s="45"/>
      <c r="M675" s="45"/>
      <c r="N675" s="45"/>
      <c r="O675" s="45"/>
      <c r="P675" s="45"/>
      <c r="Q675" s="45"/>
      <c r="R675" s="45"/>
      <c r="AO675" s="34"/>
      <c r="AP675" s="34"/>
      <c r="AQ675" s="34"/>
      <c r="AR675" s="34"/>
      <c r="BR675" s="69"/>
      <c r="BS675" s="69"/>
      <c r="BT675" s="69"/>
      <c r="BU675" s="69"/>
      <c r="BV675" s="69"/>
      <c r="BW675" s="69"/>
      <c r="BX675" s="69"/>
      <c r="BY675" s="69"/>
      <c r="BZ675" s="69"/>
      <c r="CA675" s="69"/>
      <c r="CB675" s="69"/>
      <c r="CC675" s="69"/>
      <c r="CD675" s="69"/>
      <c r="CE675" s="69"/>
      <c r="CF675" s="69"/>
      <c r="CG675" s="69"/>
      <c r="CH675" s="69"/>
      <c r="CI675" s="69"/>
      <c r="CJ675" s="69"/>
      <c r="CK675" s="69"/>
      <c r="CL675" s="83"/>
      <c r="CM675" s="69"/>
    </row>
    <row r="676" spans="10:91" x14ac:dyDescent="0.25">
      <c r="J676" s="45"/>
      <c r="K676" s="45"/>
      <c r="L676" s="45"/>
      <c r="M676" s="45"/>
      <c r="N676" s="45"/>
      <c r="O676" s="45"/>
      <c r="P676" s="45"/>
      <c r="Q676" s="45"/>
      <c r="R676" s="45"/>
      <c r="AO676" s="34"/>
      <c r="AP676" s="34"/>
      <c r="AQ676" s="34"/>
      <c r="AR676" s="34"/>
      <c r="BR676" s="69"/>
      <c r="BS676" s="69"/>
      <c r="BT676" s="69"/>
      <c r="BU676" s="69"/>
      <c r="BV676" s="69"/>
      <c r="BW676" s="69"/>
      <c r="BX676" s="69"/>
      <c r="BY676" s="69"/>
      <c r="BZ676" s="69"/>
      <c r="CA676" s="69"/>
      <c r="CB676" s="69"/>
      <c r="CC676" s="69"/>
      <c r="CD676" s="69"/>
      <c r="CE676" s="69"/>
      <c r="CF676" s="69"/>
      <c r="CG676" s="69"/>
      <c r="CH676" s="69"/>
      <c r="CI676" s="69"/>
      <c r="CJ676" s="69"/>
      <c r="CK676" s="69"/>
      <c r="CL676" s="83"/>
      <c r="CM676" s="69"/>
    </row>
    <row r="677" spans="10:91" x14ac:dyDescent="0.25">
      <c r="J677" s="45"/>
      <c r="K677" s="45"/>
      <c r="L677" s="45"/>
      <c r="M677" s="45"/>
      <c r="N677" s="45"/>
      <c r="O677" s="45"/>
      <c r="P677" s="45"/>
      <c r="Q677" s="45"/>
      <c r="R677" s="45"/>
      <c r="AO677" s="34"/>
      <c r="AP677" s="34"/>
      <c r="AQ677" s="34"/>
      <c r="AR677" s="34"/>
      <c r="BR677" s="69"/>
      <c r="BS677" s="69"/>
      <c r="BT677" s="69"/>
      <c r="BU677" s="69"/>
      <c r="BV677" s="69"/>
      <c r="BW677" s="69"/>
      <c r="BX677" s="69"/>
      <c r="BY677" s="69"/>
      <c r="BZ677" s="69"/>
      <c r="CA677" s="69"/>
      <c r="CB677" s="69"/>
      <c r="CC677" s="69"/>
      <c r="CD677" s="69"/>
      <c r="CE677" s="69"/>
      <c r="CF677" s="69"/>
      <c r="CG677" s="69"/>
      <c r="CH677" s="69"/>
      <c r="CI677" s="69"/>
      <c r="CJ677" s="69"/>
      <c r="CK677" s="69"/>
      <c r="CL677" s="83"/>
      <c r="CM677" s="69"/>
    </row>
    <row r="678" spans="10:91" x14ac:dyDescent="0.25">
      <c r="J678" s="45"/>
      <c r="K678" s="45"/>
      <c r="L678" s="45"/>
      <c r="M678" s="45"/>
      <c r="N678" s="45"/>
      <c r="O678" s="45"/>
      <c r="P678" s="45"/>
      <c r="Q678" s="45"/>
      <c r="R678" s="45"/>
      <c r="AO678" s="34"/>
      <c r="AP678" s="34"/>
      <c r="AQ678" s="34"/>
      <c r="AR678" s="34"/>
      <c r="BR678" s="69"/>
      <c r="BS678" s="69"/>
      <c r="BT678" s="69"/>
      <c r="BU678" s="69"/>
      <c r="BV678" s="69"/>
      <c r="BW678" s="69"/>
      <c r="BX678" s="69"/>
      <c r="BY678" s="69"/>
      <c r="BZ678" s="69"/>
      <c r="CA678" s="69"/>
      <c r="CB678" s="69"/>
      <c r="CC678" s="69"/>
      <c r="CD678" s="69"/>
      <c r="CE678" s="69"/>
      <c r="CF678" s="69"/>
      <c r="CG678" s="69"/>
      <c r="CH678" s="69"/>
      <c r="CI678" s="69"/>
      <c r="CJ678" s="69"/>
      <c r="CK678" s="69"/>
      <c r="CL678" s="83"/>
      <c r="CM678" s="69"/>
    </row>
    <row r="679" spans="10:91" x14ac:dyDescent="0.25">
      <c r="J679" s="45"/>
      <c r="K679" s="45"/>
      <c r="L679" s="45"/>
      <c r="M679" s="45"/>
      <c r="N679" s="45"/>
      <c r="O679" s="45"/>
      <c r="P679" s="45"/>
      <c r="Q679" s="45"/>
      <c r="R679" s="45"/>
      <c r="AO679" s="34"/>
      <c r="AP679" s="34"/>
      <c r="AQ679" s="34"/>
      <c r="AR679" s="34"/>
      <c r="BR679" s="69"/>
      <c r="BS679" s="69"/>
      <c r="BT679" s="69"/>
      <c r="BU679" s="69"/>
      <c r="BV679" s="69"/>
      <c r="BW679" s="69"/>
      <c r="BX679" s="69"/>
      <c r="BY679" s="69"/>
      <c r="BZ679" s="69"/>
      <c r="CA679" s="69"/>
      <c r="CB679" s="69"/>
      <c r="CC679" s="69"/>
      <c r="CD679" s="69"/>
      <c r="CE679" s="69"/>
      <c r="CF679" s="69"/>
      <c r="CG679" s="69"/>
      <c r="CH679" s="69"/>
      <c r="CI679" s="69"/>
      <c r="CJ679" s="69"/>
      <c r="CK679" s="69"/>
      <c r="CL679" s="83"/>
      <c r="CM679" s="69"/>
    </row>
    <row r="680" spans="10:91" x14ac:dyDescent="0.25">
      <c r="J680" s="45"/>
      <c r="K680" s="45"/>
      <c r="L680" s="45"/>
      <c r="M680" s="45"/>
      <c r="N680" s="45"/>
      <c r="O680" s="45"/>
      <c r="P680" s="45"/>
      <c r="Q680" s="45"/>
      <c r="R680" s="45"/>
      <c r="AO680" s="34"/>
      <c r="AP680" s="34"/>
      <c r="AQ680" s="34"/>
      <c r="AR680" s="34"/>
      <c r="BR680" s="69"/>
      <c r="BS680" s="69"/>
      <c r="BT680" s="69"/>
      <c r="BU680" s="69"/>
      <c r="BV680" s="69"/>
      <c r="BW680" s="69"/>
      <c r="BX680" s="69"/>
      <c r="BY680" s="69"/>
      <c r="BZ680" s="69"/>
      <c r="CA680" s="69"/>
      <c r="CB680" s="69"/>
      <c r="CC680" s="69"/>
      <c r="CD680" s="69"/>
      <c r="CE680" s="69"/>
      <c r="CF680" s="69"/>
      <c r="CG680" s="69"/>
      <c r="CH680" s="69"/>
      <c r="CI680" s="69"/>
      <c r="CJ680" s="69"/>
      <c r="CK680" s="69"/>
      <c r="CL680" s="83"/>
      <c r="CM680" s="69"/>
    </row>
    <row r="681" spans="10:91" x14ac:dyDescent="0.25">
      <c r="J681" s="45"/>
      <c r="K681" s="45"/>
      <c r="L681" s="45"/>
      <c r="M681" s="45"/>
      <c r="N681" s="45"/>
      <c r="O681" s="45"/>
      <c r="P681" s="45"/>
      <c r="Q681" s="45"/>
      <c r="R681" s="45"/>
      <c r="AO681" s="34"/>
      <c r="AP681" s="34"/>
      <c r="AQ681" s="34"/>
      <c r="AR681" s="34"/>
      <c r="BR681" s="69"/>
      <c r="BS681" s="69"/>
      <c r="BT681" s="69"/>
      <c r="BU681" s="69"/>
      <c r="BV681" s="69"/>
      <c r="BW681" s="69"/>
      <c r="BX681" s="69"/>
      <c r="BY681" s="69"/>
      <c r="BZ681" s="69"/>
      <c r="CA681" s="69"/>
      <c r="CB681" s="69"/>
      <c r="CC681" s="69"/>
      <c r="CD681" s="69"/>
      <c r="CE681" s="69"/>
      <c r="CF681" s="69"/>
      <c r="CG681" s="69"/>
      <c r="CH681" s="69"/>
      <c r="CI681" s="69"/>
      <c r="CJ681" s="69"/>
      <c r="CK681" s="69"/>
      <c r="CL681" s="83"/>
      <c r="CM681" s="69"/>
    </row>
    <row r="682" spans="10:91" x14ac:dyDescent="0.25">
      <c r="J682" s="45"/>
      <c r="K682" s="45"/>
      <c r="L682" s="45"/>
      <c r="M682" s="45"/>
      <c r="N682" s="45"/>
      <c r="O682" s="45"/>
      <c r="P682" s="45"/>
      <c r="Q682" s="45"/>
      <c r="R682" s="45"/>
      <c r="AO682" s="34"/>
      <c r="AP682" s="34"/>
      <c r="AQ682" s="34"/>
      <c r="AR682" s="34"/>
      <c r="BR682" s="69"/>
      <c r="BS682" s="69"/>
      <c r="BT682" s="69"/>
      <c r="BU682" s="69"/>
      <c r="BV682" s="69"/>
      <c r="BW682" s="69"/>
      <c r="BX682" s="69"/>
      <c r="BY682" s="69"/>
      <c r="BZ682" s="69"/>
      <c r="CA682" s="69"/>
      <c r="CB682" s="69"/>
      <c r="CC682" s="69"/>
      <c r="CD682" s="69"/>
      <c r="CE682" s="69"/>
      <c r="CF682" s="69"/>
      <c r="CG682" s="69"/>
      <c r="CH682" s="69"/>
      <c r="CI682" s="69"/>
      <c r="CJ682" s="69"/>
      <c r="CK682" s="69"/>
      <c r="CL682" s="83"/>
      <c r="CM682" s="69"/>
    </row>
    <row r="683" spans="10:91" x14ac:dyDescent="0.25">
      <c r="J683" s="45"/>
      <c r="K683" s="45"/>
      <c r="L683" s="45"/>
      <c r="M683" s="45"/>
      <c r="N683" s="45"/>
      <c r="O683" s="45"/>
      <c r="P683" s="45"/>
      <c r="Q683" s="45"/>
      <c r="R683" s="45"/>
      <c r="AO683" s="34"/>
      <c r="AP683" s="34"/>
      <c r="AQ683" s="34"/>
      <c r="AR683" s="34"/>
      <c r="BR683" s="69"/>
      <c r="BS683" s="69"/>
      <c r="BT683" s="69"/>
      <c r="BU683" s="69"/>
      <c r="BV683" s="69"/>
      <c r="BW683" s="69"/>
      <c r="BX683" s="69"/>
      <c r="BY683" s="69"/>
      <c r="BZ683" s="69"/>
      <c r="CA683" s="69"/>
      <c r="CB683" s="69"/>
      <c r="CC683" s="69"/>
      <c r="CD683" s="69"/>
      <c r="CE683" s="69"/>
      <c r="CF683" s="69"/>
      <c r="CG683" s="69"/>
      <c r="CH683" s="69"/>
      <c r="CI683" s="69"/>
      <c r="CJ683" s="69"/>
      <c r="CK683" s="69"/>
      <c r="CL683" s="83"/>
      <c r="CM683" s="69"/>
    </row>
    <row r="684" spans="10:91" x14ac:dyDescent="0.25">
      <c r="J684" s="45"/>
      <c r="K684" s="45"/>
      <c r="L684" s="45"/>
      <c r="M684" s="45"/>
      <c r="N684" s="45"/>
      <c r="O684" s="45"/>
      <c r="P684" s="45"/>
      <c r="Q684" s="45"/>
      <c r="R684" s="45"/>
      <c r="AO684" s="34"/>
      <c r="AP684" s="34"/>
      <c r="AQ684" s="34"/>
      <c r="AR684" s="34"/>
      <c r="BR684" s="69"/>
      <c r="BS684" s="69"/>
      <c r="BT684" s="69"/>
      <c r="BU684" s="69"/>
      <c r="BV684" s="69"/>
      <c r="BW684" s="69"/>
      <c r="BX684" s="69"/>
      <c r="BY684" s="69"/>
      <c r="BZ684" s="69"/>
      <c r="CA684" s="69"/>
      <c r="CB684" s="69"/>
      <c r="CC684" s="69"/>
      <c r="CD684" s="69"/>
      <c r="CE684" s="69"/>
      <c r="CF684" s="69"/>
      <c r="CG684" s="69"/>
      <c r="CH684" s="69"/>
      <c r="CI684" s="69"/>
      <c r="CJ684" s="69"/>
      <c r="CK684" s="69"/>
      <c r="CL684" s="83"/>
      <c r="CM684" s="69"/>
    </row>
    <row r="685" spans="10:91" x14ac:dyDescent="0.25">
      <c r="J685" s="45"/>
      <c r="K685" s="45"/>
      <c r="L685" s="45"/>
      <c r="M685" s="45"/>
      <c r="N685" s="45"/>
      <c r="O685" s="45"/>
      <c r="P685" s="45"/>
      <c r="Q685" s="45"/>
      <c r="R685" s="45"/>
      <c r="AO685" s="34"/>
      <c r="AP685" s="34"/>
      <c r="AQ685" s="34"/>
      <c r="AR685" s="34"/>
      <c r="BR685" s="69"/>
      <c r="BS685" s="69"/>
      <c r="BT685" s="69"/>
      <c r="BU685" s="69"/>
      <c r="BV685" s="69"/>
      <c r="BW685" s="69"/>
      <c r="BX685" s="69"/>
      <c r="BY685" s="69"/>
      <c r="BZ685" s="69"/>
      <c r="CA685" s="69"/>
      <c r="CB685" s="69"/>
      <c r="CC685" s="69"/>
      <c r="CD685" s="69"/>
      <c r="CE685" s="69"/>
      <c r="CF685" s="69"/>
      <c r="CG685" s="69"/>
      <c r="CH685" s="69"/>
      <c r="CI685" s="69"/>
      <c r="CJ685" s="69"/>
      <c r="CK685" s="69"/>
      <c r="CL685" s="83"/>
      <c r="CM685" s="69"/>
    </row>
    <row r="686" spans="10:91" x14ac:dyDescent="0.25">
      <c r="J686" s="45"/>
      <c r="K686" s="45"/>
      <c r="L686" s="45"/>
      <c r="M686" s="45"/>
      <c r="N686" s="45"/>
      <c r="O686" s="45"/>
      <c r="P686" s="45"/>
      <c r="Q686" s="45"/>
      <c r="R686" s="45"/>
      <c r="AO686" s="34"/>
      <c r="AP686" s="34"/>
      <c r="AQ686" s="34"/>
      <c r="AR686" s="34"/>
      <c r="BR686" s="69"/>
      <c r="BS686" s="69"/>
      <c r="BT686" s="69"/>
      <c r="BU686" s="69"/>
      <c r="BV686" s="69"/>
      <c r="BW686" s="69"/>
      <c r="BX686" s="69"/>
      <c r="BY686" s="69"/>
      <c r="BZ686" s="69"/>
      <c r="CA686" s="69"/>
      <c r="CB686" s="69"/>
      <c r="CC686" s="69"/>
      <c r="CD686" s="69"/>
      <c r="CE686" s="69"/>
      <c r="CF686" s="69"/>
      <c r="CG686" s="69"/>
      <c r="CH686" s="69"/>
      <c r="CI686" s="69"/>
      <c r="CJ686" s="69"/>
      <c r="CK686" s="69"/>
      <c r="CL686" s="83"/>
      <c r="CM686" s="69"/>
    </row>
    <row r="687" spans="10:91" x14ac:dyDescent="0.25">
      <c r="J687" s="45"/>
      <c r="K687" s="45"/>
      <c r="L687" s="45"/>
      <c r="M687" s="45"/>
      <c r="N687" s="45"/>
      <c r="O687" s="45"/>
      <c r="P687" s="45"/>
      <c r="Q687" s="45"/>
      <c r="R687" s="45"/>
      <c r="AO687" s="34"/>
      <c r="AP687" s="34"/>
      <c r="AQ687" s="34"/>
      <c r="AR687" s="34"/>
      <c r="BR687" s="69"/>
      <c r="BS687" s="69"/>
      <c r="BT687" s="69"/>
      <c r="BU687" s="69"/>
      <c r="BV687" s="69"/>
      <c r="BW687" s="69"/>
      <c r="BX687" s="69"/>
      <c r="BY687" s="69"/>
      <c r="BZ687" s="69"/>
      <c r="CA687" s="69"/>
      <c r="CB687" s="69"/>
      <c r="CC687" s="69"/>
      <c r="CD687" s="69"/>
      <c r="CE687" s="69"/>
      <c r="CF687" s="69"/>
      <c r="CG687" s="69"/>
      <c r="CH687" s="69"/>
      <c r="CI687" s="69"/>
      <c r="CJ687" s="69"/>
      <c r="CK687" s="69"/>
      <c r="CL687" s="83"/>
      <c r="CM687" s="69"/>
    </row>
    <row r="688" spans="10:91" x14ac:dyDescent="0.25">
      <c r="J688" s="45"/>
      <c r="K688" s="45"/>
      <c r="L688" s="45"/>
      <c r="M688" s="45"/>
      <c r="N688" s="45"/>
      <c r="O688" s="45"/>
      <c r="P688" s="45"/>
      <c r="Q688" s="45"/>
      <c r="R688" s="45"/>
      <c r="AO688" s="34"/>
      <c r="AP688" s="34"/>
      <c r="AQ688" s="34"/>
      <c r="AR688" s="34"/>
      <c r="BR688" s="69"/>
      <c r="BS688" s="69"/>
      <c r="BT688" s="69"/>
      <c r="BU688" s="69"/>
      <c r="BV688" s="69"/>
      <c r="BW688" s="69"/>
      <c r="BX688" s="69"/>
      <c r="BY688" s="69"/>
      <c r="BZ688" s="69"/>
      <c r="CA688" s="69"/>
      <c r="CB688" s="69"/>
      <c r="CC688" s="69"/>
      <c r="CD688" s="69"/>
      <c r="CE688" s="69"/>
      <c r="CF688" s="69"/>
      <c r="CG688" s="69"/>
      <c r="CH688" s="69"/>
      <c r="CI688" s="69"/>
      <c r="CJ688" s="69"/>
      <c r="CK688" s="69"/>
      <c r="CL688" s="83"/>
      <c r="CM688" s="69"/>
    </row>
    <row r="689" spans="10:91" x14ac:dyDescent="0.25">
      <c r="J689" s="45"/>
      <c r="K689" s="45"/>
      <c r="L689" s="45"/>
      <c r="M689" s="45"/>
      <c r="N689" s="45"/>
      <c r="O689" s="45"/>
      <c r="P689" s="45"/>
      <c r="Q689" s="45"/>
      <c r="R689" s="45"/>
      <c r="AO689" s="34"/>
      <c r="AP689" s="34"/>
      <c r="AQ689" s="34"/>
      <c r="AR689" s="34"/>
      <c r="BR689" s="69"/>
      <c r="BS689" s="69"/>
      <c r="BT689" s="69"/>
      <c r="BU689" s="69"/>
      <c r="BV689" s="69"/>
      <c r="BW689" s="69"/>
      <c r="BX689" s="69"/>
      <c r="BY689" s="69"/>
      <c r="BZ689" s="69"/>
      <c r="CA689" s="69"/>
      <c r="CB689" s="69"/>
      <c r="CC689" s="69"/>
      <c r="CD689" s="69"/>
      <c r="CE689" s="69"/>
      <c r="CF689" s="69"/>
      <c r="CG689" s="69"/>
      <c r="CH689" s="69"/>
      <c r="CI689" s="69"/>
      <c r="CJ689" s="69"/>
      <c r="CK689" s="69"/>
      <c r="CL689" s="83"/>
      <c r="CM689" s="69"/>
    </row>
    <row r="690" spans="10:91" x14ac:dyDescent="0.25">
      <c r="J690" s="45"/>
      <c r="K690" s="45"/>
      <c r="L690" s="45"/>
      <c r="M690" s="45"/>
      <c r="N690" s="45"/>
      <c r="O690" s="45"/>
      <c r="P690" s="45"/>
      <c r="Q690" s="45"/>
      <c r="R690" s="45"/>
      <c r="AO690" s="34"/>
      <c r="AP690" s="34"/>
      <c r="AQ690" s="34"/>
      <c r="AR690" s="34"/>
      <c r="BR690" s="69"/>
      <c r="BS690" s="69"/>
      <c r="BT690" s="69"/>
      <c r="BU690" s="69"/>
      <c r="BV690" s="69"/>
      <c r="BW690" s="69"/>
      <c r="BX690" s="69"/>
      <c r="BY690" s="69"/>
      <c r="BZ690" s="69"/>
      <c r="CA690" s="69"/>
      <c r="CB690" s="69"/>
      <c r="CC690" s="69"/>
      <c r="CD690" s="69"/>
      <c r="CE690" s="69"/>
      <c r="CF690" s="69"/>
      <c r="CG690" s="69"/>
      <c r="CH690" s="69"/>
      <c r="CI690" s="69"/>
      <c r="CJ690" s="69"/>
      <c r="CK690" s="69"/>
      <c r="CL690" s="83"/>
      <c r="CM690" s="69"/>
    </row>
    <row r="691" spans="10:91" x14ac:dyDescent="0.25">
      <c r="J691" s="45"/>
      <c r="K691" s="45"/>
      <c r="L691" s="45"/>
      <c r="M691" s="45"/>
      <c r="N691" s="45"/>
      <c r="O691" s="45"/>
      <c r="P691" s="45"/>
      <c r="Q691" s="45"/>
      <c r="R691" s="45"/>
      <c r="AO691" s="34"/>
      <c r="AP691" s="34"/>
      <c r="AQ691" s="34"/>
      <c r="AR691" s="34"/>
      <c r="BR691" s="69"/>
      <c r="BS691" s="69"/>
      <c r="BT691" s="69"/>
      <c r="BU691" s="69"/>
      <c r="BV691" s="69"/>
      <c r="BW691" s="69"/>
      <c r="BX691" s="69"/>
      <c r="BY691" s="69"/>
      <c r="BZ691" s="69"/>
      <c r="CA691" s="69"/>
      <c r="CB691" s="69"/>
      <c r="CC691" s="69"/>
      <c r="CD691" s="69"/>
      <c r="CE691" s="69"/>
      <c r="CF691" s="69"/>
      <c r="CG691" s="69"/>
      <c r="CH691" s="69"/>
      <c r="CI691" s="69"/>
      <c r="CJ691" s="69"/>
      <c r="CK691" s="69"/>
      <c r="CL691" s="83"/>
      <c r="CM691" s="69"/>
    </row>
    <row r="692" spans="10:91" x14ac:dyDescent="0.25">
      <c r="J692" s="45"/>
      <c r="K692" s="45"/>
      <c r="L692" s="45"/>
      <c r="M692" s="45"/>
      <c r="N692" s="45"/>
      <c r="O692" s="45"/>
      <c r="P692" s="45"/>
      <c r="Q692" s="45"/>
      <c r="R692" s="45"/>
      <c r="AO692" s="34"/>
      <c r="AP692" s="34"/>
      <c r="AQ692" s="34"/>
      <c r="AR692" s="34"/>
      <c r="BR692" s="69"/>
      <c r="BS692" s="69"/>
      <c r="BT692" s="69"/>
      <c r="BU692" s="69"/>
      <c r="BV692" s="69"/>
      <c r="BW692" s="69"/>
      <c r="BX692" s="69"/>
      <c r="BY692" s="69"/>
      <c r="BZ692" s="69"/>
      <c r="CA692" s="69"/>
      <c r="CB692" s="69"/>
      <c r="CC692" s="69"/>
      <c r="CD692" s="69"/>
      <c r="CE692" s="69"/>
      <c r="CF692" s="69"/>
      <c r="CG692" s="69"/>
      <c r="CH692" s="69"/>
      <c r="CI692" s="69"/>
      <c r="CJ692" s="69"/>
      <c r="CK692" s="69"/>
      <c r="CL692" s="83"/>
      <c r="CM692" s="69"/>
    </row>
    <row r="693" spans="10:91" x14ac:dyDescent="0.25">
      <c r="J693" s="45"/>
      <c r="K693" s="45"/>
      <c r="L693" s="45"/>
      <c r="M693" s="45"/>
      <c r="N693" s="45"/>
      <c r="O693" s="45"/>
      <c r="P693" s="45"/>
      <c r="Q693" s="45"/>
      <c r="R693" s="45"/>
      <c r="AO693" s="34"/>
      <c r="AP693" s="34"/>
      <c r="AQ693" s="34"/>
      <c r="AR693" s="34"/>
      <c r="BR693" s="69"/>
      <c r="BS693" s="69"/>
      <c r="BT693" s="69"/>
      <c r="BU693" s="69"/>
      <c r="BV693" s="69"/>
      <c r="BW693" s="69"/>
      <c r="BX693" s="69"/>
      <c r="BY693" s="69"/>
      <c r="BZ693" s="69"/>
      <c r="CA693" s="69"/>
      <c r="CB693" s="69"/>
      <c r="CC693" s="69"/>
      <c r="CD693" s="69"/>
      <c r="CE693" s="69"/>
      <c r="CF693" s="69"/>
      <c r="CG693" s="69"/>
      <c r="CH693" s="69"/>
      <c r="CI693" s="69"/>
      <c r="CJ693" s="69"/>
      <c r="CK693" s="69"/>
      <c r="CL693" s="83"/>
      <c r="CM693" s="69"/>
    </row>
    <row r="694" spans="10:91" x14ac:dyDescent="0.25">
      <c r="J694" s="45"/>
      <c r="K694" s="45"/>
      <c r="L694" s="45"/>
      <c r="M694" s="45"/>
      <c r="N694" s="45"/>
      <c r="O694" s="45"/>
      <c r="P694" s="45"/>
      <c r="Q694" s="45"/>
      <c r="R694" s="45"/>
      <c r="AO694" s="34"/>
      <c r="AP694" s="34"/>
      <c r="AQ694" s="34"/>
      <c r="AR694" s="34"/>
      <c r="BR694" s="69"/>
      <c r="BS694" s="69"/>
      <c r="BT694" s="69"/>
      <c r="BU694" s="69"/>
      <c r="BV694" s="69"/>
      <c r="BW694" s="69"/>
      <c r="BX694" s="69"/>
      <c r="BY694" s="69"/>
      <c r="BZ694" s="69"/>
      <c r="CA694" s="69"/>
      <c r="CB694" s="69"/>
      <c r="CC694" s="69"/>
      <c r="CD694" s="69"/>
      <c r="CE694" s="69"/>
      <c r="CF694" s="69"/>
      <c r="CG694" s="69"/>
      <c r="CH694" s="69"/>
      <c r="CI694" s="69"/>
      <c r="CJ694" s="69"/>
      <c r="CK694" s="69"/>
      <c r="CL694" s="83"/>
      <c r="CM694" s="69"/>
    </row>
    <row r="695" spans="10:91" x14ac:dyDescent="0.25">
      <c r="J695" s="45"/>
      <c r="K695" s="45"/>
      <c r="L695" s="45"/>
      <c r="M695" s="45"/>
      <c r="N695" s="45"/>
      <c r="O695" s="45"/>
      <c r="P695" s="45"/>
      <c r="Q695" s="45"/>
      <c r="R695" s="45"/>
      <c r="AO695" s="34"/>
      <c r="AP695" s="34"/>
      <c r="AQ695" s="34"/>
      <c r="AR695" s="34"/>
      <c r="BR695" s="69"/>
      <c r="BS695" s="69"/>
      <c r="BT695" s="69"/>
      <c r="BU695" s="69"/>
      <c r="BV695" s="69"/>
      <c r="BW695" s="69"/>
      <c r="BX695" s="69"/>
      <c r="BY695" s="69"/>
      <c r="BZ695" s="69"/>
      <c r="CA695" s="69"/>
      <c r="CB695" s="69"/>
      <c r="CC695" s="69"/>
      <c r="CD695" s="69"/>
      <c r="CE695" s="69"/>
      <c r="CF695" s="69"/>
      <c r="CG695" s="69"/>
      <c r="CH695" s="69"/>
      <c r="CI695" s="69"/>
      <c r="CJ695" s="69"/>
      <c r="CK695" s="69"/>
      <c r="CL695" s="83"/>
      <c r="CM695" s="69"/>
    </row>
    <row r="696" spans="10:91" x14ac:dyDescent="0.25">
      <c r="J696" s="45"/>
      <c r="K696" s="45"/>
      <c r="L696" s="45"/>
      <c r="M696" s="45"/>
      <c r="N696" s="45"/>
      <c r="O696" s="45"/>
      <c r="P696" s="45"/>
      <c r="Q696" s="45"/>
      <c r="R696" s="45"/>
      <c r="AO696" s="34"/>
      <c r="AP696" s="34"/>
      <c r="AQ696" s="34"/>
      <c r="AR696" s="34"/>
      <c r="BR696" s="69"/>
      <c r="BS696" s="69"/>
      <c r="BT696" s="69"/>
      <c r="BU696" s="69"/>
      <c r="BV696" s="69"/>
      <c r="BW696" s="69"/>
      <c r="BX696" s="69"/>
      <c r="BY696" s="69"/>
      <c r="BZ696" s="69"/>
      <c r="CA696" s="69"/>
      <c r="CB696" s="69"/>
      <c r="CC696" s="69"/>
      <c r="CD696" s="69"/>
      <c r="CE696" s="69"/>
      <c r="CF696" s="69"/>
      <c r="CG696" s="69"/>
      <c r="CH696" s="69"/>
      <c r="CI696" s="69"/>
      <c r="CJ696" s="69"/>
      <c r="CK696" s="69"/>
      <c r="CL696" s="83"/>
      <c r="CM696" s="69"/>
    </row>
    <row r="697" spans="10:91" x14ac:dyDescent="0.25">
      <c r="J697" s="45"/>
      <c r="K697" s="45"/>
      <c r="L697" s="45"/>
      <c r="M697" s="45"/>
      <c r="N697" s="45"/>
      <c r="O697" s="45"/>
      <c r="P697" s="45"/>
      <c r="Q697" s="45"/>
      <c r="R697" s="45"/>
      <c r="AO697" s="34"/>
      <c r="AP697" s="34"/>
      <c r="AQ697" s="34"/>
      <c r="AR697" s="34"/>
      <c r="BR697" s="69"/>
      <c r="BS697" s="69"/>
      <c r="BT697" s="69"/>
      <c r="BU697" s="69"/>
      <c r="BV697" s="69"/>
      <c r="BW697" s="69"/>
      <c r="BX697" s="69"/>
      <c r="BY697" s="69"/>
      <c r="BZ697" s="69"/>
      <c r="CA697" s="69"/>
      <c r="CB697" s="69"/>
      <c r="CC697" s="69"/>
      <c r="CD697" s="69"/>
      <c r="CE697" s="69"/>
      <c r="CF697" s="69"/>
      <c r="CG697" s="69"/>
      <c r="CH697" s="69"/>
      <c r="CI697" s="69"/>
      <c r="CJ697" s="69"/>
      <c r="CK697" s="69"/>
      <c r="CL697" s="83"/>
      <c r="CM697" s="69"/>
    </row>
    <row r="698" spans="10:91" x14ac:dyDescent="0.25">
      <c r="J698" s="45"/>
      <c r="K698" s="45"/>
      <c r="L698" s="45"/>
      <c r="M698" s="45"/>
      <c r="N698" s="45"/>
      <c r="O698" s="45"/>
      <c r="P698" s="45"/>
      <c r="Q698" s="45"/>
      <c r="R698" s="45"/>
      <c r="AO698" s="34"/>
      <c r="AP698" s="34"/>
      <c r="AQ698" s="34"/>
      <c r="AR698" s="34"/>
      <c r="BR698" s="69"/>
      <c r="BS698" s="69"/>
      <c r="BT698" s="69"/>
      <c r="BU698" s="69"/>
      <c r="BV698" s="69"/>
      <c r="BW698" s="69"/>
      <c r="BX698" s="69"/>
      <c r="BY698" s="69"/>
      <c r="BZ698" s="69"/>
      <c r="CA698" s="69"/>
      <c r="CB698" s="69"/>
      <c r="CC698" s="69"/>
      <c r="CD698" s="69"/>
      <c r="CE698" s="69"/>
      <c r="CF698" s="69"/>
      <c r="CG698" s="69"/>
      <c r="CH698" s="69"/>
      <c r="CI698" s="69"/>
      <c r="CJ698" s="69"/>
      <c r="CK698" s="69"/>
      <c r="CL698" s="83"/>
      <c r="CM698" s="69"/>
    </row>
    <row r="699" spans="10:91" x14ac:dyDescent="0.25">
      <c r="J699" s="45"/>
      <c r="K699" s="45"/>
      <c r="L699" s="45"/>
      <c r="M699" s="45"/>
      <c r="N699" s="45"/>
      <c r="O699" s="45"/>
      <c r="P699" s="45"/>
      <c r="Q699" s="45"/>
      <c r="R699" s="45"/>
      <c r="AO699" s="34"/>
      <c r="AP699" s="34"/>
      <c r="AQ699" s="34"/>
      <c r="AR699" s="34"/>
      <c r="BR699" s="69"/>
      <c r="BS699" s="69"/>
      <c r="BT699" s="69"/>
      <c r="BU699" s="69"/>
      <c r="BV699" s="69"/>
      <c r="BW699" s="69"/>
      <c r="BX699" s="69"/>
      <c r="BY699" s="69"/>
      <c r="BZ699" s="69"/>
      <c r="CA699" s="69"/>
      <c r="CB699" s="69"/>
      <c r="CC699" s="69"/>
      <c r="CD699" s="69"/>
      <c r="CE699" s="69"/>
      <c r="CF699" s="69"/>
      <c r="CG699" s="69"/>
      <c r="CH699" s="69"/>
      <c r="CI699" s="69"/>
      <c r="CJ699" s="69"/>
      <c r="CK699" s="69"/>
      <c r="CL699" s="83"/>
      <c r="CM699" s="69"/>
    </row>
    <row r="700" spans="10:91" x14ac:dyDescent="0.25">
      <c r="J700" s="45"/>
      <c r="K700" s="45"/>
      <c r="L700" s="45"/>
      <c r="M700" s="45"/>
      <c r="N700" s="45"/>
      <c r="O700" s="45"/>
      <c r="P700" s="45"/>
      <c r="Q700" s="45"/>
      <c r="R700" s="45"/>
      <c r="AO700" s="34"/>
      <c r="AP700" s="34"/>
      <c r="AQ700" s="34"/>
      <c r="AR700" s="34"/>
      <c r="BR700" s="69"/>
      <c r="BS700" s="69"/>
      <c r="BT700" s="69"/>
      <c r="BU700" s="69"/>
      <c r="BV700" s="69"/>
      <c r="BW700" s="69"/>
      <c r="BX700" s="69"/>
      <c r="BY700" s="69"/>
      <c r="BZ700" s="69"/>
      <c r="CA700" s="69"/>
      <c r="CB700" s="69"/>
      <c r="CC700" s="69"/>
      <c r="CD700" s="69"/>
      <c r="CE700" s="69"/>
      <c r="CF700" s="69"/>
      <c r="CG700" s="69"/>
      <c r="CH700" s="69"/>
      <c r="CI700" s="69"/>
      <c r="CJ700" s="69"/>
      <c r="CK700" s="69"/>
      <c r="CL700" s="83"/>
      <c r="CM700" s="69"/>
    </row>
    <row r="701" spans="10:91" x14ac:dyDescent="0.25">
      <c r="J701" s="45"/>
      <c r="K701" s="45"/>
      <c r="L701" s="45"/>
      <c r="M701" s="45"/>
      <c r="N701" s="45"/>
      <c r="O701" s="45"/>
      <c r="P701" s="45"/>
      <c r="Q701" s="45"/>
      <c r="R701" s="45"/>
      <c r="AO701" s="34"/>
      <c r="AP701" s="34"/>
      <c r="AQ701" s="34"/>
      <c r="AR701" s="34"/>
      <c r="BR701" s="69"/>
      <c r="BS701" s="69"/>
      <c r="BT701" s="69"/>
      <c r="BU701" s="69"/>
      <c r="BV701" s="69"/>
      <c r="BW701" s="69"/>
      <c r="BX701" s="69"/>
      <c r="BY701" s="69"/>
      <c r="BZ701" s="69"/>
      <c r="CA701" s="69"/>
      <c r="CB701" s="69"/>
      <c r="CC701" s="69"/>
      <c r="CD701" s="69"/>
      <c r="CE701" s="69"/>
      <c r="CF701" s="69"/>
      <c r="CG701" s="69"/>
      <c r="CH701" s="69"/>
      <c r="CI701" s="69"/>
      <c r="CJ701" s="69"/>
      <c r="CK701" s="69"/>
      <c r="CL701" s="83"/>
      <c r="CM701" s="69"/>
    </row>
    <row r="702" spans="10:91" x14ac:dyDescent="0.25">
      <c r="J702" s="45"/>
      <c r="K702" s="45"/>
      <c r="L702" s="45"/>
      <c r="M702" s="45"/>
      <c r="N702" s="45"/>
      <c r="O702" s="45"/>
      <c r="P702" s="45"/>
      <c r="Q702" s="45"/>
      <c r="R702" s="45"/>
      <c r="AO702" s="34"/>
      <c r="AP702" s="34"/>
      <c r="AQ702" s="34"/>
      <c r="AR702" s="34"/>
      <c r="BR702" s="69"/>
      <c r="BS702" s="69"/>
      <c r="BT702" s="69"/>
      <c r="BU702" s="69"/>
      <c r="BV702" s="69"/>
      <c r="BW702" s="69"/>
      <c r="BX702" s="69"/>
      <c r="BY702" s="69"/>
      <c r="BZ702" s="69"/>
      <c r="CA702" s="69"/>
      <c r="CB702" s="69"/>
      <c r="CC702" s="69"/>
      <c r="CD702" s="69"/>
      <c r="CE702" s="69"/>
      <c r="CF702" s="69"/>
      <c r="CG702" s="69"/>
      <c r="CH702" s="69"/>
      <c r="CI702" s="69"/>
      <c r="CJ702" s="69"/>
      <c r="CK702" s="69"/>
      <c r="CL702" s="83"/>
      <c r="CM702" s="69"/>
    </row>
    <row r="703" spans="10:91" x14ac:dyDescent="0.25">
      <c r="J703" s="45"/>
      <c r="K703" s="45"/>
      <c r="L703" s="45"/>
      <c r="M703" s="45"/>
      <c r="N703" s="45"/>
      <c r="O703" s="45"/>
      <c r="P703" s="45"/>
      <c r="Q703" s="45"/>
      <c r="R703" s="45"/>
      <c r="AO703" s="34"/>
      <c r="AP703" s="34"/>
      <c r="AQ703" s="34"/>
      <c r="AR703" s="34"/>
      <c r="BR703" s="69"/>
      <c r="BS703" s="69"/>
      <c r="BT703" s="69"/>
      <c r="BU703" s="69"/>
      <c r="BV703" s="69"/>
      <c r="BW703" s="69"/>
      <c r="BX703" s="69"/>
      <c r="BY703" s="69"/>
      <c r="BZ703" s="69"/>
      <c r="CA703" s="69"/>
      <c r="CB703" s="69"/>
      <c r="CC703" s="69"/>
      <c r="CD703" s="69"/>
      <c r="CE703" s="69"/>
      <c r="CF703" s="69"/>
      <c r="CG703" s="69"/>
      <c r="CH703" s="69"/>
      <c r="CI703" s="69"/>
      <c r="CJ703" s="69"/>
      <c r="CK703" s="69"/>
      <c r="CL703" s="83"/>
      <c r="CM703" s="69"/>
    </row>
    <row r="704" spans="10:91" x14ac:dyDescent="0.25">
      <c r="J704" s="45"/>
      <c r="K704" s="45"/>
      <c r="L704" s="45"/>
      <c r="M704" s="45"/>
      <c r="N704" s="45"/>
      <c r="O704" s="45"/>
      <c r="P704" s="45"/>
      <c r="Q704" s="45"/>
      <c r="R704" s="45"/>
      <c r="AO704" s="34"/>
      <c r="AP704" s="34"/>
      <c r="AQ704" s="34"/>
      <c r="AR704" s="34"/>
      <c r="BR704" s="69"/>
      <c r="BS704" s="69"/>
      <c r="BT704" s="69"/>
      <c r="BU704" s="69"/>
      <c r="BV704" s="69"/>
      <c r="BW704" s="69"/>
      <c r="BX704" s="69"/>
      <c r="BY704" s="69"/>
      <c r="BZ704" s="69"/>
      <c r="CA704" s="69"/>
      <c r="CB704" s="69"/>
      <c r="CC704" s="69"/>
      <c r="CD704" s="69"/>
      <c r="CE704" s="69"/>
      <c r="CF704" s="69"/>
      <c r="CG704" s="69"/>
      <c r="CH704" s="69"/>
      <c r="CI704" s="69"/>
      <c r="CJ704" s="69"/>
      <c r="CK704" s="69"/>
      <c r="CL704" s="83"/>
      <c r="CM704" s="69"/>
    </row>
    <row r="705" spans="10:91" x14ac:dyDescent="0.25">
      <c r="J705" s="45"/>
      <c r="K705" s="45"/>
      <c r="L705" s="45"/>
      <c r="M705" s="45"/>
      <c r="N705" s="45"/>
      <c r="O705" s="45"/>
      <c r="P705" s="45"/>
      <c r="Q705" s="45"/>
      <c r="R705" s="45"/>
      <c r="AO705" s="34"/>
      <c r="AP705" s="34"/>
      <c r="AQ705" s="34"/>
      <c r="AR705" s="34"/>
      <c r="BR705" s="69"/>
      <c r="BS705" s="69"/>
      <c r="BT705" s="69"/>
      <c r="BU705" s="69"/>
      <c r="BV705" s="69"/>
      <c r="BW705" s="69"/>
      <c r="BX705" s="69"/>
      <c r="BY705" s="69"/>
      <c r="BZ705" s="69"/>
      <c r="CA705" s="69"/>
      <c r="CB705" s="69"/>
      <c r="CC705" s="69"/>
      <c r="CD705" s="69"/>
      <c r="CE705" s="69"/>
      <c r="CF705" s="69"/>
      <c r="CG705" s="69"/>
      <c r="CH705" s="69"/>
      <c r="CI705" s="69"/>
      <c r="CJ705" s="69"/>
      <c r="CK705" s="69"/>
      <c r="CL705" s="83"/>
      <c r="CM705" s="69"/>
    </row>
    <row r="706" spans="10:91" x14ac:dyDescent="0.25">
      <c r="J706" s="45"/>
      <c r="K706" s="45"/>
      <c r="L706" s="45"/>
      <c r="M706" s="45"/>
      <c r="N706" s="45"/>
      <c r="O706" s="45"/>
      <c r="P706" s="45"/>
      <c r="Q706" s="45"/>
      <c r="R706" s="45"/>
      <c r="AO706" s="34"/>
      <c r="AP706" s="34"/>
      <c r="AQ706" s="34"/>
      <c r="AR706" s="34"/>
      <c r="BR706" s="69"/>
      <c r="BS706" s="69"/>
      <c r="BT706" s="69"/>
      <c r="BU706" s="69"/>
      <c r="BV706" s="69"/>
      <c r="BW706" s="69"/>
      <c r="BX706" s="69"/>
      <c r="BY706" s="69"/>
      <c r="BZ706" s="69"/>
      <c r="CA706" s="69"/>
      <c r="CB706" s="69"/>
      <c r="CC706" s="69"/>
      <c r="CD706" s="69"/>
      <c r="CE706" s="69"/>
      <c r="CF706" s="69"/>
      <c r="CG706" s="69"/>
      <c r="CH706" s="69"/>
      <c r="CI706" s="69"/>
      <c r="CJ706" s="69"/>
      <c r="CK706" s="69"/>
      <c r="CL706" s="83"/>
      <c r="CM706" s="69"/>
    </row>
    <row r="707" spans="10:91" x14ac:dyDescent="0.25">
      <c r="J707" s="45"/>
      <c r="K707" s="45"/>
      <c r="L707" s="45"/>
      <c r="M707" s="45"/>
      <c r="N707" s="45"/>
      <c r="O707" s="45"/>
      <c r="P707" s="45"/>
      <c r="Q707" s="45"/>
      <c r="R707" s="45"/>
      <c r="AO707" s="34"/>
      <c r="AP707" s="34"/>
      <c r="AQ707" s="34"/>
      <c r="AR707" s="34"/>
      <c r="BR707" s="69"/>
      <c r="BS707" s="69"/>
      <c r="BT707" s="69"/>
      <c r="BU707" s="69"/>
      <c r="BV707" s="69"/>
      <c r="BW707" s="69"/>
      <c r="BX707" s="69"/>
      <c r="BY707" s="69"/>
      <c r="BZ707" s="69"/>
      <c r="CA707" s="69"/>
      <c r="CB707" s="69"/>
      <c r="CC707" s="69"/>
      <c r="CD707" s="69"/>
      <c r="CE707" s="69"/>
      <c r="CF707" s="69"/>
      <c r="CG707" s="69"/>
      <c r="CH707" s="69"/>
      <c r="CI707" s="69"/>
      <c r="CJ707" s="69"/>
      <c r="CK707" s="69"/>
      <c r="CL707" s="83"/>
      <c r="CM707" s="69"/>
    </row>
    <row r="708" spans="10:91" x14ac:dyDescent="0.25">
      <c r="J708" s="45"/>
      <c r="K708" s="45"/>
      <c r="L708" s="45"/>
      <c r="M708" s="45"/>
      <c r="N708" s="45"/>
      <c r="O708" s="45"/>
      <c r="P708" s="45"/>
      <c r="Q708" s="45"/>
      <c r="R708" s="45"/>
      <c r="AO708" s="34"/>
      <c r="AP708" s="34"/>
      <c r="AQ708" s="34"/>
      <c r="AR708" s="34"/>
      <c r="BR708" s="69"/>
      <c r="BS708" s="69"/>
      <c r="BT708" s="69"/>
      <c r="BU708" s="69"/>
      <c r="BV708" s="69"/>
      <c r="BW708" s="69"/>
      <c r="BX708" s="69"/>
      <c r="BY708" s="69"/>
      <c r="BZ708" s="69"/>
      <c r="CA708" s="69"/>
      <c r="CB708" s="69"/>
      <c r="CC708" s="69"/>
      <c r="CD708" s="69"/>
      <c r="CE708" s="69"/>
      <c r="CF708" s="69"/>
      <c r="CG708" s="69"/>
      <c r="CH708" s="69"/>
      <c r="CI708" s="69"/>
      <c r="CJ708" s="69"/>
      <c r="CK708" s="69"/>
      <c r="CL708" s="83"/>
      <c r="CM708" s="69"/>
    </row>
    <row r="709" spans="10:91" x14ac:dyDescent="0.25">
      <c r="J709" s="45"/>
      <c r="K709" s="45"/>
      <c r="L709" s="45"/>
      <c r="M709" s="45"/>
      <c r="N709" s="45"/>
      <c r="O709" s="45"/>
      <c r="P709" s="45"/>
      <c r="Q709" s="45"/>
      <c r="R709" s="45"/>
      <c r="AO709" s="34"/>
      <c r="AP709" s="34"/>
      <c r="AQ709" s="34"/>
      <c r="AR709" s="34"/>
      <c r="BR709" s="69"/>
      <c r="BS709" s="69"/>
      <c r="BT709" s="69"/>
      <c r="BU709" s="69"/>
      <c r="BV709" s="69"/>
      <c r="BW709" s="69"/>
      <c r="BX709" s="69"/>
      <c r="BY709" s="69"/>
      <c r="BZ709" s="69"/>
      <c r="CA709" s="69"/>
      <c r="CB709" s="69"/>
      <c r="CC709" s="69"/>
      <c r="CD709" s="69"/>
      <c r="CE709" s="69"/>
      <c r="CF709" s="69"/>
      <c r="CG709" s="69"/>
      <c r="CH709" s="69"/>
      <c r="CI709" s="69"/>
      <c r="CJ709" s="69"/>
      <c r="CK709" s="69"/>
      <c r="CL709" s="83"/>
      <c r="CM709" s="69"/>
    </row>
    <row r="710" spans="10:91" x14ac:dyDescent="0.25">
      <c r="J710" s="45"/>
      <c r="K710" s="45"/>
      <c r="L710" s="45"/>
      <c r="M710" s="45"/>
      <c r="N710" s="45"/>
      <c r="O710" s="45"/>
      <c r="P710" s="45"/>
      <c r="Q710" s="45"/>
      <c r="R710" s="45"/>
      <c r="AO710" s="34"/>
      <c r="AP710" s="34"/>
      <c r="AQ710" s="34"/>
      <c r="AR710" s="34"/>
      <c r="BR710" s="69"/>
      <c r="BS710" s="69"/>
      <c r="BT710" s="69"/>
      <c r="BU710" s="69"/>
      <c r="BV710" s="69"/>
      <c r="BW710" s="69"/>
      <c r="BX710" s="69"/>
      <c r="BY710" s="69"/>
      <c r="BZ710" s="69"/>
      <c r="CA710" s="69"/>
      <c r="CB710" s="69"/>
      <c r="CC710" s="69"/>
      <c r="CD710" s="69"/>
      <c r="CE710" s="69"/>
      <c r="CF710" s="69"/>
      <c r="CG710" s="69"/>
      <c r="CH710" s="69"/>
      <c r="CI710" s="69"/>
      <c r="CJ710" s="69"/>
      <c r="CK710" s="69"/>
      <c r="CL710" s="83"/>
      <c r="CM710" s="69"/>
    </row>
    <row r="711" spans="10:91" x14ac:dyDescent="0.25">
      <c r="J711" s="45"/>
      <c r="K711" s="45"/>
      <c r="L711" s="45"/>
      <c r="M711" s="45"/>
      <c r="N711" s="45"/>
      <c r="O711" s="45"/>
      <c r="P711" s="45"/>
      <c r="Q711" s="45"/>
      <c r="R711" s="45"/>
      <c r="AO711" s="34"/>
      <c r="AP711" s="34"/>
      <c r="AQ711" s="34"/>
      <c r="AR711" s="34"/>
      <c r="BR711" s="69"/>
      <c r="BS711" s="69"/>
      <c r="BT711" s="69"/>
      <c r="BU711" s="69"/>
      <c r="BV711" s="69"/>
      <c r="BW711" s="69"/>
      <c r="BX711" s="69"/>
      <c r="BY711" s="69"/>
      <c r="BZ711" s="69"/>
      <c r="CA711" s="69"/>
      <c r="CB711" s="69"/>
      <c r="CC711" s="69"/>
      <c r="CD711" s="69"/>
      <c r="CE711" s="69"/>
      <c r="CF711" s="69"/>
      <c r="CG711" s="69"/>
      <c r="CH711" s="69"/>
      <c r="CI711" s="69"/>
      <c r="CJ711" s="69"/>
      <c r="CK711" s="69"/>
      <c r="CL711" s="83"/>
      <c r="CM711" s="69"/>
    </row>
    <row r="712" spans="10:91" x14ac:dyDescent="0.25">
      <c r="J712" s="45"/>
      <c r="K712" s="45"/>
      <c r="L712" s="45"/>
      <c r="M712" s="45"/>
      <c r="N712" s="45"/>
      <c r="O712" s="45"/>
      <c r="P712" s="45"/>
      <c r="Q712" s="45"/>
      <c r="R712" s="45"/>
      <c r="AO712" s="34"/>
      <c r="AP712" s="34"/>
      <c r="AQ712" s="34"/>
      <c r="AR712" s="34"/>
      <c r="BR712" s="69"/>
      <c r="BS712" s="69"/>
      <c r="BT712" s="69"/>
      <c r="BU712" s="69"/>
      <c r="BV712" s="69"/>
      <c r="BW712" s="69"/>
      <c r="BX712" s="69"/>
      <c r="BY712" s="69"/>
      <c r="BZ712" s="69"/>
      <c r="CA712" s="69"/>
      <c r="CB712" s="69"/>
      <c r="CC712" s="69"/>
      <c r="CD712" s="69"/>
      <c r="CE712" s="69"/>
      <c r="CF712" s="69"/>
      <c r="CG712" s="69"/>
      <c r="CH712" s="69"/>
      <c r="CI712" s="69"/>
      <c r="CJ712" s="69"/>
      <c r="CK712" s="69"/>
      <c r="CL712" s="83"/>
      <c r="CM712" s="69"/>
    </row>
    <row r="713" spans="10:91" x14ac:dyDescent="0.25">
      <c r="J713" s="45"/>
      <c r="K713" s="45"/>
      <c r="L713" s="45"/>
      <c r="M713" s="45"/>
      <c r="N713" s="45"/>
      <c r="O713" s="45"/>
      <c r="P713" s="45"/>
      <c r="Q713" s="45"/>
      <c r="R713" s="45"/>
      <c r="AO713" s="34"/>
      <c r="AP713" s="34"/>
      <c r="AQ713" s="34"/>
      <c r="AR713" s="34"/>
      <c r="BR713" s="69"/>
      <c r="BS713" s="69"/>
      <c r="BT713" s="69"/>
      <c r="BU713" s="69"/>
      <c r="BV713" s="69"/>
      <c r="BW713" s="69"/>
      <c r="BX713" s="69"/>
      <c r="BY713" s="69"/>
      <c r="BZ713" s="69"/>
      <c r="CA713" s="69"/>
      <c r="CB713" s="69"/>
      <c r="CC713" s="69"/>
      <c r="CD713" s="69"/>
      <c r="CE713" s="69"/>
      <c r="CF713" s="69"/>
      <c r="CG713" s="69"/>
      <c r="CH713" s="69"/>
      <c r="CI713" s="69"/>
      <c r="CJ713" s="69"/>
      <c r="CK713" s="69"/>
      <c r="CL713" s="83"/>
      <c r="CM713" s="69"/>
    </row>
    <row r="714" spans="10:91" x14ac:dyDescent="0.25">
      <c r="J714" s="45"/>
      <c r="K714" s="45"/>
      <c r="L714" s="45"/>
      <c r="M714" s="45"/>
      <c r="N714" s="45"/>
      <c r="O714" s="45"/>
      <c r="P714" s="45"/>
      <c r="Q714" s="45"/>
      <c r="R714" s="45"/>
      <c r="AO714" s="34"/>
      <c r="AP714" s="34"/>
      <c r="AQ714" s="34"/>
      <c r="AR714" s="34"/>
      <c r="BR714" s="69"/>
      <c r="BS714" s="69"/>
      <c r="BT714" s="69"/>
      <c r="BU714" s="69"/>
      <c r="BV714" s="69"/>
      <c r="BW714" s="69"/>
      <c r="BX714" s="69"/>
      <c r="BY714" s="69"/>
      <c r="BZ714" s="69"/>
      <c r="CA714" s="69"/>
      <c r="CB714" s="69"/>
      <c r="CC714" s="69"/>
      <c r="CD714" s="69"/>
      <c r="CE714" s="69"/>
      <c r="CF714" s="69"/>
      <c r="CG714" s="69"/>
      <c r="CH714" s="69"/>
      <c r="CI714" s="69"/>
      <c r="CJ714" s="69"/>
      <c r="CK714" s="69"/>
      <c r="CL714" s="83"/>
      <c r="CM714" s="69"/>
    </row>
    <row r="715" spans="10:91" x14ac:dyDescent="0.25">
      <c r="J715" s="45"/>
      <c r="K715" s="45"/>
      <c r="L715" s="45"/>
      <c r="M715" s="45"/>
      <c r="N715" s="45"/>
      <c r="O715" s="45"/>
      <c r="P715" s="45"/>
      <c r="Q715" s="45"/>
      <c r="R715" s="45"/>
      <c r="AO715" s="34"/>
      <c r="AP715" s="34"/>
      <c r="AQ715" s="34"/>
      <c r="AR715" s="34"/>
      <c r="BR715" s="69"/>
      <c r="BS715" s="69"/>
      <c r="BT715" s="69"/>
      <c r="BU715" s="69"/>
      <c r="BV715" s="69"/>
      <c r="BW715" s="69"/>
      <c r="BX715" s="69"/>
      <c r="BY715" s="69"/>
      <c r="BZ715" s="69"/>
      <c r="CA715" s="69"/>
      <c r="CB715" s="69"/>
      <c r="CC715" s="69"/>
      <c r="CD715" s="69"/>
      <c r="CE715" s="69"/>
      <c r="CF715" s="69"/>
      <c r="CG715" s="69"/>
      <c r="CH715" s="69"/>
      <c r="CI715" s="69"/>
      <c r="CJ715" s="69"/>
      <c r="CK715" s="69"/>
      <c r="CL715" s="83"/>
      <c r="CM715" s="69"/>
    </row>
    <row r="716" spans="10:91" x14ac:dyDescent="0.25">
      <c r="J716" s="45"/>
      <c r="K716" s="45"/>
      <c r="L716" s="45"/>
      <c r="M716" s="45"/>
      <c r="N716" s="45"/>
      <c r="O716" s="45"/>
      <c r="P716" s="45"/>
      <c r="Q716" s="45"/>
      <c r="R716" s="45"/>
      <c r="AO716" s="34"/>
      <c r="AP716" s="34"/>
      <c r="AQ716" s="34"/>
      <c r="AR716" s="34"/>
      <c r="BR716" s="69"/>
      <c r="BS716" s="69"/>
      <c r="BT716" s="69"/>
      <c r="BU716" s="69"/>
      <c r="BV716" s="69"/>
      <c r="BW716" s="69"/>
      <c r="BX716" s="69"/>
      <c r="BY716" s="69"/>
      <c r="BZ716" s="69"/>
      <c r="CA716" s="69"/>
      <c r="CB716" s="69"/>
      <c r="CC716" s="69"/>
      <c r="CD716" s="69"/>
      <c r="CE716" s="69"/>
      <c r="CF716" s="69"/>
      <c r="CG716" s="69"/>
      <c r="CH716" s="69"/>
      <c r="CI716" s="69"/>
      <c r="CJ716" s="69"/>
      <c r="CK716" s="69"/>
      <c r="CL716" s="83"/>
      <c r="CM716" s="69"/>
    </row>
    <row r="717" spans="10:91" x14ac:dyDescent="0.25">
      <c r="J717" s="45"/>
      <c r="K717" s="45"/>
      <c r="L717" s="45"/>
      <c r="M717" s="45"/>
      <c r="N717" s="45"/>
      <c r="O717" s="45"/>
      <c r="P717" s="45"/>
      <c r="Q717" s="45"/>
      <c r="R717" s="45"/>
      <c r="AO717" s="34"/>
      <c r="AP717" s="34"/>
      <c r="AQ717" s="34"/>
      <c r="AR717" s="34"/>
      <c r="BR717" s="69"/>
      <c r="BS717" s="69"/>
      <c r="BT717" s="69"/>
      <c r="BU717" s="69"/>
      <c r="BV717" s="69"/>
      <c r="BW717" s="69"/>
      <c r="BX717" s="69"/>
      <c r="BY717" s="69"/>
      <c r="BZ717" s="69"/>
      <c r="CA717" s="69"/>
      <c r="CB717" s="69"/>
      <c r="CC717" s="69"/>
      <c r="CD717" s="69"/>
      <c r="CE717" s="69"/>
      <c r="CF717" s="69"/>
      <c r="CG717" s="69"/>
      <c r="CH717" s="69"/>
      <c r="CI717" s="69"/>
      <c r="CJ717" s="69"/>
      <c r="CK717" s="69"/>
      <c r="CL717" s="83"/>
      <c r="CM717" s="69"/>
    </row>
    <row r="718" spans="10:91" x14ac:dyDescent="0.25">
      <c r="J718" s="45"/>
      <c r="K718" s="45"/>
      <c r="L718" s="45"/>
      <c r="M718" s="45"/>
      <c r="N718" s="45"/>
      <c r="O718" s="45"/>
      <c r="P718" s="45"/>
      <c r="Q718" s="45"/>
      <c r="R718" s="45"/>
      <c r="AO718" s="34"/>
      <c r="AP718" s="34"/>
      <c r="AQ718" s="34"/>
      <c r="AR718" s="34"/>
      <c r="BR718" s="69"/>
      <c r="BS718" s="69"/>
      <c r="BT718" s="69"/>
      <c r="BU718" s="69"/>
      <c r="BV718" s="69"/>
      <c r="BW718" s="69"/>
      <c r="BX718" s="69"/>
      <c r="BY718" s="69"/>
      <c r="BZ718" s="69"/>
      <c r="CA718" s="69"/>
      <c r="CB718" s="69"/>
      <c r="CC718" s="69"/>
      <c r="CD718" s="69"/>
      <c r="CE718" s="69"/>
      <c r="CF718" s="69"/>
      <c r="CG718" s="69"/>
      <c r="CH718" s="69"/>
      <c r="CI718" s="69"/>
      <c r="CJ718" s="69"/>
      <c r="CK718" s="69"/>
      <c r="CL718" s="83"/>
      <c r="CM718" s="69"/>
    </row>
    <row r="719" spans="10:91" x14ac:dyDescent="0.25">
      <c r="J719" s="45"/>
      <c r="K719" s="45"/>
      <c r="L719" s="45"/>
      <c r="M719" s="45"/>
      <c r="N719" s="45"/>
      <c r="O719" s="45"/>
      <c r="P719" s="45"/>
      <c r="Q719" s="45"/>
      <c r="R719" s="45"/>
      <c r="AO719" s="34"/>
      <c r="AP719" s="34"/>
      <c r="AQ719" s="34"/>
      <c r="AR719" s="34"/>
      <c r="BR719" s="69"/>
      <c r="BS719" s="69"/>
      <c r="BT719" s="69"/>
      <c r="BU719" s="69"/>
      <c r="BV719" s="69"/>
      <c r="BW719" s="69"/>
      <c r="BX719" s="69"/>
      <c r="BY719" s="69"/>
      <c r="BZ719" s="69"/>
      <c r="CA719" s="69"/>
      <c r="CB719" s="69"/>
      <c r="CC719" s="69"/>
      <c r="CD719" s="69"/>
      <c r="CE719" s="69"/>
      <c r="CF719" s="69"/>
      <c r="CG719" s="69"/>
      <c r="CH719" s="69"/>
      <c r="CI719" s="69"/>
      <c r="CJ719" s="69"/>
      <c r="CK719" s="69"/>
      <c r="CL719" s="83"/>
      <c r="CM719" s="69"/>
    </row>
    <row r="720" spans="10:91" x14ac:dyDescent="0.25">
      <c r="J720" s="45"/>
      <c r="K720" s="45"/>
      <c r="L720" s="45"/>
      <c r="M720" s="45"/>
      <c r="N720" s="45"/>
      <c r="O720" s="45"/>
      <c r="P720" s="45"/>
      <c r="Q720" s="45"/>
      <c r="R720" s="45"/>
      <c r="AO720" s="34"/>
      <c r="AP720" s="34"/>
      <c r="AQ720" s="34"/>
      <c r="AR720" s="34"/>
      <c r="BR720" s="69"/>
      <c r="BS720" s="69"/>
      <c r="BT720" s="69"/>
      <c r="BU720" s="69"/>
      <c r="BV720" s="69"/>
      <c r="BW720" s="69"/>
      <c r="BX720" s="69"/>
      <c r="BY720" s="69"/>
      <c r="BZ720" s="69"/>
      <c r="CA720" s="69"/>
      <c r="CB720" s="69"/>
      <c r="CC720" s="69"/>
      <c r="CD720" s="69"/>
      <c r="CE720" s="69"/>
      <c r="CF720" s="69"/>
      <c r="CG720" s="69"/>
      <c r="CH720" s="69"/>
      <c r="CI720" s="69"/>
      <c r="CJ720" s="69"/>
      <c r="CK720" s="69"/>
      <c r="CL720" s="83"/>
      <c r="CM720" s="69"/>
    </row>
    <row r="721" spans="10:91" x14ac:dyDescent="0.25">
      <c r="J721" s="45"/>
      <c r="K721" s="45"/>
      <c r="L721" s="45"/>
      <c r="M721" s="45"/>
      <c r="N721" s="45"/>
      <c r="O721" s="45"/>
      <c r="P721" s="45"/>
      <c r="Q721" s="45"/>
      <c r="R721" s="45"/>
      <c r="AO721" s="34"/>
      <c r="AP721" s="34"/>
      <c r="AQ721" s="34"/>
      <c r="AR721" s="34"/>
      <c r="BR721" s="69"/>
      <c r="BS721" s="69"/>
      <c r="BT721" s="69"/>
      <c r="BU721" s="69"/>
      <c r="BV721" s="69"/>
      <c r="BW721" s="69"/>
      <c r="BX721" s="69"/>
      <c r="BY721" s="69"/>
      <c r="BZ721" s="69"/>
      <c r="CA721" s="69"/>
      <c r="CB721" s="69"/>
      <c r="CC721" s="69"/>
      <c r="CD721" s="69"/>
      <c r="CE721" s="69"/>
      <c r="CF721" s="69"/>
      <c r="CG721" s="69"/>
      <c r="CH721" s="69"/>
      <c r="CI721" s="69"/>
      <c r="CJ721" s="69"/>
      <c r="CK721" s="69"/>
      <c r="CL721" s="83"/>
      <c r="CM721" s="69"/>
    </row>
    <row r="722" spans="10:91" x14ac:dyDescent="0.25">
      <c r="J722" s="45"/>
      <c r="K722" s="45"/>
      <c r="L722" s="45"/>
      <c r="M722" s="45"/>
      <c r="N722" s="45"/>
      <c r="O722" s="45"/>
      <c r="P722" s="45"/>
      <c r="Q722" s="45"/>
      <c r="R722" s="45"/>
      <c r="AO722" s="34"/>
      <c r="AP722" s="34"/>
      <c r="AQ722" s="34"/>
      <c r="AR722" s="34"/>
      <c r="BR722" s="69"/>
      <c r="BS722" s="69"/>
      <c r="BT722" s="69"/>
      <c r="BU722" s="69"/>
      <c r="BV722" s="69"/>
      <c r="BW722" s="69"/>
      <c r="BX722" s="69"/>
      <c r="BY722" s="69"/>
      <c r="BZ722" s="69"/>
      <c r="CA722" s="69"/>
      <c r="CB722" s="69"/>
      <c r="CC722" s="69"/>
      <c r="CD722" s="69"/>
      <c r="CE722" s="69"/>
      <c r="CF722" s="69"/>
      <c r="CG722" s="69"/>
      <c r="CH722" s="69"/>
      <c r="CI722" s="69"/>
      <c r="CJ722" s="69"/>
      <c r="CK722" s="69"/>
      <c r="CL722" s="83"/>
      <c r="CM722" s="69"/>
    </row>
    <row r="723" spans="10:91" x14ac:dyDescent="0.25">
      <c r="J723" s="45"/>
      <c r="K723" s="45"/>
      <c r="L723" s="45"/>
      <c r="M723" s="45"/>
      <c r="N723" s="45"/>
      <c r="O723" s="45"/>
      <c r="P723" s="45"/>
      <c r="Q723" s="45"/>
      <c r="R723" s="45"/>
      <c r="AO723" s="34"/>
      <c r="AP723" s="34"/>
      <c r="AQ723" s="34"/>
      <c r="AR723" s="34"/>
      <c r="BR723" s="69"/>
      <c r="BS723" s="69"/>
      <c r="BT723" s="69"/>
      <c r="BU723" s="69"/>
      <c r="BV723" s="69"/>
      <c r="BW723" s="69"/>
      <c r="BX723" s="69"/>
      <c r="BY723" s="69"/>
      <c r="BZ723" s="69"/>
      <c r="CA723" s="69"/>
      <c r="CB723" s="69"/>
      <c r="CC723" s="69"/>
      <c r="CD723" s="69"/>
      <c r="CE723" s="69"/>
      <c r="CF723" s="69"/>
      <c r="CG723" s="69"/>
      <c r="CH723" s="69"/>
      <c r="CI723" s="69"/>
      <c r="CJ723" s="69"/>
      <c r="CK723" s="69"/>
      <c r="CL723" s="83"/>
      <c r="CM723" s="69"/>
    </row>
    <row r="724" spans="10:91" x14ac:dyDescent="0.25">
      <c r="J724" s="45"/>
      <c r="K724" s="45"/>
      <c r="L724" s="45"/>
      <c r="M724" s="45"/>
      <c r="N724" s="45"/>
      <c r="O724" s="45"/>
      <c r="P724" s="45"/>
      <c r="Q724" s="45"/>
      <c r="R724" s="45"/>
      <c r="AO724" s="34"/>
      <c r="AP724" s="34"/>
      <c r="AQ724" s="34"/>
      <c r="AR724" s="34"/>
      <c r="BR724" s="69"/>
      <c r="BS724" s="69"/>
      <c r="BT724" s="69"/>
      <c r="BU724" s="69"/>
      <c r="BV724" s="69"/>
      <c r="BW724" s="69"/>
      <c r="BX724" s="69"/>
      <c r="BY724" s="69"/>
      <c r="BZ724" s="69"/>
      <c r="CA724" s="69"/>
      <c r="CB724" s="69"/>
      <c r="CC724" s="69"/>
      <c r="CD724" s="69"/>
      <c r="CE724" s="69"/>
      <c r="CF724" s="69"/>
      <c r="CG724" s="69"/>
      <c r="CH724" s="69"/>
      <c r="CI724" s="69"/>
      <c r="CJ724" s="69"/>
      <c r="CK724" s="69"/>
      <c r="CL724" s="83"/>
      <c r="CM724" s="69"/>
    </row>
    <row r="725" spans="10:91" x14ac:dyDescent="0.25">
      <c r="J725" s="45"/>
      <c r="K725" s="45"/>
      <c r="L725" s="45"/>
      <c r="M725" s="45"/>
      <c r="N725" s="45"/>
      <c r="O725" s="45"/>
      <c r="P725" s="45"/>
      <c r="Q725" s="45"/>
      <c r="R725" s="45"/>
      <c r="AO725" s="34"/>
      <c r="AP725" s="34"/>
      <c r="AQ725" s="34"/>
      <c r="AR725" s="34"/>
      <c r="BR725" s="69"/>
      <c r="BS725" s="69"/>
      <c r="BT725" s="69"/>
      <c r="BU725" s="69"/>
      <c r="BV725" s="69"/>
      <c r="BW725" s="69"/>
      <c r="BX725" s="69"/>
      <c r="BY725" s="69"/>
      <c r="BZ725" s="69"/>
      <c r="CA725" s="69"/>
      <c r="CB725" s="69"/>
      <c r="CC725" s="69"/>
      <c r="CD725" s="69"/>
      <c r="CE725" s="69"/>
      <c r="CF725" s="69"/>
      <c r="CG725" s="69"/>
      <c r="CH725" s="69"/>
      <c r="CI725" s="69"/>
      <c r="CJ725" s="69"/>
      <c r="CK725" s="69"/>
      <c r="CL725" s="83"/>
      <c r="CM725" s="69"/>
    </row>
    <row r="726" spans="10:91" x14ac:dyDescent="0.25">
      <c r="J726" s="45"/>
      <c r="K726" s="45"/>
      <c r="L726" s="45"/>
      <c r="M726" s="45"/>
      <c r="N726" s="45"/>
      <c r="O726" s="45"/>
      <c r="P726" s="45"/>
      <c r="Q726" s="45"/>
      <c r="R726" s="45"/>
      <c r="AO726" s="34"/>
      <c r="AP726" s="34"/>
      <c r="AQ726" s="34"/>
      <c r="AR726" s="34"/>
      <c r="BR726" s="69"/>
      <c r="BS726" s="69"/>
      <c r="BT726" s="69"/>
      <c r="BU726" s="69"/>
      <c r="BV726" s="69"/>
      <c r="BW726" s="69"/>
      <c r="BX726" s="69"/>
      <c r="BY726" s="69"/>
      <c r="BZ726" s="69"/>
      <c r="CA726" s="69"/>
      <c r="CB726" s="69"/>
      <c r="CC726" s="69"/>
      <c r="CD726" s="69"/>
      <c r="CE726" s="69"/>
      <c r="CF726" s="69"/>
      <c r="CG726" s="69"/>
      <c r="CH726" s="69"/>
      <c r="CI726" s="69"/>
      <c r="CJ726" s="69"/>
      <c r="CK726" s="69"/>
      <c r="CL726" s="83"/>
      <c r="CM726" s="69"/>
    </row>
    <row r="727" spans="10:91" x14ac:dyDescent="0.25">
      <c r="J727" s="45"/>
      <c r="K727" s="45"/>
      <c r="L727" s="45"/>
      <c r="M727" s="45"/>
      <c r="N727" s="45"/>
      <c r="O727" s="45"/>
      <c r="P727" s="45"/>
      <c r="Q727" s="45"/>
      <c r="R727" s="45"/>
      <c r="AO727" s="34"/>
      <c r="AP727" s="34"/>
      <c r="AQ727" s="34"/>
      <c r="AR727" s="34"/>
      <c r="BR727" s="69"/>
      <c r="BS727" s="69"/>
      <c r="BT727" s="69"/>
      <c r="BU727" s="69"/>
      <c r="BV727" s="69"/>
      <c r="BW727" s="69"/>
      <c r="BX727" s="69"/>
      <c r="BY727" s="69"/>
      <c r="BZ727" s="69"/>
      <c r="CA727" s="69"/>
      <c r="CB727" s="69"/>
      <c r="CC727" s="69"/>
      <c r="CD727" s="69"/>
      <c r="CE727" s="69"/>
      <c r="CF727" s="69"/>
      <c r="CG727" s="69"/>
      <c r="CH727" s="69"/>
      <c r="CI727" s="69"/>
      <c r="CJ727" s="69"/>
      <c r="CK727" s="69"/>
      <c r="CL727" s="83"/>
      <c r="CM727" s="69"/>
    </row>
    <row r="728" spans="10:91" x14ac:dyDescent="0.25">
      <c r="J728" s="45"/>
      <c r="K728" s="45"/>
      <c r="L728" s="45"/>
      <c r="M728" s="45"/>
      <c r="N728" s="45"/>
      <c r="O728" s="45"/>
      <c r="P728" s="45"/>
      <c r="Q728" s="45"/>
      <c r="R728" s="45"/>
      <c r="AO728" s="34"/>
      <c r="AP728" s="34"/>
      <c r="AQ728" s="34"/>
      <c r="AR728" s="34"/>
      <c r="BR728" s="69"/>
      <c r="BS728" s="69"/>
      <c r="BT728" s="69"/>
      <c r="BU728" s="69"/>
      <c r="BV728" s="69"/>
      <c r="BW728" s="69"/>
      <c r="BX728" s="69"/>
      <c r="BY728" s="69"/>
      <c r="BZ728" s="69"/>
      <c r="CA728" s="69"/>
      <c r="CB728" s="69"/>
      <c r="CC728" s="69"/>
      <c r="CD728" s="69"/>
      <c r="CE728" s="69"/>
      <c r="CF728" s="69"/>
      <c r="CG728" s="69"/>
      <c r="CH728" s="69"/>
      <c r="CI728" s="69"/>
      <c r="CJ728" s="69"/>
      <c r="CK728" s="69"/>
      <c r="CL728" s="83"/>
      <c r="CM728" s="69"/>
    </row>
    <row r="729" spans="10:91" x14ac:dyDescent="0.25">
      <c r="J729" s="45"/>
      <c r="K729" s="45"/>
      <c r="L729" s="45"/>
      <c r="M729" s="45"/>
      <c r="N729" s="45"/>
      <c r="O729" s="45"/>
      <c r="P729" s="45"/>
      <c r="Q729" s="45"/>
      <c r="R729" s="45"/>
      <c r="AO729" s="34"/>
      <c r="AP729" s="34"/>
      <c r="AQ729" s="34"/>
      <c r="AR729" s="34"/>
      <c r="BR729" s="69"/>
      <c r="BS729" s="69"/>
      <c r="BT729" s="69"/>
      <c r="BU729" s="69"/>
      <c r="BV729" s="69"/>
      <c r="BW729" s="69"/>
      <c r="BX729" s="69"/>
      <c r="BY729" s="69"/>
      <c r="BZ729" s="69"/>
      <c r="CA729" s="69"/>
      <c r="CB729" s="69"/>
      <c r="CC729" s="69"/>
      <c r="CD729" s="69"/>
      <c r="CE729" s="69"/>
      <c r="CF729" s="69"/>
      <c r="CG729" s="69"/>
      <c r="CH729" s="69"/>
      <c r="CI729" s="69"/>
      <c r="CJ729" s="69"/>
      <c r="CK729" s="69"/>
      <c r="CL729" s="83"/>
      <c r="CM729" s="69"/>
    </row>
    <row r="730" spans="10:91" x14ac:dyDescent="0.25">
      <c r="J730" s="45"/>
      <c r="K730" s="45"/>
      <c r="L730" s="45"/>
      <c r="M730" s="45"/>
      <c r="N730" s="45"/>
      <c r="O730" s="45"/>
      <c r="P730" s="45"/>
      <c r="Q730" s="45"/>
      <c r="R730" s="45"/>
      <c r="AO730" s="34"/>
      <c r="AP730" s="34"/>
      <c r="AQ730" s="34"/>
      <c r="AR730" s="34"/>
      <c r="BR730" s="69"/>
      <c r="BS730" s="69"/>
      <c r="BT730" s="69"/>
      <c r="BU730" s="69"/>
      <c r="BV730" s="69"/>
      <c r="BW730" s="69"/>
      <c r="BX730" s="69"/>
      <c r="BY730" s="69"/>
      <c r="BZ730" s="69"/>
      <c r="CA730" s="69"/>
      <c r="CB730" s="69"/>
      <c r="CC730" s="69"/>
      <c r="CD730" s="69"/>
      <c r="CE730" s="69"/>
      <c r="CF730" s="69"/>
      <c r="CG730" s="69"/>
      <c r="CH730" s="69"/>
      <c r="CI730" s="69"/>
      <c r="CJ730" s="69"/>
      <c r="CK730" s="69"/>
      <c r="CL730" s="83"/>
      <c r="CM730" s="69"/>
    </row>
    <row r="731" spans="10:91" x14ac:dyDescent="0.25">
      <c r="J731" s="45"/>
      <c r="K731" s="45"/>
      <c r="L731" s="45"/>
      <c r="M731" s="45"/>
      <c r="N731" s="45"/>
      <c r="O731" s="45"/>
      <c r="P731" s="45"/>
      <c r="Q731" s="45"/>
      <c r="R731" s="45"/>
      <c r="AO731" s="34"/>
      <c r="AP731" s="34"/>
      <c r="AQ731" s="34"/>
      <c r="AR731" s="34"/>
      <c r="BR731" s="69"/>
      <c r="BS731" s="69"/>
      <c r="BT731" s="69"/>
      <c r="BU731" s="69"/>
      <c r="BV731" s="69"/>
      <c r="BW731" s="69"/>
      <c r="BX731" s="69"/>
      <c r="BY731" s="69"/>
      <c r="BZ731" s="69"/>
      <c r="CA731" s="69"/>
      <c r="CB731" s="69"/>
      <c r="CC731" s="69"/>
      <c r="CD731" s="69"/>
      <c r="CE731" s="69"/>
      <c r="CF731" s="69"/>
      <c r="CG731" s="69"/>
      <c r="CH731" s="69"/>
      <c r="CI731" s="69"/>
      <c r="CJ731" s="69"/>
      <c r="CK731" s="69"/>
      <c r="CL731" s="83"/>
      <c r="CM731" s="69"/>
    </row>
    <row r="732" spans="10:91" x14ac:dyDescent="0.25">
      <c r="J732" s="45"/>
      <c r="K732" s="45"/>
      <c r="L732" s="45"/>
      <c r="M732" s="45"/>
      <c r="N732" s="45"/>
      <c r="O732" s="45"/>
      <c r="P732" s="45"/>
      <c r="Q732" s="45"/>
      <c r="R732" s="45"/>
      <c r="AO732" s="34"/>
      <c r="AP732" s="34"/>
      <c r="AQ732" s="34"/>
      <c r="AR732" s="34"/>
      <c r="BR732" s="69"/>
      <c r="BS732" s="69"/>
      <c r="BT732" s="69"/>
      <c r="BU732" s="69"/>
      <c r="BV732" s="69"/>
      <c r="BW732" s="69"/>
      <c r="BX732" s="69"/>
      <c r="BY732" s="69"/>
      <c r="BZ732" s="69"/>
      <c r="CA732" s="69"/>
      <c r="CB732" s="69"/>
      <c r="CC732" s="69"/>
      <c r="CD732" s="69"/>
      <c r="CE732" s="69"/>
      <c r="CF732" s="69"/>
      <c r="CG732" s="69"/>
      <c r="CH732" s="69"/>
      <c r="CI732" s="69"/>
      <c r="CJ732" s="69"/>
      <c r="CK732" s="69"/>
      <c r="CL732" s="83"/>
      <c r="CM732" s="69"/>
    </row>
    <row r="733" spans="10:91" x14ac:dyDescent="0.25">
      <c r="J733" s="45"/>
      <c r="K733" s="45"/>
      <c r="L733" s="45"/>
      <c r="M733" s="45"/>
      <c r="N733" s="45"/>
      <c r="O733" s="45"/>
      <c r="P733" s="45"/>
      <c r="Q733" s="45"/>
      <c r="R733" s="45"/>
      <c r="AO733" s="34"/>
      <c r="AP733" s="34"/>
      <c r="AQ733" s="34"/>
      <c r="AR733" s="34"/>
      <c r="BR733" s="69"/>
      <c r="BS733" s="69"/>
      <c r="BT733" s="69"/>
      <c r="BU733" s="69"/>
      <c r="BV733" s="69"/>
      <c r="BW733" s="69"/>
      <c r="BX733" s="69"/>
      <c r="BY733" s="69"/>
      <c r="BZ733" s="69"/>
      <c r="CA733" s="69"/>
      <c r="CB733" s="69"/>
      <c r="CC733" s="69"/>
      <c r="CD733" s="69"/>
      <c r="CE733" s="69"/>
      <c r="CF733" s="69"/>
      <c r="CG733" s="69"/>
      <c r="CH733" s="69"/>
      <c r="CI733" s="69"/>
      <c r="CJ733" s="69"/>
      <c r="CK733" s="69"/>
      <c r="CL733" s="83"/>
      <c r="CM733" s="69"/>
    </row>
    <row r="734" spans="10:91" x14ac:dyDescent="0.25">
      <c r="J734" s="45"/>
      <c r="K734" s="45"/>
      <c r="L734" s="45"/>
      <c r="M734" s="45"/>
      <c r="N734" s="45"/>
      <c r="O734" s="45"/>
      <c r="P734" s="45"/>
      <c r="Q734" s="45"/>
      <c r="R734" s="45"/>
      <c r="AO734" s="34"/>
      <c r="AP734" s="34"/>
      <c r="AQ734" s="34"/>
      <c r="AR734" s="34"/>
      <c r="BR734" s="69"/>
      <c r="BS734" s="69"/>
      <c r="BT734" s="69"/>
      <c r="BU734" s="69"/>
      <c r="BV734" s="69"/>
      <c r="BW734" s="69"/>
      <c r="BX734" s="69"/>
      <c r="BY734" s="69"/>
      <c r="BZ734" s="69"/>
      <c r="CA734" s="69"/>
      <c r="CB734" s="69"/>
      <c r="CC734" s="69"/>
      <c r="CD734" s="69"/>
      <c r="CE734" s="69"/>
      <c r="CF734" s="69"/>
      <c r="CG734" s="69"/>
      <c r="CH734" s="69"/>
      <c r="CI734" s="69"/>
      <c r="CJ734" s="69"/>
      <c r="CK734" s="69"/>
      <c r="CL734" s="83"/>
      <c r="CM734" s="69"/>
    </row>
    <row r="735" spans="10:91" x14ac:dyDescent="0.25">
      <c r="J735" s="45"/>
      <c r="K735" s="45"/>
      <c r="L735" s="45"/>
      <c r="M735" s="45"/>
      <c r="N735" s="45"/>
      <c r="O735" s="45"/>
      <c r="P735" s="45"/>
      <c r="Q735" s="45"/>
      <c r="R735" s="45"/>
      <c r="AO735" s="34"/>
      <c r="AP735" s="34"/>
      <c r="AQ735" s="34"/>
      <c r="AR735" s="34"/>
      <c r="BR735" s="69"/>
      <c r="BS735" s="69"/>
      <c r="BT735" s="69"/>
      <c r="BU735" s="69"/>
      <c r="BV735" s="69"/>
      <c r="BW735" s="69"/>
      <c r="BX735" s="69"/>
      <c r="BY735" s="69"/>
      <c r="BZ735" s="69"/>
      <c r="CA735" s="69"/>
      <c r="CB735" s="69"/>
      <c r="CC735" s="69"/>
      <c r="CD735" s="69"/>
      <c r="CE735" s="69"/>
      <c r="CF735" s="69"/>
      <c r="CG735" s="69"/>
      <c r="CH735" s="69"/>
      <c r="CI735" s="69"/>
      <c r="CJ735" s="69"/>
      <c r="CK735" s="69"/>
      <c r="CL735" s="83"/>
      <c r="CM735" s="69"/>
    </row>
    <row r="736" spans="10:91" x14ac:dyDescent="0.25">
      <c r="J736" s="45"/>
      <c r="K736" s="45"/>
      <c r="L736" s="45"/>
      <c r="M736" s="45"/>
      <c r="N736" s="45"/>
      <c r="O736" s="45"/>
      <c r="P736" s="45"/>
      <c r="Q736" s="45"/>
      <c r="R736" s="45"/>
      <c r="AO736" s="34"/>
      <c r="AP736" s="34"/>
      <c r="AQ736" s="34"/>
      <c r="AR736" s="34"/>
      <c r="BR736" s="69"/>
      <c r="BS736" s="69"/>
      <c r="BT736" s="69"/>
      <c r="BU736" s="69"/>
      <c r="BV736" s="69"/>
      <c r="BW736" s="69"/>
      <c r="BX736" s="69"/>
      <c r="BY736" s="69"/>
      <c r="BZ736" s="69"/>
      <c r="CA736" s="69"/>
      <c r="CB736" s="69"/>
      <c r="CC736" s="69"/>
      <c r="CD736" s="69"/>
      <c r="CE736" s="69"/>
      <c r="CF736" s="69"/>
      <c r="CG736" s="69"/>
      <c r="CH736" s="69"/>
      <c r="CI736" s="69"/>
      <c r="CJ736" s="69"/>
      <c r="CK736" s="69"/>
      <c r="CL736" s="83"/>
      <c r="CM736" s="69"/>
    </row>
    <row r="737" spans="10:91" x14ac:dyDescent="0.25">
      <c r="J737" s="45"/>
      <c r="K737" s="45"/>
      <c r="L737" s="45"/>
      <c r="M737" s="45"/>
      <c r="N737" s="45"/>
      <c r="O737" s="45"/>
      <c r="P737" s="45"/>
      <c r="Q737" s="45"/>
      <c r="R737" s="45"/>
      <c r="AO737" s="34"/>
      <c r="AP737" s="34"/>
      <c r="AQ737" s="34"/>
      <c r="AR737" s="34"/>
      <c r="BR737" s="69"/>
      <c r="BS737" s="69"/>
      <c r="BT737" s="69"/>
      <c r="BU737" s="69"/>
      <c r="BV737" s="69"/>
      <c r="BW737" s="69"/>
      <c r="BX737" s="69"/>
      <c r="BY737" s="69"/>
      <c r="BZ737" s="69"/>
      <c r="CA737" s="69"/>
      <c r="CB737" s="69"/>
      <c r="CC737" s="69"/>
      <c r="CD737" s="69"/>
      <c r="CE737" s="69"/>
      <c r="CF737" s="69"/>
      <c r="CG737" s="69"/>
      <c r="CH737" s="69"/>
      <c r="CI737" s="69"/>
      <c r="CJ737" s="69"/>
      <c r="CK737" s="69"/>
      <c r="CL737" s="83"/>
      <c r="CM737" s="69"/>
    </row>
    <row r="738" spans="10:91" x14ac:dyDescent="0.25">
      <c r="J738" s="45"/>
      <c r="K738" s="45"/>
      <c r="L738" s="45"/>
      <c r="M738" s="45"/>
      <c r="N738" s="45"/>
      <c r="O738" s="45"/>
      <c r="P738" s="45"/>
      <c r="Q738" s="45"/>
      <c r="R738" s="45"/>
      <c r="AO738" s="34"/>
      <c r="AP738" s="34"/>
      <c r="AQ738" s="34"/>
      <c r="AR738" s="34"/>
      <c r="BR738" s="69"/>
      <c r="BS738" s="69"/>
      <c r="BT738" s="69"/>
      <c r="BU738" s="69"/>
      <c r="BV738" s="69"/>
      <c r="BW738" s="69"/>
      <c r="BX738" s="69"/>
      <c r="BY738" s="69"/>
      <c r="BZ738" s="69"/>
      <c r="CA738" s="69"/>
      <c r="CB738" s="69"/>
      <c r="CC738" s="69"/>
      <c r="CD738" s="69"/>
      <c r="CE738" s="69"/>
      <c r="CF738" s="69"/>
      <c r="CG738" s="69"/>
      <c r="CH738" s="69"/>
      <c r="CI738" s="69"/>
      <c r="CJ738" s="69"/>
      <c r="CK738" s="69"/>
      <c r="CL738" s="83"/>
      <c r="CM738" s="69"/>
    </row>
    <row r="739" spans="10:91" x14ac:dyDescent="0.25">
      <c r="J739" s="45"/>
      <c r="K739" s="45"/>
      <c r="L739" s="45"/>
      <c r="M739" s="45"/>
      <c r="N739" s="45"/>
      <c r="O739" s="45"/>
      <c r="P739" s="45"/>
      <c r="Q739" s="45"/>
      <c r="R739" s="45"/>
      <c r="AO739" s="34"/>
      <c r="AP739" s="34"/>
      <c r="AQ739" s="34"/>
      <c r="AR739" s="34"/>
      <c r="BR739" s="69"/>
      <c r="BS739" s="69"/>
      <c r="BT739" s="69"/>
      <c r="BU739" s="69"/>
      <c r="BV739" s="69"/>
      <c r="BW739" s="69"/>
      <c r="BX739" s="69"/>
      <c r="BY739" s="69"/>
      <c r="BZ739" s="69"/>
      <c r="CA739" s="69"/>
      <c r="CB739" s="69"/>
      <c r="CC739" s="69"/>
      <c r="CD739" s="69"/>
      <c r="CE739" s="69"/>
      <c r="CF739" s="69"/>
      <c r="CG739" s="69"/>
      <c r="CH739" s="69"/>
      <c r="CI739" s="69"/>
      <c r="CJ739" s="69"/>
      <c r="CK739" s="69"/>
      <c r="CL739" s="83"/>
      <c r="CM739" s="69"/>
    </row>
    <row r="740" spans="10:91" x14ac:dyDescent="0.25">
      <c r="J740" s="45"/>
      <c r="K740" s="45"/>
      <c r="L740" s="45"/>
      <c r="M740" s="45"/>
      <c r="N740" s="45"/>
      <c r="O740" s="45"/>
      <c r="P740" s="45"/>
      <c r="Q740" s="45"/>
      <c r="R740" s="45"/>
      <c r="AO740" s="34"/>
      <c r="AP740" s="34"/>
      <c r="AQ740" s="34"/>
      <c r="AR740" s="34"/>
      <c r="BR740" s="69"/>
      <c r="BS740" s="69"/>
      <c r="BT740" s="69"/>
      <c r="BU740" s="69"/>
      <c r="BV740" s="69"/>
      <c r="BW740" s="69"/>
      <c r="BX740" s="69"/>
      <c r="BY740" s="69"/>
      <c r="BZ740" s="69"/>
      <c r="CA740" s="69"/>
      <c r="CB740" s="69"/>
      <c r="CC740" s="69"/>
      <c r="CD740" s="69"/>
      <c r="CE740" s="69"/>
      <c r="CF740" s="69"/>
      <c r="CG740" s="69"/>
      <c r="CH740" s="69"/>
      <c r="CI740" s="69"/>
      <c r="CJ740" s="69"/>
      <c r="CK740" s="69"/>
      <c r="CL740" s="83"/>
      <c r="CM740" s="69"/>
    </row>
    <row r="741" spans="10:91" x14ac:dyDescent="0.25">
      <c r="J741" s="45"/>
      <c r="K741" s="45"/>
      <c r="L741" s="45"/>
      <c r="M741" s="45"/>
      <c r="N741" s="45"/>
      <c r="O741" s="45"/>
      <c r="P741" s="45"/>
      <c r="Q741" s="45"/>
      <c r="R741" s="45"/>
      <c r="AO741" s="34"/>
      <c r="AP741" s="34"/>
      <c r="AQ741" s="34"/>
      <c r="AR741" s="34"/>
      <c r="BR741" s="69"/>
      <c r="BS741" s="69"/>
      <c r="BT741" s="69"/>
      <c r="BU741" s="69"/>
      <c r="BV741" s="69"/>
      <c r="BW741" s="69"/>
      <c r="BX741" s="69"/>
      <c r="BY741" s="69"/>
      <c r="BZ741" s="69"/>
      <c r="CA741" s="69"/>
      <c r="CB741" s="69"/>
      <c r="CC741" s="69"/>
      <c r="CD741" s="69"/>
      <c r="CE741" s="69"/>
      <c r="CF741" s="69"/>
      <c r="CG741" s="69"/>
      <c r="CH741" s="69"/>
      <c r="CI741" s="69"/>
      <c r="CJ741" s="69"/>
      <c r="CK741" s="69"/>
      <c r="CL741" s="83"/>
      <c r="CM741" s="69"/>
    </row>
    <row r="742" spans="10:91" x14ac:dyDescent="0.25">
      <c r="J742" s="45"/>
      <c r="K742" s="45"/>
      <c r="L742" s="45"/>
      <c r="M742" s="45"/>
      <c r="N742" s="45"/>
      <c r="O742" s="45"/>
      <c r="P742" s="45"/>
      <c r="Q742" s="45"/>
      <c r="R742" s="45"/>
      <c r="AO742" s="34"/>
      <c r="AP742" s="34"/>
      <c r="AQ742" s="34"/>
      <c r="AR742" s="34"/>
      <c r="BR742" s="69"/>
      <c r="BS742" s="69"/>
      <c r="BT742" s="69"/>
      <c r="BU742" s="69"/>
      <c r="BV742" s="69"/>
      <c r="BW742" s="69"/>
      <c r="BX742" s="69"/>
      <c r="BY742" s="69"/>
      <c r="BZ742" s="69"/>
      <c r="CA742" s="69"/>
      <c r="CB742" s="69"/>
      <c r="CC742" s="69"/>
      <c r="CD742" s="69"/>
      <c r="CE742" s="69"/>
      <c r="CF742" s="69"/>
      <c r="CG742" s="69"/>
      <c r="CH742" s="69"/>
      <c r="CI742" s="69"/>
      <c r="CJ742" s="69"/>
      <c r="CK742" s="69"/>
      <c r="CL742" s="83"/>
      <c r="CM742" s="69"/>
    </row>
    <row r="743" spans="10:91" x14ac:dyDescent="0.25">
      <c r="J743" s="45"/>
      <c r="K743" s="45"/>
      <c r="L743" s="45"/>
      <c r="M743" s="45"/>
      <c r="N743" s="45"/>
      <c r="O743" s="45"/>
      <c r="P743" s="45"/>
      <c r="Q743" s="45"/>
      <c r="R743" s="45"/>
      <c r="AO743" s="34"/>
      <c r="AP743" s="34"/>
      <c r="AQ743" s="34"/>
      <c r="AR743" s="34"/>
      <c r="BR743" s="69"/>
      <c r="BS743" s="69"/>
      <c r="BT743" s="69"/>
      <c r="BU743" s="69"/>
      <c r="BV743" s="69"/>
      <c r="BW743" s="69"/>
      <c r="BX743" s="69"/>
      <c r="BY743" s="69"/>
      <c r="BZ743" s="69"/>
      <c r="CA743" s="69"/>
      <c r="CB743" s="69"/>
      <c r="CC743" s="69"/>
      <c r="CD743" s="69"/>
      <c r="CE743" s="69"/>
      <c r="CF743" s="69"/>
      <c r="CG743" s="69"/>
      <c r="CH743" s="69"/>
      <c r="CI743" s="69"/>
      <c r="CJ743" s="69"/>
      <c r="CK743" s="69"/>
      <c r="CL743" s="83"/>
      <c r="CM743" s="69"/>
    </row>
    <row r="744" spans="10:91" x14ac:dyDescent="0.25">
      <c r="J744" s="45"/>
      <c r="K744" s="45"/>
      <c r="L744" s="45"/>
      <c r="M744" s="45"/>
      <c r="N744" s="45"/>
      <c r="O744" s="45"/>
      <c r="P744" s="45"/>
      <c r="Q744" s="45"/>
      <c r="R744" s="45"/>
      <c r="AO744" s="34"/>
      <c r="AP744" s="34"/>
      <c r="AQ744" s="34"/>
      <c r="AR744" s="34"/>
      <c r="BR744" s="69"/>
      <c r="BS744" s="69"/>
      <c r="BT744" s="69"/>
      <c r="BU744" s="69"/>
      <c r="BV744" s="69"/>
      <c r="BW744" s="69"/>
      <c r="BX744" s="69"/>
      <c r="BY744" s="69"/>
      <c r="BZ744" s="69"/>
      <c r="CA744" s="69"/>
      <c r="CB744" s="69"/>
      <c r="CC744" s="69"/>
      <c r="CD744" s="69"/>
      <c r="CE744" s="69"/>
      <c r="CF744" s="69"/>
      <c r="CG744" s="69"/>
      <c r="CH744" s="69"/>
      <c r="CI744" s="69"/>
      <c r="CJ744" s="69"/>
      <c r="CK744" s="69"/>
      <c r="CL744" s="83"/>
      <c r="CM744" s="69"/>
    </row>
    <row r="745" spans="10:91" x14ac:dyDescent="0.25">
      <c r="J745" s="45"/>
      <c r="K745" s="45"/>
      <c r="L745" s="45"/>
      <c r="M745" s="45"/>
      <c r="N745" s="45"/>
      <c r="O745" s="45"/>
      <c r="P745" s="45"/>
      <c r="Q745" s="45"/>
      <c r="R745" s="45"/>
      <c r="AO745" s="34"/>
      <c r="AP745" s="34"/>
      <c r="AQ745" s="34"/>
      <c r="AR745" s="34"/>
      <c r="BR745" s="69"/>
      <c r="BS745" s="69"/>
      <c r="BT745" s="69"/>
      <c r="BU745" s="69"/>
      <c r="BV745" s="69"/>
      <c r="BW745" s="69"/>
      <c r="BX745" s="69"/>
      <c r="BY745" s="69"/>
      <c r="BZ745" s="69"/>
      <c r="CA745" s="69"/>
      <c r="CB745" s="69"/>
      <c r="CC745" s="69"/>
      <c r="CD745" s="69"/>
      <c r="CE745" s="69"/>
      <c r="CF745" s="69"/>
      <c r="CG745" s="69"/>
      <c r="CH745" s="69"/>
      <c r="CI745" s="69"/>
      <c r="CJ745" s="69"/>
      <c r="CK745" s="69"/>
      <c r="CL745" s="83"/>
      <c r="CM745" s="69"/>
    </row>
    <row r="746" spans="10:91" x14ac:dyDescent="0.25">
      <c r="J746" s="45"/>
      <c r="K746" s="45"/>
      <c r="L746" s="45"/>
      <c r="M746" s="45"/>
      <c r="N746" s="45"/>
      <c r="O746" s="45"/>
      <c r="P746" s="45"/>
      <c r="Q746" s="45"/>
      <c r="R746" s="45"/>
      <c r="AO746" s="34"/>
      <c r="AP746" s="34"/>
      <c r="AQ746" s="34"/>
      <c r="AR746" s="34"/>
      <c r="BR746" s="69"/>
      <c r="BS746" s="69"/>
      <c r="BT746" s="69"/>
      <c r="BU746" s="69"/>
      <c r="BV746" s="69"/>
      <c r="BW746" s="69"/>
      <c r="BX746" s="69"/>
      <c r="BY746" s="69"/>
      <c r="BZ746" s="69"/>
      <c r="CA746" s="69"/>
      <c r="CB746" s="69"/>
      <c r="CC746" s="69"/>
      <c r="CD746" s="69"/>
      <c r="CE746" s="69"/>
      <c r="CF746" s="69"/>
      <c r="CG746" s="69"/>
      <c r="CH746" s="69"/>
      <c r="CI746" s="69"/>
      <c r="CJ746" s="69"/>
      <c r="CK746" s="69"/>
      <c r="CL746" s="83"/>
      <c r="CM746" s="69"/>
    </row>
    <row r="747" spans="10:91" x14ac:dyDescent="0.25">
      <c r="J747" s="45"/>
      <c r="K747" s="45"/>
      <c r="L747" s="45"/>
      <c r="M747" s="45"/>
      <c r="N747" s="45"/>
      <c r="O747" s="45"/>
      <c r="P747" s="45"/>
      <c r="Q747" s="45"/>
      <c r="R747" s="45"/>
      <c r="AO747" s="34"/>
      <c r="AP747" s="34"/>
      <c r="AQ747" s="34"/>
      <c r="AR747" s="34"/>
      <c r="BR747" s="69"/>
      <c r="BS747" s="69"/>
      <c r="BT747" s="69"/>
      <c r="BU747" s="69"/>
      <c r="BV747" s="69"/>
      <c r="BW747" s="69"/>
      <c r="BX747" s="69"/>
      <c r="BY747" s="69"/>
      <c r="BZ747" s="69"/>
      <c r="CA747" s="69"/>
      <c r="CB747" s="69"/>
      <c r="CC747" s="69"/>
      <c r="CD747" s="69"/>
      <c r="CE747" s="69"/>
      <c r="CF747" s="69"/>
      <c r="CG747" s="69"/>
      <c r="CH747" s="69"/>
      <c r="CI747" s="69"/>
      <c r="CJ747" s="69"/>
      <c r="CK747" s="69"/>
      <c r="CL747" s="83"/>
      <c r="CM747" s="69"/>
    </row>
    <row r="748" spans="10:91" x14ac:dyDescent="0.25">
      <c r="J748" s="45"/>
      <c r="K748" s="45"/>
      <c r="L748" s="45"/>
      <c r="M748" s="45"/>
      <c r="N748" s="45"/>
      <c r="O748" s="45"/>
      <c r="P748" s="45"/>
      <c r="Q748" s="45"/>
      <c r="R748" s="45"/>
      <c r="AO748" s="34"/>
      <c r="AP748" s="34"/>
      <c r="AQ748" s="34"/>
      <c r="AR748" s="34"/>
      <c r="BR748" s="69"/>
      <c r="BS748" s="69"/>
      <c r="BT748" s="69"/>
      <c r="BU748" s="69"/>
      <c r="BV748" s="69"/>
      <c r="BW748" s="69"/>
      <c r="BX748" s="69"/>
      <c r="BY748" s="69"/>
      <c r="BZ748" s="69"/>
      <c r="CA748" s="69"/>
      <c r="CB748" s="69"/>
      <c r="CC748" s="69"/>
      <c r="CD748" s="69"/>
      <c r="CE748" s="69"/>
      <c r="CF748" s="69"/>
      <c r="CG748" s="69"/>
      <c r="CH748" s="69"/>
      <c r="CI748" s="69"/>
      <c r="CJ748" s="69"/>
      <c r="CK748" s="69"/>
      <c r="CL748" s="83"/>
      <c r="CM748" s="69"/>
    </row>
    <row r="749" spans="10:91" x14ac:dyDescent="0.25">
      <c r="J749" s="45"/>
      <c r="K749" s="45"/>
      <c r="L749" s="45"/>
      <c r="M749" s="45"/>
      <c r="N749" s="45"/>
      <c r="O749" s="45"/>
      <c r="P749" s="45"/>
      <c r="Q749" s="45"/>
      <c r="R749" s="45"/>
      <c r="AO749" s="34"/>
      <c r="AP749" s="34"/>
      <c r="AQ749" s="34"/>
      <c r="AR749" s="34"/>
      <c r="BR749" s="69"/>
      <c r="BS749" s="69"/>
      <c r="BT749" s="69"/>
      <c r="BU749" s="69"/>
      <c r="BV749" s="69"/>
      <c r="BW749" s="69"/>
      <c r="BX749" s="69"/>
      <c r="BY749" s="69"/>
      <c r="BZ749" s="69"/>
      <c r="CA749" s="69"/>
      <c r="CB749" s="69"/>
      <c r="CC749" s="69"/>
      <c r="CD749" s="69"/>
      <c r="CE749" s="69"/>
      <c r="CF749" s="69"/>
      <c r="CG749" s="69"/>
      <c r="CH749" s="69"/>
      <c r="CI749" s="69"/>
      <c r="CJ749" s="69"/>
      <c r="CK749" s="69"/>
      <c r="CL749" s="83"/>
      <c r="CM749" s="69"/>
    </row>
    <row r="750" spans="10:91" x14ac:dyDescent="0.25">
      <c r="J750" s="45"/>
      <c r="K750" s="45"/>
      <c r="L750" s="45"/>
      <c r="M750" s="45"/>
      <c r="N750" s="45"/>
      <c r="O750" s="45"/>
      <c r="P750" s="45"/>
      <c r="Q750" s="45"/>
      <c r="R750" s="45"/>
      <c r="AO750" s="34"/>
      <c r="AP750" s="34"/>
      <c r="AQ750" s="34"/>
      <c r="AR750" s="34"/>
      <c r="BR750" s="69"/>
      <c r="BS750" s="69"/>
      <c r="BT750" s="69"/>
      <c r="BU750" s="69"/>
      <c r="BV750" s="69"/>
      <c r="BW750" s="69"/>
      <c r="BX750" s="69"/>
      <c r="BY750" s="69"/>
      <c r="BZ750" s="69"/>
      <c r="CA750" s="69"/>
      <c r="CB750" s="69"/>
      <c r="CC750" s="69"/>
      <c r="CD750" s="69"/>
      <c r="CE750" s="69"/>
      <c r="CF750" s="69"/>
      <c r="CG750" s="69"/>
      <c r="CH750" s="69"/>
      <c r="CI750" s="69"/>
      <c r="CJ750" s="69"/>
      <c r="CK750" s="69"/>
      <c r="CL750" s="83"/>
      <c r="CM750" s="69"/>
    </row>
    <row r="751" spans="10:91" x14ac:dyDescent="0.25">
      <c r="J751" s="45"/>
      <c r="K751" s="45"/>
      <c r="L751" s="45"/>
      <c r="M751" s="45"/>
      <c r="N751" s="45"/>
      <c r="O751" s="45"/>
      <c r="P751" s="45"/>
      <c r="Q751" s="45"/>
      <c r="R751" s="45"/>
      <c r="AO751" s="34"/>
      <c r="AP751" s="34"/>
      <c r="AQ751" s="34"/>
      <c r="AR751" s="34"/>
      <c r="BR751" s="69"/>
      <c r="BS751" s="69"/>
      <c r="BT751" s="69"/>
      <c r="BU751" s="69"/>
      <c r="BV751" s="69"/>
      <c r="BW751" s="69"/>
      <c r="BX751" s="69"/>
      <c r="BY751" s="69"/>
      <c r="BZ751" s="69"/>
      <c r="CA751" s="69"/>
      <c r="CB751" s="69"/>
      <c r="CC751" s="69"/>
      <c r="CD751" s="69"/>
      <c r="CE751" s="69"/>
      <c r="CF751" s="69"/>
      <c r="CG751" s="69"/>
      <c r="CH751" s="69"/>
      <c r="CI751" s="69"/>
      <c r="CJ751" s="69"/>
      <c r="CK751" s="69"/>
      <c r="CL751" s="83"/>
      <c r="CM751" s="69"/>
    </row>
    <row r="752" spans="10:91" x14ac:dyDescent="0.25">
      <c r="J752" s="45"/>
      <c r="K752" s="45"/>
      <c r="L752" s="45"/>
      <c r="M752" s="45"/>
      <c r="N752" s="45"/>
      <c r="O752" s="45"/>
      <c r="P752" s="45"/>
      <c r="Q752" s="45"/>
      <c r="R752" s="45"/>
      <c r="AO752" s="34"/>
      <c r="AP752" s="34"/>
      <c r="AQ752" s="34"/>
      <c r="AR752" s="34"/>
      <c r="BR752" s="69"/>
      <c r="BS752" s="69"/>
      <c r="BT752" s="69"/>
      <c r="BU752" s="69"/>
      <c r="BV752" s="69"/>
      <c r="BW752" s="69"/>
      <c r="BX752" s="69"/>
      <c r="BY752" s="69"/>
      <c r="BZ752" s="69"/>
      <c r="CA752" s="69"/>
      <c r="CB752" s="69"/>
      <c r="CC752" s="69"/>
      <c r="CD752" s="69"/>
      <c r="CE752" s="69"/>
      <c r="CF752" s="69"/>
      <c r="CG752" s="69"/>
      <c r="CH752" s="69"/>
      <c r="CI752" s="69"/>
      <c r="CJ752" s="69"/>
      <c r="CK752" s="69"/>
      <c r="CL752" s="83"/>
      <c r="CM752" s="69"/>
    </row>
    <row r="753" spans="10:91" x14ac:dyDescent="0.25">
      <c r="J753" s="45"/>
      <c r="K753" s="45"/>
      <c r="L753" s="45"/>
      <c r="M753" s="45"/>
      <c r="N753" s="45"/>
      <c r="O753" s="45"/>
      <c r="P753" s="45"/>
      <c r="Q753" s="45"/>
      <c r="R753" s="45"/>
      <c r="AO753" s="34"/>
      <c r="AP753" s="34"/>
      <c r="AQ753" s="34"/>
      <c r="AR753" s="34"/>
      <c r="BR753" s="69"/>
      <c r="BS753" s="69"/>
      <c r="BT753" s="69"/>
      <c r="BU753" s="69"/>
      <c r="BV753" s="69"/>
      <c r="BW753" s="69"/>
      <c r="BX753" s="69"/>
      <c r="BY753" s="69"/>
      <c r="BZ753" s="69"/>
      <c r="CA753" s="69"/>
      <c r="CB753" s="69"/>
      <c r="CC753" s="69"/>
      <c r="CD753" s="69"/>
      <c r="CE753" s="69"/>
      <c r="CF753" s="69"/>
      <c r="CG753" s="69"/>
      <c r="CH753" s="69"/>
      <c r="CI753" s="69"/>
      <c r="CJ753" s="69"/>
      <c r="CK753" s="69"/>
      <c r="CL753" s="83"/>
      <c r="CM753" s="69"/>
    </row>
    <row r="754" spans="10:91" x14ac:dyDescent="0.25">
      <c r="J754" s="45"/>
      <c r="K754" s="45"/>
      <c r="L754" s="45"/>
      <c r="M754" s="45"/>
      <c r="N754" s="45"/>
      <c r="O754" s="45"/>
      <c r="P754" s="45"/>
      <c r="Q754" s="45"/>
      <c r="R754" s="45"/>
      <c r="AO754" s="34"/>
      <c r="AP754" s="34"/>
      <c r="AQ754" s="34"/>
      <c r="AR754" s="34"/>
      <c r="BR754" s="69"/>
      <c r="BS754" s="69"/>
      <c r="BT754" s="69"/>
      <c r="BU754" s="69"/>
      <c r="BV754" s="69"/>
      <c r="BW754" s="69"/>
      <c r="BX754" s="69"/>
      <c r="BY754" s="69"/>
      <c r="BZ754" s="69"/>
      <c r="CA754" s="69"/>
      <c r="CB754" s="69"/>
      <c r="CC754" s="69"/>
      <c r="CD754" s="69"/>
      <c r="CE754" s="69"/>
      <c r="CF754" s="69"/>
      <c r="CG754" s="69"/>
      <c r="CH754" s="69"/>
      <c r="CI754" s="69"/>
      <c r="CJ754" s="69"/>
      <c r="CK754" s="69"/>
      <c r="CL754" s="83"/>
      <c r="CM754" s="69"/>
    </row>
    <row r="755" spans="10:91" x14ac:dyDescent="0.25">
      <c r="J755" s="45"/>
      <c r="K755" s="45"/>
      <c r="L755" s="45"/>
      <c r="M755" s="45"/>
      <c r="N755" s="45"/>
      <c r="O755" s="45"/>
      <c r="P755" s="45"/>
      <c r="Q755" s="45"/>
      <c r="R755" s="45"/>
      <c r="AO755" s="34"/>
      <c r="AP755" s="34"/>
      <c r="AQ755" s="34"/>
      <c r="AR755" s="34"/>
      <c r="BR755" s="69"/>
      <c r="BS755" s="69"/>
      <c r="BT755" s="69"/>
      <c r="BU755" s="69"/>
      <c r="BV755" s="69"/>
      <c r="BW755" s="69"/>
      <c r="BX755" s="69"/>
      <c r="BY755" s="69"/>
      <c r="BZ755" s="69"/>
      <c r="CA755" s="69"/>
      <c r="CB755" s="69"/>
      <c r="CC755" s="69"/>
      <c r="CD755" s="69"/>
      <c r="CE755" s="69"/>
      <c r="CF755" s="69"/>
      <c r="CG755" s="69"/>
      <c r="CH755" s="69"/>
      <c r="CI755" s="69"/>
      <c r="CJ755" s="69"/>
      <c r="CK755" s="69"/>
      <c r="CL755" s="83"/>
      <c r="CM755" s="69"/>
    </row>
    <row r="756" spans="10:91" x14ac:dyDescent="0.25">
      <c r="J756" s="45"/>
      <c r="K756" s="45"/>
      <c r="L756" s="45"/>
      <c r="M756" s="45"/>
      <c r="N756" s="45"/>
      <c r="O756" s="45"/>
      <c r="P756" s="45"/>
      <c r="Q756" s="45"/>
      <c r="R756" s="45"/>
      <c r="AO756" s="34"/>
      <c r="AP756" s="34"/>
      <c r="AQ756" s="34"/>
      <c r="AR756" s="34"/>
      <c r="BR756" s="69"/>
      <c r="BS756" s="69"/>
      <c r="BT756" s="69"/>
      <c r="BU756" s="69"/>
      <c r="BV756" s="69"/>
      <c r="BW756" s="69"/>
      <c r="BX756" s="69"/>
      <c r="BY756" s="69"/>
      <c r="BZ756" s="69"/>
      <c r="CA756" s="69"/>
      <c r="CB756" s="69"/>
      <c r="CC756" s="69"/>
      <c r="CD756" s="69"/>
      <c r="CE756" s="69"/>
      <c r="CF756" s="69"/>
      <c r="CG756" s="69"/>
      <c r="CH756" s="69"/>
      <c r="CI756" s="69"/>
      <c r="CJ756" s="69"/>
      <c r="CK756" s="69"/>
      <c r="CL756" s="83"/>
      <c r="CM756" s="69"/>
    </row>
    <row r="757" spans="10:91" x14ac:dyDescent="0.25">
      <c r="J757" s="45"/>
      <c r="K757" s="45"/>
      <c r="L757" s="45"/>
      <c r="M757" s="45"/>
      <c r="N757" s="45"/>
      <c r="O757" s="45"/>
      <c r="P757" s="45"/>
      <c r="Q757" s="45"/>
      <c r="R757" s="45"/>
      <c r="AO757" s="34"/>
      <c r="AP757" s="34"/>
      <c r="AQ757" s="34"/>
      <c r="AR757" s="34"/>
      <c r="BR757" s="69"/>
      <c r="BS757" s="69"/>
      <c r="BT757" s="69"/>
      <c r="BU757" s="69"/>
      <c r="BV757" s="69"/>
      <c r="BW757" s="69"/>
      <c r="BX757" s="69"/>
      <c r="BY757" s="69"/>
      <c r="BZ757" s="69"/>
      <c r="CA757" s="69"/>
      <c r="CB757" s="69"/>
      <c r="CC757" s="69"/>
      <c r="CD757" s="69"/>
      <c r="CE757" s="69"/>
      <c r="CF757" s="69"/>
      <c r="CG757" s="69"/>
      <c r="CH757" s="69"/>
      <c r="CI757" s="69"/>
      <c r="CJ757" s="69"/>
      <c r="CK757" s="69"/>
      <c r="CL757" s="83"/>
      <c r="CM757" s="69"/>
    </row>
    <row r="758" spans="10:91" x14ac:dyDescent="0.25">
      <c r="J758" s="45"/>
      <c r="K758" s="45"/>
      <c r="L758" s="45"/>
      <c r="M758" s="45"/>
      <c r="N758" s="45"/>
      <c r="O758" s="45"/>
      <c r="P758" s="45"/>
      <c r="Q758" s="45"/>
      <c r="R758" s="45"/>
      <c r="AO758" s="34"/>
      <c r="AP758" s="34"/>
      <c r="AQ758" s="34"/>
      <c r="AR758" s="34"/>
      <c r="BR758" s="69"/>
      <c r="BS758" s="69"/>
      <c r="BT758" s="69"/>
      <c r="BU758" s="69"/>
      <c r="BV758" s="69"/>
      <c r="BW758" s="69"/>
      <c r="BX758" s="69"/>
      <c r="BY758" s="69"/>
      <c r="BZ758" s="69"/>
      <c r="CA758" s="69"/>
      <c r="CB758" s="69"/>
      <c r="CC758" s="69"/>
      <c r="CD758" s="69"/>
      <c r="CE758" s="69"/>
      <c r="CF758" s="69"/>
      <c r="CG758" s="69"/>
      <c r="CH758" s="69"/>
      <c r="CI758" s="69"/>
      <c r="CJ758" s="69"/>
      <c r="CK758" s="69"/>
      <c r="CL758" s="83"/>
      <c r="CM758" s="69"/>
    </row>
    <row r="759" spans="10:91" x14ac:dyDescent="0.25">
      <c r="J759" s="45"/>
      <c r="K759" s="45"/>
      <c r="L759" s="45"/>
      <c r="M759" s="45"/>
      <c r="N759" s="45"/>
      <c r="O759" s="45"/>
      <c r="P759" s="45"/>
      <c r="Q759" s="45"/>
      <c r="R759" s="45"/>
      <c r="AO759" s="34"/>
      <c r="AP759" s="34"/>
      <c r="AQ759" s="34"/>
      <c r="AR759" s="34"/>
      <c r="BR759" s="69"/>
      <c r="BS759" s="69"/>
      <c r="BT759" s="69"/>
      <c r="BU759" s="69"/>
      <c r="BV759" s="69"/>
      <c r="BW759" s="69"/>
      <c r="BX759" s="69"/>
      <c r="BY759" s="69"/>
      <c r="BZ759" s="69"/>
      <c r="CA759" s="69"/>
      <c r="CB759" s="69"/>
      <c r="CC759" s="69"/>
      <c r="CD759" s="69"/>
      <c r="CE759" s="69"/>
      <c r="CF759" s="69"/>
      <c r="CG759" s="69"/>
      <c r="CH759" s="69"/>
      <c r="CI759" s="69"/>
      <c r="CJ759" s="69"/>
      <c r="CK759" s="69"/>
      <c r="CL759" s="83"/>
      <c r="CM759" s="69"/>
    </row>
    <row r="760" spans="10:91" x14ac:dyDescent="0.25">
      <c r="J760" s="45"/>
      <c r="K760" s="45"/>
      <c r="L760" s="45"/>
      <c r="M760" s="45"/>
      <c r="N760" s="45"/>
      <c r="O760" s="45"/>
      <c r="P760" s="45"/>
      <c r="Q760" s="45"/>
      <c r="R760" s="45"/>
      <c r="AO760" s="34"/>
      <c r="AP760" s="34"/>
      <c r="AQ760" s="34"/>
      <c r="AR760" s="34"/>
      <c r="BR760" s="69"/>
      <c r="BS760" s="69"/>
      <c r="BT760" s="69"/>
      <c r="BU760" s="69"/>
      <c r="BV760" s="69"/>
      <c r="BW760" s="69"/>
      <c r="BX760" s="69"/>
      <c r="BY760" s="69"/>
      <c r="BZ760" s="69"/>
      <c r="CA760" s="69"/>
      <c r="CB760" s="69"/>
      <c r="CC760" s="69"/>
      <c r="CD760" s="69"/>
      <c r="CE760" s="69"/>
      <c r="CF760" s="69"/>
      <c r="CG760" s="69"/>
      <c r="CH760" s="69"/>
      <c r="CI760" s="69"/>
      <c r="CJ760" s="69"/>
      <c r="CK760" s="69"/>
      <c r="CL760" s="83"/>
      <c r="CM760" s="69"/>
    </row>
    <row r="761" spans="10:91" x14ac:dyDescent="0.25">
      <c r="J761" s="45"/>
      <c r="K761" s="45"/>
      <c r="L761" s="45"/>
      <c r="M761" s="45"/>
      <c r="N761" s="45"/>
      <c r="O761" s="45"/>
      <c r="P761" s="45"/>
      <c r="Q761" s="45"/>
      <c r="R761" s="45"/>
      <c r="AO761" s="34"/>
      <c r="AP761" s="34"/>
      <c r="AQ761" s="34"/>
      <c r="AR761" s="34"/>
      <c r="BR761" s="69"/>
      <c r="BS761" s="69"/>
      <c r="BT761" s="69"/>
      <c r="BU761" s="69"/>
      <c r="BV761" s="69"/>
      <c r="BW761" s="69"/>
      <c r="BX761" s="69"/>
      <c r="BY761" s="69"/>
      <c r="BZ761" s="69"/>
      <c r="CA761" s="69"/>
      <c r="CB761" s="69"/>
      <c r="CC761" s="69"/>
      <c r="CD761" s="69"/>
      <c r="CE761" s="69"/>
      <c r="CF761" s="69"/>
      <c r="CG761" s="69"/>
      <c r="CH761" s="69"/>
      <c r="CI761" s="69"/>
      <c r="CJ761" s="69"/>
      <c r="CK761" s="69"/>
      <c r="CL761" s="83"/>
      <c r="CM761" s="69"/>
    </row>
    <row r="762" spans="10:91" x14ac:dyDescent="0.25">
      <c r="J762" s="45"/>
      <c r="K762" s="45"/>
      <c r="L762" s="45"/>
      <c r="M762" s="45"/>
      <c r="N762" s="45"/>
      <c r="O762" s="45"/>
      <c r="P762" s="45"/>
      <c r="Q762" s="45"/>
      <c r="R762" s="45"/>
      <c r="AO762" s="34"/>
      <c r="AP762" s="34"/>
      <c r="AQ762" s="34"/>
      <c r="AR762" s="34"/>
      <c r="BR762" s="69"/>
      <c r="BS762" s="69"/>
      <c r="BT762" s="69"/>
      <c r="BU762" s="69"/>
      <c r="BV762" s="69"/>
      <c r="BW762" s="69"/>
      <c r="BX762" s="69"/>
      <c r="BY762" s="69"/>
      <c r="BZ762" s="69"/>
      <c r="CA762" s="69"/>
      <c r="CB762" s="69"/>
      <c r="CC762" s="69"/>
      <c r="CD762" s="69"/>
      <c r="CE762" s="69"/>
      <c r="CF762" s="69"/>
      <c r="CG762" s="69"/>
      <c r="CH762" s="69"/>
      <c r="CI762" s="69"/>
      <c r="CJ762" s="69"/>
      <c r="CK762" s="69"/>
      <c r="CL762" s="83"/>
      <c r="CM762" s="69"/>
    </row>
    <row r="763" spans="10:91" x14ac:dyDescent="0.25">
      <c r="J763" s="45"/>
      <c r="K763" s="45"/>
      <c r="L763" s="45"/>
      <c r="M763" s="45"/>
      <c r="N763" s="45"/>
      <c r="O763" s="45"/>
      <c r="P763" s="45"/>
      <c r="Q763" s="45"/>
      <c r="R763" s="45"/>
      <c r="AO763" s="34"/>
      <c r="AP763" s="34"/>
      <c r="AQ763" s="34"/>
      <c r="AR763" s="34"/>
      <c r="BR763" s="69"/>
      <c r="BS763" s="69"/>
      <c r="BT763" s="69"/>
      <c r="BU763" s="69"/>
      <c r="BV763" s="69"/>
      <c r="BW763" s="69"/>
      <c r="BX763" s="69"/>
      <c r="BY763" s="69"/>
      <c r="BZ763" s="69"/>
      <c r="CA763" s="69"/>
      <c r="CB763" s="69"/>
      <c r="CC763" s="69"/>
      <c r="CD763" s="69"/>
      <c r="CE763" s="69"/>
      <c r="CF763" s="69"/>
      <c r="CG763" s="69"/>
      <c r="CH763" s="69"/>
      <c r="CI763" s="69"/>
      <c r="CJ763" s="69"/>
      <c r="CK763" s="69"/>
      <c r="CL763" s="83"/>
      <c r="CM763" s="69"/>
    </row>
    <row r="764" spans="10:91" x14ac:dyDescent="0.25">
      <c r="J764" s="45"/>
      <c r="K764" s="45"/>
      <c r="L764" s="45"/>
      <c r="M764" s="45"/>
      <c r="N764" s="45"/>
      <c r="O764" s="45"/>
      <c r="P764" s="45"/>
      <c r="Q764" s="45"/>
      <c r="R764" s="45"/>
      <c r="AO764" s="34"/>
      <c r="AP764" s="34"/>
      <c r="AQ764" s="34"/>
      <c r="AR764" s="34"/>
      <c r="BR764" s="69"/>
      <c r="BS764" s="69"/>
      <c r="BT764" s="69"/>
      <c r="BU764" s="69"/>
      <c r="BV764" s="69"/>
      <c r="BW764" s="69"/>
      <c r="BX764" s="69"/>
      <c r="BY764" s="69"/>
      <c r="BZ764" s="69"/>
      <c r="CA764" s="69"/>
      <c r="CB764" s="69"/>
      <c r="CC764" s="69"/>
      <c r="CD764" s="69"/>
      <c r="CE764" s="69"/>
      <c r="CF764" s="69"/>
      <c r="CG764" s="69"/>
      <c r="CH764" s="69"/>
      <c r="CI764" s="69"/>
      <c r="CJ764" s="69"/>
      <c r="CK764" s="69"/>
      <c r="CL764" s="83"/>
      <c r="CM764" s="69"/>
    </row>
    <row r="765" spans="10:91" x14ac:dyDescent="0.25">
      <c r="J765" s="45"/>
      <c r="K765" s="45"/>
      <c r="L765" s="45"/>
      <c r="M765" s="45"/>
      <c r="N765" s="45"/>
      <c r="O765" s="45"/>
      <c r="P765" s="45"/>
      <c r="Q765" s="45"/>
      <c r="R765" s="45"/>
      <c r="AO765" s="34"/>
      <c r="AP765" s="34"/>
      <c r="AQ765" s="34"/>
      <c r="AR765" s="34"/>
      <c r="BR765" s="69"/>
      <c r="BS765" s="69"/>
      <c r="BT765" s="69"/>
      <c r="BU765" s="69"/>
      <c r="BV765" s="69"/>
      <c r="BW765" s="69"/>
      <c r="BX765" s="69"/>
      <c r="BY765" s="69"/>
      <c r="BZ765" s="69"/>
      <c r="CA765" s="69"/>
      <c r="CB765" s="69"/>
      <c r="CC765" s="69"/>
      <c r="CD765" s="69"/>
      <c r="CE765" s="69"/>
      <c r="CF765" s="69"/>
      <c r="CG765" s="69"/>
      <c r="CH765" s="69"/>
      <c r="CI765" s="69"/>
      <c r="CJ765" s="69"/>
      <c r="CK765" s="69"/>
      <c r="CL765" s="83"/>
      <c r="CM765" s="69"/>
    </row>
    <row r="766" spans="10:91" x14ac:dyDescent="0.25">
      <c r="J766" s="45"/>
      <c r="K766" s="45"/>
      <c r="L766" s="45"/>
      <c r="M766" s="45"/>
      <c r="N766" s="45"/>
      <c r="O766" s="45"/>
      <c r="P766" s="45"/>
      <c r="Q766" s="45"/>
      <c r="R766" s="45"/>
      <c r="AO766" s="34"/>
      <c r="AP766" s="34"/>
      <c r="AQ766" s="34"/>
      <c r="AR766" s="34"/>
      <c r="BR766" s="69"/>
      <c r="BS766" s="69"/>
      <c r="BT766" s="69"/>
      <c r="BU766" s="69"/>
      <c r="BV766" s="69"/>
      <c r="BW766" s="69"/>
      <c r="BX766" s="69"/>
      <c r="BY766" s="69"/>
      <c r="BZ766" s="69"/>
      <c r="CA766" s="69"/>
      <c r="CB766" s="69"/>
      <c r="CC766" s="69"/>
      <c r="CD766" s="69"/>
      <c r="CE766" s="69"/>
      <c r="CF766" s="69"/>
      <c r="CG766" s="69"/>
      <c r="CH766" s="69"/>
      <c r="CI766" s="69"/>
      <c r="CJ766" s="69"/>
      <c r="CK766" s="69"/>
      <c r="CL766" s="83"/>
      <c r="CM766" s="69"/>
    </row>
    <row r="767" spans="10:91" x14ac:dyDescent="0.25">
      <c r="J767" s="45"/>
      <c r="K767" s="45"/>
      <c r="L767" s="45"/>
      <c r="M767" s="45"/>
      <c r="N767" s="45"/>
      <c r="O767" s="45"/>
      <c r="P767" s="45"/>
      <c r="Q767" s="45"/>
      <c r="R767" s="45"/>
      <c r="AO767" s="34"/>
      <c r="AP767" s="34"/>
      <c r="AQ767" s="34"/>
      <c r="AR767" s="34"/>
      <c r="BR767" s="69"/>
      <c r="BS767" s="69"/>
      <c r="BT767" s="69"/>
      <c r="BU767" s="69"/>
      <c r="BV767" s="69"/>
      <c r="BW767" s="69"/>
      <c r="BX767" s="69"/>
      <c r="BY767" s="69"/>
      <c r="BZ767" s="69"/>
      <c r="CA767" s="69"/>
      <c r="CB767" s="69"/>
      <c r="CC767" s="69"/>
      <c r="CD767" s="69"/>
      <c r="CE767" s="69"/>
      <c r="CF767" s="69"/>
      <c r="CG767" s="69"/>
      <c r="CH767" s="69"/>
      <c r="CI767" s="69"/>
      <c r="CJ767" s="69"/>
      <c r="CK767" s="69"/>
      <c r="CL767" s="83"/>
      <c r="CM767" s="69"/>
    </row>
    <row r="768" spans="10:91" x14ac:dyDescent="0.25">
      <c r="J768" s="45"/>
      <c r="K768" s="45"/>
      <c r="L768" s="45"/>
      <c r="M768" s="45"/>
      <c r="N768" s="45"/>
      <c r="O768" s="45"/>
      <c r="P768" s="45"/>
      <c r="Q768" s="45"/>
      <c r="R768" s="45"/>
      <c r="AO768" s="34"/>
      <c r="AP768" s="34"/>
      <c r="AQ768" s="34"/>
      <c r="AR768" s="34"/>
      <c r="BR768" s="69"/>
      <c r="BS768" s="69"/>
      <c r="BT768" s="69"/>
      <c r="BU768" s="69"/>
      <c r="BV768" s="69"/>
      <c r="BW768" s="69"/>
      <c r="BX768" s="69"/>
      <c r="BY768" s="69"/>
      <c r="BZ768" s="69"/>
      <c r="CA768" s="69"/>
      <c r="CB768" s="69"/>
      <c r="CC768" s="69"/>
      <c r="CD768" s="69"/>
      <c r="CE768" s="69"/>
      <c r="CF768" s="69"/>
      <c r="CG768" s="69"/>
      <c r="CH768" s="69"/>
      <c r="CI768" s="69"/>
      <c r="CJ768" s="69"/>
      <c r="CK768" s="69"/>
      <c r="CL768" s="83"/>
      <c r="CM768" s="69"/>
    </row>
    <row r="769" spans="10:91" x14ac:dyDescent="0.25">
      <c r="J769" s="45"/>
      <c r="K769" s="45"/>
      <c r="L769" s="45"/>
      <c r="M769" s="45"/>
      <c r="N769" s="45"/>
      <c r="O769" s="45"/>
      <c r="P769" s="45"/>
      <c r="Q769" s="45"/>
      <c r="R769" s="45"/>
      <c r="AO769" s="34"/>
      <c r="AP769" s="34"/>
      <c r="AQ769" s="34"/>
      <c r="AR769" s="34"/>
      <c r="BR769" s="69"/>
      <c r="BS769" s="69"/>
      <c r="BT769" s="69"/>
      <c r="BU769" s="69"/>
      <c r="BV769" s="69"/>
      <c r="BW769" s="69"/>
      <c r="BX769" s="69"/>
      <c r="BY769" s="69"/>
      <c r="BZ769" s="69"/>
      <c r="CA769" s="69"/>
      <c r="CB769" s="69"/>
      <c r="CC769" s="69"/>
      <c r="CD769" s="69"/>
      <c r="CE769" s="69"/>
      <c r="CF769" s="69"/>
      <c r="CG769" s="69"/>
      <c r="CH769" s="69"/>
      <c r="CI769" s="69"/>
      <c r="CJ769" s="69"/>
      <c r="CK769" s="69"/>
      <c r="CL769" s="83"/>
      <c r="CM769" s="69"/>
    </row>
    <row r="770" spans="10:91" x14ac:dyDescent="0.25">
      <c r="J770" s="45"/>
      <c r="K770" s="45"/>
      <c r="L770" s="45"/>
      <c r="M770" s="45"/>
      <c r="N770" s="45"/>
      <c r="O770" s="45"/>
      <c r="P770" s="45"/>
      <c r="Q770" s="45"/>
      <c r="R770" s="45"/>
      <c r="AO770" s="34"/>
      <c r="AP770" s="34"/>
      <c r="AQ770" s="34"/>
      <c r="AR770" s="34"/>
      <c r="BR770" s="69"/>
      <c r="BS770" s="69"/>
      <c r="BT770" s="69"/>
      <c r="BU770" s="69"/>
      <c r="BV770" s="69"/>
      <c r="BW770" s="69"/>
      <c r="BX770" s="69"/>
      <c r="BY770" s="69"/>
      <c r="BZ770" s="69"/>
      <c r="CA770" s="69"/>
      <c r="CB770" s="69"/>
      <c r="CC770" s="69"/>
      <c r="CD770" s="69"/>
      <c r="CE770" s="69"/>
      <c r="CF770" s="69"/>
      <c r="CG770" s="69"/>
      <c r="CH770" s="69"/>
      <c r="CI770" s="69"/>
      <c r="CJ770" s="69"/>
      <c r="CK770" s="69"/>
      <c r="CL770" s="83"/>
      <c r="CM770" s="69"/>
    </row>
    <row r="771" spans="10:91" x14ac:dyDescent="0.25">
      <c r="J771" s="45"/>
      <c r="K771" s="45"/>
      <c r="L771" s="45"/>
      <c r="M771" s="45"/>
      <c r="N771" s="45"/>
      <c r="O771" s="45"/>
      <c r="P771" s="45"/>
      <c r="Q771" s="45"/>
      <c r="R771" s="45"/>
      <c r="AO771" s="34"/>
      <c r="AP771" s="34"/>
      <c r="AQ771" s="34"/>
      <c r="AR771" s="34"/>
      <c r="BR771" s="69"/>
      <c r="BS771" s="69"/>
      <c r="BT771" s="69"/>
      <c r="BU771" s="69"/>
      <c r="BV771" s="69"/>
      <c r="BW771" s="69"/>
      <c r="BX771" s="69"/>
      <c r="BY771" s="69"/>
      <c r="BZ771" s="69"/>
      <c r="CA771" s="69"/>
      <c r="CB771" s="69"/>
      <c r="CC771" s="69"/>
      <c r="CD771" s="69"/>
      <c r="CE771" s="69"/>
      <c r="CF771" s="69"/>
      <c r="CG771" s="69"/>
      <c r="CH771" s="69"/>
      <c r="CI771" s="69"/>
      <c r="CJ771" s="69"/>
      <c r="CK771" s="69"/>
      <c r="CL771" s="83"/>
      <c r="CM771" s="69"/>
    </row>
    <row r="772" spans="10:91" x14ac:dyDescent="0.25">
      <c r="J772" s="45"/>
      <c r="K772" s="45"/>
      <c r="L772" s="45"/>
      <c r="M772" s="45"/>
      <c r="N772" s="45"/>
      <c r="O772" s="45"/>
      <c r="P772" s="45"/>
      <c r="Q772" s="45"/>
      <c r="R772" s="45"/>
      <c r="AO772" s="34"/>
      <c r="AP772" s="34"/>
      <c r="AQ772" s="34"/>
      <c r="AR772" s="34"/>
      <c r="BR772" s="69"/>
      <c r="BS772" s="69"/>
      <c r="BT772" s="69"/>
      <c r="BU772" s="69"/>
      <c r="BV772" s="69"/>
      <c r="BW772" s="69"/>
      <c r="BX772" s="69"/>
      <c r="BY772" s="69"/>
      <c r="BZ772" s="69"/>
      <c r="CA772" s="69"/>
      <c r="CB772" s="69"/>
      <c r="CC772" s="69"/>
      <c r="CD772" s="69"/>
      <c r="CE772" s="69"/>
      <c r="CF772" s="69"/>
      <c r="CG772" s="69"/>
      <c r="CH772" s="69"/>
      <c r="CI772" s="69"/>
      <c r="CJ772" s="69"/>
      <c r="CK772" s="69"/>
      <c r="CL772" s="83"/>
      <c r="CM772" s="69"/>
    </row>
    <row r="773" spans="10:91" x14ac:dyDescent="0.25">
      <c r="J773" s="45"/>
      <c r="K773" s="45"/>
      <c r="L773" s="45"/>
      <c r="M773" s="45"/>
      <c r="N773" s="45"/>
      <c r="O773" s="45"/>
      <c r="P773" s="45"/>
      <c r="Q773" s="45"/>
      <c r="R773" s="45"/>
      <c r="AO773" s="34"/>
      <c r="AP773" s="34"/>
      <c r="AQ773" s="34"/>
      <c r="AR773" s="34"/>
      <c r="BR773" s="69"/>
      <c r="BS773" s="69"/>
      <c r="BT773" s="69"/>
      <c r="BU773" s="69"/>
      <c r="BV773" s="69"/>
      <c r="BW773" s="69"/>
      <c r="BX773" s="69"/>
      <c r="BY773" s="69"/>
      <c r="BZ773" s="69"/>
      <c r="CA773" s="69"/>
      <c r="CB773" s="69"/>
      <c r="CC773" s="69"/>
      <c r="CD773" s="69"/>
      <c r="CE773" s="69"/>
      <c r="CF773" s="69"/>
      <c r="CG773" s="69"/>
      <c r="CH773" s="69"/>
      <c r="CI773" s="69"/>
      <c r="CJ773" s="69"/>
      <c r="CK773" s="69"/>
      <c r="CL773" s="83"/>
      <c r="CM773" s="69"/>
    </row>
    <row r="774" spans="10:91" x14ac:dyDescent="0.25">
      <c r="J774" s="45"/>
      <c r="K774" s="45"/>
      <c r="L774" s="45"/>
      <c r="M774" s="45"/>
      <c r="N774" s="45"/>
      <c r="O774" s="45"/>
      <c r="P774" s="45"/>
      <c r="Q774" s="45"/>
      <c r="R774" s="45"/>
      <c r="AO774" s="34"/>
      <c r="AP774" s="34"/>
      <c r="AQ774" s="34"/>
      <c r="AR774" s="34"/>
      <c r="BR774" s="69"/>
      <c r="BS774" s="69"/>
      <c r="BT774" s="69"/>
      <c r="BU774" s="69"/>
      <c r="BV774" s="69"/>
      <c r="BW774" s="69"/>
      <c r="BX774" s="69"/>
      <c r="BY774" s="69"/>
      <c r="BZ774" s="69"/>
      <c r="CA774" s="69"/>
      <c r="CB774" s="69"/>
      <c r="CC774" s="69"/>
      <c r="CD774" s="69"/>
      <c r="CE774" s="69"/>
      <c r="CF774" s="69"/>
      <c r="CG774" s="69"/>
      <c r="CH774" s="69"/>
      <c r="CI774" s="69"/>
      <c r="CJ774" s="69"/>
      <c r="CK774" s="69"/>
      <c r="CL774" s="83"/>
      <c r="CM774" s="69"/>
    </row>
    <row r="775" spans="10:91" x14ac:dyDescent="0.25">
      <c r="J775" s="45"/>
      <c r="K775" s="45"/>
      <c r="L775" s="45"/>
      <c r="M775" s="45"/>
      <c r="N775" s="45"/>
      <c r="O775" s="45"/>
      <c r="P775" s="45"/>
      <c r="Q775" s="45"/>
      <c r="R775" s="45"/>
      <c r="AO775" s="34"/>
      <c r="AP775" s="34"/>
      <c r="AQ775" s="34"/>
      <c r="AR775" s="34"/>
      <c r="BR775" s="69"/>
      <c r="BS775" s="69"/>
      <c r="BT775" s="69"/>
      <c r="BU775" s="69"/>
      <c r="BV775" s="69"/>
      <c r="BW775" s="69"/>
      <c r="BX775" s="69"/>
      <c r="BY775" s="69"/>
      <c r="BZ775" s="69"/>
      <c r="CA775" s="69"/>
      <c r="CB775" s="69"/>
      <c r="CC775" s="69"/>
      <c r="CD775" s="69"/>
      <c r="CE775" s="69"/>
      <c r="CF775" s="69"/>
      <c r="CG775" s="69"/>
      <c r="CH775" s="69"/>
      <c r="CI775" s="69"/>
      <c r="CJ775" s="69"/>
      <c r="CK775" s="69"/>
      <c r="CL775" s="83"/>
      <c r="CM775" s="69"/>
    </row>
    <row r="776" spans="10:91" x14ac:dyDescent="0.25">
      <c r="J776" s="45"/>
      <c r="K776" s="45"/>
      <c r="L776" s="45"/>
      <c r="M776" s="45"/>
      <c r="N776" s="45"/>
      <c r="O776" s="45"/>
      <c r="P776" s="45"/>
      <c r="Q776" s="45"/>
      <c r="R776" s="45"/>
      <c r="AO776" s="34"/>
      <c r="AP776" s="34"/>
      <c r="AQ776" s="34"/>
      <c r="AR776" s="34"/>
      <c r="BR776" s="69"/>
      <c r="BS776" s="69"/>
      <c r="BT776" s="69"/>
      <c r="BU776" s="69"/>
      <c r="BV776" s="69"/>
      <c r="BW776" s="69"/>
      <c r="BX776" s="69"/>
      <c r="BY776" s="69"/>
      <c r="BZ776" s="69"/>
      <c r="CA776" s="69"/>
      <c r="CB776" s="69"/>
      <c r="CC776" s="69"/>
      <c r="CD776" s="69"/>
      <c r="CE776" s="69"/>
      <c r="CF776" s="69"/>
      <c r="CG776" s="69"/>
      <c r="CH776" s="69"/>
      <c r="CI776" s="69"/>
      <c r="CJ776" s="69"/>
      <c r="CK776" s="69"/>
      <c r="CL776" s="83"/>
      <c r="CM776" s="69"/>
    </row>
    <row r="777" spans="10:91" x14ac:dyDescent="0.25">
      <c r="J777" s="45"/>
      <c r="K777" s="45"/>
      <c r="L777" s="45"/>
      <c r="M777" s="45"/>
      <c r="N777" s="45"/>
      <c r="O777" s="45"/>
      <c r="P777" s="45"/>
      <c r="Q777" s="45"/>
      <c r="R777" s="45"/>
      <c r="AO777" s="34"/>
      <c r="AP777" s="34"/>
      <c r="AQ777" s="34"/>
      <c r="AR777" s="34"/>
      <c r="BR777" s="69"/>
      <c r="BS777" s="69"/>
      <c r="BT777" s="69"/>
      <c r="BU777" s="69"/>
      <c r="BV777" s="69"/>
      <c r="BW777" s="69"/>
      <c r="BX777" s="69"/>
      <c r="BY777" s="69"/>
      <c r="BZ777" s="69"/>
      <c r="CA777" s="69"/>
      <c r="CB777" s="69"/>
      <c r="CC777" s="69"/>
      <c r="CD777" s="69"/>
      <c r="CE777" s="69"/>
      <c r="CF777" s="69"/>
      <c r="CG777" s="69"/>
      <c r="CH777" s="69"/>
      <c r="CI777" s="69"/>
      <c r="CJ777" s="69"/>
      <c r="CK777" s="69"/>
      <c r="CL777" s="83"/>
      <c r="CM777" s="69"/>
    </row>
    <row r="778" spans="10:91" x14ac:dyDescent="0.25">
      <c r="J778" s="45"/>
      <c r="K778" s="45"/>
      <c r="L778" s="45"/>
      <c r="M778" s="45"/>
      <c r="N778" s="45"/>
      <c r="O778" s="45"/>
      <c r="P778" s="45"/>
      <c r="Q778" s="45"/>
      <c r="R778" s="45"/>
      <c r="AO778" s="34"/>
      <c r="AP778" s="34"/>
      <c r="AQ778" s="34"/>
      <c r="AR778" s="34"/>
      <c r="BR778" s="69"/>
      <c r="BS778" s="69"/>
      <c r="BT778" s="69"/>
      <c r="BU778" s="69"/>
      <c r="BV778" s="69"/>
      <c r="BW778" s="69"/>
      <c r="BX778" s="69"/>
      <c r="BY778" s="69"/>
      <c r="BZ778" s="69"/>
      <c r="CA778" s="69"/>
      <c r="CB778" s="69"/>
      <c r="CC778" s="69"/>
      <c r="CD778" s="69"/>
      <c r="CE778" s="69"/>
      <c r="CF778" s="69"/>
      <c r="CG778" s="69"/>
      <c r="CH778" s="69"/>
      <c r="CI778" s="69"/>
      <c r="CJ778" s="69"/>
      <c r="CK778" s="69"/>
      <c r="CL778" s="83"/>
      <c r="CM778" s="69"/>
    </row>
    <row r="779" spans="10:91" x14ac:dyDescent="0.25">
      <c r="J779" s="45"/>
      <c r="K779" s="45"/>
      <c r="L779" s="45"/>
      <c r="M779" s="45"/>
      <c r="N779" s="45"/>
      <c r="O779" s="45"/>
      <c r="P779" s="45"/>
      <c r="Q779" s="45"/>
      <c r="R779" s="45"/>
      <c r="AO779" s="34"/>
      <c r="AP779" s="34"/>
      <c r="AQ779" s="34"/>
      <c r="AR779" s="34"/>
      <c r="BR779" s="69"/>
      <c r="BS779" s="69"/>
      <c r="BT779" s="69"/>
      <c r="BU779" s="69"/>
      <c r="BV779" s="69"/>
      <c r="BW779" s="69"/>
      <c r="BX779" s="69"/>
      <c r="BY779" s="69"/>
      <c r="BZ779" s="69"/>
      <c r="CA779" s="69"/>
      <c r="CB779" s="69"/>
      <c r="CC779" s="69"/>
      <c r="CD779" s="69"/>
      <c r="CE779" s="69"/>
      <c r="CF779" s="69"/>
      <c r="CG779" s="69"/>
      <c r="CH779" s="69"/>
      <c r="CI779" s="69"/>
      <c r="CJ779" s="69"/>
      <c r="CK779" s="69"/>
      <c r="CL779" s="83"/>
      <c r="CM779" s="69"/>
    </row>
    <row r="780" spans="10:91" x14ac:dyDescent="0.25">
      <c r="J780" s="45"/>
      <c r="K780" s="45"/>
      <c r="L780" s="45"/>
      <c r="M780" s="45"/>
      <c r="N780" s="45"/>
      <c r="O780" s="45"/>
      <c r="P780" s="45"/>
      <c r="Q780" s="45"/>
      <c r="R780" s="45"/>
      <c r="AO780" s="34"/>
      <c r="AP780" s="34"/>
      <c r="AQ780" s="34"/>
      <c r="AR780" s="34"/>
      <c r="BR780" s="69"/>
      <c r="BS780" s="69"/>
      <c r="BT780" s="69"/>
      <c r="BU780" s="69"/>
      <c r="BV780" s="69"/>
      <c r="BW780" s="69"/>
      <c r="BX780" s="69"/>
      <c r="BY780" s="69"/>
      <c r="BZ780" s="69"/>
      <c r="CA780" s="69"/>
      <c r="CB780" s="69"/>
      <c r="CC780" s="69"/>
      <c r="CD780" s="69"/>
      <c r="CE780" s="69"/>
      <c r="CF780" s="69"/>
      <c r="CG780" s="69"/>
      <c r="CH780" s="69"/>
      <c r="CI780" s="69"/>
      <c r="CJ780" s="69"/>
      <c r="CK780" s="69"/>
      <c r="CL780" s="83"/>
      <c r="CM780" s="69"/>
    </row>
    <row r="781" spans="10:91" x14ac:dyDescent="0.25">
      <c r="J781" s="45"/>
      <c r="K781" s="45"/>
      <c r="L781" s="45"/>
      <c r="M781" s="45"/>
      <c r="N781" s="45"/>
      <c r="O781" s="45"/>
      <c r="P781" s="45"/>
      <c r="Q781" s="45"/>
      <c r="R781" s="45"/>
      <c r="AO781" s="34"/>
      <c r="AP781" s="34"/>
      <c r="AQ781" s="34"/>
      <c r="AR781" s="34"/>
      <c r="BR781" s="69"/>
      <c r="BS781" s="69"/>
      <c r="BT781" s="69"/>
      <c r="BU781" s="69"/>
      <c r="BV781" s="69"/>
      <c r="BW781" s="69"/>
      <c r="BX781" s="69"/>
      <c r="BY781" s="69"/>
      <c r="BZ781" s="69"/>
      <c r="CA781" s="69"/>
      <c r="CB781" s="69"/>
      <c r="CC781" s="69"/>
      <c r="CD781" s="69"/>
      <c r="CE781" s="69"/>
      <c r="CF781" s="69"/>
      <c r="CG781" s="69"/>
      <c r="CH781" s="69"/>
      <c r="CI781" s="69"/>
      <c r="CJ781" s="69"/>
      <c r="CK781" s="69"/>
      <c r="CL781" s="83"/>
      <c r="CM781" s="69"/>
    </row>
    <row r="782" spans="10:91" x14ac:dyDescent="0.25">
      <c r="J782" s="45"/>
      <c r="K782" s="45"/>
      <c r="L782" s="45"/>
      <c r="M782" s="45"/>
      <c r="N782" s="45"/>
      <c r="O782" s="45"/>
      <c r="P782" s="45"/>
      <c r="Q782" s="45"/>
      <c r="R782" s="45"/>
      <c r="AO782" s="34"/>
      <c r="AP782" s="34"/>
      <c r="AQ782" s="34"/>
      <c r="AR782" s="34"/>
      <c r="BR782" s="69"/>
      <c r="BS782" s="69"/>
      <c r="BT782" s="69"/>
      <c r="BU782" s="69"/>
      <c r="BV782" s="69"/>
      <c r="BW782" s="69"/>
      <c r="BX782" s="69"/>
      <c r="BY782" s="69"/>
      <c r="BZ782" s="69"/>
      <c r="CA782" s="69"/>
      <c r="CB782" s="69"/>
      <c r="CC782" s="69"/>
      <c r="CD782" s="69"/>
      <c r="CE782" s="69"/>
      <c r="CF782" s="69"/>
      <c r="CG782" s="69"/>
      <c r="CH782" s="69"/>
      <c r="CI782" s="69"/>
      <c r="CJ782" s="69"/>
      <c r="CK782" s="69"/>
      <c r="CL782" s="83"/>
      <c r="CM782" s="69"/>
    </row>
    <row r="783" spans="10:91" x14ac:dyDescent="0.25">
      <c r="J783" s="45"/>
      <c r="K783" s="45"/>
      <c r="L783" s="45"/>
      <c r="M783" s="45"/>
      <c r="N783" s="45"/>
      <c r="O783" s="45"/>
      <c r="P783" s="45"/>
      <c r="Q783" s="45"/>
      <c r="R783" s="45"/>
      <c r="AO783" s="34"/>
      <c r="AP783" s="34"/>
      <c r="AQ783" s="34"/>
      <c r="AR783" s="34"/>
      <c r="BR783" s="69"/>
      <c r="BS783" s="69"/>
      <c r="BT783" s="69"/>
      <c r="BU783" s="69"/>
      <c r="BV783" s="69"/>
      <c r="BW783" s="69"/>
      <c r="BX783" s="69"/>
      <c r="BY783" s="69"/>
      <c r="BZ783" s="69"/>
      <c r="CA783" s="69"/>
      <c r="CB783" s="69"/>
      <c r="CC783" s="69"/>
      <c r="CD783" s="69"/>
      <c r="CE783" s="69"/>
      <c r="CF783" s="69"/>
      <c r="CG783" s="69"/>
      <c r="CH783" s="69"/>
      <c r="CI783" s="69"/>
      <c r="CJ783" s="69"/>
      <c r="CK783" s="69"/>
      <c r="CL783" s="83"/>
      <c r="CM783" s="69"/>
    </row>
    <row r="784" spans="10:91" x14ac:dyDescent="0.25">
      <c r="J784" s="45"/>
      <c r="K784" s="45"/>
      <c r="L784" s="45"/>
      <c r="M784" s="45"/>
      <c r="N784" s="45"/>
      <c r="O784" s="45"/>
      <c r="P784" s="45"/>
      <c r="Q784" s="45"/>
      <c r="R784" s="45"/>
      <c r="AO784" s="34"/>
      <c r="AP784" s="34"/>
      <c r="AQ784" s="34"/>
      <c r="AR784" s="34"/>
      <c r="BR784" s="69"/>
      <c r="BS784" s="69"/>
      <c r="BT784" s="69"/>
      <c r="BU784" s="69"/>
      <c r="BV784" s="69"/>
      <c r="BW784" s="69"/>
      <c r="BX784" s="69"/>
      <c r="BY784" s="69"/>
      <c r="BZ784" s="69"/>
      <c r="CA784" s="69"/>
      <c r="CB784" s="69"/>
      <c r="CC784" s="69"/>
      <c r="CD784" s="69"/>
      <c r="CE784" s="69"/>
      <c r="CF784" s="69"/>
      <c r="CG784" s="69"/>
      <c r="CH784" s="69"/>
      <c r="CI784" s="69"/>
      <c r="CJ784" s="69"/>
      <c r="CK784" s="69"/>
      <c r="CL784" s="83"/>
      <c r="CM784" s="69"/>
    </row>
    <row r="785" spans="10:91" x14ac:dyDescent="0.25">
      <c r="J785" s="45"/>
      <c r="K785" s="45"/>
      <c r="L785" s="45"/>
      <c r="M785" s="45"/>
      <c r="N785" s="45"/>
      <c r="O785" s="45"/>
      <c r="P785" s="45"/>
      <c r="Q785" s="45"/>
      <c r="R785" s="45"/>
      <c r="AO785" s="34"/>
      <c r="AP785" s="34"/>
      <c r="AQ785" s="34"/>
      <c r="AR785" s="34"/>
      <c r="BR785" s="69"/>
      <c r="BS785" s="69"/>
      <c r="BT785" s="69"/>
      <c r="BU785" s="69"/>
      <c r="BV785" s="69"/>
      <c r="BW785" s="69"/>
      <c r="BX785" s="69"/>
      <c r="BY785" s="69"/>
      <c r="BZ785" s="69"/>
      <c r="CA785" s="69"/>
      <c r="CB785" s="69"/>
      <c r="CC785" s="69"/>
      <c r="CD785" s="69"/>
      <c r="CE785" s="69"/>
      <c r="CF785" s="69"/>
      <c r="CG785" s="69"/>
      <c r="CH785" s="69"/>
      <c r="CI785" s="69"/>
      <c r="CJ785" s="69"/>
      <c r="CK785" s="69"/>
      <c r="CL785" s="83"/>
      <c r="CM785" s="69"/>
    </row>
    <row r="786" spans="10:91" x14ac:dyDescent="0.25">
      <c r="J786" s="45"/>
      <c r="K786" s="45"/>
      <c r="L786" s="45"/>
      <c r="M786" s="45"/>
      <c r="N786" s="45"/>
      <c r="O786" s="45"/>
      <c r="P786" s="45"/>
      <c r="Q786" s="45"/>
      <c r="R786" s="45"/>
      <c r="AO786" s="34"/>
      <c r="AP786" s="34"/>
      <c r="AQ786" s="34"/>
      <c r="AR786" s="34"/>
      <c r="BR786" s="69"/>
      <c r="BS786" s="69"/>
      <c r="BT786" s="69"/>
      <c r="BU786" s="69"/>
      <c r="BV786" s="69"/>
      <c r="BW786" s="69"/>
      <c r="BX786" s="69"/>
      <c r="BY786" s="69"/>
      <c r="BZ786" s="69"/>
      <c r="CA786" s="69"/>
      <c r="CB786" s="69"/>
      <c r="CC786" s="69"/>
      <c r="CD786" s="69"/>
      <c r="CE786" s="69"/>
      <c r="CF786" s="69"/>
      <c r="CG786" s="69"/>
      <c r="CH786" s="69"/>
      <c r="CI786" s="69"/>
      <c r="CJ786" s="69"/>
      <c r="CK786" s="69"/>
      <c r="CL786" s="83"/>
      <c r="CM786" s="69"/>
    </row>
    <row r="787" spans="10:91" x14ac:dyDescent="0.25">
      <c r="J787" s="45"/>
      <c r="K787" s="45"/>
      <c r="L787" s="45"/>
      <c r="M787" s="45"/>
      <c r="N787" s="45"/>
      <c r="O787" s="45"/>
      <c r="P787" s="45"/>
      <c r="Q787" s="45"/>
      <c r="R787" s="45"/>
      <c r="AO787" s="34"/>
      <c r="AP787" s="34"/>
      <c r="AQ787" s="34"/>
      <c r="AR787" s="34"/>
      <c r="BR787" s="69"/>
      <c r="BS787" s="69"/>
      <c r="BT787" s="69"/>
      <c r="BU787" s="69"/>
      <c r="BV787" s="69"/>
      <c r="BW787" s="69"/>
      <c r="BX787" s="69"/>
      <c r="BY787" s="69"/>
      <c r="BZ787" s="69"/>
      <c r="CA787" s="69"/>
      <c r="CB787" s="69"/>
      <c r="CC787" s="69"/>
      <c r="CD787" s="69"/>
      <c r="CE787" s="69"/>
      <c r="CF787" s="69"/>
      <c r="CG787" s="69"/>
      <c r="CH787" s="69"/>
      <c r="CI787" s="69"/>
      <c r="CJ787" s="69"/>
      <c r="CK787" s="69"/>
      <c r="CL787" s="83"/>
      <c r="CM787" s="69"/>
    </row>
    <row r="788" spans="10:91" x14ac:dyDescent="0.25">
      <c r="J788" s="45"/>
      <c r="K788" s="45"/>
      <c r="L788" s="45"/>
      <c r="M788" s="45"/>
      <c r="N788" s="45"/>
      <c r="O788" s="45"/>
      <c r="P788" s="45"/>
      <c r="Q788" s="45"/>
      <c r="R788" s="45"/>
      <c r="AO788" s="34"/>
      <c r="AP788" s="34"/>
      <c r="AQ788" s="34"/>
      <c r="AR788" s="34"/>
      <c r="BR788" s="69"/>
      <c r="BS788" s="69"/>
      <c r="BT788" s="69"/>
      <c r="BU788" s="69"/>
      <c r="BV788" s="69"/>
      <c r="BW788" s="69"/>
      <c r="BX788" s="69"/>
      <c r="BY788" s="69"/>
      <c r="BZ788" s="69"/>
      <c r="CA788" s="69"/>
      <c r="CB788" s="69"/>
      <c r="CC788" s="69"/>
      <c r="CD788" s="69"/>
      <c r="CE788" s="69"/>
      <c r="CF788" s="69"/>
      <c r="CG788" s="69"/>
      <c r="CH788" s="69"/>
      <c r="CI788" s="69"/>
      <c r="CJ788" s="69"/>
      <c r="CK788" s="69"/>
      <c r="CL788" s="83"/>
      <c r="CM788" s="69"/>
    </row>
    <row r="789" spans="10:91" x14ac:dyDescent="0.25">
      <c r="J789" s="45"/>
      <c r="K789" s="45"/>
      <c r="L789" s="45"/>
      <c r="M789" s="45"/>
      <c r="N789" s="45"/>
      <c r="O789" s="45"/>
      <c r="P789" s="45"/>
      <c r="Q789" s="45"/>
      <c r="R789" s="45"/>
      <c r="AO789" s="34"/>
      <c r="AP789" s="34"/>
      <c r="AQ789" s="34"/>
      <c r="AR789" s="34"/>
      <c r="BR789" s="69"/>
      <c r="BS789" s="69"/>
      <c r="BT789" s="69"/>
      <c r="BU789" s="69"/>
      <c r="BV789" s="69"/>
      <c r="BW789" s="69"/>
      <c r="BX789" s="69"/>
      <c r="BY789" s="69"/>
      <c r="BZ789" s="69"/>
      <c r="CA789" s="69"/>
      <c r="CB789" s="69"/>
      <c r="CC789" s="69"/>
      <c r="CD789" s="69"/>
      <c r="CE789" s="69"/>
      <c r="CF789" s="69"/>
      <c r="CG789" s="69"/>
      <c r="CH789" s="69"/>
      <c r="CI789" s="69"/>
      <c r="CJ789" s="69"/>
      <c r="CK789" s="69"/>
      <c r="CL789" s="83"/>
      <c r="CM789" s="69"/>
    </row>
    <row r="790" spans="10:91" x14ac:dyDescent="0.25">
      <c r="J790" s="45"/>
      <c r="K790" s="45"/>
      <c r="L790" s="45"/>
      <c r="M790" s="45"/>
      <c r="N790" s="45"/>
      <c r="O790" s="45"/>
      <c r="P790" s="45"/>
      <c r="Q790" s="45"/>
      <c r="R790" s="45"/>
      <c r="AO790" s="34"/>
      <c r="AP790" s="34"/>
      <c r="AQ790" s="34"/>
      <c r="AR790" s="34"/>
      <c r="BR790" s="69"/>
      <c r="BS790" s="69"/>
      <c r="BT790" s="69"/>
      <c r="BU790" s="69"/>
      <c r="BV790" s="69"/>
      <c r="BW790" s="69"/>
      <c r="BX790" s="69"/>
      <c r="BY790" s="69"/>
      <c r="BZ790" s="69"/>
      <c r="CA790" s="69"/>
      <c r="CB790" s="69"/>
      <c r="CC790" s="69"/>
      <c r="CD790" s="69"/>
      <c r="CE790" s="69"/>
      <c r="CF790" s="69"/>
      <c r="CG790" s="69"/>
      <c r="CH790" s="69"/>
      <c r="CI790" s="69"/>
      <c r="CJ790" s="69"/>
      <c r="CK790" s="69"/>
      <c r="CL790" s="83"/>
      <c r="CM790" s="69"/>
    </row>
    <row r="791" spans="10:91" x14ac:dyDescent="0.25">
      <c r="J791" s="45"/>
      <c r="K791" s="45"/>
      <c r="L791" s="45"/>
      <c r="M791" s="45"/>
      <c r="N791" s="45"/>
      <c r="O791" s="45"/>
      <c r="P791" s="45"/>
      <c r="Q791" s="45"/>
      <c r="R791" s="45"/>
      <c r="AO791" s="34"/>
      <c r="AP791" s="34"/>
      <c r="AQ791" s="34"/>
      <c r="AR791" s="34"/>
      <c r="BR791" s="69"/>
      <c r="BS791" s="69"/>
      <c r="BT791" s="69"/>
      <c r="BU791" s="69"/>
      <c r="BV791" s="69"/>
      <c r="BW791" s="69"/>
      <c r="BX791" s="69"/>
      <c r="BY791" s="69"/>
      <c r="BZ791" s="69"/>
      <c r="CA791" s="69"/>
      <c r="CB791" s="69"/>
      <c r="CC791" s="69"/>
      <c r="CD791" s="69"/>
      <c r="CE791" s="69"/>
      <c r="CF791" s="69"/>
      <c r="CG791" s="69"/>
      <c r="CH791" s="69"/>
      <c r="CI791" s="69"/>
      <c r="CJ791" s="69"/>
      <c r="CK791" s="69"/>
      <c r="CL791" s="83"/>
      <c r="CM791" s="69"/>
    </row>
    <row r="792" spans="10:91" x14ac:dyDescent="0.25">
      <c r="J792" s="45"/>
      <c r="K792" s="45"/>
      <c r="L792" s="45"/>
      <c r="M792" s="45"/>
      <c r="N792" s="45"/>
      <c r="O792" s="45"/>
      <c r="P792" s="45"/>
      <c r="Q792" s="45"/>
      <c r="R792" s="45"/>
      <c r="AO792" s="34"/>
      <c r="AP792" s="34"/>
      <c r="AQ792" s="34"/>
      <c r="AR792" s="34"/>
      <c r="BR792" s="69"/>
      <c r="BS792" s="69"/>
      <c r="BT792" s="69"/>
      <c r="BU792" s="69"/>
      <c r="BV792" s="69"/>
      <c r="BW792" s="69"/>
      <c r="BX792" s="69"/>
      <c r="BY792" s="69"/>
      <c r="BZ792" s="69"/>
      <c r="CA792" s="69"/>
      <c r="CB792" s="69"/>
      <c r="CC792" s="69"/>
      <c r="CD792" s="69"/>
      <c r="CE792" s="69"/>
      <c r="CF792" s="69"/>
      <c r="CG792" s="69"/>
      <c r="CH792" s="69"/>
      <c r="CI792" s="69"/>
      <c r="CJ792" s="69"/>
      <c r="CK792" s="69"/>
      <c r="CL792" s="83"/>
      <c r="CM792" s="69"/>
    </row>
    <row r="793" spans="10:91" x14ac:dyDescent="0.25">
      <c r="J793" s="45"/>
      <c r="K793" s="45"/>
      <c r="L793" s="45"/>
      <c r="M793" s="45"/>
      <c r="N793" s="45"/>
      <c r="O793" s="45"/>
      <c r="P793" s="45"/>
      <c r="Q793" s="45"/>
      <c r="R793" s="45"/>
      <c r="AO793" s="34"/>
      <c r="AP793" s="34"/>
      <c r="AQ793" s="34"/>
      <c r="AR793" s="34"/>
      <c r="BR793" s="69"/>
      <c r="BS793" s="69"/>
      <c r="BT793" s="69"/>
      <c r="BU793" s="69"/>
      <c r="BV793" s="69"/>
      <c r="BW793" s="69"/>
      <c r="BX793" s="69"/>
      <c r="BY793" s="69"/>
      <c r="BZ793" s="69"/>
      <c r="CA793" s="69"/>
      <c r="CB793" s="69"/>
      <c r="CC793" s="69"/>
      <c r="CD793" s="69"/>
      <c r="CE793" s="69"/>
      <c r="CF793" s="69"/>
      <c r="CG793" s="69"/>
      <c r="CH793" s="69"/>
      <c r="CI793" s="69"/>
      <c r="CJ793" s="69"/>
      <c r="CK793" s="69"/>
      <c r="CL793" s="83"/>
      <c r="CM793" s="69"/>
    </row>
    <row r="794" spans="10:91" x14ac:dyDescent="0.25">
      <c r="J794" s="45"/>
      <c r="K794" s="45"/>
      <c r="L794" s="45"/>
      <c r="M794" s="45"/>
      <c r="N794" s="45"/>
      <c r="O794" s="45"/>
      <c r="P794" s="45"/>
      <c r="Q794" s="45"/>
      <c r="R794" s="45"/>
      <c r="AO794" s="34"/>
      <c r="AP794" s="34"/>
      <c r="AQ794" s="34"/>
      <c r="AR794" s="34"/>
      <c r="BR794" s="69"/>
      <c r="BS794" s="69"/>
      <c r="BT794" s="69"/>
      <c r="BU794" s="69"/>
      <c r="BV794" s="69"/>
      <c r="BW794" s="69"/>
      <c r="BX794" s="69"/>
      <c r="BY794" s="69"/>
      <c r="BZ794" s="69"/>
      <c r="CA794" s="69"/>
      <c r="CB794" s="69"/>
      <c r="CC794" s="69"/>
      <c r="CD794" s="69"/>
      <c r="CE794" s="69"/>
      <c r="CF794" s="69"/>
      <c r="CG794" s="69"/>
      <c r="CH794" s="69"/>
      <c r="CI794" s="69"/>
      <c r="CJ794" s="69"/>
      <c r="CK794" s="69"/>
      <c r="CL794" s="83"/>
      <c r="CM794" s="69"/>
    </row>
    <row r="795" spans="10:91" x14ac:dyDescent="0.25">
      <c r="J795" s="45"/>
      <c r="K795" s="45"/>
      <c r="L795" s="45"/>
      <c r="M795" s="45"/>
      <c r="N795" s="45"/>
      <c r="O795" s="45"/>
      <c r="P795" s="45"/>
      <c r="Q795" s="45"/>
      <c r="R795" s="45"/>
      <c r="AO795" s="34"/>
      <c r="AP795" s="34"/>
      <c r="AQ795" s="34"/>
      <c r="AR795" s="34"/>
      <c r="BR795" s="69"/>
      <c r="BS795" s="69"/>
      <c r="BT795" s="69"/>
      <c r="BU795" s="69"/>
      <c r="BV795" s="69"/>
      <c r="BW795" s="69"/>
      <c r="BX795" s="69"/>
      <c r="BY795" s="69"/>
      <c r="BZ795" s="69"/>
      <c r="CA795" s="69"/>
      <c r="CB795" s="69"/>
      <c r="CC795" s="69"/>
      <c r="CD795" s="69"/>
      <c r="CE795" s="69"/>
      <c r="CF795" s="69"/>
      <c r="CG795" s="69"/>
      <c r="CH795" s="69"/>
      <c r="CI795" s="69"/>
      <c r="CJ795" s="69"/>
      <c r="CK795" s="69"/>
      <c r="CL795" s="83"/>
      <c r="CM795" s="69"/>
    </row>
    <row r="796" spans="10:91" x14ac:dyDescent="0.25">
      <c r="J796" s="45"/>
      <c r="K796" s="45"/>
      <c r="L796" s="45"/>
      <c r="M796" s="45"/>
      <c r="N796" s="45"/>
      <c r="O796" s="45"/>
      <c r="P796" s="45"/>
      <c r="Q796" s="45"/>
      <c r="R796" s="45"/>
      <c r="AO796" s="34"/>
      <c r="AP796" s="34"/>
      <c r="AQ796" s="34"/>
      <c r="AR796" s="34"/>
      <c r="BR796" s="69"/>
      <c r="BS796" s="69"/>
      <c r="BT796" s="69"/>
      <c r="BU796" s="69"/>
      <c r="BV796" s="69"/>
      <c r="BW796" s="69"/>
      <c r="BX796" s="69"/>
      <c r="BY796" s="69"/>
      <c r="BZ796" s="69"/>
      <c r="CA796" s="69"/>
      <c r="CB796" s="69"/>
      <c r="CC796" s="69"/>
      <c r="CD796" s="69"/>
      <c r="CE796" s="69"/>
      <c r="CF796" s="69"/>
      <c r="CG796" s="69"/>
      <c r="CH796" s="69"/>
      <c r="CI796" s="69"/>
      <c r="CJ796" s="69"/>
      <c r="CK796" s="69"/>
      <c r="CL796" s="83"/>
      <c r="CM796" s="69"/>
    </row>
    <row r="797" spans="10:91" x14ac:dyDescent="0.25">
      <c r="J797" s="45"/>
      <c r="K797" s="45"/>
      <c r="L797" s="45"/>
      <c r="M797" s="45"/>
      <c r="N797" s="45"/>
      <c r="O797" s="45"/>
      <c r="P797" s="45"/>
      <c r="Q797" s="45"/>
      <c r="R797" s="45"/>
      <c r="AO797" s="34"/>
      <c r="AP797" s="34"/>
      <c r="AQ797" s="34"/>
      <c r="AR797" s="34"/>
      <c r="BR797" s="69"/>
      <c r="BS797" s="69"/>
      <c r="BT797" s="69"/>
      <c r="BU797" s="69"/>
      <c r="BV797" s="69"/>
      <c r="BW797" s="69"/>
      <c r="BX797" s="69"/>
      <c r="BY797" s="69"/>
      <c r="BZ797" s="69"/>
      <c r="CA797" s="69"/>
      <c r="CB797" s="69"/>
      <c r="CC797" s="69"/>
      <c r="CD797" s="69"/>
      <c r="CE797" s="69"/>
      <c r="CF797" s="69"/>
      <c r="CG797" s="69"/>
      <c r="CH797" s="69"/>
      <c r="CI797" s="69"/>
      <c r="CJ797" s="69"/>
      <c r="CK797" s="69"/>
      <c r="CL797" s="83"/>
      <c r="CM797" s="69"/>
    </row>
    <row r="798" spans="10:91" x14ac:dyDescent="0.25">
      <c r="J798" s="45"/>
      <c r="K798" s="45"/>
      <c r="L798" s="45"/>
      <c r="M798" s="45"/>
      <c r="N798" s="45"/>
      <c r="O798" s="45"/>
      <c r="P798" s="45"/>
      <c r="Q798" s="45"/>
      <c r="R798" s="45"/>
      <c r="AO798" s="34"/>
      <c r="AP798" s="34"/>
      <c r="AQ798" s="34"/>
      <c r="AR798" s="34"/>
      <c r="BR798" s="69"/>
      <c r="BS798" s="69"/>
      <c r="BT798" s="69"/>
      <c r="BU798" s="69"/>
      <c r="BV798" s="69"/>
      <c r="BW798" s="69"/>
      <c r="BX798" s="69"/>
      <c r="BY798" s="69"/>
      <c r="BZ798" s="69"/>
      <c r="CA798" s="69"/>
      <c r="CB798" s="69"/>
      <c r="CC798" s="69"/>
      <c r="CD798" s="69"/>
      <c r="CE798" s="69"/>
      <c r="CF798" s="69"/>
      <c r="CG798" s="69"/>
      <c r="CH798" s="69"/>
      <c r="CI798" s="69"/>
      <c r="CJ798" s="69"/>
      <c r="CK798" s="69"/>
      <c r="CL798" s="83"/>
      <c r="CM798" s="69"/>
    </row>
    <row r="799" spans="10:91" x14ac:dyDescent="0.25">
      <c r="J799" s="45"/>
      <c r="K799" s="45"/>
      <c r="L799" s="45"/>
      <c r="M799" s="45"/>
      <c r="N799" s="45"/>
      <c r="O799" s="45"/>
      <c r="P799" s="45"/>
      <c r="Q799" s="45"/>
      <c r="R799" s="45"/>
      <c r="AO799" s="34"/>
      <c r="AP799" s="34"/>
      <c r="AQ799" s="34"/>
      <c r="AR799" s="34"/>
      <c r="BR799" s="69"/>
      <c r="BS799" s="69"/>
      <c r="BT799" s="69"/>
      <c r="BU799" s="69"/>
      <c r="BV799" s="69"/>
      <c r="BW799" s="69"/>
      <c r="BX799" s="69"/>
      <c r="BY799" s="69"/>
      <c r="BZ799" s="69"/>
      <c r="CA799" s="69"/>
      <c r="CB799" s="69"/>
      <c r="CC799" s="69"/>
      <c r="CD799" s="69"/>
      <c r="CE799" s="69"/>
      <c r="CF799" s="69"/>
      <c r="CG799" s="69"/>
      <c r="CH799" s="69"/>
      <c r="CI799" s="69"/>
      <c r="CJ799" s="69"/>
      <c r="CK799" s="69"/>
      <c r="CL799" s="83"/>
      <c r="CM799" s="69"/>
    </row>
    <row r="800" spans="10:91" x14ac:dyDescent="0.25">
      <c r="J800" s="45"/>
      <c r="K800" s="45"/>
      <c r="L800" s="45"/>
      <c r="M800" s="45"/>
      <c r="N800" s="45"/>
      <c r="O800" s="45"/>
      <c r="P800" s="45"/>
      <c r="Q800" s="45"/>
      <c r="R800" s="45"/>
      <c r="AO800" s="34"/>
      <c r="AP800" s="34"/>
      <c r="AQ800" s="34"/>
      <c r="AR800" s="34"/>
      <c r="BR800" s="69"/>
      <c r="BS800" s="69"/>
      <c r="BT800" s="69"/>
      <c r="BU800" s="69"/>
      <c r="BV800" s="69"/>
      <c r="BW800" s="69"/>
      <c r="BX800" s="69"/>
      <c r="BY800" s="69"/>
      <c r="BZ800" s="69"/>
      <c r="CA800" s="69"/>
      <c r="CB800" s="69"/>
      <c r="CC800" s="69"/>
      <c r="CD800" s="69"/>
      <c r="CE800" s="69"/>
      <c r="CF800" s="69"/>
      <c r="CG800" s="69"/>
      <c r="CH800" s="69"/>
      <c r="CI800" s="69"/>
      <c r="CJ800" s="69"/>
      <c r="CK800" s="69"/>
      <c r="CL800" s="83"/>
      <c r="CM800" s="69"/>
    </row>
    <row r="801" spans="10:91" x14ac:dyDescent="0.25">
      <c r="J801" s="45"/>
      <c r="K801" s="45"/>
      <c r="L801" s="45"/>
      <c r="M801" s="45"/>
      <c r="N801" s="45"/>
      <c r="O801" s="45"/>
      <c r="P801" s="45"/>
      <c r="Q801" s="45"/>
      <c r="R801" s="45"/>
      <c r="AO801" s="34"/>
      <c r="AP801" s="34"/>
      <c r="AQ801" s="34"/>
      <c r="AR801" s="34"/>
      <c r="BR801" s="69"/>
      <c r="BS801" s="69"/>
      <c r="BT801" s="69"/>
      <c r="BU801" s="69"/>
      <c r="BV801" s="69"/>
      <c r="BW801" s="69"/>
      <c r="BX801" s="69"/>
      <c r="BY801" s="69"/>
      <c r="BZ801" s="69"/>
      <c r="CA801" s="69"/>
      <c r="CB801" s="69"/>
      <c r="CC801" s="69"/>
      <c r="CD801" s="69"/>
      <c r="CE801" s="69"/>
      <c r="CF801" s="69"/>
      <c r="CG801" s="69"/>
      <c r="CH801" s="69"/>
      <c r="CI801" s="69"/>
      <c r="CJ801" s="69"/>
      <c r="CK801" s="69"/>
      <c r="CL801" s="83"/>
      <c r="CM801" s="69"/>
    </row>
    <row r="802" spans="10:91" x14ac:dyDescent="0.25">
      <c r="J802" s="45"/>
      <c r="K802" s="45"/>
      <c r="L802" s="45"/>
      <c r="M802" s="45"/>
      <c r="N802" s="45"/>
      <c r="O802" s="45"/>
      <c r="P802" s="45"/>
      <c r="Q802" s="45"/>
      <c r="R802" s="45"/>
      <c r="AO802" s="34"/>
      <c r="AP802" s="34"/>
      <c r="AQ802" s="34"/>
      <c r="AR802" s="34"/>
      <c r="BR802" s="69"/>
      <c r="BS802" s="69"/>
      <c r="BT802" s="69"/>
      <c r="BU802" s="69"/>
      <c r="BV802" s="69"/>
      <c r="BW802" s="69"/>
      <c r="BX802" s="69"/>
      <c r="BY802" s="69"/>
      <c r="BZ802" s="69"/>
      <c r="CA802" s="69"/>
      <c r="CB802" s="69"/>
      <c r="CC802" s="69"/>
      <c r="CD802" s="69"/>
      <c r="CE802" s="69"/>
      <c r="CF802" s="69"/>
      <c r="CG802" s="69"/>
      <c r="CH802" s="69"/>
      <c r="CI802" s="69"/>
      <c r="CJ802" s="69"/>
      <c r="CK802" s="69"/>
      <c r="CL802" s="83"/>
      <c r="CM802" s="69"/>
    </row>
    <row r="803" spans="10:91" x14ac:dyDescent="0.25">
      <c r="J803" s="45"/>
      <c r="K803" s="45"/>
      <c r="L803" s="45"/>
      <c r="M803" s="45"/>
      <c r="N803" s="45"/>
      <c r="O803" s="45"/>
      <c r="P803" s="45"/>
      <c r="Q803" s="45"/>
      <c r="R803" s="45"/>
      <c r="AO803" s="34"/>
      <c r="AP803" s="34"/>
      <c r="AQ803" s="34"/>
      <c r="AR803" s="34"/>
      <c r="BR803" s="69"/>
      <c r="BS803" s="69"/>
      <c r="BT803" s="69"/>
      <c r="BU803" s="69"/>
      <c r="BV803" s="69"/>
      <c r="BW803" s="69"/>
      <c r="BX803" s="69"/>
      <c r="BY803" s="69"/>
      <c r="BZ803" s="69"/>
      <c r="CA803" s="69"/>
      <c r="CB803" s="69"/>
      <c r="CC803" s="69"/>
      <c r="CD803" s="69"/>
      <c r="CE803" s="69"/>
      <c r="CF803" s="69"/>
      <c r="CG803" s="69"/>
      <c r="CH803" s="69"/>
      <c r="CI803" s="69"/>
      <c r="CJ803" s="69"/>
      <c r="CK803" s="69"/>
      <c r="CL803" s="83"/>
      <c r="CM803" s="69"/>
    </row>
    <row r="804" spans="10:91" x14ac:dyDescent="0.25">
      <c r="J804" s="45"/>
      <c r="K804" s="45"/>
      <c r="L804" s="45"/>
      <c r="M804" s="45"/>
      <c r="N804" s="45"/>
      <c r="O804" s="45"/>
      <c r="P804" s="45"/>
      <c r="Q804" s="45"/>
      <c r="R804" s="45"/>
      <c r="AO804" s="34"/>
      <c r="AP804" s="34"/>
      <c r="AQ804" s="34"/>
      <c r="AR804" s="34"/>
      <c r="BR804" s="69"/>
      <c r="BS804" s="69"/>
      <c r="BT804" s="69"/>
      <c r="BU804" s="69"/>
      <c r="BV804" s="69"/>
      <c r="BW804" s="69"/>
      <c r="BX804" s="69"/>
      <c r="BY804" s="69"/>
      <c r="BZ804" s="69"/>
      <c r="CA804" s="69"/>
      <c r="CB804" s="69"/>
      <c r="CC804" s="69"/>
      <c r="CD804" s="69"/>
      <c r="CE804" s="69"/>
      <c r="CF804" s="69"/>
      <c r="CG804" s="69"/>
      <c r="CH804" s="69"/>
      <c r="CI804" s="69"/>
      <c r="CJ804" s="69"/>
      <c r="CK804" s="69"/>
      <c r="CL804" s="83"/>
      <c r="CM804" s="69"/>
    </row>
    <row r="805" spans="10:91" x14ac:dyDescent="0.25">
      <c r="J805" s="45"/>
      <c r="K805" s="45"/>
      <c r="L805" s="45"/>
      <c r="M805" s="45"/>
      <c r="N805" s="45"/>
      <c r="O805" s="45"/>
      <c r="P805" s="45"/>
      <c r="Q805" s="45"/>
      <c r="R805" s="45"/>
      <c r="AO805" s="34"/>
      <c r="AP805" s="34"/>
      <c r="AQ805" s="34"/>
      <c r="AR805" s="34"/>
      <c r="BR805" s="69"/>
      <c r="BS805" s="69"/>
      <c r="BT805" s="69"/>
      <c r="BU805" s="69"/>
      <c r="BV805" s="69"/>
      <c r="BW805" s="69"/>
      <c r="BX805" s="69"/>
      <c r="BY805" s="69"/>
      <c r="BZ805" s="69"/>
      <c r="CA805" s="69"/>
      <c r="CB805" s="69"/>
      <c r="CC805" s="69"/>
      <c r="CD805" s="69"/>
      <c r="CE805" s="69"/>
      <c r="CF805" s="69"/>
      <c r="CG805" s="69"/>
      <c r="CH805" s="69"/>
      <c r="CI805" s="69"/>
      <c r="CJ805" s="69"/>
      <c r="CK805" s="69"/>
      <c r="CL805" s="83"/>
      <c r="CM805" s="69"/>
    </row>
    <row r="806" spans="10:91" x14ac:dyDescent="0.25">
      <c r="J806" s="45"/>
      <c r="K806" s="45"/>
      <c r="L806" s="45"/>
      <c r="M806" s="45"/>
      <c r="N806" s="45"/>
      <c r="O806" s="45"/>
      <c r="P806" s="45"/>
      <c r="Q806" s="45"/>
      <c r="R806" s="45"/>
      <c r="AO806" s="34"/>
      <c r="AP806" s="34"/>
      <c r="AQ806" s="34"/>
      <c r="AR806" s="34"/>
      <c r="BR806" s="69"/>
      <c r="BS806" s="69"/>
      <c r="BT806" s="69"/>
      <c r="BU806" s="69"/>
      <c r="BV806" s="69"/>
      <c r="BW806" s="69"/>
      <c r="BX806" s="69"/>
      <c r="BY806" s="69"/>
      <c r="BZ806" s="69"/>
      <c r="CA806" s="69"/>
      <c r="CB806" s="69"/>
      <c r="CC806" s="69"/>
      <c r="CD806" s="69"/>
      <c r="CE806" s="69"/>
      <c r="CF806" s="69"/>
      <c r="CG806" s="69"/>
      <c r="CH806" s="69"/>
      <c r="CI806" s="69"/>
      <c r="CJ806" s="69"/>
      <c r="CK806" s="69"/>
      <c r="CL806" s="83"/>
      <c r="CM806" s="69"/>
    </row>
    <row r="807" spans="10:91" x14ac:dyDescent="0.25">
      <c r="J807" s="45"/>
      <c r="K807" s="45"/>
      <c r="L807" s="45"/>
      <c r="M807" s="45"/>
      <c r="N807" s="45"/>
      <c r="O807" s="45"/>
      <c r="P807" s="45"/>
      <c r="Q807" s="45"/>
      <c r="R807" s="45"/>
      <c r="AO807" s="34"/>
      <c r="AP807" s="34"/>
      <c r="AQ807" s="34"/>
      <c r="AR807" s="34"/>
      <c r="BR807" s="69"/>
      <c r="BS807" s="69"/>
      <c r="BT807" s="69"/>
      <c r="BU807" s="69"/>
      <c r="BV807" s="69"/>
      <c r="BW807" s="69"/>
      <c r="BX807" s="69"/>
      <c r="BY807" s="69"/>
      <c r="BZ807" s="69"/>
      <c r="CA807" s="69"/>
      <c r="CB807" s="69"/>
      <c r="CC807" s="69"/>
      <c r="CD807" s="69"/>
      <c r="CE807" s="69"/>
      <c r="CF807" s="69"/>
      <c r="CG807" s="69"/>
      <c r="CH807" s="69"/>
      <c r="CI807" s="69"/>
      <c r="CJ807" s="69"/>
      <c r="CK807" s="69"/>
      <c r="CL807" s="83"/>
      <c r="CM807" s="69"/>
    </row>
    <row r="808" spans="10:91" x14ac:dyDescent="0.25">
      <c r="J808" s="45"/>
      <c r="K808" s="45"/>
      <c r="L808" s="45"/>
      <c r="M808" s="45"/>
      <c r="N808" s="45"/>
      <c r="O808" s="45"/>
      <c r="P808" s="45"/>
      <c r="Q808" s="45"/>
      <c r="R808" s="45"/>
      <c r="AO808" s="34"/>
      <c r="AP808" s="34"/>
      <c r="AQ808" s="34"/>
      <c r="AR808" s="34"/>
      <c r="BR808" s="69"/>
      <c r="BS808" s="69"/>
      <c r="BT808" s="69"/>
      <c r="BU808" s="69"/>
      <c r="BV808" s="69"/>
      <c r="BW808" s="69"/>
      <c r="BX808" s="69"/>
      <c r="BY808" s="69"/>
      <c r="BZ808" s="69"/>
      <c r="CA808" s="69"/>
      <c r="CB808" s="69"/>
      <c r="CC808" s="69"/>
      <c r="CD808" s="69"/>
      <c r="CE808" s="69"/>
      <c r="CF808" s="69"/>
      <c r="CG808" s="69"/>
      <c r="CH808" s="69"/>
      <c r="CI808" s="69"/>
      <c r="CJ808" s="69"/>
      <c r="CK808" s="69"/>
      <c r="CL808" s="83"/>
      <c r="CM808" s="69"/>
    </row>
    <row r="809" spans="10:91" x14ac:dyDescent="0.25">
      <c r="J809" s="45"/>
      <c r="K809" s="45"/>
      <c r="L809" s="45"/>
      <c r="M809" s="45"/>
      <c r="N809" s="45"/>
      <c r="O809" s="45"/>
      <c r="P809" s="45"/>
      <c r="Q809" s="45"/>
      <c r="R809" s="45"/>
      <c r="AO809" s="34"/>
      <c r="AP809" s="34"/>
      <c r="AQ809" s="34"/>
      <c r="AR809" s="34"/>
      <c r="BR809" s="69"/>
      <c r="BS809" s="69"/>
      <c r="BT809" s="69"/>
      <c r="BU809" s="69"/>
      <c r="BV809" s="69"/>
      <c r="BW809" s="69"/>
      <c r="BX809" s="69"/>
      <c r="BY809" s="69"/>
      <c r="BZ809" s="69"/>
      <c r="CA809" s="69"/>
      <c r="CB809" s="69"/>
      <c r="CC809" s="69"/>
      <c r="CD809" s="69"/>
      <c r="CE809" s="69"/>
      <c r="CF809" s="69"/>
      <c r="CG809" s="69"/>
      <c r="CH809" s="69"/>
      <c r="CI809" s="69"/>
      <c r="CJ809" s="69"/>
      <c r="CK809" s="69"/>
      <c r="CL809" s="83"/>
      <c r="CM809" s="69"/>
    </row>
    <row r="810" spans="10:91" x14ac:dyDescent="0.25">
      <c r="J810" s="45"/>
      <c r="K810" s="45"/>
      <c r="L810" s="45"/>
      <c r="M810" s="45"/>
      <c r="N810" s="45"/>
      <c r="O810" s="45"/>
      <c r="P810" s="45"/>
      <c r="Q810" s="45"/>
      <c r="R810" s="45"/>
      <c r="AO810" s="34"/>
      <c r="AP810" s="34"/>
      <c r="AQ810" s="34"/>
      <c r="AR810" s="34"/>
      <c r="BR810" s="69"/>
      <c r="BS810" s="69"/>
      <c r="BT810" s="69"/>
      <c r="BU810" s="69"/>
      <c r="BV810" s="69"/>
      <c r="BW810" s="69"/>
      <c r="BX810" s="69"/>
      <c r="BY810" s="69"/>
      <c r="BZ810" s="69"/>
      <c r="CA810" s="69"/>
      <c r="CB810" s="69"/>
      <c r="CC810" s="69"/>
      <c r="CD810" s="69"/>
      <c r="CE810" s="69"/>
      <c r="CF810" s="69"/>
      <c r="CG810" s="69"/>
      <c r="CH810" s="69"/>
      <c r="CI810" s="69"/>
      <c r="CJ810" s="69"/>
      <c r="CK810" s="69"/>
      <c r="CL810" s="83"/>
      <c r="CM810" s="69"/>
    </row>
    <row r="811" spans="10:91" x14ac:dyDescent="0.25">
      <c r="J811" s="45"/>
      <c r="K811" s="45"/>
      <c r="L811" s="45"/>
      <c r="M811" s="45"/>
      <c r="N811" s="45"/>
      <c r="O811" s="45"/>
      <c r="P811" s="45"/>
      <c r="Q811" s="45"/>
      <c r="R811" s="45"/>
      <c r="AO811" s="34"/>
      <c r="AP811" s="34"/>
      <c r="AQ811" s="34"/>
      <c r="AR811" s="34"/>
      <c r="BR811" s="69"/>
      <c r="BS811" s="69"/>
      <c r="BT811" s="69"/>
      <c r="BU811" s="69"/>
      <c r="BV811" s="69"/>
      <c r="BW811" s="69"/>
      <c r="BX811" s="69"/>
      <c r="BY811" s="69"/>
      <c r="BZ811" s="69"/>
      <c r="CA811" s="69"/>
      <c r="CB811" s="69"/>
      <c r="CC811" s="69"/>
      <c r="CD811" s="69"/>
      <c r="CE811" s="69"/>
      <c r="CF811" s="69"/>
      <c r="CG811" s="69"/>
      <c r="CH811" s="69"/>
      <c r="CI811" s="69"/>
      <c r="CJ811" s="69"/>
      <c r="CK811" s="69"/>
      <c r="CL811" s="83"/>
      <c r="CM811" s="69"/>
    </row>
    <row r="812" spans="10:91" x14ac:dyDescent="0.25">
      <c r="J812" s="45"/>
      <c r="K812" s="45"/>
      <c r="L812" s="45"/>
      <c r="M812" s="45"/>
      <c r="N812" s="45"/>
      <c r="O812" s="45"/>
      <c r="P812" s="45"/>
      <c r="Q812" s="45"/>
      <c r="R812" s="45"/>
      <c r="AO812" s="34"/>
      <c r="AP812" s="34"/>
      <c r="AQ812" s="34"/>
      <c r="AR812" s="34"/>
      <c r="BR812" s="69"/>
      <c r="BS812" s="69"/>
      <c r="BT812" s="69"/>
      <c r="BU812" s="69"/>
      <c r="BV812" s="69"/>
      <c r="BW812" s="69"/>
      <c r="BX812" s="69"/>
      <c r="BY812" s="69"/>
      <c r="BZ812" s="69"/>
      <c r="CA812" s="69"/>
      <c r="CB812" s="69"/>
      <c r="CC812" s="69"/>
      <c r="CD812" s="69"/>
      <c r="CE812" s="69"/>
      <c r="CF812" s="69"/>
      <c r="CG812" s="69"/>
      <c r="CH812" s="69"/>
      <c r="CI812" s="69"/>
      <c r="CJ812" s="69"/>
      <c r="CK812" s="69"/>
      <c r="CL812" s="83"/>
      <c r="CM812" s="69"/>
    </row>
    <row r="813" spans="10:91" x14ac:dyDescent="0.25">
      <c r="J813" s="45"/>
      <c r="K813" s="45"/>
      <c r="L813" s="45"/>
      <c r="M813" s="45"/>
      <c r="N813" s="45"/>
      <c r="O813" s="45"/>
      <c r="P813" s="45"/>
      <c r="Q813" s="45"/>
      <c r="R813" s="45"/>
      <c r="AO813" s="34"/>
      <c r="AP813" s="34"/>
      <c r="AQ813" s="34"/>
      <c r="AR813" s="34"/>
      <c r="BR813" s="69"/>
      <c r="BS813" s="69"/>
      <c r="BT813" s="69"/>
      <c r="BU813" s="69"/>
      <c r="BV813" s="69"/>
      <c r="BW813" s="69"/>
      <c r="BX813" s="69"/>
      <c r="BY813" s="69"/>
      <c r="BZ813" s="69"/>
      <c r="CA813" s="69"/>
      <c r="CB813" s="69"/>
      <c r="CC813" s="69"/>
      <c r="CD813" s="69"/>
      <c r="CE813" s="69"/>
      <c r="CF813" s="69"/>
      <c r="CG813" s="69"/>
      <c r="CH813" s="69"/>
      <c r="CI813" s="69"/>
      <c r="CJ813" s="69"/>
      <c r="CK813" s="69"/>
      <c r="CL813" s="83"/>
      <c r="CM813" s="69"/>
    </row>
    <row r="814" spans="10:91" x14ac:dyDescent="0.25">
      <c r="J814" s="45"/>
      <c r="K814" s="45"/>
      <c r="L814" s="45"/>
      <c r="M814" s="45"/>
      <c r="N814" s="45"/>
      <c r="O814" s="45"/>
      <c r="P814" s="45"/>
      <c r="Q814" s="45"/>
      <c r="R814" s="45"/>
      <c r="AO814" s="34"/>
      <c r="AP814" s="34"/>
      <c r="AQ814" s="34"/>
      <c r="AR814" s="34"/>
      <c r="BR814" s="69"/>
      <c r="BS814" s="69"/>
      <c r="BT814" s="69"/>
      <c r="BU814" s="69"/>
      <c r="BV814" s="69"/>
      <c r="BW814" s="69"/>
      <c r="BX814" s="69"/>
      <c r="BY814" s="69"/>
      <c r="BZ814" s="69"/>
      <c r="CA814" s="69"/>
      <c r="CB814" s="69"/>
      <c r="CC814" s="69"/>
      <c r="CD814" s="69"/>
      <c r="CE814" s="69"/>
      <c r="CF814" s="69"/>
      <c r="CG814" s="69"/>
      <c r="CH814" s="69"/>
      <c r="CI814" s="69"/>
      <c r="CJ814" s="69"/>
      <c r="CK814" s="69"/>
      <c r="CL814" s="83"/>
      <c r="CM814" s="69"/>
    </row>
    <row r="815" spans="10:91" x14ac:dyDescent="0.25">
      <c r="J815" s="45"/>
      <c r="K815" s="45"/>
      <c r="L815" s="45"/>
      <c r="M815" s="45"/>
      <c r="N815" s="45"/>
      <c r="O815" s="45"/>
      <c r="P815" s="45"/>
      <c r="Q815" s="45"/>
      <c r="R815" s="45"/>
      <c r="AO815" s="34"/>
      <c r="AP815" s="34"/>
      <c r="AQ815" s="34"/>
      <c r="AR815" s="34"/>
      <c r="BR815" s="69"/>
      <c r="BS815" s="69"/>
      <c r="BT815" s="69"/>
      <c r="BU815" s="69"/>
      <c r="BV815" s="69"/>
      <c r="BW815" s="69"/>
      <c r="BX815" s="69"/>
      <c r="BY815" s="69"/>
      <c r="BZ815" s="69"/>
      <c r="CA815" s="69"/>
      <c r="CB815" s="69"/>
      <c r="CC815" s="69"/>
      <c r="CD815" s="69"/>
      <c r="CE815" s="69"/>
      <c r="CF815" s="69"/>
      <c r="CG815" s="69"/>
      <c r="CH815" s="69"/>
      <c r="CI815" s="69"/>
      <c r="CJ815" s="69"/>
      <c r="CK815" s="69"/>
      <c r="CL815" s="83"/>
      <c r="CM815" s="69"/>
    </row>
    <row r="816" spans="10:91" x14ac:dyDescent="0.25">
      <c r="J816" s="45"/>
      <c r="K816" s="45"/>
      <c r="L816" s="45"/>
      <c r="M816" s="45"/>
      <c r="N816" s="45"/>
      <c r="O816" s="45"/>
      <c r="P816" s="45"/>
      <c r="Q816" s="45"/>
      <c r="R816" s="45"/>
      <c r="AO816" s="34"/>
      <c r="AP816" s="34"/>
      <c r="AQ816" s="34"/>
      <c r="AR816" s="34"/>
      <c r="BR816" s="69"/>
      <c r="BS816" s="69"/>
      <c r="BT816" s="69"/>
      <c r="BU816" s="69"/>
      <c r="BV816" s="69"/>
      <c r="BW816" s="69"/>
      <c r="BX816" s="69"/>
      <c r="BY816" s="69"/>
      <c r="BZ816" s="69"/>
      <c r="CA816" s="69"/>
      <c r="CB816" s="69"/>
      <c r="CC816" s="69"/>
      <c r="CD816" s="69"/>
      <c r="CE816" s="69"/>
      <c r="CF816" s="69"/>
      <c r="CG816" s="69"/>
      <c r="CH816" s="69"/>
      <c r="CI816" s="69"/>
      <c r="CJ816" s="69"/>
      <c r="CK816" s="69"/>
      <c r="CL816" s="83"/>
      <c r="CM816" s="69"/>
    </row>
    <row r="817" spans="10:91" x14ac:dyDescent="0.25">
      <c r="J817" s="45"/>
      <c r="K817" s="45"/>
      <c r="L817" s="45"/>
      <c r="M817" s="45"/>
      <c r="N817" s="45"/>
      <c r="O817" s="45"/>
      <c r="P817" s="45"/>
      <c r="Q817" s="45"/>
      <c r="R817" s="45"/>
      <c r="AO817" s="34"/>
      <c r="AP817" s="34"/>
      <c r="AQ817" s="34"/>
      <c r="AR817" s="34"/>
      <c r="BR817" s="69"/>
      <c r="BS817" s="69"/>
      <c r="BT817" s="69"/>
      <c r="BU817" s="69"/>
      <c r="BV817" s="69"/>
      <c r="BW817" s="69"/>
      <c r="BX817" s="69"/>
      <c r="BY817" s="69"/>
      <c r="BZ817" s="69"/>
      <c r="CA817" s="69"/>
      <c r="CB817" s="69"/>
      <c r="CC817" s="69"/>
      <c r="CD817" s="69"/>
      <c r="CE817" s="69"/>
      <c r="CF817" s="69"/>
      <c r="CG817" s="69"/>
      <c r="CH817" s="69"/>
      <c r="CI817" s="69"/>
      <c r="CJ817" s="69"/>
      <c r="CK817" s="69"/>
      <c r="CL817" s="83"/>
      <c r="CM817" s="69"/>
    </row>
    <row r="818" spans="10:91" x14ac:dyDescent="0.25">
      <c r="J818" s="45"/>
      <c r="K818" s="45"/>
      <c r="L818" s="45"/>
      <c r="M818" s="45"/>
      <c r="N818" s="45"/>
      <c r="O818" s="45"/>
      <c r="P818" s="45"/>
      <c r="Q818" s="45"/>
      <c r="R818" s="45"/>
      <c r="AO818" s="34"/>
      <c r="AP818" s="34"/>
      <c r="AQ818" s="34"/>
      <c r="AR818" s="34"/>
      <c r="BR818" s="69"/>
      <c r="BS818" s="69"/>
      <c r="BT818" s="69"/>
      <c r="BU818" s="69"/>
      <c r="BV818" s="69"/>
      <c r="BW818" s="69"/>
      <c r="BX818" s="69"/>
      <c r="BY818" s="69"/>
      <c r="BZ818" s="69"/>
      <c r="CA818" s="69"/>
      <c r="CB818" s="69"/>
      <c r="CC818" s="69"/>
      <c r="CD818" s="69"/>
      <c r="CE818" s="69"/>
      <c r="CF818" s="69"/>
      <c r="CG818" s="69"/>
      <c r="CH818" s="69"/>
      <c r="CI818" s="69"/>
      <c r="CJ818" s="69"/>
      <c r="CK818" s="69"/>
      <c r="CL818" s="83"/>
      <c r="CM818" s="69"/>
    </row>
    <row r="819" spans="10:91" x14ac:dyDescent="0.25">
      <c r="J819" s="45"/>
      <c r="K819" s="45"/>
      <c r="L819" s="45"/>
      <c r="M819" s="45"/>
      <c r="N819" s="45"/>
      <c r="O819" s="45"/>
      <c r="P819" s="45"/>
      <c r="Q819" s="45"/>
      <c r="R819" s="45"/>
      <c r="AO819" s="34"/>
      <c r="AP819" s="34"/>
      <c r="AQ819" s="34"/>
      <c r="AR819" s="34"/>
      <c r="BR819" s="69"/>
      <c r="BS819" s="69"/>
      <c r="BT819" s="69"/>
      <c r="BU819" s="69"/>
      <c r="BV819" s="69"/>
      <c r="BW819" s="69"/>
      <c r="BX819" s="69"/>
      <c r="BY819" s="69"/>
      <c r="BZ819" s="69"/>
      <c r="CA819" s="69"/>
      <c r="CB819" s="69"/>
      <c r="CC819" s="69"/>
      <c r="CD819" s="69"/>
      <c r="CE819" s="69"/>
      <c r="CF819" s="69"/>
      <c r="CG819" s="69"/>
      <c r="CH819" s="69"/>
      <c r="CI819" s="69"/>
      <c r="CJ819" s="69"/>
      <c r="CK819" s="69"/>
      <c r="CL819" s="83"/>
      <c r="CM819" s="69"/>
    </row>
    <row r="820" spans="10:91" x14ac:dyDescent="0.25">
      <c r="J820" s="45"/>
      <c r="K820" s="45"/>
      <c r="L820" s="45"/>
      <c r="M820" s="45"/>
      <c r="N820" s="45"/>
      <c r="O820" s="45"/>
      <c r="P820" s="45"/>
      <c r="Q820" s="45"/>
      <c r="R820" s="45"/>
      <c r="AO820" s="34"/>
      <c r="AP820" s="34"/>
      <c r="AQ820" s="34"/>
      <c r="AR820" s="34"/>
      <c r="BR820" s="69"/>
      <c r="BS820" s="69"/>
      <c r="BT820" s="69"/>
      <c r="BU820" s="69"/>
      <c r="BV820" s="69"/>
      <c r="BW820" s="69"/>
      <c r="BX820" s="69"/>
      <c r="BY820" s="69"/>
      <c r="BZ820" s="69"/>
      <c r="CA820" s="69"/>
      <c r="CB820" s="69"/>
      <c r="CC820" s="69"/>
      <c r="CD820" s="69"/>
      <c r="CE820" s="69"/>
      <c r="CF820" s="69"/>
      <c r="CG820" s="69"/>
      <c r="CH820" s="69"/>
      <c r="CI820" s="69"/>
      <c r="CJ820" s="69"/>
      <c r="CK820" s="69"/>
      <c r="CL820" s="83"/>
      <c r="CM820" s="69"/>
    </row>
    <row r="821" spans="10:91" x14ac:dyDescent="0.25">
      <c r="J821" s="45"/>
      <c r="K821" s="45"/>
      <c r="L821" s="45"/>
      <c r="M821" s="45"/>
      <c r="N821" s="45"/>
      <c r="O821" s="45"/>
      <c r="P821" s="45"/>
      <c r="Q821" s="45"/>
      <c r="R821" s="45"/>
      <c r="AO821" s="34"/>
      <c r="AP821" s="34"/>
      <c r="AQ821" s="34"/>
      <c r="AR821" s="34"/>
      <c r="BR821" s="69"/>
      <c r="BS821" s="69"/>
      <c r="BT821" s="69"/>
      <c r="BU821" s="69"/>
      <c r="BV821" s="69"/>
      <c r="BW821" s="69"/>
      <c r="BX821" s="69"/>
      <c r="BY821" s="69"/>
      <c r="BZ821" s="69"/>
      <c r="CA821" s="69"/>
      <c r="CB821" s="69"/>
      <c r="CC821" s="69"/>
      <c r="CD821" s="69"/>
      <c r="CE821" s="69"/>
      <c r="CF821" s="69"/>
      <c r="CG821" s="69"/>
      <c r="CH821" s="69"/>
      <c r="CI821" s="69"/>
      <c r="CJ821" s="69"/>
      <c r="CK821" s="69"/>
      <c r="CL821" s="83"/>
      <c r="CM821" s="69"/>
    </row>
    <row r="822" spans="10:91" x14ac:dyDescent="0.25">
      <c r="J822" s="45"/>
      <c r="K822" s="45"/>
      <c r="L822" s="45"/>
      <c r="M822" s="45"/>
      <c r="N822" s="45"/>
      <c r="O822" s="45"/>
      <c r="P822" s="45"/>
      <c r="Q822" s="45"/>
      <c r="R822" s="45"/>
      <c r="AO822" s="34"/>
      <c r="AP822" s="34"/>
      <c r="AQ822" s="34"/>
      <c r="AR822" s="34"/>
      <c r="BR822" s="69"/>
      <c r="BS822" s="69"/>
      <c r="BT822" s="69"/>
      <c r="BU822" s="69"/>
      <c r="BV822" s="69"/>
      <c r="BW822" s="69"/>
      <c r="BX822" s="69"/>
      <c r="BY822" s="69"/>
      <c r="BZ822" s="69"/>
      <c r="CA822" s="69"/>
      <c r="CB822" s="69"/>
      <c r="CC822" s="69"/>
      <c r="CD822" s="69"/>
      <c r="CE822" s="69"/>
      <c r="CF822" s="69"/>
      <c r="CG822" s="69"/>
      <c r="CH822" s="69"/>
      <c r="CI822" s="69"/>
      <c r="CJ822" s="69"/>
      <c r="CK822" s="69"/>
      <c r="CL822" s="83"/>
      <c r="CM822" s="69"/>
    </row>
    <row r="823" spans="10:91" x14ac:dyDescent="0.25">
      <c r="J823" s="45"/>
      <c r="K823" s="45"/>
      <c r="L823" s="45"/>
      <c r="M823" s="45"/>
      <c r="N823" s="45"/>
      <c r="O823" s="45"/>
      <c r="P823" s="45"/>
      <c r="Q823" s="45"/>
      <c r="R823" s="45"/>
      <c r="AO823" s="34"/>
      <c r="AP823" s="34"/>
      <c r="AQ823" s="34"/>
      <c r="AR823" s="34"/>
      <c r="BR823" s="69"/>
      <c r="BS823" s="69"/>
      <c r="BT823" s="69"/>
      <c r="BU823" s="69"/>
      <c r="BV823" s="69"/>
      <c r="BW823" s="69"/>
      <c r="BX823" s="69"/>
      <c r="BY823" s="69"/>
      <c r="BZ823" s="69"/>
      <c r="CA823" s="69"/>
      <c r="CB823" s="69"/>
      <c r="CC823" s="69"/>
      <c r="CD823" s="69"/>
      <c r="CE823" s="69"/>
      <c r="CF823" s="69"/>
      <c r="CG823" s="69"/>
      <c r="CH823" s="69"/>
      <c r="CI823" s="69"/>
      <c r="CJ823" s="69"/>
      <c r="CK823" s="69"/>
      <c r="CL823" s="83"/>
      <c r="CM823" s="69"/>
    </row>
    <row r="824" spans="10:91" x14ac:dyDescent="0.25">
      <c r="J824" s="45"/>
      <c r="K824" s="45"/>
      <c r="L824" s="45"/>
      <c r="M824" s="45"/>
      <c r="N824" s="45"/>
      <c r="O824" s="45"/>
      <c r="P824" s="45"/>
      <c r="Q824" s="45"/>
      <c r="R824" s="45"/>
      <c r="AO824" s="34"/>
      <c r="AP824" s="34"/>
      <c r="AQ824" s="34"/>
      <c r="AR824" s="34"/>
      <c r="BR824" s="69"/>
      <c r="BS824" s="69"/>
      <c r="BT824" s="69"/>
      <c r="BU824" s="69"/>
      <c r="BV824" s="69"/>
      <c r="BW824" s="69"/>
      <c r="BX824" s="69"/>
      <c r="BY824" s="69"/>
      <c r="BZ824" s="69"/>
      <c r="CA824" s="69"/>
      <c r="CB824" s="69"/>
      <c r="CC824" s="69"/>
      <c r="CD824" s="69"/>
      <c r="CE824" s="69"/>
      <c r="CF824" s="69"/>
      <c r="CG824" s="69"/>
      <c r="CH824" s="69"/>
      <c r="CI824" s="69"/>
      <c r="CJ824" s="69"/>
      <c r="CK824" s="69"/>
      <c r="CL824" s="83"/>
      <c r="CM824" s="69"/>
    </row>
    <row r="825" spans="10:91" x14ac:dyDescent="0.25">
      <c r="J825" s="45"/>
      <c r="K825" s="45"/>
      <c r="L825" s="45"/>
      <c r="M825" s="45"/>
      <c r="N825" s="45"/>
      <c r="O825" s="45"/>
      <c r="P825" s="45"/>
      <c r="Q825" s="45"/>
      <c r="R825" s="45"/>
      <c r="AO825" s="34"/>
      <c r="AP825" s="34"/>
      <c r="AQ825" s="34"/>
      <c r="AR825" s="34"/>
      <c r="BR825" s="69"/>
      <c r="BS825" s="69"/>
      <c r="BT825" s="69"/>
      <c r="BU825" s="69"/>
      <c r="BV825" s="69"/>
      <c r="BW825" s="69"/>
      <c r="BX825" s="69"/>
      <c r="BY825" s="69"/>
      <c r="BZ825" s="69"/>
      <c r="CA825" s="69"/>
      <c r="CB825" s="69"/>
      <c r="CC825" s="69"/>
      <c r="CD825" s="69"/>
      <c r="CE825" s="69"/>
      <c r="CF825" s="69"/>
      <c r="CG825" s="69"/>
      <c r="CH825" s="69"/>
      <c r="CI825" s="69"/>
      <c r="CJ825" s="69"/>
      <c r="CK825" s="69"/>
      <c r="CL825" s="83"/>
      <c r="CM825" s="69"/>
    </row>
    <row r="826" spans="10:91" x14ac:dyDescent="0.25">
      <c r="J826" s="45"/>
      <c r="K826" s="45"/>
      <c r="L826" s="45"/>
      <c r="M826" s="45"/>
      <c r="N826" s="45"/>
      <c r="O826" s="45"/>
      <c r="P826" s="45"/>
      <c r="Q826" s="45"/>
      <c r="R826" s="45"/>
      <c r="AO826" s="34"/>
      <c r="AP826" s="34"/>
      <c r="AQ826" s="34"/>
      <c r="AR826" s="34"/>
      <c r="BR826" s="69"/>
      <c r="BS826" s="69"/>
      <c r="BT826" s="69"/>
      <c r="BU826" s="69"/>
      <c r="BV826" s="69"/>
      <c r="BW826" s="69"/>
      <c r="BX826" s="69"/>
      <c r="BY826" s="69"/>
      <c r="BZ826" s="69"/>
      <c r="CA826" s="69"/>
      <c r="CB826" s="69"/>
      <c r="CC826" s="69"/>
      <c r="CD826" s="69"/>
      <c r="CE826" s="69"/>
      <c r="CF826" s="69"/>
      <c r="CG826" s="69"/>
      <c r="CH826" s="69"/>
      <c r="CI826" s="69"/>
      <c r="CJ826" s="69"/>
      <c r="CK826" s="69"/>
      <c r="CL826" s="83"/>
      <c r="CM826" s="69"/>
    </row>
    <row r="827" spans="10:91" x14ac:dyDescent="0.25">
      <c r="J827" s="45"/>
      <c r="K827" s="45"/>
      <c r="L827" s="45"/>
      <c r="M827" s="45"/>
      <c r="N827" s="45"/>
      <c r="O827" s="45"/>
      <c r="P827" s="45"/>
      <c r="Q827" s="45"/>
      <c r="R827" s="45"/>
      <c r="AO827" s="34"/>
      <c r="AP827" s="34"/>
      <c r="AQ827" s="34"/>
      <c r="AR827" s="34"/>
      <c r="BR827" s="69"/>
      <c r="BS827" s="69"/>
      <c r="BT827" s="69"/>
      <c r="BU827" s="69"/>
      <c r="BV827" s="69"/>
      <c r="BW827" s="69"/>
      <c r="BX827" s="69"/>
      <c r="BY827" s="69"/>
      <c r="BZ827" s="69"/>
      <c r="CA827" s="69"/>
      <c r="CB827" s="69"/>
      <c r="CC827" s="69"/>
      <c r="CD827" s="69"/>
      <c r="CE827" s="69"/>
      <c r="CF827" s="69"/>
      <c r="CG827" s="69"/>
      <c r="CH827" s="69"/>
      <c r="CI827" s="69"/>
      <c r="CJ827" s="69"/>
      <c r="CK827" s="69"/>
      <c r="CL827" s="83"/>
      <c r="CM827" s="69"/>
    </row>
    <row r="828" spans="10:91" x14ac:dyDescent="0.25">
      <c r="J828" s="45"/>
      <c r="K828" s="45"/>
      <c r="L828" s="45"/>
      <c r="M828" s="45"/>
      <c r="N828" s="45"/>
      <c r="O828" s="45"/>
      <c r="P828" s="45"/>
      <c r="Q828" s="45"/>
      <c r="R828" s="45"/>
      <c r="AO828" s="34"/>
      <c r="AP828" s="34"/>
      <c r="AQ828" s="34"/>
      <c r="AR828" s="34"/>
      <c r="BR828" s="69"/>
      <c r="BS828" s="69"/>
      <c r="BT828" s="69"/>
      <c r="BU828" s="69"/>
      <c r="BV828" s="69"/>
      <c r="BW828" s="69"/>
      <c r="BX828" s="69"/>
      <c r="BY828" s="69"/>
      <c r="BZ828" s="69"/>
      <c r="CA828" s="69"/>
      <c r="CB828" s="69"/>
      <c r="CC828" s="69"/>
      <c r="CD828" s="69"/>
      <c r="CE828" s="69"/>
      <c r="CF828" s="69"/>
      <c r="CG828" s="69"/>
      <c r="CH828" s="69"/>
      <c r="CI828" s="69"/>
      <c r="CJ828" s="69"/>
      <c r="CK828" s="69"/>
      <c r="CL828" s="83"/>
      <c r="CM828" s="69"/>
    </row>
    <row r="829" spans="10:91" x14ac:dyDescent="0.25">
      <c r="J829" s="45"/>
      <c r="K829" s="45"/>
      <c r="L829" s="45"/>
      <c r="M829" s="45"/>
      <c r="N829" s="45"/>
      <c r="O829" s="45"/>
      <c r="P829" s="45"/>
      <c r="Q829" s="45"/>
      <c r="R829" s="45"/>
      <c r="AO829" s="34"/>
      <c r="AP829" s="34"/>
      <c r="AQ829" s="34"/>
      <c r="AR829" s="34"/>
      <c r="BR829" s="69"/>
      <c r="BS829" s="69"/>
      <c r="BT829" s="69"/>
      <c r="BU829" s="69"/>
      <c r="BV829" s="69"/>
      <c r="BW829" s="69"/>
      <c r="BX829" s="69"/>
      <c r="BY829" s="69"/>
      <c r="BZ829" s="69"/>
      <c r="CA829" s="69"/>
      <c r="CB829" s="69"/>
      <c r="CC829" s="69"/>
      <c r="CD829" s="69"/>
      <c r="CE829" s="69"/>
      <c r="CF829" s="69"/>
      <c r="CG829" s="69"/>
      <c r="CH829" s="69"/>
      <c r="CI829" s="69"/>
      <c r="CJ829" s="69"/>
      <c r="CK829" s="69"/>
      <c r="CL829" s="83"/>
      <c r="CM829" s="69"/>
    </row>
    <row r="830" spans="10:91" x14ac:dyDescent="0.25">
      <c r="J830" s="45"/>
      <c r="K830" s="45"/>
      <c r="L830" s="45"/>
      <c r="M830" s="45"/>
      <c r="N830" s="45"/>
      <c r="O830" s="45"/>
      <c r="P830" s="45"/>
      <c r="Q830" s="45"/>
      <c r="R830" s="45"/>
      <c r="AO830" s="34"/>
      <c r="AP830" s="34"/>
      <c r="AQ830" s="34"/>
      <c r="AR830" s="34"/>
      <c r="BR830" s="69"/>
      <c r="BS830" s="69"/>
      <c r="BT830" s="69"/>
      <c r="BU830" s="69"/>
      <c r="BV830" s="69"/>
      <c r="BW830" s="69"/>
      <c r="BX830" s="69"/>
      <c r="BY830" s="69"/>
      <c r="BZ830" s="69"/>
      <c r="CA830" s="69"/>
      <c r="CB830" s="69"/>
      <c r="CC830" s="69"/>
      <c r="CD830" s="69"/>
      <c r="CE830" s="69"/>
      <c r="CF830" s="69"/>
      <c r="CG830" s="69"/>
      <c r="CH830" s="69"/>
      <c r="CI830" s="69"/>
      <c r="CJ830" s="69"/>
      <c r="CK830" s="69"/>
      <c r="CL830" s="83"/>
      <c r="CM830" s="69"/>
    </row>
    <row r="831" spans="10:91" x14ac:dyDescent="0.25">
      <c r="J831" s="45"/>
      <c r="K831" s="45"/>
      <c r="L831" s="45"/>
      <c r="M831" s="45"/>
      <c r="N831" s="45"/>
      <c r="O831" s="45"/>
      <c r="P831" s="45"/>
      <c r="Q831" s="45"/>
      <c r="R831" s="45"/>
      <c r="AO831" s="34"/>
      <c r="AP831" s="34"/>
      <c r="AQ831" s="34"/>
      <c r="AR831" s="34"/>
      <c r="BR831" s="69"/>
      <c r="BS831" s="69"/>
      <c r="BT831" s="69"/>
      <c r="BU831" s="69"/>
      <c r="BV831" s="69"/>
      <c r="BW831" s="69"/>
      <c r="BX831" s="69"/>
      <c r="BY831" s="69"/>
      <c r="BZ831" s="69"/>
      <c r="CA831" s="69"/>
      <c r="CB831" s="69"/>
      <c r="CC831" s="69"/>
      <c r="CD831" s="69"/>
      <c r="CE831" s="69"/>
      <c r="CF831" s="69"/>
      <c r="CG831" s="69"/>
      <c r="CH831" s="69"/>
      <c r="CI831" s="69"/>
      <c r="CJ831" s="69"/>
      <c r="CK831" s="69"/>
      <c r="CL831" s="83"/>
      <c r="CM831" s="69"/>
    </row>
    <row r="832" spans="10:91" x14ac:dyDescent="0.25">
      <c r="J832" s="45"/>
      <c r="K832" s="45"/>
      <c r="L832" s="45"/>
      <c r="M832" s="45"/>
      <c r="N832" s="45"/>
      <c r="O832" s="45"/>
      <c r="P832" s="45"/>
      <c r="Q832" s="45"/>
      <c r="R832" s="45"/>
      <c r="AO832" s="34"/>
      <c r="AP832" s="34"/>
      <c r="AQ832" s="34"/>
      <c r="AR832" s="34"/>
      <c r="BR832" s="69"/>
      <c r="BS832" s="69"/>
      <c r="BT832" s="69"/>
      <c r="BU832" s="69"/>
      <c r="BV832" s="69"/>
      <c r="BW832" s="69"/>
      <c r="BX832" s="69"/>
      <c r="BY832" s="69"/>
      <c r="BZ832" s="69"/>
      <c r="CA832" s="69"/>
      <c r="CB832" s="69"/>
      <c r="CC832" s="69"/>
      <c r="CD832" s="69"/>
      <c r="CE832" s="69"/>
      <c r="CF832" s="69"/>
      <c r="CG832" s="69"/>
      <c r="CH832" s="69"/>
      <c r="CI832" s="69"/>
      <c r="CJ832" s="69"/>
      <c r="CK832" s="69"/>
      <c r="CL832" s="83"/>
      <c r="CM832" s="69"/>
    </row>
    <row r="833" spans="10:91" x14ac:dyDescent="0.25">
      <c r="J833" s="45"/>
      <c r="K833" s="45"/>
      <c r="L833" s="45"/>
      <c r="M833" s="45"/>
      <c r="N833" s="45"/>
      <c r="O833" s="45"/>
      <c r="P833" s="45"/>
      <c r="Q833" s="45"/>
      <c r="R833" s="45"/>
      <c r="AO833" s="34"/>
      <c r="AP833" s="34"/>
      <c r="AQ833" s="34"/>
      <c r="AR833" s="34"/>
      <c r="BR833" s="69"/>
      <c r="BS833" s="69"/>
      <c r="BT833" s="69"/>
      <c r="BU833" s="69"/>
      <c r="BV833" s="69"/>
      <c r="BW833" s="69"/>
      <c r="BX833" s="69"/>
      <c r="BY833" s="69"/>
      <c r="BZ833" s="69"/>
      <c r="CA833" s="69"/>
      <c r="CB833" s="69"/>
      <c r="CC833" s="69"/>
      <c r="CD833" s="69"/>
      <c r="CE833" s="69"/>
      <c r="CF833" s="69"/>
      <c r="CG833" s="69"/>
      <c r="CH833" s="69"/>
      <c r="CI833" s="69"/>
      <c r="CJ833" s="69"/>
      <c r="CK833" s="69"/>
      <c r="CL833" s="83"/>
      <c r="CM833" s="69"/>
    </row>
    <row r="834" spans="10:91" x14ac:dyDescent="0.25">
      <c r="J834" s="45"/>
      <c r="K834" s="45"/>
      <c r="L834" s="45"/>
      <c r="M834" s="45"/>
      <c r="N834" s="45"/>
      <c r="O834" s="45"/>
      <c r="P834" s="45"/>
      <c r="Q834" s="45"/>
      <c r="R834" s="45"/>
      <c r="AO834" s="34"/>
      <c r="AP834" s="34"/>
      <c r="AQ834" s="34"/>
      <c r="AR834" s="34"/>
      <c r="BR834" s="69"/>
      <c r="BS834" s="69"/>
      <c r="BT834" s="69"/>
      <c r="BU834" s="69"/>
      <c r="BV834" s="69"/>
      <c r="BW834" s="69"/>
      <c r="BX834" s="69"/>
      <c r="BY834" s="69"/>
      <c r="BZ834" s="69"/>
      <c r="CA834" s="69"/>
      <c r="CB834" s="69"/>
      <c r="CC834" s="69"/>
      <c r="CD834" s="69"/>
      <c r="CE834" s="69"/>
      <c r="CF834" s="69"/>
      <c r="CG834" s="69"/>
      <c r="CH834" s="69"/>
      <c r="CI834" s="69"/>
      <c r="CJ834" s="69"/>
      <c r="CK834" s="69"/>
      <c r="CL834" s="83"/>
      <c r="CM834" s="69"/>
    </row>
    <row r="835" spans="10:91" x14ac:dyDescent="0.25">
      <c r="J835" s="45"/>
      <c r="K835" s="45"/>
      <c r="L835" s="45"/>
      <c r="M835" s="45"/>
      <c r="N835" s="45"/>
      <c r="O835" s="45"/>
      <c r="P835" s="45"/>
      <c r="Q835" s="45"/>
      <c r="R835" s="45"/>
      <c r="AO835" s="34"/>
      <c r="AP835" s="34"/>
      <c r="AQ835" s="34"/>
      <c r="AR835" s="34"/>
      <c r="BR835" s="69"/>
      <c r="BS835" s="69"/>
      <c r="BT835" s="69"/>
      <c r="BU835" s="69"/>
      <c r="BV835" s="69"/>
      <c r="BW835" s="69"/>
      <c r="BX835" s="69"/>
      <c r="BY835" s="69"/>
      <c r="BZ835" s="69"/>
      <c r="CA835" s="69"/>
      <c r="CB835" s="69"/>
      <c r="CC835" s="69"/>
      <c r="CD835" s="69"/>
      <c r="CE835" s="69"/>
      <c r="CF835" s="69"/>
      <c r="CG835" s="69"/>
      <c r="CH835" s="69"/>
      <c r="CI835" s="69"/>
      <c r="CJ835" s="69"/>
      <c r="CK835" s="69"/>
      <c r="CL835" s="83"/>
      <c r="CM835" s="69"/>
    </row>
    <row r="836" spans="10:91" x14ac:dyDescent="0.25">
      <c r="J836" s="45"/>
      <c r="K836" s="45"/>
      <c r="L836" s="45"/>
      <c r="M836" s="45"/>
      <c r="N836" s="45"/>
      <c r="O836" s="45"/>
      <c r="P836" s="45"/>
      <c r="Q836" s="45"/>
      <c r="R836" s="45"/>
      <c r="AO836" s="34"/>
      <c r="AP836" s="34"/>
      <c r="AQ836" s="34"/>
      <c r="AR836" s="34"/>
      <c r="BR836" s="69"/>
      <c r="BS836" s="69"/>
      <c r="BT836" s="69"/>
      <c r="BU836" s="69"/>
      <c r="BV836" s="69"/>
      <c r="BW836" s="69"/>
      <c r="BX836" s="69"/>
      <c r="BY836" s="69"/>
      <c r="BZ836" s="69"/>
      <c r="CA836" s="69"/>
      <c r="CB836" s="69"/>
      <c r="CC836" s="69"/>
      <c r="CD836" s="69"/>
      <c r="CE836" s="69"/>
      <c r="CF836" s="69"/>
      <c r="CG836" s="69"/>
      <c r="CH836" s="69"/>
      <c r="CI836" s="69"/>
      <c r="CJ836" s="69"/>
      <c r="CK836" s="69"/>
      <c r="CL836" s="83"/>
      <c r="CM836" s="69"/>
    </row>
    <row r="837" spans="10:91" x14ac:dyDescent="0.25">
      <c r="J837" s="45"/>
      <c r="K837" s="45"/>
      <c r="L837" s="45"/>
      <c r="M837" s="45"/>
      <c r="N837" s="45"/>
      <c r="O837" s="45"/>
      <c r="P837" s="45"/>
      <c r="Q837" s="45"/>
      <c r="R837" s="45"/>
      <c r="AO837" s="34"/>
      <c r="AP837" s="34"/>
      <c r="AQ837" s="34"/>
      <c r="AR837" s="34"/>
      <c r="BR837" s="69"/>
      <c r="BS837" s="69"/>
      <c r="BT837" s="69"/>
      <c r="BU837" s="69"/>
      <c r="BV837" s="69"/>
      <c r="BW837" s="69"/>
      <c r="BX837" s="69"/>
      <c r="BY837" s="69"/>
      <c r="BZ837" s="69"/>
      <c r="CA837" s="69"/>
      <c r="CB837" s="69"/>
      <c r="CC837" s="69"/>
      <c r="CD837" s="69"/>
      <c r="CE837" s="69"/>
      <c r="CF837" s="69"/>
      <c r="CG837" s="69"/>
      <c r="CH837" s="69"/>
      <c r="CI837" s="69"/>
      <c r="CJ837" s="69"/>
      <c r="CK837" s="69"/>
      <c r="CL837" s="83"/>
      <c r="CM837" s="69"/>
    </row>
    <row r="838" spans="10:91" x14ac:dyDescent="0.25">
      <c r="J838" s="45"/>
      <c r="K838" s="45"/>
      <c r="L838" s="45"/>
      <c r="M838" s="45"/>
      <c r="N838" s="45"/>
      <c r="O838" s="45"/>
      <c r="P838" s="45"/>
      <c r="Q838" s="45"/>
      <c r="R838" s="45"/>
      <c r="AO838" s="34"/>
      <c r="AP838" s="34"/>
      <c r="AQ838" s="34"/>
      <c r="AR838" s="34"/>
      <c r="BR838" s="69"/>
      <c r="BS838" s="69"/>
      <c r="BT838" s="69"/>
      <c r="BU838" s="69"/>
      <c r="BV838" s="69"/>
      <c r="BW838" s="69"/>
      <c r="BX838" s="69"/>
      <c r="BY838" s="69"/>
      <c r="BZ838" s="69"/>
      <c r="CA838" s="69"/>
      <c r="CB838" s="69"/>
      <c r="CC838" s="69"/>
      <c r="CD838" s="69"/>
      <c r="CE838" s="69"/>
      <c r="CF838" s="69"/>
      <c r="CG838" s="69"/>
      <c r="CH838" s="69"/>
      <c r="CI838" s="69"/>
      <c r="CJ838" s="69"/>
      <c r="CK838" s="69"/>
      <c r="CL838" s="83"/>
      <c r="CM838" s="69"/>
    </row>
    <row r="839" spans="10:91" x14ac:dyDescent="0.25">
      <c r="J839" s="45"/>
      <c r="K839" s="45"/>
      <c r="L839" s="45"/>
      <c r="M839" s="45"/>
      <c r="N839" s="45"/>
      <c r="O839" s="45"/>
      <c r="P839" s="45"/>
      <c r="Q839" s="45"/>
      <c r="R839" s="45"/>
      <c r="AO839" s="34"/>
      <c r="AP839" s="34"/>
      <c r="AQ839" s="34"/>
      <c r="AR839" s="34"/>
      <c r="BR839" s="69"/>
      <c r="BS839" s="69"/>
      <c r="BT839" s="69"/>
      <c r="BU839" s="69"/>
      <c r="BV839" s="69"/>
      <c r="BW839" s="69"/>
      <c r="BX839" s="69"/>
      <c r="BY839" s="69"/>
      <c r="BZ839" s="69"/>
      <c r="CA839" s="69"/>
      <c r="CB839" s="69"/>
      <c r="CC839" s="69"/>
      <c r="CD839" s="69"/>
      <c r="CE839" s="69"/>
      <c r="CF839" s="69"/>
      <c r="CG839" s="69"/>
      <c r="CH839" s="69"/>
      <c r="CI839" s="69"/>
      <c r="CJ839" s="69"/>
      <c r="CK839" s="69"/>
      <c r="CL839" s="83"/>
      <c r="CM839" s="69"/>
    </row>
    <row r="840" spans="10:91" x14ac:dyDescent="0.25">
      <c r="J840" s="45"/>
      <c r="K840" s="45"/>
      <c r="L840" s="45"/>
      <c r="M840" s="45"/>
      <c r="N840" s="45"/>
      <c r="O840" s="45"/>
      <c r="P840" s="45"/>
      <c r="Q840" s="45"/>
      <c r="R840" s="45"/>
      <c r="AO840" s="34"/>
      <c r="AP840" s="34"/>
      <c r="AQ840" s="34"/>
      <c r="AR840" s="34"/>
      <c r="BR840" s="69"/>
      <c r="BS840" s="69"/>
      <c r="BT840" s="69"/>
      <c r="BU840" s="69"/>
      <c r="BV840" s="69"/>
      <c r="BW840" s="69"/>
      <c r="BX840" s="69"/>
      <c r="BY840" s="69"/>
      <c r="BZ840" s="69"/>
      <c r="CA840" s="69"/>
      <c r="CB840" s="69"/>
      <c r="CC840" s="69"/>
      <c r="CD840" s="69"/>
      <c r="CE840" s="69"/>
      <c r="CF840" s="69"/>
      <c r="CG840" s="69"/>
      <c r="CH840" s="69"/>
      <c r="CI840" s="69"/>
      <c r="CJ840" s="69"/>
      <c r="CK840" s="69"/>
      <c r="CL840" s="83"/>
      <c r="CM840" s="69"/>
    </row>
    <row r="841" spans="10:91" x14ac:dyDescent="0.25">
      <c r="J841" s="45"/>
      <c r="K841" s="45"/>
      <c r="L841" s="45"/>
      <c r="M841" s="45"/>
      <c r="N841" s="45"/>
      <c r="O841" s="45"/>
      <c r="P841" s="45"/>
      <c r="Q841" s="45"/>
      <c r="R841" s="45"/>
      <c r="AO841" s="34"/>
      <c r="AP841" s="34"/>
      <c r="AQ841" s="34"/>
      <c r="AR841" s="34"/>
      <c r="BR841" s="69"/>
      <c r="BS841" s="69"/>
      <c r="BT841" s="69"/>
      <c r="BU841" s="69"/>
      <c r="BV841" s="69"/>
      <c r="BW841" s="69"/>
      <c r="BX841" s="69"/>
      <c r="BY841" s="69"/>
      <c r="BZ841" s="69"/>
      <c r="CA841" s="69"/>
      <c r="CB841" s="69"/>
      <c r="CC841" s="69"/>
      <c r="CD841" s="69"/>
      <c r="CE841" s="69"/>
      <c r="CF841" s="69"/>
      <c r="CG841" s="69"/>
      <c r="CH841" s="69"/>
      <c r="CI841" s="69"/>
      <c r="CJ841" s="69"/>
      <c r="CK841" s="69"/>
      <c r="CL841" s="83"/>
      <c r="CM841" s="69"/>
    </row>
    <row r="842" spans="10:91" x14ac:dyDescent="0.25">
      <c r="J842" s="45"/>
      <c r="K842" s="45"/>
      <c r="L842" s="45"/>
      <c r="M842" s="45"/>
      <c r="N842" s="45"/>
      <c r="O842" s="45"/>
      <c r="P842" s="45"/>
      <c r="Q842" s="45"/>
      <c r="R842" s="45"/>
      <c r="AO842" s="34"/>
      <c r="AP842" s="34"/>
      <c r="AQ842" s="34"/>
      <c r="AR842" s="34"/>
      <c r="BR842" s="69"/>
      <c r="BS842" s="69"/>
      <c r="BT842" s="69"/>
      <c r="BU842" s="69"/>
      <c r="BV842" s="69"/>
      <c r="BW842" s="69"/>
      <c r="BX842" s="69"/>
      <c r="BY842" s="69"/>
      <c r="BZ842" s="69"/>
      <c r="CA842" s="69"/>
      <c r="CB842" s="69"/>
      <c r="CC842" s="69"/>
      <c r="CD842" s="69"/>
      <c r="CE842" s="69"/>
      <c r="CF842" s="69"/>
      <c r="CG842" s="69"/>
      <c r="CH842" s="69"/>
      <c r="CI842" s="69"/>
      <c r="CJ842" s="69"/>
      <c r="CK842" s="69"/>
      <c r="CL842" s="83"/>
      <c r="CM842" s="69"/>
    </row>
    <row r="843" spans="10:91" x14ac:dyDescent="0.25">
      <c r="J843" s="45"/>
      <c r="K843" s="45"/>
      <c r="L843" s="45"/>
      <c r="M843" s="45"/>
      <c r="N843" s="45"/>
      <c r="O843" s="45"/>
      <c r="P843" s="45"/>
      <c r="Q843" s="45"/>
      <c r="R843" s="45"/>
      <c r="AO843" s="34"/>
      <c r="AP843" s="34"/>
      <c r="AQ843" s="34"/>
      <c r="AR843" s="34"/>
      <c r="BR843" s="69"/>
      <c r="BS843" s="69"/>
      <c r="BT843" s="69"/>
      <c r="BU843" s="69"/>
      <c r="BV843" s="69"/>
      <c r="BW843" s="69"/>
      <c r="BX843" s="69"/>
      <c r="BY843" s="69"/>
      <c r="BZ843" s="69"/>
      <c r="CA843" s="69"/>
      <c r="CB843" s="69"/>
      <c r="CC843" s="69"/>
      <c r="CD843" s="69"/>
      <c r="CE843" s="69"/>
      <c r="CF843" s="69"/>
      <c r="CG843" s="69"/>
      <c r="CH843" s="69"/>
      <c r="CI843" s="69"/>
      <c r="CJ843" s="69"/>
      <c r="CK843" s="69"/>
      <c r="CL843" s="83"/>
      <c r="CM843" s="69"/>
    </row>
    <row r="844" spans="10:91" x14ac:dyDescent="0.25">
      <c r="J844" s="45"/>
      <c r="K844" s="45"/>
      <c r="L844" s="45"/>
      <c r="M844" s="45"/>
      <c r="N844" s="45"/>
      <c r="O844" s="45"/>
      <c r="P844" s="45"/>
      <c r="Q844" s="45"/>
      <c r="R844" s="45"/>
      <c r="AO844" s="34"/>
      <c r="AP844" s="34"/>
      <c r="AQ844" s="34"/>
      <c r="AR844" s="34"/>
      <c r="BR844" s="69"/>
      <c r="BS844" s="69"/>
      <c r="BT844" s="69"/>
      <c r="BU844" s="69"/>
      <c r="BV844" s="69"/>
      <c r="BW844" s="69"/>
      <c r="BX844" s="69"/>
      <c r="BY844" s="69"/>
      <c r="BZ844" s="69"/>
      <c r="CA844" s="69"/>
      <c r="CB844" s="69"/>
      <c r="CC844" s="69"/>
      <c r="CD844" s="69"/>
      <c r="CE844" s="69"/>
      <c r="CF844" s="69"/>
      <c r="CG844" s="69"/>
      <c r="CH844" s="69"/>
      <c r="CI844" s="69"/>
      <c r="CJ844" s="69"/>
      <c r="CK844" s="69"/>
      <c r="CL844" s="83"/>
      <c r="CM844" s="69"/>
    </row>
    <row r="845" spans="10:91" x14ac:dyDescent="0.25">
      <c r="J845" s="45"/>
      <c r="K845" s="45"/>
      <c r="L845" s="45"/>
      <c r="M845" s="45"/>
      <c r="N845" s="45"/>
      <c r="O845" s="45"/>
      <c r="P845" s="45"/>
      <c r="Q845" s="45"/>
      <c r="R845" s="45"/>
      <c r="AO845" s="34"/>
      <c r="AP845" s="34"/>
      <c r="AQ845" s="34"/>
      <c r="AR845" s="34"/>
      <c r="BR845" s="69"/>
      <c r="BS845" s="69"/>
      <c r="BT845" s="69"/>
      <c r="BU845" s="69"/>
      <c r="BV845" s="69"/>
      <c r="BW845" s="69"/>
      <c r="BX845" s="69"/>
      <c r="BY845" s="69"/>
      <c r="BZ845" s="69"/>
      <c r="CA845" s="69"/>
      <c r="CB845" s="69"/>
      <c r="CC845" s="69"/>
      <c r="CD845" s="69"/>
      <c r="CE845" s="69"/>
      <c r="CF845" s="69"/>
      <c r="CG845" s="69"/>
      <c r="CH845" s="69"/>
      <c r="CI845" s="69"/>
      <c r="CJ845" s="69"/>
      <c r="CK845" s="69"/>
      <c r="CL845" s="83"/>
      <c r="CM845" s="69"/>
    </row>
    <row r="846" spans="10:91" x14ac:dyDescent="0.25">
      <c r="J846" s="45"/>
      <c r="K846" s="45"/>
      <c r="L846" s="45"/>
      <c r="M846" s="45"/>
      <c r="N846" s="45"/>
      <c r="O846" s="45"/>
      <c r="P846" s="45"/>
      <c r="Q846" s="45"/>
      <c r="R846" s="45"/>
      <c r="AO846" s="34"/>
      <c r="AP846" s="34"/>
      <c r="AQ846" s="34"/>
      <c r="AR846" s="34"/>
      <c r="BR846" s="69"/>
      <c r="BS846" s="69"/>
      <c r="BT846" s="69"/>
      <c r="BU846" s="69"/>
      <c r="BV846" s="69"/>
      <c r="BW846" s="69"/>
      <c r="BX846" s="69"/>
      <c r="BY846" s="69"/>
      <c r="BZ846" s="69"/>
      <c r="CA846" s="69"/>
      <c r="CB846" s="69"/>
      <c r="CC846" s="69"/>
      <c r="CD846" s="69"/>
      <c r="CE846" s="69"/>
      <c r="CF846" s="69"/>
      <c r="CG846" s="69"/>
      <c r="CH846" s="69"/>
      <c r="CI846" s="69"/>
      <c r="CJ846" s="69"/>
      <c r="CK846" s="69"/>
      <c r="CL846" s="83"/>
      <c r="CM846" s="69"/>
    </row>
    <row r="847" spans="10:91" x14ac:dyDescent="0.25">
      <c r="J847" s="45"/>
      <c r="K847" s="45"/>
      <c r="L847" s="45"/>
      <c r="M847" s="45"/>
      <c r="N847" s="45"/>
      <c r="O847" s="45"/>
      <c r="P847" s="45"/>
      <c r="Q847" s="45"/>
      <c r="R847" s="45"/>
      <c r="AO847" s="34"/>
      <c r="AP847" s="34"/>
      <c r="AQ847" s="34"/>
      <c r="AR847" s="34"/>
      <c r="BR847" s="69"/>
      <c r="BS847" s="69"/>
      <c r="BT847" s="69"/>
      <c r="BU847" s="69"/>
      <c r="BV847" s="69"/>
      <c r="BW847" s="69"/>
      <c r="BX847" s="69"/>
      <c r="BY847" s="69"/>
      <c r="BZ847" s="69"/>
      <c r="CA847" s="69"/>
      <c r="CB847" s="69"/>
      <c r="CC847" s="69"/>
      <c r="CD847" s="69"/>
      <c r="CE847" s="69"/>
      <c r="CF847" s="69"/>
      <c r="CG847" s="69"/>
      <c r="CH847" s="69"/>
      <c r="CI847" s="69"/>
      <c r="CJ847" s="69"/>
      <c r="CK847" s="69"/>
      <c r="CL847" s="83"/>
      <c r="CM847" s="69"/>
    </row>
    <row r="848" spans="10:91" x14ac:dyDescent="0.25">
      <c r="J848" s="45"/>
      <c r="K848" s="45"/>
      <c r="L848" s="45"/>
      <c r="M848" s="45"/>
      <c r="N848" s="45"/>
      <c r="O848" s="45"/>
      <c r="P848" s="45"/>
      <c r="Q848" s="45"/>
      <c r="R848" s="45"/>
      <c r="AO848" s="34"/>
      <c r="AP848" s="34"/>
      <c r="AQ848" s="34"/>
      <c r="AR848" s="34"/>
      <c r="BR848" s="69"/>
      <c r="BS848" s="69"/>
      <c r="BT848" s="69"/>
      <c r="BU848" s="69"/>
      <c r="BV848" s="69"/>
      <c r="BW848" s="69"/>
      <c r="BX848" s="69"/>
      <c r="BY848" s="69"/>
      <c r="BZ848" s="69"/>
      <c r="CA848" s="69"/>
      <c r="CB848" s="69"/>
      <c r="CC848" s="69"/>
      <c r="CD848" s="69"/>
      <c r="CE848" s="69"/>
      <c r="CF848" s="69"/>
      <c r="CG848" s="69"/>
      <c r="CH848" s="69"/>
      <c r="CI848" s="69"/>
      <c r="CJ848" s="69"/>
      <c r="CK848" s="69"/>
      <c r="CL848" s="83"/>
      <c r="CM848" s="69"/>
    </row>
    <row r="849" spans="10:91" x14ac:dyDescent="0.25">
      <c r="J849" s="45"/>
      <c r="K849" s="45"/>
      <c r="L849" s="45"/>
      <c r="M849" s="45"/>
      <c r="N849" s="45"/>
      <c r="O849" s="45"/>
      <c r="P849" s="45"/>
      <c r="Q849" s="45"/>
      <c r="R849" s="45"/>
      <c r="AO849" s="34"/>
      <c r="AP849" s="34"/>
      <c r="AQ849" s="34"/>
      <c r="AR849" s="34"/>
      <c r="BR849" s="69"/>
      <c r="BS849" s="69"/>
      <c r="BT849" s="69"/>
      <c r="BU849" s="69"/>
      <c r="BV849" s="69"/>
      <c r="BW849" s="69"/>
      <c r="BX849" s="69"/>
      <c r="BY849" s="69"/>
      <c r="BZ849" s="69"/>
      <c r="CA849" s="69"/>
      <c r="CB849" s="69"/>
      <c r="CC849" s="69"/>
      <c r="CD849" s="69"/>
      <c r="CE849" s="69"/>
      <c r="CF849" s="69"/>
      <c r="CG849" s="69"/>
      <c r="CH849" s="69"/>
      <c r="CI849" s="69"/>
      <c r="CJ849" s="69"/>
      <c r="CK849" s="69"/>
      <c r="CL849" s="83"/>
      <c r="CM849" s="69"/>
    </row>
    <row r="850" spans="10:91" x14ac:dyDescent="0.25">
      <c r="J850" s="45"/>
      <c r="K850" s="45"/>
      <c r="L850" s="45"/>
      <c r="M850" s="45"/>
      <c r="N850" s="45"/>
      <c r="O850" s="45"/>
      <c r="P850" s="45"/>
      <c r="Q850" s="45"/>
      <c r="R850" s="45"/>
      <c r="AO850" s="34"/>
      <c r="AP850" s="34"/>
      <c r="AQ850" s="34"/>
      <c r="AR850" s="34"/>
      <c r="BR850" s="69"/>
      <c r="BS850" s="69"/>
      <c r="BT850" s="69"/>
      <c r="BU850" s="69"/>
      <c r="BV850" s="69"/>
      <c r="BW850" s="69"/>
      <c r="BX850" s="69"/>
      <c r="BY850" s="69"/>
      <c r="BZ850" s="69"/>
      <c r="CA850" s="69"/>
      <c r="CB850" s="69"/>
      <c r="CC850" s="69"/>
      <c r="CD850" s="69"/>
      <c r="CE850" s="69"/>
      <c r="CF850" s="69"/>
      <c r="CG850" s="69"/>
      <c r="CH850" s="69"/>
      <c r="CI850" s="69"/>
      <c r="CJ850" s="69"/>
      <c r="CK850" s="69"/>
      <c r="CL850" s="83"/>
      <c r="CM850" s="69"/>
    </row>
    <row r="851" spans="10:91" x14ac:dyDescent="0.25">
      <c r="J851" s="45"/>
      <c r="K851" s="45"/>
      <c r="L851" s="45"/>
      <c r="M851" s="45"/>
      <c r="N851" s="45"/>
      <c r="O851" s="45"/>
      <c r="P851" s="45"/>
      <c r="Q851" s="45"/>
      <c r="R851" s="45"/>
      <c r="AO851" s="34"/>
      <c r="AP851" s="34"/>
      <c r="AQ851" s="34"/>
      <c r="AR851" s="34"/>
      <c r="BR851" s="69"/>
      <c r="BS851" s="69"/>
      <c r="BT851" s="69"/>
      <c r="BU851" s="69"/>
      <c r="BV851" s="69"/>
      <c r="BW851" s="69"/>
      <c r="BX851" s="69"/>
      <c r="BY851" s="69"/>
      <c r="BZ851" s="69"/>
      <c r="CA851" s="69"/>
      <c r="CB851" s="69"/>
      <c r="CC851" s="69"/>
      <c r="CD851" s="69"/>
      <c r="CE851" s="69"/>
      <c r="CF851" s="69"/>
      <c r="CG851" s="69"/>
      <c r="CH851" s="69"/>
      <c r="CI851" s="69"/>
      <c r="CJ851" s="69"/>
      <c r="CK851" s="69"/>
      <c r="CL851" s="83"/>
      <c r="CM851" s="69"/>
    </row>
    <row r="852" spans="10:91" x14ac:dyDescent="0.25">
      <c r="J852" s="45"/>
      <c r="K852" s="45"/>
      <c r="L852" s="45"/>
      <c r="M852" s="45"/>
      <c r="N852" s="45"/>
      <c r="O852" s="45"/>
      <c r="P852" s="45"/>
      <c r="Q852" s="45"/>
      <c r="R852" s="45"/>
      <c r="AO852" s="34"/>
      <c r="AP852" s="34"/>
      <c r="AQ852" s="34"/>
      <c r="AR852" s="34"/>
      <c r="BR852" s="69"/>
      <c r="BS852" s="69"/>
      <c r="BT852" s="69"/>
      <c r="BU852" s="69"/>
      <c r="BV852" s="69"/>
      <c r="BW852" s="69"/>
      <c r="BX852" s="69"/>
      <c r="BY852" s="69"/>
      <c r="BZ852" s="69"/>
      <c r="CA852" s="69"/>
      <c r="CB852" s="69"/>
      <c r="CC852" s="69"/>
      <c r="CD852" s="69"/>
      <c r="CE852" s="69"/>
      <c r="CF852" s="69"/>
      <c r="CG852" s="69"/>
      <c r="CH852" s="69"/>
      <c r="CI852" s="69"/>
      <c r="CJ852" s="69"/>
      <c r="CK852" s="69"/>
      <c r="CL852" s="83"/>
      <c r="CM852" s="69"/>
    </row>
    <row r="853" spans="10:91" x14ac:dyDescent="0.25">
      <c r="J853" s="45"/>
      <c r="K853" s="45"/>
      <c r="L853" s="45"/>
      <c r="M853" s="45"/>
      <c r="N853" s="45"/>
      <c r="O853" s="45"/>
      <c r="P853" s="45"/>
      <c r="Q853" s="45"/>
      <c r="R853" s="45"/>
      <c r="AO853" s="34"/>
      <c r="AP853" s="34"/>
      <c r="AQ853" s="34"/>
      <c r="AR853" s="34"/>
      <c r="BR853" s="69"/>
      <c r="BS853" s="69"/>
      <c r="BT853" s="69"/>
      <c r="BU853" s="69"/>
      <c r="BV853" s="69"/>
      <c r="BW853" s="69"/>
      <c r="BX853" s="69"/>
      <c r="BY853" s="69"/>
      <c r="BZ853" s="69"/>
      <c r="CA853" s="69"/>
      <c r="CB853" s="69"/>
      <c r="CC853" s="69"/>
      <c r="CD853" s="69"/>
      <c r="CE853" s="69"/>
      <c r="CF853" s="69"/>
      <c r="CG853" s="69"/>
      <c r="CH853" s="69"/>
      <c r="CI853" s="69"/>
      <c r="CJ853" s="69"/>
      <c r="CK853" s="69"/>
      <c r="CL853" s="83"/>
      <c r="CM853" s="69"/>
    </row>
    <row r="854" spans="10:91" x14ac:dyDescent="0.25">
      <c r="J854" s="45"/>
      <c r="K854" s="45"/>
      <c r="L854" s="45"/>
      <c r="M854" s="45"/>
      <c r="N854" s="45"/>
      <c r="O854" s="45"/>
      <c r="P854" s="45"/>
      <c r="Q854" s="45"/>
      <c r="R854" s="45"/>
      <c r="AO854" s="34"/>
      <c r="AP854" s="34"/>
      <c r="AQ854" s="34"/>
      <c r="AR854" s="34"/>
      <c r="BR854" s="69"/>
      <c r="BS854" s="69"/>
      <c r="BT854" s="69"/>
      <c r="BU854" s="69"/>
      <c r="BV854" s="69"/>
      <c r="BW854" s="69"/>
      <c r="BX854" s="69"/>
      <c r="BY854" s="69"/>
      <c r="BZ854" s="69"/>
      <c r="CA854" s="69"/>
      <c r="CB854" s="69"/>
      <c r="CC854" s="69"/>
      <c r="CD854" s="69"/>
      <c r="CE854" s="69"/>
      <c r="CF854" s="69"/>
      <c r="CG854" s="69"/>
      <c r="CH854" s="69"/>
      <c r="CI854" s="69"/>
      <c r="CJ854" s="69"/>
      <c r="CK854" s="69"/>
      <c r="CL854" s="83"/>
      <c r="CM854" s="69"/>
    </row>
    <row r="855" spans="10:91" x14ac:dyDescent="0.25">
      <c r="J855" s="45"/>
      <c r="K855" s="45"/>
      <c r="L855" s="45"/>
      <c r="M855" s="45"/>
      <c r="N855" s="45"/>
      <c r="O855" s="45"/>
      <c r="P855" s="45"/>
      <c r="Q855" s="45"/>
      <c r="R855" s="45"/>
      <c r="AO855" s="34"/>
      <c r="AP855" s="34"/>
      <c r="AQ855" s="34"/>
      <c r="AR855" s="34"/>
      <c r="BR855" s="69"/>
      <c r="BS855" s="69"/>
      <c r="BT855" s="69"/>
      <c r="BU855" s="69"/>
      <c r="BV855" s="69"/>
      <c r="BW855" s="69"/>
      <c r="BX855" s="69"/>
      <c r="BY855" s="69"/>
      <c r="BZ855" s="69"/>
      <c r="CA855" s="69"/>
      <c r="CB855" s="69"/>
      <c r="CC855" s="69"/>
      <c r="CD855" s="69"/>
      <c r="CE855" s="69"/>
      <c r="CF855" s="69"/>
      <c r="CG855" s="69"/>
      <c r="CH855" s="69"/>
      <c r="CI855" s="69"/>
      <c r="CJ855" s="69"/>
      <c r="CK855" s="69"/>
      <c r="CL855" s="83"/>
      <c r="CM855" s="69"/>
    </row>
    <row r="856" spans="10:91" x14ac:dyDescent="0.25">
      <c r="J856" s="45"/>
      <c r="K856" s="45"/>
      <c r="L856" s="45"/>
      <c r="M856" s="45"/>
      <c r="N856" s="45"/>
      <c r="O856" s="45"/>
      <c r="P856" s="45"/>
      <c r="Q856" s="45"/>
      <c r="R856" s="45"/>
      <c r="AO856" s="34"/>
      <c r="AP856" s="34"/>
      <c r="AQ856" s="34"/>
      <c r="AR856" s="34"/>
      <c r="BR856" s="69"/>
      <c r="BS856" s="69"/>
      <c r="BT856" s="69"/>
      <c r="BU856" s="69"/>
      <c r="BV856" s="69"/>
      <c r="BW856" s="69"/>
      <c r="BX856" s="69"/>
      <c r="BY856" s="69"/>
      <c r="BZ856" s="69"/>
      <c r="CA856" s="69"/>
      <c r="CB856" s="69"/>
      <c r="CC856" s="69"/>
      <c r="CD856" s="69"/>
      <c r="CE856" s="69"/>
      <c r="CF856" s="69"/>
      <c r="CG856" s="69"/>
      <c r="CH856" s="69"/>
      <c r="CI856" s="69"/>
      <c r="CJ856" s="69"/>
      <c r="CK856" s="69"/>
      <c r="CL856" s="83"/>
      <c r="CM856" s="69"/>
    </row>
    <row r="857" spans="10:91" x14ac:dyDescent="0.25">
      <c r="J857" s="45"/>
      <c r="K857" s="45"/>
      <c r="L857" s="45"/>
      <c r="M857" s="45"/>
      <c r="N857" s="45"/>
      <c r="O857" s="45"/>
      <c r="P857" s="45"/>
      <c r="Q857" s="45"/>
      <c r="R857" s="45"/>
      <c r="AO857" s="34"/>
      <c r="AP857" s="34"/>
      <c r="AQ857" s="34"/>
      <c r="AR857" s="34"/>
      <c r="BR857" s="69"/>
      <c r="BS857" s="69"/>
      <c r="BT857" s="69"/>
      <c r="BU857" s="69"/>
      <c r="BV857" s="69"/>
      <c r="BW857" s="69"/>
      <c r="BX857" s="69"/>
      <c r="BY857" s="69"/>
      <c r="BZ857" s="69"/>
      <c r="CA857" s="69"/>
      <c r="CB857" s="69"/>
      <c r="CC857" s="69"/>
      <c r="CD857" s="69"/>
      <c r="CE857" s="69"/>
      <c r="CF857" s="69"/>
      <c r="CG857" s="69"/>
      <c r="CH857" s="69"/>
      <c r="CI857" s="69"/>
      <c r="CJ857" s="69"/>
      <c r="CK857" s="69"/>
      <c r="CL857" s="83"/>
      <c r="CM857" s="69"/>
    </row>
    <row r="858" spans="10:91" x14ac:dyDescent="0.25">
      <c r="J858" s="45"/>
      <c r="K858" s="45"/>
      <c r="L858" s="45"/>
      <c r="M858" s="45"/>
      <c r="N858" s="45"/>
      <c r="O858" s="45"/>
      <c r="P858" s="45"/>
      <c r="Q858" s="45"/>
      <c r="R858" s="45"/>
      <c r="AO858" s="34"/>
      <c r="AP858" s="34"/>
      <c r="AQ858" s="34"/>
      <c r="AR858" s="34"/>
      <c r="BR858" s="69"/>
      <c r="BS858" s="69"/>
      <c r="BT858" s="69"/>
      <c r="BU858" s="69"/>
      <c r="BV858" s="69"/>
      <c r="BW858" s="69"/>
      <c r="BX858" s="69"/>
      <c r="BY858" s="69"/>
      <c r="BZ858" s="69"/>
      <c r="CA858" s="69"/>
      <c r="CB858" s="69"/>
      <c r="CC858" s="69"/>
      <c r="CD858" s="69"/>
      <c r="CE858" s="69"/>
      <c r="CF858" s="69"/>
      <c r="CG858" s="69"/>
      <c r="CH858" s="69"/>
      <c r="CI858" s="69"/>
      <c r="CJ858" s="69"/>
      <c r="CK858" s="69"/>
      <c r="CL858" s="83"/>
      <c r="CM858" s="69"/>
    </row>
    <row r="859" spans="10:91" x14ac:dyDescent="0.25">
      <c r="J859" s="45"/>
      <c r="K859" s="45"/>
      <c r="L859" s="45"/>
      <c r="M859" s="45"/>
      <c r="N859" s="45"/>
      <c r="O859" s="45"/>
      <c r="P859" s="45"/>
      <c r="Q859" s="45"/>
      <c r="R859" s="45"/>
      <c r="AO859" s="34"/>
      <c r="AP859" s="34"/>
      <c r="AQ859" s="34"/>
      <c r="AR859" s="34"/>
      <c r="BR859" s="69"/>
      <c r="BS859" s="69"/>
      <c r="BT859" s="69"/>
      <c r="BU859" s="69"/>
      <c r="BV859" s="69"/>
      <c r="BW859" s="69"/>
      <c r="BX859" s="69"/>
      <c r="BY859" s="69"/>
      <c r="BZ859" s="69"/>
      <c r="CA859" s="69"/>
      <c r="CB859" s="69"/>
      <c r="CC859" s="69"/>
      <c r="CD859" s="69"/>
      <c r="CE859" s="69"/>
      <c r="CF859" s="69"/>
      <c r="CG859" s="69"/>
      <c r="CH859" s="69"/>
      <c r="CI859" s="69"/>
      <c r="CJ859" s="69"/>
      <c r="CK859" s="69"/>
      <c r="CL859" s="83"/>
      <c r="CM859" s="69"/>
    </row>
    <row r="860" spans="10:91" x14ac:dyDescent="0.25">
      <c r="J860" s="45"/>
      <c r="K860" s="45"/>
      <c r="L860" s="45"/>
      <c r="M860" s="45"/>
      <c r="N860" s="45"/>
      <c r="O860" s="45"/>
      <c r="P860" s="45"/>
      <c r="Q860" s="45"/>
      <c r="R860" s="45"/>
      <c r="AO860" s="34"/>
      <c r="AP860" s="34"/>
      <c r="AQ860" s="34"/>
      <c r="AR860" s="34"/>
      <c r="BR860" s="69"/>
      <c r="BS860" s="69"/>
      <c r="BT860" s="69"/>
      <c r="BU860" s="69"/>
      <c r="BV860" s="69"/>
      <c r="BW860" s="69"/>
      <c r="BX860" s="69"/>
      <c r="BY860" s="69"/>
      <c r="BZ860" s="69"/>
      <c r="CA860" s="69"/>
      <c r="CB860" s="69"/>
      <c r="CC860" s="69"/>
      <c r="CD860" s="69"/>
      <c r="CE860" s="69"/>
      <c r="CF860" s="69"/>
      <c r="CG860" s="69"/>
      <c r="CH860" s="69"/>
      <c r="CI860" s="69"/>
      <c r="CJ860" s="69"/>
      <c r="CK860" s="69"/>
      <c r="CL860" s="83"/>
      <c r="CM860" s="69"/>
    </row>
    <row r="861" spans="10:91" x14ac:dyDescent="0.25">
      <c r="J861" s="45"/>
      <c r="K861" s="45"/>
      <c r="L861" s="45"/>
      <c r="M861" s="45"/>
      <c r="N861" s="45"/>
      <c r="O861" s="45"/>
      <c r="P861" s="45"/>
      <c r="Q861" s="45"/>
      <c r="R861" s="45"/>
      <c r="AO861" s="34"/>
      <c r="AP861" s="34"/>
      <c r="AQ861" s="34"/>
      <c r="AR861" s="34"/>
      <c r="BR861" s="69"/>
      <c r="BS861" s="69"/>
      <c r="BT861" s="69"/>
      <c r="BU861" s="69"/>
      <c r="BV861" s="69"/>
      <c r="BW861" s="69"/>
      <c r="BX861" s="69"/>
      <c r="BY861" s="69"/>
      <c r="BZ861" s="69"/>
      <c r="CA861" s="69"/>
      <c r="CB861" s="69"/>
      <c r="CC861" s="69"/>
      <c r="CD861" s="69"/>
      <c r="CE861" s="69"/>
      <c r="CF861" s="69"/>
      <c r="CG861" s="69"/>
      <c r="CH861" s="69"/>
      <c r="CI861" s="69"/>
      <c r="CJ861" s="69"/>
      <c r="CK861" s="69"/>
      <c r="CL861" s="83"/>
      <c r="CM861" s="69"/>
    </row>
    <row r="862" spans="10:91" x14ac:dyDescent="0.25">
      <c r="J862" s="45"/>
      <c r="K862" s="45"/>
      <c r="L862" s="45"/>
      <c r="M862" s="45"/>
      <c r="N862" s="45"/>
      <c r="O862" s="45"/>
      <c r="P862" s="45"/>
      <c r="Q862" s="45"/>
      <c r="R862" s="45"/>
      <c r="AO862" s="34"/>
      <c r="AP862" s="34"/>
      <c r="AQ862" s="34"/>
      <c r="AR862" s="34"/>
      <c r="BR862" s="69"/>
      <c r="BS862" s="69"/>
      <c r="BT862" s="69"/>
      <c r="BU862" s="69"/>
      <c r="BV862" s="69"/>
      <c r="BW862" s="69"/>
      <c r="BX862" s="69"/>
      <c r="BY862" s="69"/>
      <c r="BZ862" s="69"/>
      <c r="CA862" s="69"/>
      <c r="CB862" s="69"/>
      <c r="CC862" s="69"/>
      <c r="CD862" s="69"/>
      <c r="CE862" s="69"/>
      <c r="CF862" s="69"/>
      <c r="CG862" s="69"/>
      <c r="CH862" s="69"/>
      <c r="CI862" s="69"/>
      <c r="CJ862" s="69"/>
      <c r="CK862" s="69"/>
      <c r="CL862" s="83"/>
      <c r="CM862" s="69"/>
    </row>
    <row r="863" spans="10:91" x14ac:dyDescent="0.25">
      <c r="J863" s="45"/>
      <c r="K863" s="45"/>
      <c r="L863" s="45"/>
      <c r="M863" s="45"/>
      <c r="N863" s="45"/>
      <c r="O863" s="45"/>
      <c r="P863" s="45"/>
      <c r="Q863" s="45"/>
      <c r="R863" s="45"/>
      <c r="AO863" s="34"/>
      <c r="AP863" s="34"/>
      <c r="AQ863" s="34"/>
      <c r="AR863" s="34"/>
      <c r="BR863" s="69"/>
      <c r="BS863" s="69"/>
      <c r="BT863" s="69"/>
      <c r="BU863" s="69"/>
      <c r="BV863" s="69"/>
      <c r="BW863" s="69"/>
      <c r="BX863" s="69"/>
      <c r="BY863" s="69"/>
      <c r="BZ863" s="69"/>
      <c r="CA863" s="69"/>
      <c r="CB863" s="69"/>
      <c r="CC863" s="69"/>
      <c r="CD863" s="69"/>
      <c r="CE863" s="69"/>
      <c r="CF863" s="69"/>
      <c r="CG863" s="69"/>
      <c r="CH863" s="69"/>
      <c r="CI863" s="69"/>
      <c r="CJ863" s="69"/>
      <c r="CK863" s="69"/>
      <c r="CL863" s="83"/>
      <c r="CM863" s="69"/>
    </row>
    <row r="864" spans="10:91" x14ac:dyDescent="0.25">
      <c r="J864" s="45"/>
      <c r="K864" s="45"/>
      <c r="L864" s="45"/>
      <c r="M864" s="45"/>
      <c r="N864" s="45"/>
      <c r="O864" s="45"/>
      <c r="P864" s="45"/>
      <c r="Q864" s="45"/>
      <c r="R864" s="45"/>
      <c r="AO864" s="34"/>
      <c r="AP864" s="34"/>
      <c r="AQ864" s="34"/>
      <c r="AR864" s="34"/>
      <c r="BR864" s="69"/>
      <c r="BS864" s="69"/>
      <c r="BT864" s="69"/>
      <c r="BU864" s="69"/>
      <c r="BV864" s="69"/>
      <c r="BW864" s="69"/>
      <c r="BX864" s="69"/>
      <c r="BY864" s="69"/>
      <c r="BZ864" s="69"/>
      <c r="CA864" s="69"/>
      <c r="CB864" s="69"/>
      <c r="CC864" s="69"/>
      <c r="CD864" s="69"/>
      <c r="CE864" s="69"/>
      <c r="CF864" s="69"/>
      <c r="CG864" s="69"/>
      <c r="CH864" s="69"/>
      <c r="CI864" s="69"/>
      <c r="CJ864" s="69"/>
      <c r="CK864" s="69"/>
      <c r="CL864" s="83"/>
      <c r="CM864" s="69"/>
    </row>
    <row r="865" spans="10:91" x14ac:dyDescent="0.25">
      <c r="J865" s="45"/>
      <c r="K865" s="45"/>
      <c r="L865" s="45"/>
      <c r="M865" s="45"/>
      <c r="N865" s="45"/>
      <c r="O865" s="45"/>
      <c r="P865" s="45"/>
      <c r="Q865" s="45"/>
      <c r="R865" s="45"/>
      <c r="AO865" s="34"/>
      <c r="AP865" s="34"/>
      <c r="AQ865" s="34"/>
      <c r="AR865" s="34"/>
      <c r="BR865" s="69"/>
      <c r="BS865" s="69"/>
      <c r="BT865" s="69"/>
      <c r="BU865" s="69"/>
      <c r="BV865" s="69"/>
      <c r="BW865" s="69"/>
      <c r="BX865" s="69"/>
      <c r="BY865" s="69"/>
      <c r="BZ865" s="69"/>
      <c r="CA865" s="69"/>
      <c r="CB865" s="69"/>
      <c r="CC865" s="69"/>
      <c r="CD865" s="69"/>
      <c r="CE865" s="69"/>
      <c r="CF865" s="69"/>
      <c r="CG865" s="69"/>
      <c r="CH865" s="69"/>
      <c r="CI865" s="69"/>
      <c r="CJ865" s="69"/>
      <c r="CK865" s="69"/>
      <c r="CL865" s="83"/>
      <c r="CM865" s="69"/>
    </row>
    <row r="866" spans="10:91" x14ac:dyDescent="0.25">
      <c r="J866" s="45"/>
      <c r="K866" s="45"/>
      <c r="L866" s="45"/>
      <c r="M866" s="45"/>
      <c r="N866" s="45"/>
      <c r="O866" s="45"/>
      <c r="P866" s="45"/>
      <c r="Q866" s="45"/>
      <c r="R866" s="45"/>
      <c r="AO866" s="34"/>
      <c r="AP866" s="34"/>
      <c r="AQ866" s="34"/>
      <c r="AR866" s="34"/>
      <c r="BR866" s="69"/>
      <c r="BS866" s="69"/>
      <c r="BT866" s="69"/>
      <c r="BU866" s="69"/>
      <c r="BV866" s="69"/>
      <c r="BW866" s="69"/>
      <c r="BX866" s="69"/>
      <c r="BY866" s="69"/>
      <c r="BZ866" s="69"/>
      <c r="CA866" s="69"/>
      <c r="CB866" s="69"/>
      <c r="CC866" s="69"/>
      <c r="CD866" s="69"/>
      <c r="CE866" s="69"/>
      <c r="CF866" s="69"/>
      <c r="CG866" s="69"/>
      <c r="CH866" s="69"/>
      <c r="CI866" s="69"/>
      <c r="CJ866" s="69"/>
      <c r="CK866" s="69"/>
      <c r="CL866" s="83"/>
      <c r="CM866" s="69"/>
    </row>
    <row r="867" spans="10:91" x14ac:dyDescent="0.25">
      <c r="J867" s="45"/>
      <c r="K867" s="45"/>
      <c r="L867" s="45"/>
      <c r="M867" s="45"/>
      <c r="N867" s="45"/>
      <c r="O867" s="45"/>
      <c r="P867" s="45"/>
      <c r="Q867" s="45"/>
      <c r="R867" s="45"/>
      <c r="AO867" s="34"/>
      <c r="AP867" s="34"/>
      <c r="AQ867" s="34"/>
      <c r="AR867" s="34"/>
      <c r="BR867" s="69"/>
      <c r="BS867" s="69"/>
      <c r="BT867" s="69"/>
      <c r="BU867" s="69"/>
      <c r="BV867" s="69"/>
      <c r="BW867" s="69"/>
      <c r="BX867" s="69"/>
      <c r="BY867" s="69"/>
      <c r="BZ867" s="69"/>
      <c r="CA867" s="69"/>
      <c r="CB867" s="69"/>
      <c r="CC867" s="69"/>
      <c r="CD867" s="69"/>
      <c r="CE867" s="69"/>
      <c r="CF867" s="69"/>
      <c r="CG867" s="69"/>
      <c r="CH867" s="69"/>
      <c r="CI867" s="69"/>
      <c r="CJ867" s="69"/>
      <c r="CK867" s="69"/>
      <c r="CL867" s="83"/>
      <c r="CM867" s="69"/>
    </row>
    <row r="868" spans="10:91" x14ac:dyDescent="0.25">
      <c r="J868" s="45"/>
      <c r="K868" s="45"/>
      <c r="L868" s="45"/>
      <c r="M868" s="45"/>
      <c r="N868" s="45"/>
      <c r="O868" s="45"/>
      <c r="P868" s="45"/>
      <c r="Q868" s="45"/>
      <c r="R868" s="45"/>
      <c r="AO868" s="34"/>
      <c r="AP868" s="34"/>
      <c r="AQ868" s="34"/>
      <c r="AR868" s="34"/>
      <c r="BR868" s="69"/>
      <c r="BS868" s="69"/>
      <c r="BT868" s="69"/>
      <c r="BU868" s="69"/>
      <c r="BV868" s="69"/>
      <c r="BW868" s="69"/>
      <c r="BX868" s="69"/>
      <c r="BY868" s="69"/>
      <c r="BZ868" s="69"/>
      <c r="CA868" s="69"/>
      <c r="CB868" s="69"/>
      <c r="CC868" s="69"/>
      <c r="CD868" s="69"/>
      <c r="CE868" s="69"/>
      <c r="CF868" s="69"/>
      <c r="CG868" s="69"/>
      <c r="CH868" s="69"/>
      <c r="CI868" s="69"/>
      <c r="CJ868" s="69"/>
      <c r="CK868" s="69"/>
      <c r="CL868" s="83"/>
      <c r="CM868" s="69"/>
    </row>
    <row r="869" spans="10:91" x14ac:dyDescent="0.25">
      <c r="J869" s="45"/>
      <c r="K869" s="45"/>
      <c r="L869" s="45"/>
      <c r="M869" s="45"/>
      <c r="N869" s="45"/>
      <c r="O869" s="45"/>
      <c r="P869" s="45"/>
      <c r="Q869" s="45"/>
      <c r="R869" s="45"/>
      <c r="AO869" s="34"/>
      <c r="AP869" s="34"/>
      <c r="AQ869" s="34"/>
      <c r="AR869" s="34"/>
      <c r="BR869" s="69"/>
      <c r="BS869" s="69"/>
      <c r="BT869" s="69"/>
      <c r="BU869" s="69"/>
      <c r="BV869" s="69"/>
      <c r="BW869" s="69"/>
      <c r="BX869" s="69"/>
      <c r="BY869" s="69"/>
      <c r="BZ869" s="69"/>
      <c r="CA869" s="69"/>
      <c r="CB869" s="69"/>
      <c r="CC869" s="69"/>
      <c r="CD869" s="69"/>
      <c r="CE869" s="69"/>
      <c r="CF869" s="69"/>
      <c r="CG869" s="69"/>
      <c r="CH869" s="69"/>
      <c r="CI869" s="69"/>
      <c r="CJ869" s="69"/>
      <c r="CK869" s="69"/>
      <c r="CL869" s="83"/>
      <c r="CM869" s="69"/>
    </row>
    <row r="870" spans="10:91" x14ac:dyDescent="0.25">
      <c r="J870" s="45"/>
      <c r="K870" s="45"/>
      <c r="L870" s="45"/>
      <c r="M870" s="45"/>
      <c r="N870" s="45"/>
      <c r="O870" s="45"/>
      <c r="P870" s="45"/>
      <c r="Q870" s="45"/>
      <c r="R870" s="45"/>
      <c r="AO870" s="34"/>
      <c r="AP870" s="34"/>
      <c r="AQ870" s="34"/>
      <c r="AR870" s="34"/>
      <c r="BR870" s="69"/>
      <c r="BS870" s="69"/>
      <c r="BT870" s="69"/>
      <c r="BU870" s="69"/>
      <c r="BV870" s="69"/>
      <c r="BW870" s="69"/>
      <c r="BX870" s="69"/>
      <c r="BY870" s="69"/>
      <c r="BZ870" s="69"/>
      <c r="CA870" s="69"/>
      <c r="CB870" s="69"/>
      <c r="CC870" s="69"/>
      <c r="CD870" s="69"/>
      <c r="CE870" s="69"/>
      <c r="CF870" s="69"/>
      <c r="CG870" s="69"/>
      <c r="CH870" s="69"/>
      <c r="CI870" s="69"/>
      <c r="CJ870" s="69"/>
      <c r="CK870" s="69"/>
      <c r="CL870" s="83"/>
      <c r="CM870" s="69"/>
    </row>
    <row r="871" spans="10:91" x14ac:dyDescent="0.25">
      <c r="J871" s="45"/>
      <c r="K871" s="45"/>
      <c r="L871" s="45"/>
      <c r="M871" s="45"/>
      <c r="N871" s="45"/>
      <c r="O871" s="45"/>
      <c r="P871" s="45"/>
      <c r="Q871" s="45"/>
      <c r="R871" s="45"/>
      <c r="AO871" s="34"/>
      <c r="AP871" s="34"/>
      <c r="AQ871" s="34"/>
      <c r="AR871" s="34"/>
      <c r="BR871" s="69"/>
      <c r="BS871" s="69"/>
      <c r="BT871" s="69"/>
      <c r="BU871" s="69"/>
      <c r="BV871" s="69"/>
      <c r="BW871" s="69"/>
      <c r="BX871" s="69"/>
      <c r="BY871" s="69"/>
      <c r="BZ871" s="69"/>
      <c r="CA871" s="69"/>
      <c r="CB871" s="69"/>
      <c r="CC871" s="69"/>
      <c r="CD871" s="69"/>
      <c r="CE871" s="69"/>
      <c r="CF871" s="69"/>
      <c r="CG871" s="69"/>
      <c r="CH871" s="69"/>
      <c r="CI871" s="69"/>
      <c r="CJ871" s="69"/>
      <c r="CK871" s="69"/>
      <c r="CL871" s="83"/>
      <c r="CM871" s="69"/>
    </row>
    <row r="872" spans="10:91" x14ac:dyDescent="0.25">
      <c r="J872" s="45"/>
      <c r="K872" s="45"/>
      <c r="L872" s="45"/>
      <c r="M872" s="45"/>
      <c r="N872" s="45"/>
      <c r="O872" s="45"/>
      <c r="P872" s="45"/>
      <c r="Q872" s="45"/>
      <c r="R872" s="45"/>
      <c r="AO872" s="34"/>
      <c r="AP872" s="34"/>
      <c r="AQ872" s="34"/>
      <c r="AR872" s="34"/>
      <c r="BR872" s="69"/>
      <c r="BS872" s="69"/>
      <c r="BT872" s="69"/>
      <c r="BU872" s="69"/>
      <c r="BV872" s="69"/>
      <c r="BW872" s="69"/>
      <c r="BX872" s="69"/>
      <c r="BY872" s="69"/>
      <c r="BZ872" s="69"/>
      <c r="CA872" s="69"/>
      <c r="CB872" s="69"/>
      <c r="CC872" s="69"/>
      <c r="CD872" s="69"/>
      <c r="CE872" s="69"/>
      <c r="CF872" s="69"/>
      <c r="CG872" s="69"/>
      <c r="CH872" s="69"/>
      <c r="CI872" s="69"/>
      <c r="CJ872" s="69"/>
      <c r="CK872" s="69"/>
      <c r="CL872" s="83"/>
      <c r="CM872" s="69"/>
    </row>
    <row r="873" spans="10:91" x14ac:dyDescent="0.25">
      <c r="J873" s="45"/>
      <c r="K873" s="45"/>
      <c r="L873" s="45"/>
      <c r="M873" s="45"/>
      <c r="N873" s="45"/>
      <c r="O873" s="45"/>
      <c r="P873" s="45"/>
      <c r="Q873" s="45"/>
      <c r="R873" s="45"/>
      <c r="AO873" s="34"/>
      <c r="AP873" s="34"/>
      <c r="AQ873" s="34"/>
      <c r="AR873" s="34"/>
      <c r="BR873" s="69"/>
      <c r="BS873" s="69"/>
      <c r="BT873" s="69"/>
      <c r="BU873" s="69"/>
      <c r="BV873" s="69"/>
      <c r="BW873" s="69"/>
      <c r="BX873" s="69"/>
      <c r="BY873" s="69"/>
      <c r="BZ873" s="69"/>
      <c r="CA873" s="69"/>
      <c r="CB873" s="69"/>
      <c r="CC873" s="69"/>
      <c r="CD873" s="69"/>
      <c r="CE873" s="69"/>
      <c r="CF873" s="69"/>
      <c r="CG873" s="69"/>
      <c r="CH873" s="69"/>
      <c r="CI873" s="69"/>
      <c r="CJ873" s="69"/>
      <c r="CK873" s="69"/>
      <c r="CL873" s="83"/>
      <c r="CM873" s="69"/>
    </row>
    <row r="874" spans="10:91" x14ac:dyDescent="0.25">
      <c r="J874" s="45"/>
      <c r="K874" s="45"/>
      <c r="L874" s="45"/>
      <c r="M874" s="45"/>
      <c r="N874" s="45"/>
      <c r="O874" s="45"/>
      <c r="P874" s="45"/>
      <c r="Q874" s="45"/>
      <c r="R874" s="45"/>
      <c r="AO874" s="34"/>
      <c r="AP874" s="34"/>
      <c r="AQ874" s="34"/>
      <c r="AR874" s="34"/>
      <c r="BR874" s="69"/>
      <c r="BS874" s="69"/>
      <c r="BT874" s="69"/>
      <c r="BU874" s="69"/>
      <c r="BV874" s="69"/>
      <c r="BW874" s="69"/>
      <c r="BX874" s="69"/>
      <c r="BY874" s="69"/>
      <c r="BZ874" s="69"/>
      <c r="CA874" s="69"/>
      <c r="CB874" s="69"/>
      <c r="CC874" s="69"/>
      <c r="CD874" s="69"/>
      <c r="CE874" s="69"/>
      <c r="CF874" s="69"/>
      <c r="CG874" s="69"/>
      <c r="CH874" s="69"/>
      <c r="CI874" s="69"/>
      <c r="CJ874" s="69"/>
      <c r="CK874" s="69"/>
      <c r="CL874" s="83"/>
      <c r="CM874" s="69"/>
    </row>
    <row r="875" spans="10:91" x14ac:dyDescent="0.25">
      <c r="J875" s="45"/>
      <c r="K875" s="45"/>
      <c r="L875" s="45"/>
      <c r="M875" s="45"/>
      <c r="N875" s="45"/>
      <c r="O875" s="45"/>
      <c r="P875" s="45"/>
      <c r="Q875" s="45"/>
      <c r="R875" s="45"/>
      <c r="AO875" s="34"/>
      <c r="AP875" s="34"/>
      <c r="AQ875" s="34"/>
      <c r="AR875" s="34"/>
      <c r="BR875" s="69"/>
      <c r="BS875" s="69"/>
      <c r="BT875" s="69"/>
      <c r="BU875" s="69"/>
      <c r="BV875" s="69"/>
      <c r="BW875" s="69"/>
      <c r="BX875" s="69"/>
      <c r="BY875" s="69"/>
      <c r="BZ875" s="69"/>
      <c r="CA875" s="69"/>
      <c r="CB875" s="69"/>
      <c r="CC875" s="69"/>
      <c r="CD875" s="69"/>
      <c r="CE875" s="69"/>
      <c r="CF875" s="69"/>
      <c r="CG875" s="69"/>
      <c r="CH875" s="69"/>
      <c r="CI875" s="69"/>
      <c r="CJ875" s="69"/>
      <c r="CK875" s="69"/>
      <c r="CL875" s="83"/>
      <c r="CM875" s="69"/>
    </row>
    <row r="876" spans="10:91" x14ac:dyDescent="0.25">
      <c r="J876" s="45"/>
      <c r="K876" s="45"/>
      <c r="L876" s="45"/>
      <c r="M876" s="45"/>
      <c r="N876" s="45"/>
      <c r="O876" s="45"/>
      <c r="P876" s="45"/>
      <c r="Q876" s="45"/>
      <c r="R876" s="45"/>
      <c r="AO876" s="34"/>
      <c r="AP876" s="34"/>
      <c r="AQ876" s="34"/>
      <c r="AR876" s="34"/>
      <c r="BR876" s="69"/>
      <c r="BS876" s="69"/>
      <c r="BT876" s="69"/>
      <c r="BU876" s="69"/>
      <c r="BV876" s="69"/>
      <c r="BW876" s="69"/>
      <c r="BX876" s="69"/>
      <c r="BY876" s="69"/>
      <c r="BZ876" s="69"/>
      <c r="CA876" s="69"/>
      <c r="CB876" s="69"/>
      <c r="CC876" s="69"/>
      <c r="CD876" s="69"/>
      <c r="CE876" s="69"/>
      <c r="CF876" s="69"/>
      <c r="CG876" s="69"/>
      <c r="CH876" s="69"/>
      <c r="CI876" s="69"/>
      <c r="CJ876" s="69"/>
      <c r="CK876" s="69"/>
      <c r="CL876" s="83"/>
      <c r="CM876" s="69"/>
    </row>
    <row r="877" spans="10:91" x14ac:dyDescent="0.25">
      <c r="J877" s="45"/>
      <c r="K877" s="45"/>
      <c r="L877" s="45"/>
      <c r="M877" s="45"/>
      <c r="N877" s="45"/>
      <c r="O877" s="45"/>
      <c r="P877" s="45"/>
      <c r="Q877" s="45"/>
      <c r="R877" s="45"/>
      <c r="AO877" s="34"/>
      <c r="AP877" s="34"/>
      <c r="AQ877" s="34"/>
      <c r="AR877" s="34"/>
      <c r="BR877" s="69"/>
      <c r="BS877" s="69"/>
      <c r="BT877" s="69"/>
      <c r="BU877" s="69"/>
      <c r="BV877" s="69"/>
      <c r="BW877" s="69"/>
      <c r="BX877" s="69"/>
      <c r="BY877" s="69"/>
      <c r="BZ877" s="69"/>
      <c r="CA877" s="69"/>
      <c r="CB877" s="69"/>
      <c r="CC877" s="69"/>
      <c r="CD877" s="69"/>
      <c r="CE877" s="69"/>
      <c r="CF877" s="69"/>
      <c r="CG877" s="69"/>
      <c r="CH877" s="69"/>
      <c r="CI877" s="69"/>
      <c r="CJ877" s="69"/>
      <c r="CK877" s="69"/>
      <c r="CL877" s="83"/>
      <c r="CM877" s="69"/>
    </row>
    <row r="878" spans="10:91" x14ac:dyDescent="0.25">
      <c r="J878" s="45"/>
      <c r="K878" s="45"/>
      <c r="L878" s="45"/>
      <c r="M878" s="45"/>
      <c r="N878" s="45"/>
      <c r="O878" s="45"/>
      <c r="P878" s="45"/>
      <c r="Q878" s="45"/>
      <c r="R878" s="45"/>
      <c r="AO878" s="34"/>
      <c r="AP878" s="34"/>
      <c r="AQ878" s="34"/>
      <c r="AR878" s="34"/>
      <c r="BR878" s="69"/>
      <c r="BS878" s="69"/>
      <c r="BT878" s="69"/>
      <c r="BU878" s="69"/>
      <c r="BV878" s="69"/>
      <c r="BW878" s="69"/>
      <c r="BX878" s="69"/>
      <c r="BY878" s="69"/>
      <c r="BZ878" s="69"/>
      <c r="CA878" s="69"/>
      <c r="CB878" s="69"/>
      <c r="CC878" s="69"/>
      <c r="CD878" s="69"/>
      <c r="CE878" s="69"/>
      <c r="CF878" s="69"/>
      <c r="CG878" s="69"/>
      <c r="CH878" s="69"/>
      <c r="CI878" s="69"/>
      <c r="CJ878" s="69"/>
      <c r="CK878" s="69"/>
      <c r="CL878" s="83"/>
      <c r="CM878" s="69"/>
    </row>
    <row r="879" spans="10:91" x14ac:dyDescent="0.25">
      <c r="J879" s="45"/>
      <c r="K879" s="45"/>
      <c r="L879" s="45"/>
      <c r="M879" s="45"/>
      <c r="N879" s="45"/>
      <c r="O879" s="45"/>
      <c r="P879" s="45"/>
      <c r="Q879" s="45"/>
      <c r="R879" s="45"/>
      <c r="AO879" s="34"/>
      <c r="AP879" s="34"/>
      <c r="AQ879" s="34"/>
      <c r="AR879" s="34"/>
      <c r="BR879" s="69"/>
      <c r="BS879" s="69"/>
      <c r="BT879" s="69"/>
      <c r="BU879" s="69"/>
      <c r="BV879" s="69"/>
      <c r="BW879" s="69"/>
      <c r="BX879" s="69"/>
      <c r="BY879" s="69"/>
      <c r="BZ879" s="69"/>
      <c r="CA879" s="69"/>
      <c r="CB879" s="69"/>
      <c r="CC879" s="69"/>
      <c r="CD879" s="69"/>
      <c r="CE879" s="69"/>
      <c r="CF879" s="69"/>
      <c r="CG879" s="69"/>
      <c r="CH879" s="69"/>
      <c r="CI879" s="69"/>
      <c r="CJ879" s="69"/>
      <c r="CK879" s="69"/>
      <c r="CL879" s="83"/>
      <c r="CM879" s="69"/>
    </row>
    <row r="880" spans="10:91" x14ac:dyDescent="0.25">
      <c r="J880" s="45"/>
      <c r="K880" s="45"/>
      <c r="L880" s="45"/>
      <c r="M880" s="45"/>
      <c r="N880" s="45"/>
      <c r="O880" s="45"/>
      <c r="P880" s="45"/>
      <c r="Q880" s="45"/>
      <c r="R880" s="45"/>
      <c r="AO880" s="34"/>
      <c r="AP880" s="34"/>
      <c r="AQ880" s="34"/>
      <c r="AR880" s="34"/>
      <c r="BR880" s="69"/>
      <c r="BS880" s="69"/>
      <c r="BT880" s="69"/>
      <c r="BU880" s="69"/>
      <c r="BV880" s="69"/>
      <c r="BW880" s="69"/>
      <c r="BX880" s="69"/>
      <c r="BY880" s="69"/>
      <c r="BZ880" s="69"/>
      <c r="CA880" s="69"/>
      <c r="CB880" s="69"/>
      <c r="CC880" s="69"/>
      <c r="CD880" s="69"/>
      <c r="CE880" s="69"/>
      <c r="CF880" s="69"/>
      <c r="CG880" s="69"/>
      <c r="CH880" s="69"/>
      <c r="CI880" s="69"/>
      <c r="CJ880" s="69"/>
      <c r="CK880" s="69"/>
      <c r="CL880" s="83"/>
      <c r="CM880" s="69"/>
    </row>
    <row r="881" spans="10:91" x14ac:dyDescent="0.25">
      <c r="J881" s="45"/>
      <c r="K881" s="45"/>
      <c r="L881" s="45"/>
      <c r="M881" s="45"/>
      <c r="N881" s="45"/>
      <c r="O881" s="45"/>
      <c r="P881" s="45"/>
      <c r="Q881" s="45"/>
      <c r="R881" s="45"/>
      <c r="AO881" s="34"/>
      <c r="AP881" s="34"/>
      <c r="AQ881" s="34"/>
      <c r="AR881" s="34"/>
      <c r="BR881" s="69"/>
      <c r="BS881" s="69"/>
      <c r="BT881" s="69"/>
      <c r="BU881" s="69"/>
      <c r="BV881" s="69"/>
      <c r="BW881" s="69"/>
      <c r="BX881" s="69"/>
      <c r="BY881" s="69"/>
      <c r="BZ881" s="69"/>
      <c r="CA881" s="69"/>
      <c r="CB881" s="69"/>
      <c r="CC881" s="69"/>
      <c r="CD881" s="69"/>
      <c r="CE881" s="69"/>
      <c r="CF881" s="69"/>
      <c r="CG881" s="69"/>
      <c r="CH881" s="69"/>
      <c r="CI881" s="69"/>
      <c r="CJ881" s="69"/>
      <c r="CK881" s="69"/>
      <c r="CL881" s="83"/>
      <c r="CM881" s="69"/>
    </row>
    <row r="882" spans="10:91" x14ac:dyDescent="0.25">
      <c r="J882" s="45"/>
      <c r="K882" s="45"/>
      <c r="L882" s="45"/>
      <c r="M882" s="45"/>
      <c r="N882" s="45"/>
      <c r="O882" s="45"/>
      <c r="P882" s="45"/>
      <c r="Q882" s="45"/>
      <c r="R882" s="45"/>
      <c r="AO882" s="34"/>
      <c r="AP882" s="34"/>
      <c r="AQ882" s="34"/>
      <c r="AR882" s="34"/>
      <c r="BR882" s="69"/>
      <c r="BS882" s="69"/>
      <c r="BT882" s="69"/>
      <c r="BU882" s="69"/>
      <c r="BV882" s="69"/>
      <c r="BW882" s="69"/>
      <c r="BX882" s="69"/>
      <c r="BY882" s="69"/>
      <c r="BZ882" s="69"/>
      <c r="CA882" s="69"/>
      <c r="CB882" s="69"/>
      <c r="CC882" s="69"/>
      <c r="CD882" s="69"/>
      <c r="CE882" s="69"/>
      <c r="CF882" s="69"/>
      <c r="CG882" s="69"/>
      <c r="CH882" s="69"/>
      <c r="CI882" s="69"/>
      <c r="CJ882" s="69"/>
      <c r="CK882" s="69"/>
      <c r="CL882" s="83"/>
      <c r="CM882" s="69"/>
    </row>
    <row r="883" spans="10:91" x14ac:dyDescent="0.25">
      <c r="J883" s="45"/>
      <c r="K883" s="45"/>
      <c r="L883" s="45"/>
      <c r="M883" s="45"/>
      <c r="N883" s="45"/>
      <c r="O883" s="45"/>
      <c r="P883" s="45"/>
      <c r="Q883" s="45"/>
      <c r="R883" s="45"/>
      <c r="AO883" s="34"/>
      <c r="AP883" s="34"/>
      <c r="AQ883" s="34"/>
      <c r="AR883" s="34"/>
      <c r="BR883" s="69"/>
      <c r="BS883" s="69"/>
      <c r="BT883" s="69"/>
      <c r="BU883" s="69"/>
      <c r="BV883" s="69"/>
      <c r="BW883" s="69"/>
      <c r="BX883" s="69"/>
      <c r="BY883" s="69"/>
      <c r="BZ883" s="69"/>
      <c r="CA883" s="69"/>
      <c r="CB883" s="69"/>
      <c r="CC883" s="69"/>
      <c r="CD883" s="69"/>
      <c r="CE883" s="69"/>
      <c r="CF883" s="69"/>
      <c r="CG883" s="69"/>
      <c r="CH883" s="69"/>
      <c r="CI883" s="69"/>
      <c r="CJ883" s="69"/>
      <c r="CK883" s="69"/>
      <c r="CL883" s="83"/>
      <c r="CM883" s="69"/>
    </row>
    <row r="884" spans="10:91" x14ac:dyDescent="0.25">
      <c r="J884" s="45"/>
      <c r="K884" s="45"/>
      <c r="L884" s="45"/>
      <c r="M884" s="45"/>
      <c r="N884" s="45"/>
      <c r="O884" s="45"/>
      <c r="P884" s="45"/>
      <c r="Q884" s="45"/>
      <c r="R884" s="45"/>
      <c r="AO884" s="34"/>
      <c r="AP884" s="34"/>
      <c r="AQ884" s="34"/>
      <c r="AR884" s="34"/>
      <c r="BR884" s="69"/>
      <c r="BS884" s="69"/>
      <c r="BT884" s="69"/>
      <c r="BU884" s="69"/>
      <c r="BV884" s="69"/>
      <c r="BW884" s="69"/>
      <c r="BX884" s="69"/>
      <c r="BY884" s="69"/>
      <c r="BZ884" s="69"/>
      <c r="CA884" s="69"/>
      <c r="CB884" s="69"/>
      <c r="CC884" s="69"/>
      <c r="CD884" s="69"/>
      <c r="CE884" s="69"/>
      <c r="CF884" s="69"/>
      <c r="CG884" s="69"/>
      <c r="CH884" s="69"/>
      <c r="CI884" s="69"/>
      <c r="CJ884" s="69"/>
      <c r="CK884" s="69"/>
      <c r="CL884" s="83"/>
      <c r="CM884" s="69"/>
    </row>
    <row r="885" spans="10:91" x14ac:dyDescent="0.25">
      <c r="J885" s="45"/>
      <c r="K885" s="45"/>
      <c r="L885" s="45"/>
      <c r="M885" s="45"/>
      <c r="N885" s="45"/>
      <c r="O885" s="45"/>
      <c r="P885" s="45"/>
      <c r="Q885" s="45"/>
      <c r="R885" s="45"/>
      <c r="AO885" s="34"/>
      <c r="AP885" s="34"/>
      <c r="AQ885" s="34"/>
      <c r="AR885" s="34"/>
      <c r="BR885" s="69"/>
      <c r="BS885" s="69"/>
      <c r="BT885" s="69"/>
      <c r="BU885" s="69"/>
      <c r="BV885" s="69"/>
      <c r="BW885" s="69"/>
      <c r="BX885" s="69"/>
      <c r="BY885" s="69"/>
      <c r="BZ885" s="69"/>
      <c r="CA885" s="69"/>
      <c r="CB885" s="69"/>
      <c r="CC885" s="69"/>
      <c r="CD885" s="69"/>
      <c r="CE885" s="69"/>
      <c r="CF885" s="69"/>
      <c r="CG885" s="69"/>
      <c r="CH885" s="69"/>
      <c r="CI885" s="69"/>
      <c r="CJ885" s="69"/>
      <c r="CK885" s="69"/>
      <c r="CL885" s="83"/>
      <c r="CM885" s="69"/>
    </row>
    <row r="886" spans="10:91" x14ac:dyDescent="0.25">
      <c r="J886" s="45"/>
      <c r="K886" s="45"/>
      <c r="L886" s="45"/>
      <c r="M886" s="45"/>
      <c r="N886" s="45"/>
      <c r="O886" s="45"/>
      <c r="P886" s="45"/>
      <c r="Q886" s="45"/>
      <c r="R886" s="45"/>
      <c r="AO886" s="34"/>
      <c r="AP886" s="34"/>
      <c r="AQ886" s="34"/>
      <c r="AR886" s="34"/>
      <c r="BR886" s="69"/>
      <c r="BS886" s="69"/>
      <c r="BT886" s="69"/>
      <c r="BU886" s="69"/>
      <c r="BV886" s="69"/>
      <c r="BW886" s="69"/>
      <c r="BX886" s="69"/>
      <c r="BY886" s="69"/>
      <c r="BZ886" s="69"/>
      <c r="CA886" s="69"/>
      <c r="CB886" s="69"/>
      <c r="CC886" s="69"/>
      <c r="CD886" s="69"/>
      <c r="CE886" s="69"/>
      <c r="CF886" s="69"/>
      <c r="CG886" s="69"/>
      <c r="CH886" s="69"/>
      <c r="CI886" s="69"/>
      <c r="CJ886" s="69"/>
      <c r="CK886" s="69"/>
      <c r="CL886" s="83"/>
      <c r="CM886" s="69"/>
    </row>
    <row r="887" spans="10:91" x14ac:dyDescent="0.25">
      <c r="J887" s="45"/>
      <c r="K887" s="45"/>
      <c r="L887" s="45"/>
      <c r="M887" s="45"/>
      <c r="N887" s="45"/>
      <c r="O887" s="45"/>
      <c r="P887" s="45"/>
      <c r="Q887" s="45"/>
      <c r="R887" s="45"/>
      <c r="AO887" s="34"/>
      <c r="AP887" s="34"/>
      <c r="AQ887" s="34"/>
      <c r="AR887" s="34"/>
      <c r="BR887" s="69"/>
      <c r="BS887" s="69"/>
      <c r="BT887" s="69"/>
      <c r="BU887" s="69"/>
      <c r="BV887" s="69"/>
      <c r="BW887" s="69"/>
      <c r="BX887" s="69"/>
      <c r="BY887" s="69"/>
      <c r="BZ887" s="69"/>
      <c r="CA887" s="69"/>
      <c r="CB887" s="69"/>
      <c r="CC887" s="69"/>
      <c r="CD887" s="69"/>
      <c r="CE887" s="69"/>
      <c r="CF887" s="69"/>
      <c r="CG887" s="69"/>
      <c r="CH887" s="69"/>
      <c r="CI887" s="69"/>
      <c r="CJ887" s="69"/>
      <c r="CK887" s="69"/>
      <c r="CL887" s="83"/>
      <c r="CM887" s="69"/>
    </row>
    <row r="888" spans="10:91" x14ac:dyDescent="0.25">
      <c r="J888" s="45"/>
      <c r="K888" s="45"/>
      <c r="L888" s="45"/>
      <c r="M888" s="45"/>
      <c r="N888" s="45"/>
      <c r="O888" s="45"/>
      <c r="P888" s="45"/>
      <c r="Q888" s="45"/>
      <c r="R888" s="45"/>
      <c r="AO888" s="34"/>
      <c r="AP888" s="34"/>
      <c r="AQ888" s="34"/>
      <c r="AR888" s="34"/>
      <c r="BR888" s="69"/>
      <c r="BS888" s="69"/>
      <c r="BT888" s="69"/>
      <c r="BU888" s="69"/>
      <c r="BV888" s="69"/>
      <c r="BW888" s="69"/>
      <c r="BX888" s="69"/>
      <c r="BY888" s="69"/>
      <c r="BZ888" s="69"/>
      <c r="CA888" s="69"/>
      <c r="CB888" s="69"/>
      <c r="CC888" s="69"/>
      <c r="CD888" s="69"/>
      <c r="CE888" s="69"/>
      <c r="CF888" s="69"/>
      <c r="CG888" s="69"/>
      <c r="CH888" s="69"/>
      <c r="CI888" s="69"/>
      <c r="CJ888" s="69"/>
      <c r="CK888" s="69"/>
      <c r="CL888" s="83"/>
      <c r="CM888" s="69"/>
    </row>
    <row r="889" spans="10:91" x14ac:dyDescent="0.25">
      <c r="J889" s="45"/>
      <c r="K889" s="45"/>
      <c r="L889" s="45"/>
      <c r="M889" s="45"/>
      <c r="N889" s="45"/>
      <c r="O889" s="45"/>
      <c r="P889" s="45"/>
      <c r="Q889" s="45"/>
      <c r="R889" s="45"/>
      <c r="AO889" s="34"/>
      <c r="AP889" s="34"/>
      <c r="AQ889" s="34"/>
      <c r="AR889" s="34"/>
      <c r="BR889" s="69"/>
      <c r="BS889" s="69"/>
      <c r="BT889" s="69"/>
      <c r="BU889" s="69"/>
      <c r="BV889" s="69"/>
      <c r="BW889" s="69"/>
      <c r="BX889" s="69"/>
      <c r="BY889" s="69"/>
      <c r="BZ889" s="69"/>
      <c r="CA889" s="69"/>
      <c r="CB889" s="69"/>
      <c r="CC889" s="69"/>
      <c r="CD889" s="69"/>
      <c r="CE889" s="69"/>
      <c r="CF889" s="69"/>
      <c r="CG889" s="69"/>
      <c r="CH889" s="69"/>
      <c r="CI889" s="69"/>
      <c r="CJ889" s="69"/>
      <c r="CK889" s="69"/>
      <c r="CL889" s="83"/>
      <c r="CM889" s="69"/>
    </row>
    <row r="890" spans="10:91" x14ac:dyDescent="0.25">
      <c r="J890" s="45"/>
      <c r="K890" s="45"/>
      <c r="L890" s="45"/>
      <c r="M890" s="45"/>
      <c r="N890" s="45"/>
      <c r="O890" s="45"/>
      <c r="P890" s="45"/>
      <c r="Q890" s="45"/>
      <c r="R890" s="45"/>
      <c r="AO890" s="34"/>
      <c r="AP890" s="34"/>
      <c r="AQ890" s="34"/>
      <c r="AR890" s="34"/>
      <c r="BR890" s="69"/>
      <c r="BS890" s="69"/>
      <c r="BT890" s="69"/>
      <c r="BU890" s="69"/>
      <c r="BV890" s="69"/>
      <c r="BW890" s="69"/>
      <c r="BX890" s="69"/>
      <c r="BY890" s="69"/>
      <c r="BZ890" s="69"/>
      <c r="CA890" s="69"/>
      <c r="CB890" s="69"/>
      <c r="CC890" s="69"/>
      <c r="CD890" s="69"/>
      <c r="CE890" s="69"/>
      <c r="CF890" s="69"/>
      <c r="CG890" s="69"/>
      <c r="CH890" s="69"/>
      <c r="CI890" s="69"/>
      <c r="CJ890" s="69"/>
      <c r="CK890" s="69"/>
      <c r="CL890" s="83"/>
      <c r="CM890" s="69"/>
    </row>
    <row r="891" spans="10:91" x14ac:dyDescent="0.25">
      <c r="J891" s="45"/>
      <c r="K891" s="45"/>
      <c r="L891" s="45"/>
      <c r="M891" s="45"/>
      <c r="N891" s="45"/>
      <c r="O891" s="45"/>
      <c r="P891" s="45"/>
      <c r="Q891" s="45"/>
      <c r="R891" s="45"/>
      <c r="AO891" s="34"/>
      <c r="AP891" s="34"/>
      <c r="AQ891" s="34"/>
      <c r="AR891" s="34"/>
      <c r="BR891" s="69"/>
      <c r="BS891" s="69"/>
      <c r="BT891" s="69"/>
      <c r="BU891" s="69"/>
      <c r="BV891" s="69"/>
      <c r="BW891" s="69"/>
      <c r="BX891" s="69"/>
      <c r="BY891" s="69"/>
      <c r="BZ891" s="69"/>
      <c r="CA891" s="69"/>
      <c r="CB891" s="69"/>
      <c r="CC891" s="69"/>
      <c r="CD891" s="69"/>
      <c r="CE891" s="69"/>
      <c r="CF891" s="69"/>
      <c r="CG891" s="69"/>
      <c r="CH891" s="69"/>
      <c r="CI891" s="69"/>
      <c r="CJ891" s="69"/>
      <c r="CK891" s="69"/>
      <c r="CL891" s="83"/>
      <c r="CM891" s="69"/>
    </row>
    <row r="892" spans="10:91" x14ac:dyDescent="0.25">
      <c r="J892" s="45"/>
      <c r="K892" s="45"/>
      <c r="L892" s="45"/>
      <c r="M892" s="45"/>
      <c r="N892" s="45"/>
      <c r="O892" s="45"/>
      <c r="P892" s="45"/>
      <c r="Q892" s="45"/>
      <c r="R892" s="45"/>
      <c r="AO892" s="34"/>
      <c r="AP892" s="34"/>
      <c r="AQ892" s="34"/>
      <c r="AR892" s="34"/>
      <c r="BR892" s="69"/>
      <c r="BS892" s="69"/>
      <c r="BT892" s="69"/>
      <c r="BU892" s="69"/>
      <c r="BV892" s="69"/>
      <c r="BW892" s="69"/>
      <c r="BX892" s="69"/>
      <c r="BY892" s="69"/>
      <c r="BZ892" s="69"/>
      <c r="CA892" s="69"/>
      <c r="CB892" s="69"/>
      <c r="CC892" s="69"/>
      <c r="CD892" s="69"/>
      <c r="CE892" s="69"/>
      <c r="CF892" s="69"/>
      <c r="CG892" s="69"/>
      <c r="CH892" s="69"/>
      <c r="CI892" s="69"/>
      <c r="CJ892" s="69"/>
      <c r="CK892" s="69"/>
      <c r="CL892" s="83"/>
      <c r="CM892" s="69"/>
    </row>
    <row r="893" spans="10:91" x14ac:dyDescent="0.25">
      <c r="J893" s="45"/>
      <c r="K893" s="45"/>
      <c r="L893" s="45"/>
      <c r="M893" s="45"/>
      <c r="N893" s="45"/>
      <c r="O893" s="45"/>
      <c r="P893" s="45"/>
      <c r="Q893" s="45"/>
      <c r="R893" s="45"/>
      <c r="AO893" s="34"/>
      <c r="AP893" s="34"/>
      <c r="AQ893" s="34"/>
      <c r="AR893" s="34"/>
      <c r="BR893" s="69"/>
      <c r="BS893" s="69"/>
      <c r="BT893" s="69"/>
      <c r="BU893" s="69"/>
      <c r="BV893" s="69"/>
      <c r="BW893" s="69"/>
      <c r="BX893" s="69"/>
      <c r="BY893" s="69"/>
      <c r="BZ893" s="69"/>
      <c r="CA893" s="69"/>
      <c r="CB893" s="69"/>
      <c r="CC893" s="69"/>
      <c r="CD893" s="69"/>
      <c r="CE893" s="69"/>
      <c r="CF893" s="69"/>
      <c r="CG893" s="69"/>
      <c r="CH893" s="69"/>
      <c r="CI893" s="69"/>
      <c r="CJ893" s="69"/>
      <c r="CK893" s="69"/>
      <c r="CL893" s="83"/>
      <c r="CM893" s="69"/>
    </row>
    <row r="894" spans="10:91" x14ac:dyDescent="0.25">
      <c r="J894" s="45"/>
      <c r="K894" s="45"/>
      <c r="L894" s="45"/>
      <c r="M894" s="45"/>
      <c r="N894" s="45"/>
      <c r="O894" s="45"/>
      <c r="P894" s="45"/>
      <c r="Q894" s="45"/>
      <c r="R894" s="45"/>
      <c r="AO894" s="34"/>
      <c r="AP894" s="34"/>
      <c r="AQ894" s="34"/>
      <c r="AR894" s="34"/>
      <c r="BR894" s="69"/>
      <c r="BS894" s="69"/>
      <c r="BT894" s="69"/>
      <c r="BU894" s="69"/>
      <c r="BV894" s="69"/>
      <c r="BW894" s="69"/>
      <c r="BX894" s="69"/>
      <c r="BY894" s="69"/>
      <c r="BZ894" s="69"/>
      <c r="CA894" s="69"/>
      <c r="CB894" s="69"/>
      <c r="CC894" s="69"/>
      <c r="CD894" s="69"/>
      <c r="CE894" s="69"/>
      <c r="CF894" s="69"/>
      <c r="CG894" s="69"/>
      <c r="CH894" s="69"/>
      <c r="CI894" s="69"/>
      <c r="CJ894" s="69"/>
      <c r="CK894" s="69"/>
      <c r="CL894" s="83"/>
      <c r="CM894" s="69"/>
    </row>
    <row r="895" spans="10:91" x14ac:dyDescent="0.25">
      <c r="J895" s="45"/>
      <c r="K895" s="45"/>
      <c r="L895" s="45"/>
      <c r="M895" s="45"/>
      <c r="N895" s="45"/>
      <c r="O895" s="45"/>
      <c r="P895" s="45"/>
      <c r="Q895" s="45"/>
      <c r="R895" s="45"/>
      <c r="AO895" s="34"/>
      <c r="AP895" s="34"/>
      <c r="AQ895" s="34"/>
      <c r="AR895" s="34"/>
      <c r="BR895" s="69"/>
      <c r="BS895" s="69"/>
      <c r="BT895" s="69"/>
      <c r="BU895" s="69"/>
      <c r="BV895" s="69"/>
      <c r="BW895" s="69"/>
      <c r="BX895" s="69"/>
      <c r="BY895" s="69"/>
      <c r="BZ895" s="69"/>
      <c r="CA895" s="69"/>
      <c r="CB895" s="69"/>
      <c r="CC895" s="69"/>
      <c r="CD895" s="69"/>
      <c r="CE895" s="69"/>
      <c r="CF895" s="69"/>
      <c r="CG895" s="69"/>
      <c r="CH895" s="69"/>
      <c r="CI895" s="69"/>
      <c r="CJ895" s="69"/>
      <c r="CK895" s="69"/>
      <c r="CL895" s="83"/>
      <c r="CM895" s="69"/>
    </row>
    <row r="896" spans="10:91" x14ac:dyDescent="0.25">
      <c r="J896" s="45"/>
      <c r="K896" s="45"/>
      <c r="L896" s="45"/>
      <c r="M896" s="45"/>
      <c r="N896" s="45"/>
      <c r="O896" s="45"/>
      <c r="P896" s="45"/>
      <c r="Q896" s="45"/>
      <c r="R896" s="45"/>
      <c r="AO896" s="34"/>
      <c r="AP896" s="34"/>
      <c r="AQ896" s="34"/>
      <c r="AR896" s="34"/>
      <c r="BR896" s="69"/>
      <c r="BS896" s="69"/>
      <c r="BT896" s="69"/>
      <c r="BU896" s="69"/>
      <c r="BV896" s="69"/>
      <c r="BW896" s="69"/>
      <c r="BX896" s="69"/>
      <c r="BY896" s="69"/>
      <c r="BZ896" s="69"/>
      <c r="CA896" s="69"/>
      <c r="CB896" s="69"/>
      <c r="CC896" s="69"/>
      <c r="CD896" s="69"/>
      <c r="CE896" s="69"/>
      <c r="CF896" s="69"/>
      <c r="CG896" s="69"/>
      <c r="CH896" s="69"/>
      <c r="CI896" s="69"/>
      <c r="CJ896" s="69"/>
      <c r="CK896" s="69"/>
      <c r="CL896" s="83"/>
      <c r="CM896" s="69"/>
    </row>
    <row r="897" spans="10:91" x14ac:dyDescent="0.25">
      <c r="J897" s="45"/>
      <c r="K897" s="45"/>
      <c r="L897" s="45"/>
      <c r="M897" s="45"/>
      <c r="N897" s="45"/>
      <c r="O897" s="45"/>
      <c r="P897" s="45"/>
      <c r="Q897" s="45"/>
      <c r="R897" s="45"/>
      <c r="AO897" s="34"/>
      <c r="AP897" s="34"/>
      <c r="AQ897" s="34"/>
      <c r="AR897" s="34"/>
      <c r="BR897" s="69"/>
      <c r="BS897" s="69"/>
      <c r="BT897" s="69"/>
      <c r="BU897" s="69"/>
      <c r="BV897" s="69"/>
      <c r="BW897" s="69"/>
      <c r="BX897" s="69"/>
      <c r="BY897" s="69"/>
      <c r="BZ897" s="69"/>
      <c r="CA897" s="69"/>
      <c r="CB897" s="69"/>
      <c r="CC897" s="69"/>
      <c r="CD897" s="69"/>
      <c r="CE897" s="69"/>
      <c r="CF897" s="69"/>
      <c r="CG897" s="69"/>
      <c r="CH897" s="69"/>
      <c r="CI897" s="69"/>
      <c r="CJ897" s="69"/>
      <c r="CK897" s="69"/>
      <c r="CL897" s="83"/>
      <c r="CM897" s="69"/>
    </row>
    <row r="898" spans="10:91" x14ac:dyDescent="0.25">
      <c r="J898" s="45"/>
      <c r="K898" s="45"/>
      <c r="L898" s="45"/>
      <c r="M898" s="45"/>
      <c r="N898" s="45"/>
      <c r="O898" s="45"/>
      <c r="P898" s="45"/>
      <c r="Q898" s="45"/>
      <c r="R898" s="45"/>
      <c r="AO898" s="34"/>
      <c r="AP898" s="34"/>
      <c r="AQ898" s="34"/>
      <c r="AR898" s="34"/>
      <c r="BR898" s="69"/>
      <c r="BS898" s="69"/>
      <c r="BT898" s="69"/>
      <c r="BU898" s="69"/>
      <c r="BV898" s="69"/>
      <c r="BW898" s="69"/>
      <c r="BX898" s="69"/>
      <c r="BY898" s="69"/>
      <c r="BZ898" s="69"/>
      <c r="CA898" s="69"/>
      <c r="CB898" s="69"/>
      <c r="CC898" s="69"/>
      <c r="CD898" s="69"/>
      <c r="CE898" s="69"/>
      <c r="CF898" s="69"/>
      <c r="CG898" s="69"/>
      <c r="CH898" s="69"/>
      <c r="CI898" s="69"/>
      <c r="CJ898" s="69"/>
      <c r="CK898" s="69"/>
      <c r="CL898" s="83"/>
      <c r="CM898" s="69"/>
    </row>
    <row r="899" spans="10:91" x14ac:dyDescent="0.25">
      <c r="J899" s="45"/>
      <c r="K899" s="45"/>
      <c r="L899" s="45"/>
      <c r="M899" s="45"/>
      <c r="N899" s="45"/>
      <c r="O899" s="45"/>
      <c r="P899" s="45"/>
      <c r="Q899" s="45"/>
      <c r="R899" s="45"/>
      <c r="AO899" s="34"/>
      <c r="AP899" s="34"/>
      <c r="AQ899" s="34"/>
      <c r="AR899" s="34"/>
      <c r="BR899" s="69"/>
      <c r="BS899" s="69"/>
      <c r="BT899" s="69"/>
      <c r="BU899" s="69"/>
      <c r="BV899" s="69"/>
      <c r="BW899" s="69"/>
      <c r="BX899" s="69"/>
      <c r="BY899" s="69"/>
      <c r="BZ899" s="69"/>
      <c r="CA899" s="69"/>
      <c r="CB899" s="69"/>
      <c r="CC899" s="69"/>
      <c r="CD899" s="69"/>
      <c r="CE899" s="69"/>
      <c r="CF899" s="69"/>
      <c r="CG899" s="69"/>
      <c r="CH899" s="69"/>
      <c r="CI899" s="69"/>
      <c r="CJ899" s="69"/>
      <c r="CK899" s="69"/>
      <c r="CL899" s="83"/>
      <c r="CM899" s="69"/>
    </row>
    <row r="900" spans="10:91" x14ac:dyDescent="0.25">
      <c r="J900" s="45"/>
      <c r="K900" s="45"/>
      <c r="L900" s="45"/>
      <c r="M900" s="45"/>
      <c r="N900" s="45"/>
      <c r="O900" s="45"/>
      <c r="P900" s="45"/>
      <c r="Q900" s="45"/>
      <c r="R900" s="45"/>
      <c r="AO900" s="34"/>
      <c r="AP900" s="34"/>
      <c r="AQ900" s="34"/>
      <c r="AR900" s="34"/>
      <c r="BR900" s="69"/>
      <c r="BS900" s="69"/>
      <c r="BT900" s="69"/>
      <c r="BU900" s="69"/>
      <c r="BV900" s="69"/>
      <c r="BW900" s="69"/>
      <c r="BX900" s="69"/>
      <c r="BY900" s="69"/>
      <c r="BZ900" s="69"/>
      <c r="CA900" s="69"/>
      <c r="CB900" s="69"/>
      <c r="CC900" s="69"/>
      <c r="CD900" s="69"/>
      <c r="CE900" s="69"/>
      <c r="CF900" s="69"/>
      <c r="CG900" s="69"/>
      <c r="CH900" s="69"/>
      <c r="CI900" s="69"/>
      <c r="CJ900" s="69"/>
      <c r="CK900" s="69"/>
      <c r="CL900" s="83"/>
      <c r="CM900" s="69"/>
    </row>
    <row r="901" spans="10:91" x14ac:dyDescent="0.25">
      <c r="J901" s="45"/>
      <c r="K901" s="45"/>
      <c r="L901" s="45"/>
      <c r="M901" s="45"/>
      <c r="N901" s="45"/>
      <c r="O901" s="45"/>
      <c r="P901" s="45"/>
      <c r="Q901" s="45"/>
      <c r="R901" s="45"/>
      <c r="AO901" s="34"/>
      <c r="AP901" s="34"/>
      <c r="AQ901" s="34"/>
      <c r="AR901" s="34"/>
      <c r="BR901" s="69"/>
      <c r="BS901" s="69"/>
      <c r="BT901" s="69"/>
      <c r="BU901" s="69"/>
      <c r="BV901" s="69"/>
      <c r="BW901" s="69"/>
      <c r="BX901" s="69"/>
      <c r="BY901" s="69"/>
      <c r="BZ901" s="69"/>
      <c r="CA901" s="69"/>
      <c r="CB901" s="69"/>
      <c r="CC901" s="69"/>
      <c r="CD901" s="69"/>
      <c r="CE901" s="69"/>
      <c r="CF901" s="69"/>
      <c r="CG901" s="69"/>
      <c r="CH901" s="69"/>
      <c r="CI901" s="69"/>
      <c r="CJ901" s="69"/>
      <c r="CK901" s="69"/>
      <c r="CL901" s="83"/>
      <c r="CM901" s="69"/>
    </row>
    <row r="902" spans="10:91" x14ac:dyDescent="0.25">
      <c r="J902" s="45"/>
      <c r="K902" s="45"/>
      <c r="L902" s="45"/>
      <c r="M902" s="45"/>
      <c r="N902" s="45"/>
      <c r="O902" s="45"/>
      <c r="P902" s="45"/>
      <c r="Q902" s="45"/>
      <c r="R902" s="45"/>
      <c r="AO902" s="34"/>
      <c r="AP902" s="34"/>
      <c r="AQ902" s="34"/>
      <c r="AR902" s="34"/>
      <c r="BR902" s="69"/>
      <c r="BS902" s="69"/>
      <c r="BT902" s="69"/>
      <c r="BU902" s="69"/>
      <c r="BV902" s="69"/>
      <c r="BW902" s="69"/>
      <c r="BX902" s="69"/>
      <c r="BY902" s="69"/>
      <c r="BZ902" s="69"/>
      <c r="CA902" s="69"/>
      <c r="CB902" s="69"/>
      <c r="CC902" s="69"/>
      <c r="CD902" s="69"/>
      <c r="CE902" s="69"/>
      <c r="CF902" s="69"/>
      <c r="CG902" s="69"/>
      <c r="CH902" s="69"/>
      <c r="CI902" s="69"/>
      <c r="CJ902" s="69"/>
      <c r="CK902" s="69"/>
      <c r="CL902" s="83"/>
      <c r="CM902" s="69"/>
    </row>
    <row r="903" spans="10:91" x14ac:dyDescent="0.25">
      <c r="J903" s="45"/>
      <c r="K903" s="45"/>
      <c r="L903" s="45"/>
      <c r="M903" s="45"/>
      <c r="N903" s="45"/>
      <c r="O903" s="45"/>
      <c r="P903" s="45"/>
      <c r="Q903" s="45"/>
      <c r="R903" s="45"/>
      <c r="AO903" s="34"/>
      <c r="AP903" s="34"/>
      <c r="AQ903" s="34"/>
      <c r="AR903" s="34"/>
      <c r="BR903" s="69"/>
      <c r="BS903" s="69"/>
      <c r="BT903" s="69"/>
      <c r="BU903" s="69"/>
      <c r="BV903" s="69"/>
      <c r="BW903" s="69"/>
      <c r="BX903" s="69"/>
      <c r="BY903" s="69"/>
      <c r="BZ903" s="69"/>
      <c r="CA903" s="69"/>
      <c r="CB903" s="69"/>
      <c r="CC903" s="69"/>
      <c r="CD903" s="69"/>
      <c r="CE903" s="69"/>
      <c r="CF903" s="69"/>
      <c r="CG903" s="69"/>
      <c r="CH903" s="69"/>
      <c r="CI903" s="69"/>
      <c r="CJ903" s="69"/>
      <c r="CK903" s="69"/>
      <c r="CL903" s="83"/>
      <c r="CM903" s="69"/>
    </row>
    <row r="904" spans="10:91" x14ac:dyDescent="0.25">
      <c r="J904" s="45"/>
      <c r="K904" s="45"/>
      <c r="L904" s="45"/>
      <c r="M904" s="45"/>
      <c r="N904" s="45"/>
      <c r="O904" s="45"/>
      <c r="P904" s="45"/>
      <c r="Q904" s="45"/>
      <c r="R904" s="45"/>
      <c r="AO904" s="34"/>
      <c r="AP904" s="34"/>
      <c r="AQ904" s="34"/>
      <c r="AR904" s="34"/>
      <c r="BR904" s="69"/>
      <c r="BS904" s="69"/>
      <c r="BT904" s="69"/>
      <c r="BU904" s="69"/>
      <c r="BV904" s="69"/>
      <c r="BW904" s="69"/>
      <c r="BX904" s="69"/>
      <c r="BY904" s="69"/>
      <c r="BZ904" s="69"/>
      <c r="CA904" s="69"/>
      <c r="CB904" s="69"/>
      <c r="CC904" s="69"/>
      <c r="CD904" s="69"/>
      <c r="CE904" s="69"/>
      <c r="CF904" s="69"/>
      <c r="CG904" s="69"/>
      <c r="CH904" s="69"/>
      <c r="CI904" s="69"/>
      <c r="CJ904" s="69"/>
      <c r="CK904" s="69"/>
      <c r="CL904" s="83"/>
      <c r="CM904" s="69"/>
    </row>
    <row r="905" spans="10:91" x14ac:dyDescent="0.25">
      <c r="J905" s="45"/>
      <c r="K905" s="45"/>
      <c r="L905" s="45"/>
      <c r="M905" s="45"/>
      <c r="N905" s="45"/>
      <c r="O905" s="45"/>
      <c r="P905" s="45"/>
      <c r="Q905" s="45"/>
      <c r="R905" s="45"/>
      <c r="AO905" s="34"/>
      <c r="AP905" s="34"/>
      <c r="AQ905" s="34"/>
      <c r="AR905" s="34"/>
      <c r="BR905" s="69"/>
      <c r="BS905" s="69"/>
      <c r="BT905" s="69"/>
      <c r="BU905" s="69"/>
      <c r="BV905" s="69"/>
      <c r="BW905" s="69"/>
      <c r="BX905" s="69"/>
      <c r="BY905" s="69"/>
      <c r="BZ905" s="69"/>
      <c r="CA905" s="69"/>
      <c r="CB905" s="69"/>
      <c r="CC905" s="69"/>
      <c r="CD905" s="69"/>
      <c r="CE905" s="69"/>
      <c r="CF905" s="69"/>
      <c r="CG905" s="69"/>
      <c r="CH905" s="69"/>
      <c r="CI905" s="69"/>
      <c r="CJ905" s="69"/>
      <c r="CK905" s="69"/>
      <c r="CL905" s="83"/>
      <c r="CM905" s="69"/>
    </row>
    <row r="906" spans="10:91" x14ac:dyDescent="0.25">
      <c r="J906" s="45"/>
      <c r="K906" s="45"/>
      <c r="L906" s="45"/>
      <c r="M906" s="45"/>
      <c r="N906" s="45"/>
      <c r="O906" s="45"/>
      <c r="P906" s="45"/>
      <c r="Q906" s="45"/>
      <c r="R906" s="45"/>
      <c r="AO906" s="34"/>
      <c r="AP906" s="34"/>
      <c r="AQ906" s="34"/>
      <c r="AR906" s="34"/>
      <c r="BR906" s="69"/>
      <c r="BS906" s="69"/>
      <c r="BT906" s="69"/>
      <c r="BU906" s="69"/>
      <c r="BV906" s="69"/>
      <c r="BW906" s="69"/>
      <c r="BX906" s="69"/>
      <c r="BY906" s="69"/>
      <c r="BZ906" s="69"/>
      <c r="CA906" s="69"/>
      <c r="CB906" s="69"/>
      <c r="CC906" s="69"/>
      <c r="CD906" s="69"/>
      <c r="CE906" s="69"/>
      <c r="CF906" s="69"/>
      <c r="CG906" s="69"/>
      <c r="CH906" s="69"/>
      <c r="CI906" s="69"/>
      <c r="CJ906" s="69"/>
      <c r="CK906" s="69"/>
      <c r="CL906" s="83"/>
      <c r="CM906" s="69"/>
    </row>
    <row r="907" spans="10:91" x14ac:dyDescent="0.25">
      <c r="J907" s="45"/>
      <c r="K907" s="45"/>
      <c r="L907" s="45"/>
      <c r="M907" s="45"/>
      <c r="N907" s="45"/>
      <c r="O907" s="45"/>
      <c r="P907" s="45"/>
      <c r="Q907" s="45"/>
      <c r="R907" s="45"/>
      <c r="AO907" s="34"/>
      <c r="AP907" s="34"/>
      <c r="AQ907" s="34"/>
      <c r="AR907" s="34"/>
      <c r="BR907" s="69"/>
      <c r="BS907" s="69"/>
      <c r="BT907" s="69"/>
      <c r="BU907" s="69"/>
      <c r="BV907" s="69"/>
      <c r="BW907" s="69"/>
      <c r="BX907" s="69"/>
      <c r="BY907" s="69"/>
      <c r="BZ907" s="69"/>
      <c r="CA907" s="69"/>
      <c r="CB907" s="69"/>
      <c r="CC907" s="69"/>
      <c r="CD907" s="69"/>
      <c r="CE907" s="69"/>
      <c r="CF907" s="69"/>
      <c r="CG907" s="69"/>
      <c r="CH907" s="69"/>
      <c r="CI907" s="69"/>
      <c r="CJ907" s="69"/>
      <c r="CK907" s="69"/>
      <c r="CL907" s="83"/>
      <c r="CM907" s="69"/>
    </row>
    <row r="908" spans="10:91" x14ac:dyDescent="0.25">
      <c r="J908" s="45"/>
      <c r="K908" s="45"/>
      <c r="L908" s="45"/>
      <c r="M908" s="45"/>
      <c r="N908" s="45"/>
      <c r="O908" s="45"/>
      <c r="P908" s="45"/>
      <c r="Q908" s="45"/>
      <c r="R908" s="45"/>
      <c r="AO908" s="34"/>
      <c r="AP908" s="34"/>
      <c r="AQ908" s="34"/>
      <c r="AR908" s="34"/>
      <c r="BR908" s="69"/>
      <c r="BS908" s="69"/>
      <c r="BT908" s="69"/>
      <c r="BU908" s="69"/>
      <c r="BV908" s="69"/>
      <c r="BW908" s="69"/>
      <c r="BX908" s="69"/>
      <c r="BY908" s="69"/>
      <c r="BZ908" s="69"/>
      <c r="CA908" s="69"/>
      <c r="CB908" s="69"/>
      <c r="CC908" s="69"/>
      <c r="CD908" s="69"/>
      <c r="CE908" s="69"/>
      <c r="CF908" s="69"/>
      <c r="CG908" s="69"/>
      <c r="CH908" s="69"/>
      <c r="CI908" s="69"/>
      <c r="CJ908" s="69"/>
      <c r="CK908" s="69"/>
      <c r="CL908" s="83"/>
      <c r="CM908" s="69"/>
    </row>
    <row r="909" spans="10:91" x14ac:dyDescent="0.25">
      <c r="J909" s="45"/>
      <c r="K909" s="45"/>
      <c r="L909" s="45"/>
      <c r="M909" s="45"/>
      <c r="N909" s="45"/>
      <c r="O909" s="45"/>
      <c r="P909" s="45"/>
      <c r="Q909" s="45"/>
      <c r="R909" s="45"/>
      <c r="AO909" s="34"/>
      <c r="AP909" s="34"/>
      <c r="AQ909" s="34"/>
      <c r="AR909" s="34"/>
      <c r="BR909" s="69"/>
      <c r="BS909" s="69"/>
      <c r="BT909" s="69"/>
      <c r="BU909" s="69"/>
      <c r="BV909" s="69"/>
      <c r="BW909" s="69"/>
      <c r="BX909" s="69"/>
      <c r="BY909" s="69"/>
      <c r="BZ909" s="69"/>
      <c r="CA909" s="69"/>
      <c r="CB909" s="69"/>
      <c r="CC909" s="69"/>
      <c r="CD909" s="69"/>
      <c r="CE909" s="69"/>
      <c r="CF909" s="69"/>
      <c r="CG909" s="69"/>
      <c r="CH909" s="69"/>
      <c r="CI909" s="69"/>
      <c r="CJ909" s="69"/>
      <c r="CK909" s="69"/>
      <c r="CL909" s="83"/>
      <c r="CM909" s="69"/>
    </row>
    <row r="910" spans="10:91" x14ac:dyDescent="0.25">
      <c r="J910" s="45"/>
      <c r="K910" s="45"/>
      <c r="L910" s="45"/>
      <c r="M910" s="45"/>
      <c r="N910" s="45"/>
      <c r="O910" s="45"/>
      <c r="P910" s="45"/>
      <c r="Q910" s="45"/>
      <c r="R910" s="45"/>
      <c r="AO910" s="34"/>
      <c r="AP910" s="34"/>
      <c r="AQ910" s="34"/>
      <c r="AR910" s="34"/>
      <c r="BR910" s="69"/>
      <c r="BS910" s="69"/>
      <c r="BT910" s="69"/>
      <c r="BU910" s="69"/>
      <c r="BV910" s="69"/>
      <c r="BW910" s="69"/>
      <c r="BX910" s="69"/>
      <c r="BY910" s="69"/>
      <c r="BZ910" s="69"/>
      <c r="CA910" s="69"/>
      <c r="CB910" s="69"/>
      <c r="CC910" s="69"/>
      <c r="CD910" s="69"/>
      <c r="CE910" s="69"/>
      <c r="CF910" s="69"/>
      <c r="CG910" s="69"/>
      <c r="CH910" s="69"/>
      <c r="CI910" s="69"/>
      <c r="CJ910" s="69"/>
      <c r="CK910" s="69"/>
      <c r="CL910" s="83"/>
      <c r="CM910" s="69"/>
    </row>
    <row r="911" spans="10:91" x14ac:dyDescent="0.25">
      <c r="J911" s="45"/>
      <c r="K911" s="45"/>
      <c r="L911" s="45"/>
      <c r="M911" s="45"/>
      <c r="N911" s="45"/>
      <c r="O911" s="45"/>
      <c r="P911" s="45"/>
      <c r="Q911" s="45"/>
      <c r="R911" s="45"/>
      <c r="AO911" s="34"/>
      <c r="AP911" s="34"/>
      <c r="AQ911" s="34"/>
      <c r="AR911" s="34"/>
      <c r="BR911" s="69"/>
      <c r="BS911" s="69"/>
      <c r="BT911" s="69"/>
      <c r="BU911" s="69"/>
      <c r="BV911" s="69"/>
      <c r="BW911" s="69"/>
      <c r="BX911" s="69"/>
      <c r="BY911" s="69"/>
      <c r="BZ911" s="69"/>
      <c r="CA911" s="69"/>
      <c r="CB911" s="69"/>
      <c r="CC911" s="69"/>
      <c r="CD911" s="69"/>
      <c r="CE911" s="69"/>
      <c r="CF911" s="69"/>
      <c r="CG911" s="69"/>
      <c r="CH911" s="69"/>
      <c r="CI911" s="69"/>
      <c r="CJ911" s="69"/>
      <c r="CK911" s="69"/>
      <c r="CL911" s="83"/>
      <c r="CM911" s="69"/>
    </row>
    <row r="912" spans="10:91" x14ac:dyDescent="0.25">
      <c r="J912" s="45"/>
      <c r="K912" s="45"/>
      <c r="L912" s="45"/>
      <c r="M912" s="45"/>
      <c r="N912" s="45"/>
      <c r="O912" s="45"/>
      <c r="P912" s="45"/>
      <c r="Q912" s="45"/>
      <c r="R912" s="45"/>
      <c r="AO912" s="34"/>
      <c r="AP912" s="34"/>
      <c r="AQ912" s="34"/>
      <c r="AR912" s="34"/>
      <c r="BR912" s="69"/>
      <c r="BS912" s="69"/>
      <c r="BT912" s="69"/>
      <c r="BU912" s="69"/>
      <c r="BV912" s="69"/>
      <c r="BW912" s="69"/>
      <c r="BX912" s="69"/>
      <c r="BY912" s="69"/>
      <c r="BZ912" s="69"/>
      <c r="CA912" s="69"/>
      <c r="CB912" s="69"/>
      <c r="CC912" s="69"/>
      <c r="CD912" s="69"/>
      <c r="CE912" s="69"/>
      <c r="CF912" s="69"/>
      <c r="CG912" s="69"/>
      <c r="CH912" s="69"/>
      <c r="CI912" s="69"/>
      <c r="CJ912" s="69"/>
      <c r="CK912" s="69"/>
      <c r="CL912" s="83"/>
      <c r="CM912" s="69"/>
    </row>
    <row r="913" spans="10:91" x14ac:dyDescent="0.25">
      <c r="J913" s="45"/>
      <c r="K913" s="45"/>
      <c r="L913" s="45"/>
      <c r="M913" s="45"/>
      <c r="N913" s="45"/>
      <c r="O913" s="45"/>
      <c r="P913" s="45"/>
      <c r="Q913" s="45"/>
      <c r="R913" s="45"/>
      <c r="AO913" s="34"/>
      <c r="AP913" s="34"/>
      <c r="AQ913" s="34"/>
      <c r="AR913" s="34"/>
      <c r="BR913" s="69"/>
      <c r="BS913" s="69"/>
      <c r="BT913" s="69"/>
      <c r="BU913" s="69"/>
      <c r="BV913" s="69"/>
      <c r="BW913" s="69"/>
      <c r="BX913" s="69"/>
      <c r="BY913" s="69"/>
      <c r="BZ913" s="69"/>
      <c r="CA913" s="69"/>
      <c r="CB913" s="69"/>
      <c r="CC913" s="69"/>
      <c r="CD913" s="69"/>
      <c r="CE913" s="69"/>
      <c r="CF913" s="69"/>
      <c r="CG913" s="69"/>
      <c r="CH913" s="69"/>
      <c r="CI913" s="69"/>
      <c r="CJ913" s="69"/>
      <c r="CK913" s="69"/>
      <c r="CL913" s="83"/>
      <c r="CM913" s="69"/>
    </row>
    <row r="914" spans="10:91" x14ac:dyDescent="0.25">
      <c r="J914" s="45"/>
      <c r="K914" s="45"/>
      <c r="L914" s="45"/>
      <c r="M914" s="45"/>
      <c r="N914" s="45"/>
      <c r="O914" s="45"/>
      <c r="P914" s="45"/>
      <c r="Q914" s="45"/>
      <c r="R914" s="45"/>
      <c r="AO914" s="34"/>
      <c r="AP914" s="34"/>
      <c r="AQ914" s="34"/>
      <c r="AR914" s="34"/>
      <c r="BR914" s="69"/>
      <c r="BS914" s="69"/>
      <c r="BT914" s="69"/>
      <c r="BU914" s="69"/>
      <c r="BV914" s="69"/>
      <c r="BW914" s="69"/>
      <c r="BX914" s="69"/>
      <c r="BY914" s="69"/>
      <c r="BZ914" s="69"/>
      <c r="CA914" s="69"/>
      <c r="CB914" s="69"/>
      <c r="CC914" s="69"/>
      <c r="CD914" s="69"/>
      <c r="CE914" s="69"/>
      <c r="CF914" s="69"/>
      <c r="CG914" s="69"/>
      <c r="CH914" s="69"/>
      <c r="CI914" s="69"/>
      <c r="CJ914" s="69"/>
      <c r="CK914" s="69"/>
      <c r="CL914" s="83"/>
      <c r="CM914" s="69"/>
    </row>
    <row r="915" spans="10:91" x14ac:dyDescent="0.25">
      <c r="J915" s="45"/>
      <c r="K915" s="45"/>
      <c r="L915" s="45"/>
      <c r="M915" s="45"/>
      <c r="N915" s="45"/>
      <c r="O915" s="45"/>
      <c r="P915" s="45"/>
      <c r="Q915" s="45"/>
      <c r="R915" s="45"/>
      <c r="AO915" s="34"/>
      <c r="AP915" s="34"/>
      <c r="AQ915" s="34"/>
      <c r="AR915" s="34"/>
      <c r="BR915" s="69"/>
      <c r="BS915" s="69"/>
      <c r="BT915" s="69"/>
      <c r="BU915" s="69"/>
      <c r="BV915" s="69"/>
      <c r="BW915" s="69"/>
      <c r="BX915" s="69"/>
      <c r="BY915" s="69"/>
      <c r="BZ915" s="69"/>
      <c r="CA915" s="69"/>
      <c r="CB915" s="69"/>
      <c r="CC915" s="69"/>
      <c r="CD915" s="69"/>
      <c r="CE915" s="69"/>
      <c r="CF915" s="69"/>
      <c r="CG915" s="69"/>
      <c r="CH915" s="69"/>
      <c r="CI915" s="69"/>
      <c r="CJ915" s="69"/>
      <c r="CK915" s="69"/>
      <c r="CL915" s="83"/>
      <c r="CM915" s="69"/>
    </row>
    <row r="916" spans="10:91" x14ac:dyDescent="0.25">
      <c r="J916" s="45"/>
      <c r="K916" s="45"/>
      <c r="L916" s="45"/>
      <c r="M916" s="45"/>
      <c r="N916" s="45"/>
      <c r="O916" s="45"/>
      <c r="P916" s="45"/>
      <c r="Q916" s="45"/>
      <c r="R916" s="45"/>
      <c r="AO916" s="34"/>
      <c r="AP916" s="34"/>
      <c r="AQ916" s="34"/>
      <c r="AR916" s="34"/>
      <c r="BR916" s="69"/>
      <c r="BS916" s="69"/>
      <c r="BT916" s="69"/>
      <c r="BU916" s="69"/>
      <c r="BV916" s="69"/>
      <c r="BW916" s="69"/>
      <c r="BX916" s="69"/>
      <c r="BY916" s="69"/>
      <c r="BZ916" s="69"/>
      <c r="CA916" s="69"/>
      <c r="CB916" s="69"/>
      <c r="CC916" s="69"/>
      <c r="CD916" s="69"/>
      <c r="CE916" s="69"/>
      <c r="CF916" s="69"/>
      <c r="CG916" s="69"/>
      <c r="CH916" s="69"/>
      <c r="CI916" s="69"/>
      <c r="CJ916" s="69"/>
      <c r="CK916" s="69"/>
      <c r="CL916" s="83"/>
      <c r="CM916" s="69"/>
    </row>
    <row r="917" spans="10:91" x14ac:dyDescent="0.25">
      <c r="J917" s="45"/>
      <c r="K917" s="45"/>
      <c r="L917" s="45"/>
      <c r="M917" s="45"/>
      <c r="N917" s="45"/>
      <c r="O917" s="45"/>
      <c r="P917" s="45"/>
      <c r="Q917" s="45"/>
      <c r="R917" s="45"/>
      <c r="AO917" s="34"/>
      <c r="AP917" s="34"/>
      <c r="AQ917" s="34"/>
      <c r="AR917" s="34"/>
      <c r="BR917" s="69"/>
      <c r="BS917" s="69"/>
      <c r="BT917" s="69"/>
      <c r="BU917" s="69"/>
      <c r="BV917" s="69"/>
      <c r="BW917" s="69"/>
      <c r="BX917" s="69"/>
      <c r="BY917" s="69"/>
      <c r="BZ917" s="69"/>
      <c r="CA917" s="69"/>
      <c r="CB917" s="69"/>
      <c r="CC917" s="69"/>
      <c r="CD917" s="69"/>
      <c r="CE917" s="69"/>
      <c r="CF917" s="69"/>
      <c r="CG917" s="69"/>
      <c r="CH917" s="69"/>
      <c r="CI917" s="69"/>
      <c r="CJ917" s="69"/>
      <c r="CK917" s="69"/>
      <c r="CL917" s="83"/>
      <c r="CM917" s="69"/>
    </row>
    <row r="918" spans="10:91" x14ac:dyDescent="0.25">
      <c r="J918" s="45"/>
      <c r="K918" s="45"/>
      <c r="L918" s="45"/>
      <c r="M918" s="45"/>
      <c r="N918" s="45"/>
      <c r="O918" s="45"/>
      <c r="P918" s="45"/>
      <c r="Q918" s="45"/>
      <c r="R918" s="45"/>
      <c r="AO918" s="34"/>
      <c r="AP918" s="34"/>
      <c r="AQ918" s="34"/>
      <c r="AR918" s="34"/>
      <c r="BR918" s="69"/>
      <c r="BS918" s="69"/>
      <c r="BT918" s="69"/>
      <c r="BU918" s="69"/>
      <c r="BV918" s="69"/>
      <c r="BW918" s="69"/>
      <c r="BX918" s="69"/>
      <c r="BY918" s="69"/>
      <c r="BZ918" s="69"/>
      <c r="CA918" s="69"/>
      <c r="CB918" s="69"/>
      <c r="CC918" s="69"/>
      <c r="CD918" s="69"/>
      <c r="CE918" s="69"/>
      <c r="CF918" s="69"/>
      <c r="CG918" s="69"/>
      <c r="CH918" s="69"/>
      <c r="CI918" s="69"/>
      <c r="CJ918" s="69"/>
      <c r="CK918" s="69"/>
      <c r="CL918" s="83"/>
      <c r="CM918" s="69"/>
    </row>
    <row r="919" spans="10:91" x14ac:dyDescent="0.25">
      <c r="J919" s="45"/>
      <c r="K919" s="45"/>
      <c r="L919" s="45"/>
      <c r="M919" s="45"/>
      <c r="N919" s="45"/>
      <c r="O919" s="45"/>
      <c r="P919" s="45"/>
      <c r="Q919" s="45"/>
      <c r="R919" s="45"/>
      <c r="AO919" s="34"/>
      <c r="AP919" s="34"/>
      <c r="AQ919" s="34"/>
      <c r="AR919" s="34"/>
      <c r="BR919" s="69"/>
      <c r="BS919" s="69"/>
      <c r="BT919" s="69"/>
      <c r="BU919" s="69"/>
      <c r="BV919" s="69"/>
      <c r="BW919" s="69"/>
      <c r="BX919" s="69"/>
      <c r="BY919" s="69"/>
      <c r="BZ919" s="69"/>
      <c r="CA919" s="69"/>
      <c r="CB919" s="69"/>
      <c r="CC919" s="69"/>
      <c r="CD919" s="69"/>
      <c r="CE919" s="69"/>
      <c r="CF919" s="69"/>
      <c r="CG919" s="69"/>
      <c r="CH919" s="69"/>
      <c r="CI919" s="69"/>
      <c r="CJ919" s="69"/>
      <c r="CK919" s="69"/>
      <c r="CL919" s="83"/>
      <c r="CM919" s="69"/>
    </row>
    <row r="920" spans="10:91" x14ac:dyDescent="0.25">
      <c r="J920" s="45"/>
      <c r="K920" s="45"/>
      <c r="L920" s="45"/>
      <c r="M920" s="45"/>
      <c r="N920" s="45"/>
      <c r="O920" s="45"/>
      <c r="P920" s="45"/>
      <c r="Q920" s="45"/>
      <c r="R920" s="45"/>
      <c r="AO920" s="34"/>
      <c r="AP920" s="34"/>
      <c r="AQ920" s="34"/>
      <c r="AR920" s="34"/>
      <c r="BR920" s="69"/>
      <c r="BS920" s="69"/>
      <c r="BT920" s="69"/>
      <c r="BU920" s="69"/>
      <c r="BV920" s="69"/>
      <c r="BW920" s="69"/>
      <c r="BX920" s="69"/>
      <c r="BY920" s="69"/>
      <c r="BZ920" s="69"/>
      <c r="CA920" s="69"/>
      <c r="CB920" s="69"/>
      <c r="CC920" s="69"/>
      <c r="CD920" s="69"/>
      <c r="CE920" s="69"/>
      <c r="CF920" s="69"/>
      <c r="CG920" s="69"/>
      <c r="CH920" s="69"/>
      <c r="CI920" s="69"/>
      <c r="CJ920" s="69"/>
      <c r="CK920" s="69"/>
      <c r="CL920" s="83"/>
      <c r="CM920" s="69"/>
    </row>
    <row r="921" spans="10:91" x14ac:dyDescent="0.25">
      <c r="J921" s="45"/>
      <c r="K921" s="45"/>
      <c r="L921" s="45"/>
      <c r="M921" s="45"/>
      <c r="N921" s="45"/>
      <c r="O921" s="45"/>
      <c r="P921" s="45"/>
      <c r="Q921" s="45"/>
      <c r="R921" s="45"/>
      <c r="AO921" s="34"/>
      <c r="AP921" s="34"/>
      <c r="AQ921" s="34"/>
      <c r="AR921" s="34"/>
      <c r="BR921" s="69"/>
      <c r="BS921" s="69"/>
      <c r="BT921" s="69"/>
      <c r="BU921" s="69"/>
      <c r="BV921" s="69"/>
      <c r="BW921" s="69"/>
      <c r="BX921" s="69"/>
      <c r="BY921" s="69"/>
      <c r="BZ921" s="69"/>
      <c r="CA921" s="69"/>
      <c r="CB921" s="69"/>
      <c r="CC921" s="69"/>
      <c r="CD921" s="69"/>
      <c r="CE921" s="69"/>
      <c r="CF921" s="69"/>
      <c r="CG921" s="69"/>
      <c r="CH921" s="69"/>
      <c r="CI921" s="69"/>
      <c r="CJ921" s="69"/>
      <c r="CK921" s="69"/>
      <c r="CL921" s="83"/>
      <c r="CM921" s="69"/>
    </row>
    <row r="922" spans="10:91" x14ac:dyDescent="0.25">
      <c r="J922" s="45"/>
      <c r="K922" s="45"/>
      <c r="L922" s="45"/>
      <c r="M922" s="45"/>
      <c r="N922" s="45"/>
      <c r="O922" s="45"/>
      <c r="P922" s="45"/>
      <c r="Q922" s="45"/>
      <c r="R922" s="45"/>
      <c r="AO922" s="34"/>
      <c r="AP922" s="34"/>
      <c r="AQ922" s="34"/>
      <c r="AR922" s="34"/>
      <c r="BR922" s="69"/>
      <c r="BS922" s="69"/>
      <c r="BT922" s="69"/>
      <c r="BU922" s="69"/>
      <c r="BV922" s="69"/>
      <c r="BW922" s="69"/>
      <c r="BX922" s="69"/>
      <c r="BY922" s="69"/>
      <c r="BZ922" s="69"/>
      <c r="CA922" s="69"/>
      <c r="CB922" s="69"/>
      <c r="CC922" s="69"/>
      <c r="CD922" s="69"/>
      <c r="CE922" s="69"/>
      <c r="CF922" s="69"/>
      <c r="CG922" s="69"/>
      <c r="CH922" s="69"/>
      <c r="CI922" s="69"/>
      <c r="CJ922" s="69"/>
      <c r="CK922" s="69"/>
      <c r="CL922" s="83"/>
      <c r="CM922" s="69"/>
    </row>
    <row r="923" spans="10:91" x14ac:dyDescent="0.25">
      <c r="J923" s="45"/>
      <c r="K923" s="45"/>
      <c r="L923" s="45"/>
      <c r="M923" s="45"/>
      <c r="N923" s="45"/>
      <c r="O923" s="45"/>
      <c r="P923" s="45"/>
      <c r="Q923" s="45"/>
      <c r="R923" s="45"/>
      <c r="AO923" s="34"/>
      <c r="AP923" s="34"/>
      <c r="AQ923" s="34"/>
      <c r="AR923" s="34"/>
      <c r="BR923" s="69"/>
      <c r="BS923" s="69"/>
      <c r="BT923" s="69"/>
      <c r="BU923" s="69"/>
      <c r="BV923" s="69"/>
      <c r="BW923" s="69"/>
      <c r="BX923" s="69"/>
      <c r="BY923" s="69"/>
      <c r="BZ923" s="69"/>
      <c r="CA923" s="69"/>
      <c r="CB923" s="69"/>
      <c r="CC923" s="69"/>
      <c r="CD923" s="69"/>
      <c r="CE923" s="69"/>
      <c r="CF923" s="69"/>
      <c r="CG923" s="69"/>
      <c r="CH923" s="69"/>
      <c r="CI923" s="69"/>
      <c r="CJ923" s="69"/>
      <c r="CK923" s="69"/>
      <c r="CL923" s="83"/>
      <c r="CM923" s="69"/>
    </row>
    <row r="924" spans="10:91" x14ac:dyDescent="0.25">
      <c r="J924" s="45"/>
      <c r="K924" s="45"/>
      <c r="L924" s="45"/>
      <c r="M924" s="45"/>
      <c r="N924" s="45"/>
      <c r="O924" s="45"/>
      <c r="P924" s="45"/>
      <c r="Q924" s="45"/>
      <c r="R924" s="45"/>
      <c r="AO924" s="34"/>
      <c r="AP924" s="34"/>
      <c r="AQ924" s="34"/>
      <c r="AR924" s="34"/>
      <c r="BR924" s="69"/>
      <c r="BS924" s="69"/>
      <c r="BT924" s="69"/>
      <c r="BU924" s="69"/>
      <c r="BV924" s="69"/>
      <c r="BW924" s="69"/>
      <c r="BX924" s="69"/>
      <c r="BY924" s="69"/>
      <c r="BZ924" s="69"/>
      <c r="CA924" s="69"/>
      <c r="CB924" s="69"/>
      <c r="CC924" s="69"/>
      <c r="CD924" s="69"/>
      <c r="CE924" s="69"/>
      <c r="CF924" s="69"/>
      <c r="CG924" s="69"/>
      <c r="CH924" s="69"/>
      <c r="CI924" s="69"/>
      <c r="CJ924" s="69"/>
      <c r="CK924" s="69"/>
      <c r="CL924" s="83"/>
      <c r="CM924" s="69"/>
    </row>
    <row r="925" spans="10:91" x14ac:dyDescent="0.25">
      <c r="J925" s="45"/>
      <c r="K925" s="45"/>
      <c r="L925" s="45"/>
      <c r="M925" s="45"/>
      <c r="N925" s="45"/>
      <c r="O925" s="45"/>
      <c r="P925" s="45"/>
      <c r="Q925" s="45"/>
      <c r="R925" s="45"/>
      <c r="AO925" s="34"/>
      <c r="AP925" s="34"/>
      <c r="AQ925" s="34"/>
      <c r="AR925" s="34"/>
      <c r="BR925" s="69"/>
      <c r="BS925" s="69"/>
      <c r="BT925" s="69"/>
      <c r="BU925" s="69"/>
      <c r="BV925" s="69"/>
      <c r="BW925" s="69"/>
      <c r="BX925" s="69"/>
      <c r="BY925" s="69"/>
      <c r="BZ925" s="69"/>
      <c r="CA925" s="69"/>
      <c r="CB925" s="69"/>
      <c r="CC925" s="69"/>
      <c r="CD925" s="69"/>
      <c r="CE925" s="69"/>
      <c r="CF925" s="69"/>
      <c r="CG925" s="69"/>
      <c r="CH925" s="69"/>
      <c r="CI925" s="69"/>
      <c r="CJ925" s="69"/>
      <c r="CK925" s="69"/>
      <c r="CL925" s="83"/>
      <c r="CM925" s="69"/>
    </row>
    <row r="926" spans="10:91" x14ac:dyDescent="0.25">
      <c r="J926" s="45"/>
      <c r="K926" s="45"/>
      <c r="L926" s="45"/>
      <c r="M926" s="45"/>
      <c r="N926" s="45"/>
      <c r="O926" s="45"/>
      <c r="P926" s="45"/>
      <c r="Q926" s="45"/>
      <c r="R926" s="45"/>
      <c r="AO926" s="34"/>
      <c r="AP926" s="34"/>
      <c r="AQ926" s="34"/>
      <c r="AR926" s="34"/>
      <c r="BR926" s="69"/>
      <c r="BS926" s="69"/>
      <c r="BT926" s="69"/>
      <c r="BU926" s="69"/>
      <c r="BV926" s="69"/>
      <c r="BW926" s="69"/>
      <c r="BX926" s="69"/>
      <c r="BY926" s="69"/>
      <c r="BZ926" s="69"/>
      <c r="CA926" s="69"/>
      <c r="CB926" s="69"/>
      <c r="CC926" s="69"/>
      <c r="CD926" s="69"/>
      <c r="CE926" s="69"/>
      <c r="CF926" s="69"/>
      <c r="CG926" s="69"/>
      <c r="CH926" s="69"/>
      <c r="CI926" s="69"/>
      <c r="CJ926" s="69"/>
      <c r="CK926" s="69"/>
      <c r="CL926" s="83"/>
      <c r="CM926" s="69"/>
    </row>
    <row r="927" spans="10:91" x14ac:dyDescent="0.25">
      <c r="J927" s="45"/>
      <c r="K927" s="45"/>
      <c r="L927" s="45"/>
      <c r="M927" s="45"/>
      <c r="N927" s="45"/>
      <c r="O927" s="45"/>
      <c r="P927" s="45"/>
      <c r="Q927" s="45"/>
      <c r="R927" s="45"/>
      <c r="AO927" s="34"/>
      <c r="AP927" s="34"/>
      <c r="AQ927" s="34"/>
      <c r="AR927" s="34"/>
      <c r="BR927" s="69"/>
      <c r="BS927" s="69"/>
      <c r="BT927" s="69"/>
      <c r="BU927" s="69"/>
      <c r="BV927" s="69"/>
      <c r="BW927" s="69"/>
      <c r="BX927" s="69"/>
      <c r="BY927" s="69"/>
      <c r="BZ927" s="69"/>
      <c r="CA927" s="69"/>
      <c r="CB927" s="69"/>
      <c r="CC927" s="69"/>
      <c r="CD927" s="69"/>
      <c r="CE927" s="69"/>
      <c r="CF927" s="69"/>
      <c r="CG927" s="69"/>
      <c r="CH927" s="69"/>
      <c r="CI927" s="69"/>
      <c r="CJ927" s="69"/>
      <c r="CK927" s="69"/>
      <c r="CL927" s="83"/>
      <c r="CM927" s="69"/>
    </row>
    <row r="928" spans="10:91" x14ac:dyDescent="0.25">
      <c r="J928" s="45"/>
      <c r="K928" s="45"/>
      <c r="L928" s="45"/>
      <c r="M928" s="45"/>
      <c r="N928" s="45"/>
      <c r="O928" s="45"/>
      <c r="P928" s="45"/>
      <c r="Q928" s="45"/>
      <c r="R928" s="45"/>
      <c r="AO928" s="34"/>
      <c r="AP928" s="34"/>
      <c r="AQ928" s="34"/>
      <c r="AR928" s="34"/>
      <c r="BR928" s="69"/>
      <c r="BS928" s="69"/>
      <c r="BT928" s="69"/>
      <c r="BU928" s="69"/>
      <c r="BV928" s="69"/>
      <c r="BW928" s="69"/>
      <c r="BX928" s="69"/>
      <c r="BY928" s="69"/>
      <c r="BZ928" s="69"/>
      <c r="CA928" s="69"/>
      <c r="CB928" s="69"/>
      <c r="CC928" s="69"/>
      <c r="CD928" s="69"/>
      <c r="CE928" s="69"/>
      <c r="CF928" s="69"/>
      <c r="CG928" s="69"/>
      <c r="CH928" s="69"/>
      <c r="CI928" s="69"/>
      <c r="CJ928" s="69"/>
      <c r="CK928" s="69"/>
      <c r="CL928" s="83"/>
      <c r="CM928" s="69"/>
    </row>
    <row r="929" spans="10:91" x14ac:dyDescent="0.25">
      <c r="J929" s="45"/>
      <c r="K929" s="45"/>
      <c r="L929" s="45"/>
      <c r="M929" s="45"/>
      <c r="N929" s="45"/>
      <c r="O929" s="45"/>
      <c r="P929" s="45"/>
      <c r="Q929" s="45"/>
      <c r="R929" s="45"/>
      <c r="AO929" s="34"/>
      <c r="AP929" s="34"/>
      <c r="AQ929" s="34"/>
      <c r="AR929" s="34"/>
      <c r="BR929" s="69"/>
      <c r="BS929" s="69"/>
      <c r="BT929" s="69"/>
      <c r="BU929" s="69"/>
      <c r="BV929" s="69"/>
      <c r="BW929" s="69"/>
      <c r="BX929" s="69"/>
      <c r="BY929" s="69"/>
      <c r="BZ929" s="69"/>
      <c r="CA929" s="69"/>
      <c r="CB929" s="69"/>
      <c r="CC929" s="69"/>
      <c r="CD929" s="69"/>
      <c r="CE929" s="69"/>
      <c r="CF929" s="69"/>
      <c r="CG929" s="69"/>
      <c r="CH929" s="69"/>
      <c r="CI929" s="69"/>
      <c r="CJ929" s="69"/>
      <c r="CK929" s="69"/>
      <c r="CL929" s="83"/>
      <c r="CM929" s="69"/>
    </row>
    <row r="930" spans="10:91" x14ac:dyDescent="0.25">
      <c r="J930" s="45"/>
      <c r="K930" s="45"/>
      <c r="L930" s="45"/>
      <c r="M930" s="45"/>
      <c r="N930" s="45"/>
      <c r="O930" s="45"/>
      <c r="P930" s="45"/>
      <c r="Q930" s="45"/>
      <c r="R930" s="45"/>
      <c r="AO930" s="34"/>
      <c r="AP930" s="34"/>
      <c r="AQ930" s="34"/>
      <c r="AR930" s="34"/>
      <c r="BR930" s="69"/>
      <c r="BS930" s="69"/>
      <c r="BT930" s="69"/>
      <c r="BU930" s="69"/>
      <c r="BV930" s="69"/>
      <c r="BW930" s="69"/>
      <c r="BX930" s="69"/>
      <c r="BY930" s="69"/>
      <c r="BZ930" s="69"/>
      <c r="CA930" s="69"/>
      <c r="CB930" s="69"/>
      <c r="CC930" s="69"/>
      <c r="CD930" s="69"/>
      <c r="CE930" s="69"/>
      <c r="CF930" s="69"/>
      <c r="CG930" s="69"/>
      <c r="CH930" s="69"/>
      <c r="CI930" s="69"/>
      <c r="CJ930" s="69"/>
      <c r="CK930" s="69"/>
      <c r="CL930" s="83"/>
      <c r="CM930" s="69"/>
    </row>
    <row r="931" spans="10:91" x14ac:dyDescent="0.25">
      <c r="J931" s="45"/>
      <c r="K931" s="45"/>
      <c r="L931" s="45"/>
      <c r="M931" s="45"/>
      <c r="N931" s="45"/>
      <c r="O931" s="45"/>
      <c r="P931" s="45"/>
      <c r="Q931" s="45"/>
      <c r="R931" s="45"/>
      <c r="AO931" s="34"/>
      <c r="AP931" s="34"/>
      <c r="AQ931" s="34"/>
      <c r="AR931" s="34"/>
      <c r="BR931" s="69"/>
      <c r="BS931" s="69"/>
      <c r="BT931" s="69"/>
      <c r="BU931" s="69"/>
      <c r="BV931" s="69"/>
      <c r="BW931" s="69"/>
      <c r="BX931" s="69"/>
      <c r="BY931" s="69"/>
      <c r="BZ931" s="69"/>
      <c r="CA931" s="69"/>
      <c r="CB931" s="69"/>
      <c r="CC931" s="69"/>
      <c r="CD931" s="69"/>
      <c r="CE931" s="69"/>
      <c r="CF931" s="69"/>
      <c r="CG931" s="69"/>
      <c r="CH931" s="69"/>
      <c r="CI931" s="69"/>
      <c r="CJ931" s="69"/>
      <c r="CK931" s="69"/>
      <c r="CL931" s="83"/>
      <c r="CM931" s="69"/>
    </row>
    <row r="932" spans="10:91" x14ac:dyDescent="0.25">
      <c r="J932" s="45"/>
      <c r="K932" s="45"/>
      <c r="L932" s="45"/>
      <c r="M932" s="45"/>
      <c r="N932" s="45"/>
      <c r="O932" s="45"/>
      <c r="P932" s="45"/>
      <c r="Q932" s="45"/>
      <c r="R932" s="45"/>
      <c r="AO932" s="34"/>
      <c r="AP932" s="34"/>
      <c r="AQ932" s="34"/>
      <c r="AR932" s="34"/>
      <c r="BR932" s="69"/>
      <c r="BS932" s="69"/>
      <c r="BT932" s="69"/>
      <c r="BU932" s="69"/>
      <c r="BV932" s="69"/>
      <c r="BW932" s="69"/>
      <c r="BX932" s="69"/>
      <c r="BY932" s="69"/>
      <c r="BZ932" s="69"/>
      <c r="CA932" s="69"/>
      <c r="CB932" s="69"/>
      <c r="CC932" s="69"/>
      <c r="CD932" s="69"/>
      <c r="CE932" s="69"/>
      <c r="CF932" s="69"/>
      <c r="CG932" s="69"/>
      <c r="CH932" s="69"/>
      <c r="CI932" s="69"/>
      <c r="CJ932" s="69"/>
      <c r="CK932" s="69"/>
      <c r="CL932" s="83"/>
      <c r="CM932" s="69"/>
    </row>
    <row r="933" spans="10:91" x14ac:dyDescent="0.25">
      <c r="J933" s="45"/>
      <c r="K933" s="45"/>
      <c r="L933" s="45"/>
      <c r="M933" s="45"/>
      <c r="N933" s="45"/>
      <c r="O933" s="45"/>
      <c r="P933" s="45"/>
      <c r="Q933" s="45"/>
      <c r="R933" s="45"/>
      <c r="AO933" s="34"/>
      <c r="AP933" s="34"/>
      <c r="AQ933" s="34"/>
      <c r="AR933" s="34"/>
      <c r="BR933" s="69"/>
      <c r="BS933" s="69"/>
      <c r="BT933" s="69"/>
      <c r="BU933" s="69"/>
      <c r="BV933" s="69"/>
      <c r="BW933" s="69"/>
      <c r="BX933" s="69"/>
      <c r="BY933" s="69"/>
      <c r="BZ933" s="69"/>
      <c r="CA933" s="69"/>
      <c r="CB933" s="69"/>
      <c r="CC933" s="69"/>
      <c r="CD933" s="69"/>
      <c r="CE933" s="69"/>
      <c r="CF933" s="69"/>
      <c r="CG933" s="69"/>
      <c r="CH933" s="69"/>
      <c r="CI933" s="69"/>
      <c r="CJ933" s="69"/>
      <c r="CK933" s="69"/>
      <c r="CL933" s="83"/>
      <c r="CM933" s="69"/>
    </row>
    <row r="934" spans="10:91" x14ac:dyDescent="0.25">
      <c r="J934" s="45"/>
      <c r="K934" s="45"/>
      <c r="L934" s="45"/>
      <c r="M934" s="45"/>
      <c r="N934" s="45"/>
      <c r="O934" s="45"/>
      <c r="P934" s="45"/>
      <c r="Q934" s="45"/>
      <c r="R934" s="45"/>
      <c r="AO934" s="34"/>
      <c r="AP934" s="34"/>
      <c r="AQ934" s="34"/>
      <c r="AR934" s="34"/>
      <c r="BR934" s="69"/>
      <c r="BS934" s="69"/>
      <c r="BT934" s="69"/>
      <c r="BU934" s="69"/>
      <c r="BV934" s="69"/>
      <c r="BW934" s="69"/>
      <c r="BX934" s="69"/>
      <c r="BY934" s="69"/>
      <c r="BZ934" s="69"/>
      <c r="CA934" s="69"/>
      <c r="CB934" s="69"/>
      <c r="CC934" s="69"/>
      <c r="CD934" s="69"/>
      <c r="CE934" s="69"/>
      <c r="CF934" s="69"/>
      <c r="CG934" s="69"/>
      <c r="CH934" s="69"/>
      <c r="CI934" s="69"/>
      <c r="CJ934" s="69"/>
      <c r="CK934" s="69"/>
      <c r="CL934" s="83"/>
      <c r="CM934" s="69"/>
    </row>
    <row r="935" spans="10:91" x14ac:dyDescent="0.25">
      <c r="J935" s="45"/>
      <c r="K935" s="45"/>
      <c r="L935" s="45"/>
      <c r="M935" s="45"/>
      <c r="N935" s="45"/>
      <c r="O935" s="45"/>
      <c r="P935" s="45"/>
      <c r="Q935" s="45"/>
      <c r="R935" s="45"/>
      <c r="AO935" s="34"/>
      <c r="AP935" s="34"/>
      <c r="AQ935" s="34"/>
      <c r="AR935" s="34"/>
      <c r="BR935" s="69"/>
      <c r="BS935" s="69"/>
      <c r="BT935" s="69"/>
      <c r="BU935" s="69"/>
      <c r="BV935" s="69"/>
      <c r="BW935" s="69"/>
      <c r="BX935" s="69"/>
      <c r="BY935" s="69"/>
      <c r="BZ935" s="69"/>
      <c r="CA935" s="69"/>
      <c r="CB935" s="69"/>
      <c r="CC935" s="69"/>
      <c r="CD935" s="69"/>
      <c r="CE935" s="69"/>
      <c r="CF935" s="69"/>
      <c r="CG935" s="69"/>
      <c r="CH935" s="69"/>
      <c r="CI935" s="69"/>
      <c r="CJ935" s="69"/>
      <c r="CK935" s="69"/>
      <c r="CL935" s="83"/>
      <c r="CM935" s="69"/>
    </row>
    <row r="936" spans="10:91" x14ac:dyDescent="0.25">
      <c r="J936" s="45"/>
      <c r="K936" s="45"/>
      <c r="L936" s="45"/>
      <c r="M936" s="45"/>
      <c r="N936" s="45"/>
      <c r="O936" s="45"/>
      <c r="P936" s="45"/>
      <c r="Q936" s="45"/>
      <c r="R936" s="45"/>
      <c r="AO936" s="34"/>
      <c r="AP936" s="34"/>
      <c r="AQ936" s="34"/>
      <c r="AR936" s="34"/>
      <c r="BR936" s="69"/>
      <c r="BS936" s="69"/>
      <c r="BT936" s="69"/>
      <c r="BU936" s="69"/>
      <c r="BV936" s="69"/>
      <c r="BW936" s="69"/>
      <c r="BX936" s="69"/>
      <c r="BY936" s="69"/>
      <c r="BZ936" s="69"/>
      <c r="CA936" s="69"/>
      <c r="CB936" s="69"/>
      <c r="CC936" s="69"/>
      <c r="CD936" s="69"/>
      <c r="CE936" s="69"/>
      <c r="CF936" s="69"/>
      <c r="CG936" s="69"/>
      <c r="CH936" s="69"/>
      <c r="CI936" s="69"/>
      <c r="CJ936" s="69"/>
      <c r="CK936" s="69"/>
      <c r="CL936" s="83"/>
      <c r="CM936" s="69"/>
    </row>
    <row r="937" spans="10:91" x14ac:dyDescent="0.25">
      <c r="J937" s="45"/>
      <c r="K937" s="45"/>
      <c r="L937" s="45"/>
      <c r="M937" s="45"/>
      <c r="N937" s="45"/>
      <c r="O937" s="45"/>
      <c r="P937" s="45"/>
      <c r="Q937" s="45"/>
      <c r="R937" s="45"/>
      <c r="AO937" s="34"/>
      <c r="AP937" s="34"/>
      <c r="AQ937" s="34"/>
      <c r="AR937" s="34"/>
      <c r="BR937" s="69"/>
      <c r="BS937" s="69"/>
      <c r="BT937" s="69"/>
      <c r="BU937" s="69"/>
      <c r="BV937" s="69"/>
      <c r="BW937" s="69"/>
      <c r="BX937" s="69"/>
      <c r="BY937" s="69"/>
      <c r="BZ937" s="69"/>
      <c r="CA937" s="69"/>
      <c r="CB937" s="69"/>
      <c r="CC937" s="69"/>
      <c r="CD937" s="69"/>
      <c r="CE937" s="69"/>
      <c r="CF937" s="69"/>
      <c r="CG937" s="69"/>
      <c r="CH937" s="69"/>
      <c r="CI937" s="69"/>
      <c r="CJ937" s="69"/>
      <c r="CK937" s="69"/>
      <c r="CL937" s="83"/>
      <c r="CM937" s="69"/>
    </row>
    <row r="938" spans="10:91" x14ac:dyDescent="0.25">
      <c r="J938" s="45"/>
      <c r="K938" s="45"/>
      <c r="L938" s="45"/>
      <c r="M938" s="45"/>
      <c r="N938" s="45"/>
      <c r="O938" s="45"/>
      <c r="P938" s="45"/>
      <c r="Q938" s="45"/>
      <c r="R938" s="45"/>
      <c r="AO938" s="34"/>
      <c r="AP938" s="34"/>
      <c r="AQ938" s="34"/>
      <c r="AR938" s="34"/>
      <c r="BR938" s="69"/>
      <c r="BS938" s="69"/>
      <c r="BT938" s="69"/>
      <c r="BU938" s="69"/>
      <c r="BV938" s="69"/>
      <c r="BW938" s="69"/>
      <c r="BX938" s="69"/>
      <c r="BY938" s="69"/>
      <c r="BZ938" s="69"/>
      <c r="CA938" s="69"/>
      <c r="CB938" s="69"/>
      <c r="CC938" s="69"/>
      <c r="CD938" s="69"/>
      <c r="CE938" s="69"/>
      <c r="CF938" s="69"/>
      <c r="CG938" s="69"/>
      <c r="CH938" s="69"/>
      <c r="CI938" s="69"/>
      <c r="CJ938" s="69"/>
      <c r="CK938" s="69"/>
      <c r="CL938" s="83"/>
      <c r="CM938" s="69"/>
    </row>
    <row r="939" spans="10:91" x14ac:dyDescent="0.25">
      <c r="J939" s="45"/>
      <c r="K939" s="45"/>
      <c r="L939" s="45"/>
      <c r="M939" s="45"/>
      <c r="N939" s="45"/>
      <c r="O939" s="45"/>
      <c r="P939" s="45"/>
      <c r="Q939" s="45"/>
      <c r="R939" s="45"/>
      <c r="AO939" s="34"/>
      <c r="AP939" s="34"/>
      <c r="AQ939" s="34"/>
      <c r="AR939" s="34"/>
      <c r="BR939" s="69"/>
      <c r="BS939" s="69"/>
      <c r="BT939" s="69"/>
      <c r="BU939" s="69"/>
      <c r="BV939" s="69"/>
      <c r="BW939" s="69"/>
      <c r="BX939" s="69"/>
      <c r="BY939" s="69"/>
      <c r="BZ939" s="69"/>
      <c r="CA939" s="69"/>
      <c r="CB939" s="69"/>
      <c r="CC939" s="69"/>
      <c r="CD939" s="69"/>
      <c r="CE939" s="69"/>
      <c r="CF939" s="69"/>
      <c r="CG939" s="69"/>
      <c r="CH939" s="69"/>
      <c r="CI939" s="69"/>
      <c r="CJ939" s="69"/>
      <c r="CK939" s="69"/>
      <c r="CL939" s="83"/>
      <c r="CM939" s="69"/>
    </row>
    <row r="940" spans="10:91" x14ac:dyDescent="0.25">
      <c r="J940" s="45"/>
      <c r="K940" s="45"/>
      <c r="L940" s="45"/>
      <c r="M940" s="45"/>
      <c r="N940" s="45"/>
      <c r="O940" s="45"/>
      <c r="P940" s="45"/>
      <c r="Q940" s="45"/>
      <c r="R940" s="45"/>
      <c r="AO940" s="34"/>
      <c r="AP940" s="34"/>
      <c r="AQ940" s="34"/>
      <c r="AR940" s="34"/>
      <c r="BR940" s="69"/>
      <c r="BS940" s="69"/>
      <c r="BT940" s="69"/>
      <c r="BU940" s="69"/>
      <c r="BV940" s="69"/>
      <c r="BW940" s="69"/>
      <c r="BX940" s="69"/>
      <c r="BY940" s="69"/>
      <c r="BZ940" s="69"/>
      <c r="CA940" s="69"/>
      <c r="CB940" s="69"/>
      <c r="CC940" s="69"/>
      <c r="CD940" s="69"/>
      <c r="CE940" s="69"/>
      <c r="CF940" s="69"/>
      <c r="CG940" s="69"/>
      <c r="CH940" s="69"/>
      <c r="CI940" s="69"/>
      <c r="CJ940" s="69"/>
      <c r="CK940" s="69"/>
      <c r="CL940" s="83"/>
      <c r="CM940" s="69"/>
    </row>
    <row r="941" spans="10:91" x14ac:dyDescent="0.25">
      <c r="J941" s="45"/>
      <c r="K941" s="45"/>
      <c r="L941" s="45"/>
      <c r="M941" s="45"/>
      <c r="N941" s="45"/>
      <c r="O941" s="45"/>
      <c r="P941" s="45"/>
      <c r="Q941" s="45"/>
      <c r="R941" s="45"/>
      <c r="AO941" s="34"/>
      <c r="AP941" s="34"/>
      <c r="AQ941" s="34"/>
      <c r="AR941" s="34"/>
      <c r="BR941" s="69"/>
      <c r="BS941" s="69"/>
      <c r="BT941" s="69"/>
      <c r="BU941" s="69"/>
      <c r="BV941" s="69"/>
      <c r="BW941" s="69"/>
      <c r="BX941" s="69"/>
      <c r="BY941" s="69"/>
      <c r="BZ941" s="69"/>
      <c r="CA941" s="69"/>
      <c r="CB941" s="69"/>
      <c r="CC941" s="69"/>
      <c r="CD941" s="69"/>
      <c r="CE941" s="69"/>
      <c r="CF941" s="69"/>
      <c r="CG941" s="69"/>
      <c r="CH941" s="69"/>
      <c r="CI941" s="69"/>
      <c r="CJ941" s="69"/>
      <c r="CK941" s="69"/>
      <c r="CL941" s="83"/>
      <c r="CM941" s="69"/>
    </row>
    <row r="942" spans="10:91" x14ac:dyDescent="0.25">
      <c r="J942" s="45"/>
      <c r="K942" s="45"/>
      <c r="L942" s="45"/>
      <c r="M942" s="45"/>
      <c r="N942" s="45"/>
      <c r="O942" s="45"/>
      <c r="P942" s="45"/>
      <c r="Q942" s="45"/>
      <c r="R942" s="45"/>
      <c r="AO942" s="34"/>
      <c r="AP942" s="34"/>
      <c r="AQ942" s="34"/>
      <c r="AR942" s="34"/>
      <c r="BR942" s="69"/>
      <c r="BS942" s="69"/>
      <c r="BT942" s="69"/>
      <c r="BU942" s="69"/>
      <c r="BV942" s="69"/>
      <c r="BW942" s="69"/>
      <c r="BX942" s="69"/>
      <c r="BY942" s="69"/>
      <c r="BZ942" s="69"/>
      <c r="CA942" s="69"/>
      <c r="CB942" s="69"/>
      <c r="CC942" s="69"/>
      <c r="CD942" s="69"/>
      <c r="CE942" s="69"/>
      <c r="CF942" s="69"/>
      <c r="CG942" s="69"/>
      <c r="CH942" s="69"/>
      <c r="CI942" s="69"/>
      <c r="CJ942" s="69"/>
      <c r="CK942" s="69"/>
      <c r="CL942" s="83"/>
      <c r="CM942" s="69"/>
    </row>
    <row r="943" spans="10:91" x14ac:dyDescent="0.25">
      <c r="J943" s="45"/>
      <c r="K943" s="45"/>
      <c r="L943" s="45"/>
      <c r="M943" s="45"/>
      <c r="N943" s="45"/>
      <c r="O943" s="45"/>
      <c r="P943" s="45"/>
      <c r="Q943" s="45"/>
      <c r="R943" s="45"/>
      <c r="AO943" s="34"/>
      <c r="AP943" s="34"/>
      <c r="AQ943" s="34"/>
      <c r="AR943" s="34"/>
      <c r="BR943" s="69"/>
      <c r="BS943" s="69"/>
      <c r="BT943" s="69"/>
      <c r="BU943" s="69"/>
      <c r="BV943" s="69"/>
      <c r="BW943" s="69"/>
      <c r="BX943" s="69"/>
      <c r="BY943" s="69"/>
      <c r="BZ943" s="69"/>
      <c r="CA943" s="69"/>
      <c r="CB943" s="69"/>
      <c r="CC943" s="69"/>
      <c r="CD943" s="69"/>
      <c r="CE943" s="69"/>
      <c r="CF943" s="69"/>
      <c r="CG943" s="69"/>
      <c r="CH943" s="69"/>
      <c r="CI943" s="69"/>
      <c r="CJ943" s="69"/>
      <c r="CK943" s="69"/>
      <c r="CL943" s="83"/>
      <c r="CM943" s="69"/>
    </row>
    <row r="944" spans="10:91" x14ac:dyDescent="0.25">
      <c r="J944" s="45"/>
      <c r="K944" s="45"/>
      <c r="L944" s="45"/>
      <c r="M944" s="45"/>
      <c r="N944" s="45"/>
      <c r="O944" s="45"/>
      <c r="P944" s="45"/>
      <c r="Q944" s="45"/>
      <c r="R944" s="45"/>
      <c r="AO944" s="34"/>
      <c r="AP944" s="34"/>
      <c r="AQ944" s="34"/>
      <c r="AR944" s="34"/>
      <c r="BR944" s="69"/>
      <c r="BS944" s="69"/>
      <c r="BT944" s="69"/>
      <c r="BU944" s="69"/>
      <c r="BV944" s="69"/>
      <c r="BW944" s="69"/>
      <c r="BX944" s="69"/>
      <c r="BY944" s="69"/>
      <c r="BZ944" s="69"/>
      <c r="CA944" s="69"/>
      <c r="CB944" s="69"/>
      <c r="CC944" s="69"/>
      <c r="CD944" s="69"/>
      <c r="CE944" s="69"/>
      <c r="CF944" s="69"/>
      <c r="CG944" s="69"/>
      <c r="CH944" s="69"/>
      <c r="CI944" s="69"/>
      <c r="CJ944" s="69"/>
      <c r="CK944" s="69"/>
      <c r="CL944" s="83"/>
      <c r="CM944" s="69"/>
    </row>
    <row r="945" spans="10:91" x14ac:dyDescent="0.25">
      <c r="J945" s="45"/>
      <c r="K945" s="45"/>
      <c r="L945" s="45"/>
      <c r="M945" s="45"/>
      <c r="N945" s="45"/>
      <c r="O945" s="45"/>
      <c r="P945" s="45"/>
      <c r="Q945" s="45"/>
      <c r="R945" s="45"/>
      <c r="AO945" s="34"/>
      <c r="AP945" s="34"/>
      <c r="AQ945" s="34"/>
      <c r="AR945" s="34"/>
      <c r="BR945" s="69"/>
      <c r="BS945" s="69"/>
      <c r="BT945" s="69"/>
      <c r="BU945" s="69"/>
      <c r="BV945" s="69"/>
      <c r="BW945" s="69"/>
      <c r="BX945" s="69"/>
      <c r="BY945" s="69"/>
      <c r="BZ945" s="69"/>
      <c r="CA945" s="69"/>
      <c r="CB945" s="69"/>
      <c r="CC945" s="69"/>
      <c r="CD945" s="69"/>
      <c r="CE945" s="69"/>
      <c r="CF945" s="69"/>
      <c r="CG945" s="69"/>
      <c r="CH945" s="69"/>
      <c r="CI945" s="69"/>
      <c r="CJ945" s="69"/>
      <c r="CK945" s="69"/>
      <c r="CL945" s="83"/>
      <c r="CM945" s="69"/>
    </row>
    <row r="946" spans="10:91" x14ac:dyDescent="0.25">
      <c r="J946" s="45"/>
      <c r="K946" s="45"/>
      <c r="L946" s="45"/>
      <c r="M946" s="45"/>
      <c r="N946" s="45"/>
      <c r="O946" s="45"/>
      <c r="P946" s="45"/>
      <c r="Q946" s="45"/>
      <c r="R946" s="45"/>
      <c r="AO946" s="34"/>
      <c r="AP946" s="34"/>
      <c r="AQ946" s="34"/>
      <c r="AR946" s="34"/>
      <c r="BR946" s="69"/>
      <c r="BS946" s="69"/>
      <c r="BT946" s="69"/>
      <c r="BU946" s="69"/>
      <c r="BV946" s="69"/>
      <c r="BW946" s="69"/>
      <c r="BX946" s="69"/>
      <c r="BY946" s="69"/>
      <c r="BZ946" s="69"/>
      <c r="CA946" s="69"/>
      <c r="CB946" s="69"/>
      <c r="CC946" s="69"/>
      <c r="CD946" s="69"/>
      <c r="CE946" s="69"/>
      <c r="CF946" s="69"/>
      <c r="CG946" s="69"/>
      <c r="CH946" s="69"/>
      <c r="CI946" s="69"/>
      <c r="CJ946" s="69"/>
      <c r="CK946" s="69"/>
      <c r="CL946" s="83"/>
      <c r="CM946" s="69"/>
    </row>
    <row r="947" spans="10:91" x14ac:dyDescent="0.25">
      <c r="J947" s="45"/>
      <c r="K947" s="45"/>
      <c r="L947" s="45"/>
      <c r="M947" s="45"/>
      <c r="N947" s="45"/>
      <c r="O947" s="45"/>
      <c r="P947" s="45"/>
      <c r="Q947" s="45"/>
      <c r="R947" s="45"/>
      <c r="AO947" s="34"/>
      <c r="AP947" s="34"/>
      <c r="AQ947" s="34"/>
      <c r="AR947" s="34"/>
      <c r="BR947" s="69"/>
      <c r="BS947" s="69"/>
      <c r="BT947" s="69"/>
      <c r="BU947" s="69"/>
      <c r="BV947" s="69"/>
      <c r="BW947" s="69"/>
      <c r="BX947" s="69"/>
      <c r="BY947" s="69"/>
      <c r="BZ947" s="69"/>
      <c r="CA947" s="69"/>
      <c r="CB947" s="69"/>
      <c r="CC947" s="69"/>
      <c r="CD947" s="69"/>
      <c r="CE947" s="69"/>
      <c r="CF947" s="69"/>
      <c r="CG947" s="69"/>
      <c r="CH947" s="69"/>
      <c r="CI947" s="69"/>
      <c r="CJ947" s="69"/>
      <c r="CK947" s="69"/>
      <c r="CL947" s="83"/>
      <c r="CM947" s="69"/>
    </row>
    <row r="948" spans="10:91" x14ac:dyDescent="0.25">
      <c r="J948" s="45"/>
      <c r="K948" s="45"/>
      <c r="L948" s="45"/>
      <c r="M948" s="45"/>
      <c r="N948" s="45"/>
      <c r="O948" s="45"/>
      <c r="P948" s="45"/>
      <c r="Q948" s="45"/>
      <c r="R948" s="45"/>
      <c r="AO948" s="34"/>
      <c r="AP948" s="34"/>
      <c r="AQ948" s="34"/>
      <c r="AR948" s="34"/>
      <c r="BR948" s="69"/>
      <c r="BS948" s="69"/>
      <c r="BT948" s="69"/>
      <c r="BU948" s="69"/>
      <c r="BV948" s="69"/>
      <c r="BW948" s="69"/>
      <c r="BX948" s="69"/>
      <c r="BY948" s="69"/>
      <c r="BZ948" s="69"/>
      <c r="CA948" s="69"/>
      <c r="CB948" s="69"/>
      <c r="CC948" s="69"/>
      <c r="CD948" s="69"/>
      <c r="CE948" s="69"/>
      <c r="CF948" s="69"/>
      <c r="CG948" s="69"/>
      <c r="CH948" s="69"/>
      <c r="CI948" s="69"/>
      <c r="CJ948" s="69"/>
      <c r="CK948" s="69"/>
      <c r="CL948" s="83"/>
      <c r="CM948" s="69"/>
    </row>
    <row r="949" spans="10:91" x14ac:dyDescent="0.25">
      <c r="J949" s="45"/>
      <c r="K949" s="45"/>
      <c r="L949" s="45"/>
      <c r="M949" s="45"/>
      <c r="N949" s="45"/>
      <c r="O949" s="45"/>
      <c r="P949" s="45"/>
      <c r="Q949" s="45"/>
      <c r="R949" s="45"/>
      <c r="AO949" s="34"/>
      <c r="AP949" s="34"/>
      <c r="AQ949" s="34"/>
      <c r="AR949" s="34"/>
      <c r="BR949" s="69"/>
      <c r="BS949" s="69"/>
      <c r="BT949" s="69"/>
      <c r="BU949" s="69"/>
      <c r="BV949" s="69"/>
      <c r="BW949" s="69"/>
      <c r="BX949" s="69"/>
      <c r="BY949" s="69"/>
      <c r="BZ949" s="69"/>
      <c r="CA949" s="69"/>
      <c r="CB949" s="69"/>
      <c r="CC949" s="69"/>
      <c r="CD949" s="69"/>
      <c r="CE949" s="69"/>
      <c r="CF949" s="69"/>
      <c r="CG949" s="69"/>
      <c r="CH949" s="69"/>
      <c r="CI949" s="69"/>
      <c r="CJ949" s="69"/>
      <c r="CK949" s="69"/>
      <c r="CL949" s="83"/>
      <c r="CM949" s="69"/>
    </row>
    <row r="950" spans="10:91" x14ac:dyDescent="0.25">
      <c r="J950" s="45"/>
      <c r="K950" s="45"/>
      <c r="L950" s="45"/>
      <c r="M950" s="45"/>
      <c r="N950" s="45"/>
      <c r="O950" s="45"/>
      <c r="P950" s="45"/>
      <c r="Q950" s="45"/>
      <c r="R950" s="45"/>
      <c r="AO950" s="34"/>
      <c r="AP950" s="34"/>
      <c r="AQ950" s="34"/>
      <c r="AR950" s="34"/>
      <c r="BR950" s="69"/>
      <c r="BS950" s="69"/>
      <c r="BT950" s="69"/>
      <c r="BU950" s="69"/>
      <c r="BV950" s="69"/>
      <c r="BW950" s="69"/>
      <c r="BX950" s="69"/>
      <c r="BY950" s="69"/>
      <c r="BZ950" s="69"/>
      <c r="CA950" s="69"/>
      <c r="CB950" s="69"/>
      <c r="CC950" s="69"/>
      <c r="CD950" s="69"/>
      <c r="CE950" s="69"/>
      <c r="CF950" s="69"/>
      <c r="CG950" s="69"/>
      <c r="CH950" s="69"/>
      <c r="CI950" s="69"/>
      <c r="CJ950" s="69"/>
      <c r="CK950" s="69"/>
      <c r="CL950" s="83"/>
      <c r="CM950" s="69"/>
    </row>
    <row r="951" spans="10:91" x14ac:dyDescent="0.25">
      <c r="J951" s="45"/>
      <c r="K951" s="45"/>
      <c r="L951" s="45"/>
      <c r="M951" s="45"/>
      <c r="N951" s="45"/>
      <c r="O951" s="45"/>
      <c r="P951" s="45"/>
      <c r="Q951" s="45"/>
      <c r="R951" s="45"/>
      <c r="AO951" s="34"/>
      <c r="AP951" s="34"/>
      <c r="AQ951" s="34"/>
      <c r="AR951" s="34"/>
      <c r="BR951" s="69"/>
      <c r="BS951" s="69"/>
      <c r="BT951" s="69"/>
      <c r="BU951" s="69"/>
      <c r="BV951" s="69"/>
      <c r="BW951" s="69"/>
      <c r="BX951" s="69"/>
      <c r="BY951" s="69"/>
      <c r="BZ951" s="69"/>
      <c r="CA951" s="69"/>
      <c r="CB951" s="69"/>
      <c r="CC951" s="69"/>
      <c r="CD951" s="69"/>
      <c r="CE951" s="69"/>
      <c r="CF951" s="69"/>
      <c r="CG951" s="69"/>
      <c r="CH951" s="69"/>
      <c r="CI951" s="69"/>
      <c r="CJ951" s="69"/>
      <c r="CK951" s="69"/>
      <c r="CL951" s="83"/>
      <c r="CM951" s="69"/>
    </row>
    <row r="952" spans="10:91" x14ac:dyDescent="0.25">
      <c r="J952" s="45"/>
      <c r="K952" s="45"/>
      <c r="L952" s="45"/>
      <c r="M952" s="45"/>
      <c r="N952" s="45"/>
      <c r="O952" s="45"/>
      <c r="P952" s="45"/>
      <c r="Q952" s="45"/>
      <c r="R952" s="45"/>
      <c r="AO952" s="34"/>
      <c r="AP952" s="34"/>
      <c r="AQ952" s="34"/>
      <c r="AR952" s="34"/>
      <c r="BR952" s="69"/>
      <c r="BS952" s="69"/>
      <c r="BT952" s="69"/>
      <c r="BU952" s="69"/>
      <c r="BV952" s="69"/>
      <c r="BW952" s="69"/>
      <c r="BX952" s="69"/>
      <c r="BY952" s="69"/>
      <c r="BZ952" s="69"/>
      <c r="CA952" s="69"/>
      <c r="CB952" s="69"/>
      <c r="CC952" s="69"/>
      <c r="CD952" s="69"/>
      <c r="CE952" s="69"/>
      <c r="CF952" s="69"/>
      <c r="CG952" s="69"/>
      <c r="CH952" s="69"/>
      <c r="CI952" s="69"/>
      <c r="CJ952" s="69"/>
      <c r="CK952" s="69"/>
      <c r="CL952" s="83"/>
      <c r="CM952" s="69"/>
    </row>
    <row r="953" spans="10:91" x14ac:dyDescent="0.25">
      <c r="J953" s="45"/>
      <c r="K953" s="45"/>
      <c r="L953" s="45"/>
      <c r="M953" s="45"/>
      <c r="N953" s="45"/>
      <c r="O953" s="45"/>
      <c r="P953" s="45"/>
      <c r="Q953" s="45"/>
      <c r="R953" s="45"/>
      <c r="AO953" s="34"/>
      <c r="AP953" s="34"/>
      <c r="AQ953" s="34"/>
      <c r="AR953" s="34"/>
      <c r="BR953" s="69"/>
      <c r="BS953" s="69"/>
      <c r="BT953" s="69"/>
      <c r="BU953" s="69"/>
      <c r="BV953" s="69"/>
      <c r="BW953" s="69"/>
      <c r="BX953" s="69"/>
      <c r="BY953" s="69"/>
      <c r="BZ953" s="69"/>
      <c r="CA953" s="69"/>
      <c r="CB953" s="69"/>
      <c r="CC953" s="69"/>
      <c r="CD953" s="69"/>
      <c r="CE953" s="69"/>
      <c r="CF953" s="69"/>
      <c r="CG953" s="69"/>
      <c r="CH953" s="69"/>
      <c r="CI953" s="69"/>
      <c r="CJ953" s="69"/>
      <c r="CK953" s="69"/>
      <c r="CL953" s="83"/>
      <c r="CM953" s="69"/>
    </row>
    <row r="954" spans="10:91" x14ac:dyDescent="0.25">
      <c r="J954" s="45"/>
      <c r="K954" s="45"/>
      <c r="L954" s="45"/>
      <c r="M954" s="45"/>
      <c r="N954" s="45"/>
      <c r="O954" s="45"/>
      <c r="P954" s="45"/>
      <c r="Q954" s="45"/>
      <c r="R954" s="45"/>
      <c r="AO954" s="34"/>
      <c r="AP954" s="34"/>
      <c r="AQ954" s="34"/>
      <c r="AR954" s="34"/>
      <c r="BR954" s="69"/>
      <c r="BS954" s="69"/>
      <c r="BT954" s="69"/>
      <c r="BU954" s="69"/>
      <c r="BV954" s="69"/>
      <c r="BW954" s="69"/>
      <c r="BX954" s="69"/>
      <c r="BY954" s="69"/>
      <c r="BZ954" s="69"/>
      <c r="CA954" s="69"/>
      <c r="CB954" s="69"/>
      <c r="CC954" s="69"/>
      <c r="CD954" s="69"/>
      <c r="CE954" s="69"/>
      <c r="CF954" s="69"/>
      <c r="CG954" s="69"/>
      <c r="CH954" s="69"/>
      <c r="CI954" s="69"/>
      <c r="CJ954" s="69"/>
      <c r="CK954" s="69"/>
      <c r="CL954" s="83"/>
      <c r="CM954" s="69"/>
    </row>
    <row r="955" spans="10:91" x14ac:dyDescent="0.25">
      <c r="J955" s="45"/>
      <c r="K955" s="45"/>
      <c r="L955" s="45"/>
      <c r="M955" s="45"/>
      <c r="N955" s="45"/>
      <c r="O955" s="45"/>
      <c r="P955" s="45"/>
      <c r="Q955" s="45"/>
      <c r="R955" s="45"/>
      <c r="AO955" s="34"/>
      <c r="AP955" s="34"/>
      <c r="AQ955" s="34"/>
      <c r="AR955" s="34"/>
      <c r="BR955" s="69"/>
      <c r="BS955" s="69"/>
      <c r="BT955" s="69"/>
      <c r="BU955" s="69"/>
      <c r="BV955" s="69"/>
      <c r="BW955" s="69"/>
      <c r="BX955" s="69"/>
      <c r="BY955" s="69"/>
      <c r="BZ955" s="69"/>
      <c r="CA955" s="69"/>
      <c r="CB955" s="69"/>
      <c r="CC955" s="69"/>
      <c r="CD955" s="69"/>
      <c r="CE955" s="69"/>
      <c r="CF955" s="69"/>
      <c r="CG955" s="69"/>
      <c r="CH955" s="69"/>
      <c r="CI955" s="69"/>
      <c r="CJ955" s="69"/>
      <c r="CK955" s="69"/>
      <c r="CL955" s="83"/>
      <c r="CM955" s="69"/>
    </row>
    <row r="956" spans="10:91" x14ac:dyDescent="0.25">
      <c r="J956" s="45"/>
      <c r="K956" s="45"/>
      <c r="L956" s="45"/>
      <c r="M956" s="45"/>
      <c r="N956" s="45"/>
      <c r="O956" s="45"/>
      <c r="P956" s="45"/>
      <c r="Q956" s="45"/>
      <c r="R956" s="45"/>
      <c r="AO956" s="34"/>
      <c r="AP956" s="34"/>
      <c r="AQ956" s="34"/>
      <c r="AR956" s="34"/>
      <c r="BR956" s="69"/>
      <c r="BS956" s="69"/>
      <c r="BT956" s="69"/>
      <c r="BU956" s="69"/>
      <c r="BV956" s="69"/>
      <c r="BW956" s="69"/>
      <c r="BX956" s="69"/>
      <c r="BY956" s="69"/>
      <c r="BZ956" s="69"/>
      <c r="CA956" s="69"/>
      <c r="CB956" s="69"/>
      <c r="CC956" s="69"/>
      <c r="CD956" s="69"/>
      <c r="CE956" s="69"/>
      <c r="CF956" s="69"/>
      <c r="CG956" s="69"/>
      <c r="CH956" s="69"/>
      <c r="CI956" s="69"/>
      <c r="CJ956" s="69"/>
      <c r="CK956" s="69"/>
      <c r="CL956" s="83"/>
      <c r="CM956" s="69"/>
    </row>
    <row r="957" spans="10:91" x14ac:dyDescent="0.25">
      <c r="J957" s="45"/>
      <c r="K957" s="45"/>
      <c r="L957" s="45"/>
      <c r="M957" s="45"/>
      <c r="N957" s="45"/>
      <c r="O957" s="45"/>
      <c r="P957" s="45"/>
      <c r="Q957" s="45"/>
      <c r="R957" s="45"/>
      <c r="AO957" s="34"/>
      <c r="AP957" s="34"/>
      <c r="AQ957" s="34"/>
      <c r="AR957" s="34"/>
      <c r="BR957" s="69"/>
      <c r="BS957" s="69"/>
      <c r="BT957" s="69"/>
      <c r="BU957" s="69"/>
      <c r="BV957" s="69"/>
      <c r="BW957" s="69"/>
      <c r="BX957" s="69"/>
      <c r="BY957" s="69"/>
      <c r="BZ957" s="69"/>
      <c r="CA957" s="69"/>
      <c r="CB957" s="69"/>
      <c r="CC957" s="69"/>
      <c r="CD957" s="69"/>
      <c r="CE957" s="69"/>
      <c r="CF957" s="69"/>
      <c r="CG957" s="69"/>
      <c r="CH957" s="69"/>
      <c r="CI957" s="69"/>
      <c r="CJ957" s="69"/>
      <c r="CK957" s="69"/>
      <c r="CL957" s="83"/>
      <c r="CM957" s="69"/>
    </row>
    <row r="958" spans="10:91" x14ac:dyDescent="0.25">
      <c r="J958" s="45"/>
      <c r="K958" s="45"/>
      <c r="L958" s="45"/>
      <c r="M958" s="45"/>
      <c r="N958" s="45"/>
      <c r="O958" s="45"/>
      <c r="P958" s="45"/>
      <c r="Q958" s="45"/>
      <c r="R958" s="45"/>
      <c r="AO958" s="34"/>
      <c r="AP958" s="34"/>
      <c r="AQ958" s="34"/>
      <c r="AR958" s="34"/>
      <c r="BR958" s="69"/>
      <c r="BS958" s="69"/>
      <c r="BT958" s="69"/>
      <c r="BU958" s="69"/>
      <c r="BV958" s="69"/>
      <c r="BW958" s="69"/>
      <c r="BX958" s="69"/>
      <c r="BY958" s="69"/>
      <c r="BZ958" s="69"/>
      <c r="CA958" s="69"/>
      <c r="CB958" s="69"/>
      <c r="CC958" s="69"/>
      <c r="CD958" s="69"/>
      <c r="CE958" s="69"/>
      <c r="CF958" s="69"/>
      <c r="CG958" s="69"/>
      <c r="CH958" s="69"/>
      <c r="CI958" s="69"/>
      <c r="CJ958" s="69"/>
      <c r="CK958" s="69"/>
      <c r="CL958" s="83"/>
      <c r="CM958" s="69"/>
    </row>
    <row r="959" spans="10:91" x14ac:dyDescent="0.25">
      <c r="J959" s="45"/>
      <c r="K959" s="45"/>
      <c r="L959" s="45"/>
      <c r="M959" s="45"/>
      <c r="N959" s="45"/>
      <c r="O959" s="45"/>
      <c r="P959" s="45"/>
      <c r="Q959" s="45"/>
      <c r="R959" s="45"/>
      <c r="AO959" s="34"/>
      <c r="AP959" s="34"/>
      <c r="AQ959" s="34"/>
      <c r="AR959" s="34"/>
      <c r="BR959" s="69"/>
      <c r="BS959" s="69"/>
      <c r="BT959" s="69"/>
      <c r="BU959" s="69"/>
      <c r="BV959" s="69"/>
      <c r="BW959" s="69"/>
      <c r="BX959" s="69"/>
      <c r="BY959" s="69"/>
      <c r="BZ959" s="69"/>
      <c r="CA959" s="69"/>
      <c r="CB959" s="69"/>
      <c r="CC959" s="69"/>
      <c r="CD959" s="69"/>
      <c r="CE959" s="69"/>
      <c r="CF959" s="69"/>
      <c r="CG959" s="69"/>
      <c r="CH959" s="69"/>
      <c r="CI959" s="69"/>
      <c r="CJ959" s="69"/>
      <c r="CK959" s="69"/>
      <c r="CL959" s="83"/>
      <c r="CM959" s="69"/>
    </row>
    <row r="960" spans="10:91" x14ac:dyDescent="0.25">
      <c r="J960" s="45"/>
      <c r="K960" s="45"/>
      <c r="L960" s="45"/>
      <c r="M960" s="45"/>
      <c r="N960" s="45"/>
      <c r="O960" s="45"/>
      <c r="P960" s="45"/>
      <c r="Q960" s="45"/>
      <c r="R960" s="45"/>
      <c r="AO960" s="34"/>
      <c r="AP960" s="34"/>
      <c r="AQ960" s="34"/>
      <c r="AR960" s="34"/>
      <c r="BR960" s="69"/>
      <c r="BS960" s="69"/>
      <c r="BT960" s="69"/>
      <c r="BU960" s="69"/>
      <c r="BV960" s="69"/>
      <c r="BW960" s="69"/>
      <c r="BX960" s="69"/>
      <c r="BY960" s="69"/>
      <c r="BZ960" s="69"/>
      <c r="CA960" s="69"/>
      <c r="CB960" s="69"/>
      <c r="CC960" s="69"/>
      <c r="CD960" s="69"/>
      <c r="CE960" s="69"/>
      <c r="CF960" s="69"/>
      <c r="CG960" s="69"/>
      <c r="CH960" s="69"/>
      <c r="CI960" s="69"/>
      <c r="CJ960" s="69"/>
      <c r="CK960" s="69"/>
      <c r="CL960" s="83"/>
      <c r="CM960" s="69"/>
    </row>
    <row r="961" spans="10:91" x14ac:dyDescent="0.25">
      <c r="J961" s="45"/>
      <c r="K961" s="45"/>
      <c r="L961" s="45"/>
      <c r="M961" s="45"/>
      <c r="N961" s="45"/>
      <c r="O961" s="45"/>
      <c r="P961" s="45"/>
      <c r="Q961" s="45"/>
      <c r="R961" s="45"/>
      <c r="AO961" s="34"/>
      <c r="AP961" s="34"/>
      <c r="AQ961" s="34"/>
      <c r="AR961" s="34"/>
      <c r="BR961" s="69"/>
      <c r="BS961" s="69"/>
      <c r="BT961" s="69"/>
      <c r="BU961" s="69"/>
      <c r="BV961" s="69"/>
      <c r="BW961" s="69"/>
      <c r="BX961" s="69"/>
      <c r="BY961" s="69"/>
      <c r="BZ961" s="69"/>
      <c r="CA961" s="69"/>
      <c r="CB961" s="69"/>
      <c r="CC961" s="69"/>
      <c r="CD961" s="69"/>
      <c r="CE961" s="69"/>
      <c r="CF961" s="69"/>
      <c r="CG961" s="69"/>
      <c r="CH961" s="69"/>
      <c r="CI961" s="69"/>
      <c r="CJ961" s="69"/>
      <c r="CK961" s="69"/>
      <c r="CL961" s="83"/>
      <c r="CM961" s="69"/>
    </row>
    <row r="962" spans="10:91" x14ac:dyDescent="0.25">
      <c r="J962" s="45"/>
      <c r="K962" s="45"/>
      <c r="L962" s="45"/>
      <c r="M962" s="45"/>
      <c r="N962" s="45"/>
      <c r="O962" s="45"/>
      <c r="P962" s="45"/>
      <c r="Q962" s="45"/>
      <c r="R962" s="45"/>
      <c r="AO962" s="34"/>
      <c r="AP962" s="34"/>
      <c r="AQ962" s="34"/>
      <c r="AR962" s="34"/>
      <c r="BR962" s="69"/>
      <c r="BS962" s="69"/>
      <c r="BT962" s="69"/>
      <c r="BU962" s="69"/>
      <c r="BV962" s="69"/>
      <c r="BW962" s="69"/>
      <c r="BX962" s="69"/>
      <c r="BY962" s="69"/>
      <c r="BZ962" s="69"/>
      <c r="CA962" s="69"/>
      <c r="CB962" s="69"/>
      <c r="CC962" s="69"/>
      <c r="CD962" s="69"/>
      <c r="CE962" s="69"/>
      <c r="CF962" s="69"/>
      <c r="CG962" s="69"/>
      <c r="CH962" s="69"/>
      <c r="CI962" s="69"/>
      <c r="CJ962" s="69"/>
      <c r="CK962" s="69"/>
      <c r="CL962" s="83"/>
      <c r="CM962" s="69"/>
    </row>
    <row r="963" spans="10:91" x14ac:dyDescent="0.25">
      <c r="J963" s="45"/>
      <c r="K963" s="45"/>
      <c r="L963" s="45"/>
      <c r="M963" s="45"/>
      <c r="N963" s="45"/>
      <c r="O963" s="45"/>
      <c r="P963" s="45"/>
      <c r="Q963" s="45"/>
      <c r="R963" s="45"/>
      <c r="AO963" s="34"/>
      <c r="AP963" s="34"/>
      <c r="AQ963" s="34"/>
      <c r="AR963" s="34"/>
      <c r="BR963" s="69"/>
      <c r="BS963" s="69"/>
      <c r="BT963" s="69"/>
      <c r="BU963" s="69"/>
      <c r="BV963" s="69"/>
      <c r="BW963" s="69"/>
      <c r="BX963" s="69"/>
      <c r="BY963" s="69"/>
      <c r="BZ963" s="69"/>
      <c r="CA963" s="69"/>
      <c r="CB963" s="69"/>
      <c r="CC963" s="69"/>
      <c r="CD963" s="69"/>
      <c r="CE963" s="69"/>
      <c r="CF963" s="69"/>
      <c r="CG963" s="69"/>
      <c r="CH963" s="69"/>
      <c r="CI963" s="69"/>
      <c r="CJ963" s="69"/>
      <c r="CK963" s="69"/>
      <c r="CL963" s="83"/>
      <c r="CM963" s="69"/>
    </row>
    <row r="964" spans="10:91" x14ac:dyDescent="0.25">
      <c r="J964" s="45"/>
      <c r="K964" s="45"/>
      <c r="L964" s="45"/>
      <c r="M964" s="45"/>
      <c r="N964" s="45"/>
      <c r="O964" s="45"/>
      <c r="P964" s="45"/>
      <c r="Q964" s="45"/>
      <c r="R964" s="45"/>
      <c r="AO964" s="34"/>
      <c r="AP964" s="34"/>
      <c r="AQ964" s="34"/>
      <c r="AR964" s="34"/>
      <c r="BR964" s="69"/>
      <c r="BS964" s="69"/>
      <c r="BT964" s="69"/>
      <c r="BU964" s="69"/>
      <c r="BV964" s="69"/>
      <c r="BW964" s="69"/>
      <c r="BX964" s="69"/>
      <c r="BY964" s="69"/>
      <c r="BZ964" s="69"/>
      <c r="CA964" s="69"/>
      <c r="CB964" s="69"/>
      <c r="CC964" s="69"/>
      <c r="CD964" s="69"/>
      <c r="CE964" s="69"/>
      <c r="CF964" s="69"/>
      <c r="CG964" s="69"/>
      <c r="CH964" s="69"/>
      <c r="CI964" s="69"/>
      <c r="CJ964" s="69"/>
      <c r="CK964" s="69"/>
      <c r="CL964" s="83"/>
      <c r="CM964" s="69"/>
    </row>
    <row r="965" spans="10:91" x14ac:dyDescent="0.25">
      <c r="J965" s="45"/>
      <c r="K965" s="45"/>
      <c r="L965" s="45"/>
      <c r="M965" s="45"/>
      <c r="N965" s="45"/>
      <c r="O965" s="45"/>
      <c r="P965" s="45"/>
      <c r="Q965" s="45"/>
      <c r="R965" s="45"/>
      <c r="AO965" s="34"/>
      <c r="AP965" s="34"/>
      <c r="AQ965" s="34"/>
      <c r="AR965" s="34"/>
      <c r="BR965" s="69"/>
      <c r="BS965" s="69"/>
      <c r="BT965" s="69"/>
      <c r="BU965" s="69"/>
      <c r="BV965" s="69"/>
      <c r="BW965" s="69"/>
      <c r="BX965" s="69"/>
      <c r="BY965" s="69"/>
      <c r="BZ965" s="69"/>
      <c r="CA965" s="69"/>
      <c r="CB965" s="69"/>
      <c r="CC965" s="69"/>
      <c r="CD965" s="69"/>
      <c r="CE965" s="69"/>
      <c r="CF965" s="69"/>
      <c r="CG965" s="69"/>
      <c r="CH965" s="69"/>
      <c r="CI965" s="69"/>
      <c r="CJ965" s="69"/>
      <c r="CK965" s="69"/>
      <c r="CL965" s="83"/>
      <c r="CM965" s="69"/>
    </row>
    <row r="966" spans="10:91" x14ac:dyDescent="0.25">
      <c r="J966" s="45"/>
      <c r="K966" s="45"/>
      <c r="L966" s="45"/>
      <c r="M966" s="45"/>
      <c r="N966" s="45"/>
      <c r="O966" s="45"/>
      <c r="P966" s="45"/>
      <c r="Q966" s="45"/>
      <c r="R966" s="45"/>
      <c r="AO966" s="34"/>
      <c r="AP966" s="34"/>
      <c r="AQ966" s="34"/>
      <c r="AR966" s="34"/>
      <c r="BR966" s="69"/>
      <c r="BS966" s="69"/>
      <c r="BT966" s="69"/>
      <c r="BU966" s="69"/>
      <c r="BV966" s="69"/>
      <c r="BW966" s="69"/>
      <c r="BX966" s="69"/>
      <c r="BY966" s="69"/>
      <c r="BZ966" s="69"/>
      <c r="CA966" s="69"/>
      <c r="CB966" s="69"/>
      <c r="CC966" s="69"/>
      <c r="CD966" s="69"/>
      <c r="CE966" s="69"/>
      <c r="CF966" s="69"/>
      <c r="CG966" s="69"/>
      <c r="CH966" s="69"/>
      <c r="CI966" s="69"/>
      <c r="CJ966" s="69"/>
      <c r="CK966" s="69"/>
      <c r="CL966" s="83"/>
      <c r="CM966" s="69"/>
    </row>
    <row r="967" spans="10:91" x14ac:dyDescent="0.25">
      <c r="J967" s="45"/>
      <c r="K967" s="45"/>
      <c r="L967" s="45"/>
      <c r="M967" s="45"/>
      <c r="N967" s="45"/>
      <c r="O967" s="45"/>
      <c r="P967" s="45"/>
      <c r="Q967" s="45"/>
      <c r="R967" s="45"/>
      <c r="AO967" s="34"/>
      <c r="AP967" s="34"/>
      <c r="AQ967" s="34"/>
      <c r="AR967" s="34"/>
      <c r="BR967" s="69"/>
      <c r="BS967" s="69"/>
      <c r="BT967" s="69"/>
      <c r="BU967" s="69"/>
      <c r="BV967" s="69"/>
      <c r="BW967" s="69"/>
      <c r="BX967" s="69"/>
      <c r="BY967" s="69"/>
      <c r="BZ967" s="69"/>
      <c r="CA967" s="69"/>
      <c r="CB967" s="69"/>
      <c r="CC967" s="69"/>
      <c r="CD967" s="69"/>
      <c r="CE967" s="69"/>
      <c r="CF967" s="69"/>
      <c r="CG967" s="69"/>
      <c r="CH967" s="69"/>
      <c r="CI967" s="69"/>
      <c r="CJ967" s="69"/>
      <c r="CK967" s="69"/>
      <c r="CL967" s="83"/>
      <c r="CM967" s="69"/>
    </row>
    <row r="968" spans="10:91" x14ac:dyDescent="0.25">
      <c r="J968" s="45"/>
      <c r="K968" s="45"/>
      <c r="L968" s="45"/>
      <c r="M968" s="45"/>
      <c r="N968" s="45"/>
      <c r="O968" s="45"/>
      <c r="P968" s="45"/>
      <c r="Q968" s="45"/>
      <c r="R968" s="45"/>
      <c r="AO968" s="34"/>
      <c r="AP968" s="34"/>
      <c r="AQ968" s="34"/>
      <c r="AR968" s="34"/>
      <c r="BR968" s="69"/>
      <c r="BS968" s="69"/>
      <c r="BT968" s="69"/>
      <c r="BU968" s="69"/>
      <c r="BV968" s="69"/>
      <c r="BW968" s="69"/>
      <c r="BX968" s="69"/>
      <c r="BY968" s="69"/>
      <c r="BZ968" s="69"/>
      <c r="CA968" s="69"/>
      <c r="CB968" s="69"/>
      <c r="CC968" s="69"/>
      <c r="CD968" s="69"/>
      <c r="CE968" s="69"/>
      <c r="CF968" s="69"/>
      <c r="CG968" s="69"/>
      <c r="CH968" s="69"/>
      <c r="CI968" s="69"/>
      <c r="CJ968" s="69"/>
      <c r="CK968" s="69"/>
      <c r="CL968" s="83"/>
      <c r="CM968" s="69"/>
    </row>
    <row r="969" spans="10:91" x14ac:dyDescent="0.25">
      <c r="J969" s="45"/>
      <c r="K969" s="45"/>
      <c r="L969" s="45"/>
      <c r="M969" s="45"/>
      <c r="N969" s="45"/>
      <c r="O969" s="45"/>
      <c r="P969" s="45"/>
      <c r="Q969" s="45"/>
      <c r="R969" s="45"/>
      <c r="AO969" s="34"/>
      <c r="AP969" s="34"/>
      <c r="AQ969" s="34"/>
      <c r="AR969" s="34"/>
      <c r="BR969" s="69"/>
      <c r="BS969" s="69"/>
      <c r="BT969" s="69"/>
      <c r="BU969" s="69"/>
      <c r="BV969" s="69"/>
      <c r="BW969" s="69"/>
      <c r="BX969" s="69"/>
      <c r="BY969" s="69"/>
      <c r="BZ969" s="69"/>
      <c r="CA969" s="69"/>
      <c r="CB969" s="69"/>
      <c r="CC969" s="69"/>
      <c r="CD969" s="69"/>
      <c r="CE969" s="69"/>
      <c r="CF969" s="69"/>
      <c r="CG969" s="69"/>
      <c r="CH969" s="69"/>
      <c r="CI969" s="69"/>
      <c r="CJ969" s="69"/>
      <c r="CK969" s="69"/>
      <c r="CL969" s="83"/>
      <c r="CM969" s="69"/>
    </row>
    <row r="970" spans="10:91" x14ac:dyDescent="0.25">
      <c r="J970" s="45"/>
      <c r="K970" s="45"/>
      <c r="L970" s="45"/>
      <c r="M970" s="45"/>
      <c r="N970" s="45"/>
      <c r="O970" s="45"/>
      <c r="P970" s="45"/>
      <c r="Q970" s="45"/>
      <c r="R970" s="45"/>
      <c r="AO970" s="34"/>
      <c r="AP970" s="34"/>
      <c r="AQ970" s="34"/>
      <c r="AR970" s="34"/>
      <c r="BR970" s="69"/>
      <c r="BS970" s="69"/>
      <c r="BT970" s="69"/>
      <c r="BU970" s="69"/>
      <c r="BV970" s="69"/>
      <c r="BW970" s="69"/>
      <c r="BX970" s="69"/>
      <c r="BY970" s="69"/>
      <c r="BZ970" s="69"/>
      <c r="CA970" s="69"/>
      <c r="CB970" s="69"/>
      <c r="CC970" s="69"/>
      <c r="CD970" s="69"/>
      <c r="CE970" s="69"/>
      <c r="CF970" s="69"/>
      <c r="CG970" s="69"/>
      <c r="CH970" s="69"/>
      <c r="CI970" s="69"/>
      <c r="CJ970" s="69"/>
      <c r="CK970" s="69"/>
      <c r="CL970" s="83"/>
      <c r="CM970" s="69"/>
    </row>
    <row r="971" spans="10:91" x14ac:dyDescent="0.25">
      <c r="J971" s="45"/>
      <c r="K971" s="45"/>
      <c r="L971" s="45"/>
      <c r="M971" s="45"/>
      <c r="N971" s="45"/>
      <c r="O971" s="45"/>
      <c r="P971" s="45"/>
      <c r="Q971" s="45"/>
      <c r="R971" s="45"/>
      <c r="AO971" s="34"/>
      <c r="AP971" s="34"/>
      <c r="AQ971" s="34"/>
      <c r="AR971" s="34"/>
      <c r="BR971" s="69"/>
      <c r="BS971" s="69"/>
      <c r="BT971" s="69"/>
      <c r="BU971" s="69"/>
      <c r="BV971" s="69"/>
      <c r="BW971" s="69"/>
      <c r="BX971" s="69"/>
      <c r="BY971" s="69"/>
      <c r="BZ971" s="69"/>
      <c r="CA971" s="69"/>
      <c r="CB971" s="69"/>
      <c r="CC971" s="69"/>
      <c r="CD971" s="69"/>
      <c r="CE971" s="69"/>
      <c r="CF971" s="69"/>
      <c r="CG971" s="69"/>
      <c r="CH971" s="69"/>
      <c r="CI971" s="69"/>
      <c r="CJ971" s="69"/>
      <c r="CK971" s="69"/>
      <c r="CL971" s="83"/>
      <c r="CM971" s="69"/>
    </row>
    <row r="972" spans="10:91" x14ac:dyDescent="0.25">
      <c r="J972" s="45"/>
      <c r="K972" s="45"/>
      <c r="L972" s="45"/>
      <c r="M972" s="45"/>
      <c r="N972" s="45"/>
      <c r="O972" s="45"/>
      <c r="P972" s="45"/>
      <c r="Q972" s="45"/>
      <c r="R972" s="45"/>
      <c r="AO972" s="34"/>
      <c r="AP972" s="34"/>
      <c r="AQ972" s="34"/>
      <c r="AR972" s="34"/>
      <c r="BR972" s="69"/>
      <c r="BS972" s="69"/>
      <c r="BT972" s="69"/>
      <c r="BU972" s="69"/>
      <c r="BV972" s="69"/>
      <c r="BW972" s="69"/>
      <c r="BX972" s="69"/>
      <c r="BY972" s="69"/>
      <c r="BZ972" s="69"/>
      <c r="CA972" s="69"/>
      <c r="CB972" s="69"/>
      <c r="CC972" s="69"/>
      <c r="CD972" s="69"/>
      <c r="CE972" s="69"/>
      <c r="CF972" s="69"/>
      <c r="CG972" s="69"/>
      <c r="CH972" s="69"/>
      <c r="CI972" s="69"/>
      <c r="CJ972" s="69"/>
      <c r="CK972" s="69"/>
      <c r="CL972" s="83"/>
      <c r="CM972" s="69"/>
    </row>
    <row r="973" spans="10:91" x14ac:dyDescent="0.25">
      <c r="J973" s="45"/>
      <c r="K973" s="45"/>
      <c r="L973" s="45"/>
      <c r="M973" s="45"/>
      <c r="N973" s="45"/>
      <c r="O973" s="45"/>
      <c r="P973" s="45"/>
      <c r="Q973" s="45"/>
      <c r="R973" s="45"/>
      <c r="AO973" s="34"/>
      <c r="AP973" s="34"/>
      <c r="AQ973" s="34"/>
      <c r="AR973" s="34"/>
      <c r="BR973" s="69"/>
      <c r="BS973" s="69"/>
      <c r="BT973" s="69"/>
      <c r="BU973" s="69"/>
      <c r="BV973" s="69"/>
      <c r="BW973" s="69"/>
      <c r="BX973" s="69"/>
      <c r="BY973" s="69"/>
      <c r="BZ973" s="69"/>
      <c r="CA973" s="69"/>
      <c r="CB973" s="69"/>
      <c r="CC973" s="69"/>
      <c r="CD973" s="69"/>
      <c r="CE973" s="69"/>
      <c r="CF973" s="69"/>
      <c r="CG973" s="69"/>
      <c r="CH973" s="69"/>
      <c r="CI973" s="69"/>
      <c r="CJ973" s="69"/>
      <c r="CK973" s="69"/>
      <c r="CL973" s="83"/>
      <c r="CM973" s="69"/>
    </row>
    <row r="974" spans="10:91" x14ac:dyDescent="0.25">
      <c r="J974" s="45"/>
      <c r="K974" s="45"/>
      <c r="L974" s="45"/>
      <c r="M974" s="45"/>
      <c r="N974" s="45"/>
      <c r="O974" s="45"/>
      <c r="P974" s="45"/>
      <c r="Q974" s="45"/>
      <c r="R974" s="45"/>
      <c r="AO974" s="34"/>
      <c r="AP974" s="34"/>
      <c r="AQ974" s="34"/>
      <c r="AR974" s="34"/>
      <c r="BR974" s="69"/>
      <c r="BS974" s="69"/>
      <c r="BT974" s="69"/>
      <c r="BU974" s="69"/>
      <c r="BV974" s="69"/>
      <c r="BW974" s="69"/>
      <c r="BX974" s="69"/>
      <c r="BY974" s="69"/>
      <c r="BZ974" s="69"/>
      <c r="CA974" s="69"/>
      <c r="CB974" s="69"/>
      <c r="CC974" s="69"/>
      <c r="CD974" s="69"/>
      <c r="CE974" s="69"/>
      <c r="CF974" s="69"/>
      <c r="CG974" s="69"/>
      <c r="CH974" s="69"/>
      <c r="CI974" s="69"/>
      <c r="CJ974" s="69"/>
      <c r="CK974" s="69"/>
      <c r="CL974" s="83"/>
      <c r="CM974" s="69"/>
    </row>
    <row r="975" spans="10:91" x14ac:dyDescent="0.25">
      <c r="J975" s="45"/>
      <c r="K975" s="45"/>
      <c r="L975" s="45"/>
      <c r="M975" s="45"/>
      <c r="N975" s="45"/>
      <c r="O975" s="45"/>
      <c r="P975" s="45"/>
      <c r="Q975" s="45"/>
      <c r="R975" s="45"/>
      <c r="AO975" s="34"/>
      <c r="AP975" s="34"/>
      <c r="AQ975" s="34"/>
      <c r="AR975" s="34"/>
      <c r="BR975" s="69"/>
      <c r="BS975" s="69"/>
      <c r="BT975" s="69"/>
      <c r="BU975" s="69"/>
      <c r="BV975" s="69"/>
      <c r="BW975" s="69"/>
      <c r="BX975" s="69"/>
      <c r="BY975" s="69"/>
      <c r="BZ975" s="69"/>
      <c r="CA975" s="69"/>
      <c r="CB975" s="69"/>
      <c r="CC975" s="69"/>
      <c r="CD975" s="69"/>
      <c r="CE975" s="69"/>
      <c r="CF975" s="69"/>
      <c r="CG975" s="69"/>
      <c r="CH975" s="69"/>
      <c r="CI975" s="69"/>
      <c r="CJ975" s="69"/>
      <c r="CK975" s="69"/>
      <c r="CL975" s="83"/>
      <c r="CM975" s="69"/>
    </row>
    <row r="976" spans="10:91" x14ac:dyDescent="0.25">
      <c r="J976" s="45"/>
      <c r="K976" s="45"/>
      <c r="L976" s="45"/>
      <c r="M976" s="45"/>
      <c r="N976" s="45"/>
      <c r="O976" s="45"/>
      <c r="P976" s="45"/>
      <c r="Q976" s="45"/>
      <c r="R976" s="45"/>
      <c r="AO976" s="34"/>
      <c r="AP976" s="34"/>
      <c r="AQ976" s="34"/>
      <c r="AR976" s="34"/>
      <c r="BR976" s="69"/>
      <c r="BS976" s="69"/>
      <c r="BT976" s="69"/>
      <c r="BU976" s="69"/>
      <c r="BV976" s="69"/>
      <c r="BW976" s="69"/>
      <c r="BX976" s="69"/>
      <c r="BY976" s="69"/>
      <c r="BZ976" s="69"/>
      <c r="CA976" s="69"/>
      <c r="CB976" s="69"/>
      <c r="CC976" s="69"/>
      <c r="CD976" s="69"/>
      <c r="CE976" s="69"/>
      <c r="CF976" s="69"/>
      <c r="CG976" s="69"/>
      <c r="CH976" s="69"/>
      <c r="CI976" s="69"/>
      <c r="CJ976" s="69"/>
      <c r="CK976" s="69"/>
      <c r="CL976" s="83"/>
      <c r="CM976" s="69"/>
    </row>
    <row r="977" spans="10:91" x14ac:dyDescent="0.25">
      <c r="J977" s="45"/>
      <c r="K977" s="45"/>
      <c r="L977" s="45"/>
      <c r="M977" s="45"/>
      <c r="N977" s="45"/>
      <c r="O977" s="45"/>
      <c r="P977" s="45"/>
      <c r="Q977" s="45"/>
      <c r="R977" s="45"/>
      <c r="AO977" s="34"/>
      <c r="AP977" s="34"/>
      <c r="AQ977" s="34"/>
      <c r="AR977" s="34"/>
      <c r="BR977" s="69"/>
      <c r="BS977" s="69"/>
      <c r="BT977" s="69"/>
      <c r="BU977" s="69"/>
      <c r="BV977" s="69"/>
      <c r="BW977" s="69"/>
      <c r="BX977" s="69"/>
      <c r="BY977" s="69"/>
      <c r="BZ977" s="69"/>
      <c r="CA977" s="69"/>
      <c r="CB977" s="69"/>
      <c r="CC977" s="69"/>
      <c r="CD977" s="69"/>
      <c r="CE977" s="69"/>
      <c r="CF977" s="69"/>
      <c r="CG977" s="69"/>
      <c r="CH977" s="69"/>
      <c r="CI977" s="69"/>
      <c r="CJ977" s="69"/>
      <c r="CK977" s="69"/>
      <c r="CL977" s="83"/>
      <c r="CM977" s="69"/>
    </row>
    <row r="978" spans="10:91" x14ac:dyDescent="0.25">
      <c r="J978" s="45"/>
      <c r="K978" s="45"/>
      <c r="L978" s="45"/>
      <c r="M978" s="45"/>
      <c r="N978" s="45"/>
      <c r="O978" s="45"/>
      <c r="P978" s="45"/>
      <c r="Q978" s="45"/>
      <c r="R978" s="45"/>
      <c r="AO978" s="34"/>
      <c r="AP978" s="34"/>
      <c r="AQ978" s="34"/>
      <c r="AR978" s="34"/>
      <c r="BR978" s="69"/>
      <c r="BS978" s="69"/>
      <c r="BT978" s="69"/>
      <c r="BU978" s="69"/>
      <c r="BV978" s="69"/>
      <c r="BW978" s="69"/>
      <c r="BX978" s="69"/>
      <c r="BY978" s="69"/>
      <c r="BZ978" s="69"/>
      <c r="CA978" s="69"/>
      <c r="CB978" s="69"/>
      <c r="CC978" s="69"/>
      <c r="CD978" s="69"/>
      <c r="CE978" s="69"/>
      <c r="CF978" s="69"/>
      <c r="CG978" s="69"/>
      <c r="CH978" s="69"/>
      <c r="CI978" s="69"/>
      <c r="CJ978" s="69"/>
      <c r="CK978" s="69"/>
      <c r="CL978" s="83"/>
      <c r="CM978" s="69"/>
    </row>
    <row r="979" spans="10:91" x14ac:dyDescent="0.25">
      <c r="J979" s="45"/>
      <c r="K979" s="45"/>
      <c r="L979" s="45"/>
      <c r="M979" s="45"/>
      <c r="N979" s="45"/>
      <c r="O979" s="45"/>
      <c r="P979" s="45"/>
      <c r="Q979" s="45"/>
      <c r="R979" s="45"/>
      <c r="AO979" s="34"/>
      <c r="AP979" s="34"/>
      <c r="AQ979" s="34"/>
      <c r="AR979" s="34"/>
      <c r="BR979" s="69"/>
      <c r="BS979" s="69"/>
      <c r="BT979" s="69"/>
      <c r="BU979" s="69"/>
      <c r="BV979" s="69"/>
      <c r="BW979" s="69"/>
      <c r="BX979" s="69"/>
      <c r="BY979" s="69"/>
      <c r="BZ979" s="69"/>
      <c r="CA979" s="69"/>
      <c r="CB979" s="69"/>
      <c r="CC979" s="69"/>
      <c r="CD979" s="69"/>
      <c r="CE979" s="69"/>
      <c r="CF979" s="69"/>
      <c r="CG979" s="69"/>
      <c r="CH979" s="69"/>
      <c r="CI979" s="69"/>
      <c r="CJ979" s="69"/>
      <c r="CK979" s="69"/>
      <c r="CL979" s="83"/>
      <c r="CM979" s="69"/>
    </row>
    <row r="980" spans="10:91" x14ac:dyDescent="0.25">
      <c r="J980" s="45"/>
      <c r="K980" s="45"/>
      <c r="L980" s="45"/>
      <c r="M980" s="45"/>
      <c r="N980" s="45"/>
      <c r="O980" s="45"/>
      <c r="P980" s="45"/>
      <c r="Q980" s="45"/>
      <c r="R980" s="45"/>
      <c r="AO980" s="34"/>
      <c r="AP980" s="34"/>
      <c r="AQ980" s="34"/>
      <c r="AR980" s="34"/>
      <c r="BR980" s="69"/>
      <c r="BS980" s="69"/>
      <c r="BT980" s="69"/>
      <c r="BU980" s="69"/>
      <c r="BV980" s="69"/>
      <c r="BW980" s="69"/>
      <c r="BX980" s="69"/>
      <c r="BY980" s="69"/>
      <c r="BZ980" s="69"/>
      <c r="CA980" s="69"/>
      <c r="CB980" s="69"/>
      <c r="CC980" s="69"/>
      <c r="CD980" s="69"/>
      <c r="CE980" s="69"/>
      <c r="CF980" s="69"/>
      <c r="CG980" s="69"/>
      <c r="CH980" s="69"/>
      <c r="CI980" s="69"/>
      <c r="CJ980" s="69"/>
      <c r="CK980" s="69"/>
      <c r="CL980" s="83"/>
      <c r="CM980" s="69"/>
    </row>
    <row r="981" spans="10:91" x14ac:dyDescent="0.25">
      <c r="J981" s="45"/>
      <c r="K981" s="45"/>
      <c r="L981" s="45"/>
      <c r="M981" s="45"/>
      <c r="N981" s="45"/>
      <c r="O981" s="45"/>
      <c r="P981" s="45"/>
      <c r="Q981" s="45"/>
      <c r="R981" s="45"/>
      <c r="AO981" s="34"/>
      <c r="AP981" s="34"/>
      <c r="AQ981" s="34"/>
      <c r="AR981" s="34"/>
      <c r="BR981" s="69"/>
      <c r="BS981" s="69"/>
      <c r="BT981" s="69"/>
      <c r="BU981" s="69"/>
      <c r="BV981" s="69"/>
      <c r="BW981" s="69"/>
      <c r="BX981" s="69"/>
      <c r="BY981" s="69"/>
      <c r="BZ981" s="69"/>
      <c r="CA981" s="69"/>
      <c r="CB981" s="69"/>
      <c r="CC981" s="69"/>
      <c r="CD981" s="69"/>
      <c r="CE981" s="69"/>
      <c r="CF981" s="69"/>
      <c r="CG981" s="69"/>
      <c r="CH981" s="69"/>
      <c r="CI981" s="69"/>
      <c r="CJ981" s="69"/>
      <c r="CK981" s="69"/>
      <c r="CL981" s="83"/>
      <c r="CM981" s="69"/>
    </row>
    <row r="982" spans="10:91" x14ac:dyDescent="0.25">
      <c r="J982" s="45"/>
      <c r="K982" s="45"/>
      <c r="L982" s="45"/>
      <c r="M982" s="45"/>
      <c r="N982" s="45"/>
      <c r="O982" s="45"/>
      <c r="P982" s="45"/>
      <c r="Q982" s="45"/>
      <c r="R982" s="45"/>
      <c r="AO982" s="34"/>
      <c r="AP982" s="34"/>
      <c r="AQ982" s="34"/>
      <c r="AR982" s="34"/>
      <c r="BR982" s="69"/>
      <c r="BS982" s="69"/>
      <c r="BT982" s="69"/>
      <c r="BU982" s="69"/>
      <c r="BV982" s="69"/>
      <c r="BW982" s="69"/>
      <c r="BX982" s="69"/>
      <c r="BY982" s="69"/>
      <c r="BZ982" s="69"/>
      <c r="CA982" s="69"/>
      <c r="CB982" s="69"/>
      <c r="CC982" s="69"/>
      <c r="CD982" s="69"/>
      <c r="CE982" s="69"/>
      <c r="CF982" s="69"/>
      <c r="CG982" s="69"/>
      <c r="CH982" s="69"/>
      <c r="CI982" s="69"/>
      <c r="CJ982" s="69"/>
      <c r="CK982" s="69"/>
      <c r="CL982" s="83"/>
      <c r="CM982" s="69"/>
    </row>
    <row r="983" spans="10:91" x14ac:dyDescent="0.25">
      <c r="J983" s="45"/>
      <c r="K983" s="45"/>
      <c r="L983" s="45"/>
      <c r="M983" s="45"/>
      <c r="N983" s="45"/>
      <c r="O983" s="45"/>
      <c r="P983" s="45"/>
      <c r="Q983" s="45"/>
      <c r="R983" s="45"/>
      <c r="AO983" s="34"/>
      <c r="AP983" s="34"/>
      <c r="AQ983" s="34"/>
      <c r="AR983" s="34"/>
      <c r="BR983" s="69"/>
      <c r="BS983" s="69"/>
      <c r="BT983" s="69"/>
      <c r="BU983" s="69"/>
      <c r="BV983" s="69"/>
      <c r="BW983" s="69"/>
      <c r="BX983" s="69"/>
      <c r="BY983" s="69"/>
      <c r="BZ983" s="69"/>
      <c r="CA983" s="69"/>
      <c r="CB983" s="69"/>
      <c r="CC983" s="69"/>
      <c r="CD983" s="69"/>
      <c r="CE983" s="69"/>
      <c r="CF983" s="69"/>
      <c r="CG983" s="69"/>
      <c r="CH983" s="69"/>
      <c r="CI983" s="69"/>
      <c r="CJ983" s="69"/>
      <c r="CK983" s="69"/>
      <c r="CL983" s="83"/>
      <c r="CM983" s="69"/>
    </row>
    <row r="984" spans="10:91" x14ac:dyDescent="0.25">
      <c r="J984" s="45"/>
      <c r="K984" s="45"/>
      <c r="L984" s="45"/>
      <c r="M984" s="45"/>
      <c r="N984" s="45"/>
      <c r="O984" s="45"/>
      <c r="P984" s="45"/>
      <c r="Q984" s="45"/>
      <c r="R984" s="45"/>
      <c r="AO984" s="34"/>
      <c r="AP984" s="34"/>
      <c r="AQ984" s="34"/>
      <c r="AR984" s="34"/>
      <c r="BR984" s="69"/>
      <c r="BS984" s="69"/>
      <c r="BT984" s="69"/>
      <c r="BU984" s="69"/>
      <c r="BV984" s="69"/>
      <c r="BW984" s="69"/>
      <c r="BX984" s="69"/>
      <c r="BY984" s="69"/>
      <c r="BZ984" s="69"/>
      <c r="CA984" s="69"/>
      <c r="CB984" s="69"/>
      <c r="CC984" s="69"/>
      <c r="CD984" s="69"/>
      <c r="CE984" s="69"/>
      <c r="CF984" s="69"/>
      <c r="CG984" s="69"/>
      <c r="CH984" s="69"/>
      <c r="CI984" s="69"/>
      <c r="CJ984" s="69"/>
      <c r="CK984" s="69"/>
      <c r="CL984" s="83"/>
      <c r="CM984" s="69"/>
    </row>
    <row r="985" spans="10:91" x14ac:dyDescent="0.25">
      <c r="J985" s="45"/>
      <c r="K985" s="45"/>
      <c r="L985" s="45"/>
      <c r="M985" s="45"/>
      <c r="N985" s="45"/>
      <c r="O985" s="45"/>
      <c r="P985" s="45"/>
      <c r="Q985" s="45"/>
      <c r="R985" s="45"/>
      <c r="AO985" s="34"/>
      <c r="AP985" s="34"/>
      <c r="AQ985" s="34"/>
      <c r="AR985" s="34"/>
      <c r="BR985" s="69"/>
      <c r="BS985" s="69"/>
      <c r="BT985" s="69"/>
      <c r="BU985" s="69"/>
      <c r="BV985" s="69"/>
      <c r="BW985" s="69"/>
      <c r="BX985" s="69"/>
      <c r="BY985" s="69"/>
      <c r="BZ985" s="69"/>
      <c r="CA985" s="69"/>
      <c r="CB985" s="69"/>
      <c r="CC985" s="69"/>
      <c r="CD985" s="69"/>
      <c r="CE985" s="69"/>
      <c r="CF985" s="69"/>
      <c r="CG985" s="69"/>
      <c r="CH985" s="69"/>
      <c r="CI985" s="69"/>
      <c r="CJ985" s="69"/>
      <c r="CK985" s="69"/>
      <c r="CL985" s="83"/>
      <c r="CM985" s="69"/>
    </row>
    <row r="986" spans="10:91" x14ac:dyDescent="0.25">
      <c r="J986" s="45"/>
      <c r="K986" s="45"/>
      <c r="L986" s="45"/>
      <c r="M986" s="45"/>
      <c r="N986" s="45"/>
      <c r="O986" s="45"/>
      <c r="P986" s="45"/>
      <c r="Q986" s="45"/>
      <c r="R986" s="45"/>
      <c r="AO986" s="34"/>
      <c r="AP986" s="34"/>
      <c r="AQ986" s="34"/>
      <c r="AR986" s="34"/>
      <c r="BR986" s="69"/>
      <c r="BS986" s="69"/>
      <c r="BT986" s="69"/>
      <c r="BU986" s="69"/>
      <c r="BV986" s="69"/>
      <c r="BW986" s="69"/>
      <c r="BX986" s="69"/>
      <c r="BY986" s="69"/>
      <c r="BZ986" s="69"/>
      <c r="CA986" s="69"/>
      <c r="CB986" s="69"/>
      <c r="CC986" s="69"/>
      <c r="CD986" s="69"/>
      <c r="CE986" s="69"/>
      <c r="CF986" s="69"/>
      <c r="CG986" s="69"/>
      <c r="CH986" s="69"/>
      <c r="CI986" s="69"/>
      <c r="CJ986" s="69"/>
      <c r="CK986" s="69"/>
      <c r="CL986" s="83"/>
      <c r="CM986" s="69"/>
    </row>
    <row r="987" spans="10:91" x14ac:dyDescent="0.25">
      <c r="J987" s="45"/>
      <c r="K987" s="45"/>
      <c r="L987" s="45"/>
      <c r="M987" s="45"/>
      <c r="N987" s="45"/>
      <c r="O987" s="45"/>
      <c r="P987" s="45"/>
      <c r="Q987" s="45"/>
      <c r="R987" s="45"/>
      <c r="AO987" s="34"/>
      <c r="AP987" s="34"/>
      <c r="AQ987" s="34"/>
      <c r="AR987" s="34"/>
      <c r="BR987" s="69"/>
      <c r="BS987" s="69"/>
      <c r="BT987" s="69"/>
      <c r="BU987" s="69"/>
      <c r="BV987" s="69"/>
      <c r="BW987" s="69"/>
      <c r="BX987" s="69"/>
      <c r="BY987" s="69"/>
      <c r="BZ987" s="69"/>
      <c r="CA987" s="69"/>
      <c r="CB987" s="69"/>
      <c r="CC987" s="69"/>
      <c r="CD987" s="69"/>
      <c r="CE987" s="69"/>
      <c r="CF987" s="69"/>
      <c r="CG987" s="69"/>
      <c r="CH987" s="69"/>
      <c r="CI987" s="69"/>
      <c r="CJ987" s="69"/>
      <c r="CK987" s="69"/>
      <c r="CL987" s="83"/>
      <c r="CM987" s="69"/>
    </row>
    <row r="988" spans="10:91" x14ac:dyDescent="0.25">
      <c r="J988" s="45"/>
      <c r="K988" s="45"/>
      <c r="L988" s="45"/>
      <c r="M988" s="45"/>
      <c r="N988" s="45"/>
      <c r="O988" s="45"/>
      <c r="P988" s="45"/>
      <c r="Q988" s="45"/>
      <c r="R988" s="45"/>
      <c r="AO988" s="34"/>
      <c r="AP988" s="34"/>
      <c r="AQ988" s="34"/>
      <c r="AR988" s="34"/>
      <c r="BR988" s="69"/>
      <c r="BS988" s="69"/>
      <c r="BT988" s="69"/>
      <c r="BU988" s="69"/>
      <c r="BV988" s="69"/>
      <c r="BW988" s="69"/>
      <c r="BX988" s="69"/>
      <c r="BY988" s="69"/>
      <c r="BZ988" s="69"/>
      <c r="CA988" s="69"/>
      <c r="CB988" s="69"/>
      <c r="CC988" s="69"/>
      <c r="CD988" s="69"/>
      <c r="CE988" s="69"/>
      <c r="CF988" s="69"/>
      <c r="CG988" s="69"/>
      <c r="CH988" s="69"/>
      <c r="CI988" s="69"/>
      <c r="CJ988" s="69"/>
      <c r="CK988" s="69"/>
      <c r="CL988" s="83"/>
      <c r="CM988" s="69"/>
    </row>
    <row r="989" spans="10:91" x14ac:dyDescent="0.25">
      <c r="J989" s="45"/>
      <c r="K989" s="45"/>
      <c r="L989" s="45"/>
      <c r="M989" s="45"/>
      <c r="N989" s="45"/>
      <c r="O989" s="45"/>
      <c r="P989" s="45"/>
      <c r="Q989" s="45"/>
      <c r="R989" s="45"/>
      <c r="AO989" s="34"/>
      <c r="AP989" s="34"/>
      <c r="AQ989" s="34"/>
      <c r="AR989" s="34"/>
      <c r="BR989" s="69"/>
      <c r="BS989" s="69"/>
      <c r="BT989" s="69"/>
      <c r="BU989" s="69"/>
      <c r="BV989" s="69"/>
      <c r="BW989" s="69"/>
      <c r="BX989" s="69"/>
      <c r="BY989" s="69"/>
      <c r="BZ989" s="69"/>
      <c r="CA989" s="69"/>
      <c r="CB989" s="69"/>
      <c r="CC989" s="69"/>
      <c r="CD989" s="69"/>
      <c r="CE989" s="69"/>
      <c r="CF989" s="69"/>
      <c r="CG989" s="69"/>
      <c r="CH989" s="69"/>
      <c r="CI989" s="69"/>
      <c r="CJ989" s="69"/>
      <c r="CK989" s="69"/>
      <c r="CL989" s="83"/>
      <c r="CM989" s="69"/>
    </row>
    <row r="990" spans="10:91" x14ac:dyDescent="0.25">
      <c r="J990" s="45"/>
      <c r="K990" s="45"/>
      <c r="L990" s="45"/>
      <c r="M990" s="45"/>
      <c r="N990" s="45"/>
      <c r="O990" s="45"/>
      <c r="P990" s="45"/>
      <c r="Q990" s="45"/>
      <c r="R990" s="45"/>
      <c r="AO990" s="34"/>
      <c r="AP990" s="34"/>
      <c r="AQ990" s="34"/>
      <c r="AR990" s="34"/>
      <c r="BR990" s="69"/>
      <c r="BS990" s="69"/>
      <c r="BT990" s="69"/>
      <c r="BU990" s="69"/>
      <c r="BV990" s="69"/>
      <c r="BW990" s="69"/>
      <c r="BX990" s="69"/>
      <c r="BY990" s="69"/>
      <c r="BZ990" s="69"/>
      <c r="CA990" s="69"/>
      <c r="CB990" s="69"/>
      <c r="CC990" s="69"/>
      <c r="CD990" s="69"/>
      <c r="CE990" s="69"/>
      <c r="CF990" s="69"/>
      <c r="CG990" s="69"/>
      <c r="CH990" s="69"/>
      <c r="CI990" s="69"/>
      <c r="CJ990" s="69"/>
      <c r="CK990" s="69"/>
      <c r="CL990" s="83"/>
      <c r="CM990" s="69"/>
    </row>
    <row r="991" spans="10:91" x14ac:dyDescent="0.25">
      <c r="J991" s="45"/>
      <c r="K991" s="45"/>
      <c r="L991" s="45"/>
      <c r="M991" s="45"/>
      <c r="N991" s="45"/>
      <c r="O991" s="45"/>
      <c r="P991" s="45"/>
      <c r="Q991" s="45"/>
      <c r="R991" s="45"/>
      <c r="AO991" s="34"/>
      <c r="AP991" s="34"/>
      <c r="AQ991" s="34"/>
      <c r="AR991" s="34"/>
      <c r="BR991" s="69"/>
      <c r="BS991" s="69"/>
      <c r="BT991" s="69"/>
      <c r="BU991" s="69"/>
      <c r="BV991" s="69"/>
      <c r="BW991" s="69"/>
      <c r="BX991" s="69"/>
      <c r="BY991" s="69"/>
      <c r="BZ991" s="69"/>
      <c r="CA991" s="69"/>
      <c r="CB991" s="69"/>
      <c r="CC991" s="69"/>
      <c r="CD991" s="69"/>
      <c r="CE991" s="69"/>
      <c r="CF991" s="69"/>
      <c r="CG991" s="69"/>
      <c r="CH991" s="69"/>
      <c r="CI991" s="69"/>
      <c r="CJ991" s="69"/>
      <c r="CK991" s="69"/>
      <c r="CL991" s="83"/>
      <c r="CM991" s="69"/>
    </row>
    <row r="992" spans="10:91" x14ac:dyDescent="0.25">
      <c r="J992" s="45"/>
      <c r="K992" s="45"/>
      <c r="L992" s="45"/>
      <c r="M992" s="45"/>
      <c r="N992" s="45"/>
      <c r="O992" s="45"/>
      <c r="P992" s="45"/>
      <c r="Q992" s="45"/>
      <c r="R992" s="45"/>
      <c r="AO992" s="34"/>
      <c r="AP992" s="34"/>
      <c r="AQ992" s="34"/>
      <c r="AR992" s="34"/>
      <c r="BR992" s="69"/>
      <c r="BS992" s="69"/>
      <c r="BT992" s="69"/>
      <c r="BU992" s="69"/>
      <c r="BV992" s="69"/>
      <c r="BW992" s="69"/>
      <c r="BX992" s="69"/>
      <c r="BY992" s="69"/>
      <c r="BZ992" s="69"/>
      <c r="CA992" s="69"/>
      <c r="CB992" s="69"/>
      <c r="CC992" s="69"/>
      <c r="CD992" s="69"/>
      <c r="CE992" s="69"/>
      <c r="CF992" s="69"/>
      <c r="CG992" s="69"/>
      <c r="CH992" s="69"/>
      <c r="CI992" s="69"/>
      <c r="CJ992" s="69"/>
      <c r="CK992" s="69"/>
      <c r="CL992" s="83"/>
      <c r="CM992" s="69"/>
    </row>
    <row r="993" spans="10:91" x14ac:dyDescent="0.25">
      <c r="J993" s="45"/>
      <c r="K993" s="45"/>
      <c r="L993" s="45"/>
      <c r="M993" s="45"/>
      <c r="N993" s="45"/>
      <c r="O993" s="45"/>
      <c r="P993" s="45"/>
      <c r="Q993" s="45"/>
      <c r="R993" s="45"/>
      <c r="AO993" s="34"/>
      <c r="AP993" s="34"/>
      <c r="AQ993" s="34"/>
      <c r="AR993" s="34"/>
      <c r="BR993" s="69"/>
      <c r="BS993" s="69"/>
      <c r="BT993" s="69"/>
      <c r="BU993" s="69"/>
      <c r="BV993" s="69"/>
      <c r="BW993" s="69"/>
      <c r="BX993" s="69"/>
      <c r="BY993" s="69"/>
      <c r="BZ993" s="69"/>
      <c r="CA993" s="69"/>
      <c r="CB993" s="69"/>
      <c r="CC993" s="69"/>
      <c r="CD993" s="69"/>
      <c r="CE993" s="69"/>
      <c r="CF993" s="69"/>
      <c r="CG993" s="69"/>
      <c r="CH993" s="69"/>
      <c r="CI993" s="69"/>
      <c r="CJ993" s="69"/>
      <c r="CK993" s="69"/>
      <c r="CL993" s="83"/>
      <c r="CM993" s="69"/>
    </row>
    <row r="994" spans="10:91" x14ac:dyDescent="0.25">
      <c r="J994" s="45"/>
      <c r="K994" s="45"/>
      <c r="L994" s="45"/>
      <c r="M994" s="45"/>
      <c r="N994" s="45"/>
      <c r="O994" s="45"/>
      <c r="P994" s="45"/>
      <c r="Q994" s="45"/>
      <c r="R994" s="45"/>
      <c r="AO994" s="34"/>
      <c r="AP994" s="34"/>
      <c r="AQ994" s="34"/>
      <c r="AR994" s="34"/>
      <c r="BR994" s="69"/>
      <c r="BS994" s="69"/>
      <c r="BT994" s="69"/>
      <c r="BU994" s="69"/>
      <c r="BV994" s="69"/>
      <c r="BW994" s="69"/>
      <c r="BX994" s="69"/>
      <c r="BY994" s="69"/>
      <c r="BZ994" s="69"/>
      <c r="CA994" s="69"/>
      <c r="CB994" s="69"/>
      <c r="CC994" s="69"/>
      <c r="CD994" s="69"/>
      <c r="CE994" s="69"/>
      <c r="CF994" s="69"/>
      <c r="CG994" s="69"/>
      <c r="CH994" s="69"/>
      <c r="CI994" s="69"/>
      <c r="CJ994" s="69"/>
      <c r="CK994" s="69"/>
      <c r="CL994" s="83"/>
      <c r="CM994" s="69"/>
    </row>
    <row r="995" spans="10:91" x14ac:dyDescent="0.25">
      <c r="J995" s="45"/>
      <c r="K995" s="45"/>
      <c r="L995" s="45"/>
      <c r="M995" s="45"/>
      <c r="N995" s="45"/>
      <c r="O995" s="45"/>
      <c r="P995" s="45"/>
      <c r="Q995" s="45"/>
      <c r="R995" s="45"/>
      <c r="AO995" s="34"/>
      <c r="AP995" s="34"/>
      <c r="AQ995" s="34"/>
      <c r="AR995" s="34"/>
      <c r="BR995" s="69"/>
      <c r="BS995" s="69"/>
      <c r="BT995" s="69"/>
      <c r="BU995" s="69"/>
      <c r="BV995" s="69"/>
      <c r="BW995" s="69"/>
      <c r="BX995" s="69"/>
      <c r="BY995" s="69"/>
      <c r="BZ995" s="69"/>
      <c r="CA995" s="69"/>
      <c r="CB995" s="69"/>
      <c r="CC995" s="69"/>
      <c r="CD995" s="69"/>
      <c r="CE995" s="69"/>
      <c r="CF995" s="69"/>
      <c r="CG995" s="69"/>
      <c r="CH995" s="69"/>
      <c r="CI995" s="69"/>
      <c r="CJ995" s="69"/>
      <c r="CK995" s="69"/>
      <c r="CL995" s="83"/>
      <c r="CM995" s="69"/>
    </row>
    <row r="996" spans="10:91" x14ac:dyDescent="0.25">
      <c r="J996" s="45"/>
      <c r="K996" s="45"/>
      <c r="L996" s="45"/>
      <c r="M996" s="45"/>
      <c r="N996" s="45"/>
      <c r="O996" s="45"/>
      <c r="P996" s="45"/>
      <c r="Q996" s="45"/>
      <c r="R996" s="45"/>
      <c r="AO996" s="34"/>
      <c r="AP996" s="34"/>
      <c r="AQ996" s="34"/>
      <c r="AR996" s="34"/>
      <c r="BR996" s="69"/>
      <c r="BS996" s="69"/>
      <c r="BT996" s="69"/>
      <c r="BU996" s="69"/>
      <c r="BV996" s="69"/>
      <c r="BW996" s="69"/>
      <c r="BX996" s="69"/>
      <c r="BY996" s="69"/>
      <c r="BZ996" s="69"/>
      <c r="CA996" s="69"/>
      <c r="CB996" s="69"/>
      <c r="CC996" s="69"/>
      <c r="CD996" s="69"/>
      <c r="CE996" s="69"/>
      <c r="CF996" s="69"/>
      <c r="CG996" s="69"/>
      <c r="CH996" s="69"/>
      <c r="CI996" s="69"/>
      <c r="CJ996" s="69"/>
      <c r="CK996" s="69"/>
      <c r="CL996" s="83"/>
      <c r="CM996" s="69"/>
    </row>
    <row r="997" spans="10:91" x14ac:dyDescent="0.25">
      <c r="J997" s="45"/>
      <c r="K997" s="45"/>
      <c r="L997" s="45"/>
      <c r="M997" s="45"/>
      <c r="N997" s="45"/>
      <c r="O997" s="45"/>
      <c r="P997" s="45"/>
      <c r="Q997" s="45"/>
      <c r="R997" s="45"/>
      <c r="AO997" s="34"/>
      <c r="AP997" s="34"/>
      <c r="AQ997" s="34"/>
      <c r="AR997" s="34"/>
      <c r="BR997" s="69"/>
      <c r="BS997" s="69"/>
      <c r="BT997" s="69"/>
      <c r="BU997" s="69"/>
      <c r="BV997" s="69"/>
      <c r="BW997" s="69"/>
      <c r="BX997" s="69"/>
      <c r="BY997" s="69"/>
      <c r="BZ997" s="69"/>
      <c r="CA997" s="69"/>
      <c r="CB997" s="69"/>
      <c r="CC997" s="69"/>
      <c r="CD997" s="69"/>
      <c r="CE997" s="69"/>
      <c r="CF997" s="69"/>
      <c r="CG997" s="69"/>
      <c r="CH997" s="69"/>
      <c r="CI997" s="69"/>
      <c r="CJ997" s="69"/>
      <c r="CK997" s="69"/>
      <c r="CL997" s="83"/>
      <c r="CM997" s="69"/>
    </row>
    <row r="998" spans="10:91" x14ac:dyDescent="0.25">
      <c r="J998" s="45"/>
      <c r="K998" s="45"/>
      <c r="L998" s="45"/>
      <c r="M998" s="45"/>
      <c r="N998" s="45"/>
      <c r="O998" s="45"/>
      <c r="P998" s="45"/>
      <c r="Q998" s="45"/>
      <c r="R998" s="45"/>
      <c r="AO998" s="34"/>
      <c r="AP998" s="34"/>
      <c r="AQ998" s="34"/>
      <c r="AR998" s="34"/>
      <c r="BR998" s="69"/>
      <c r="BS998" s="69"/>
      <c r="BT998" s="69"/>
      <c r="BU998" s="69"/>
      <c r="BV998" s="69"/>
      <c r="BW998" s="69"/>
      <c r="BX998" s="69"/>
      <c r="BY998" s="69"/>
      <c r="BZ998" s="69"/>
      <c r="CA998" s="69"/>
      <c r="CB998" s="69"/>
      <c r="CC998" s="69"/>
      <c r="CD998" s="69"/>
      <c r="CE998" s="69"/>
      <c r="CF998" s="69"/>
      <c r="CG998" s="69"/>
      <c r="CH998" s="69"/>
      <c r="CI998" s="69"/>
      <c r="CJ998" s="69"/>
      <c r="CK998" s="69"/>
      <c r="CL998" s="83"/>
      <c r="CM998" s="69"/>
    </row>
    <row r="999" spans="10:91" x14ac:dyDescent="0.25">
      <c r="J999" s="45"/>
      <c r="K999" s="45"/>
      <c r="L999" s="45"/>
      <c r="M999" s="45"/>
      <c r="N999" s="45"/>
      <c r="O999" s="45"/>
      <c r="P999" s="45"/>
      <c r="Q999" s="45"/>
      <c r="R999" s="45"/>
      <c r="AO999" s="34"/>
      <c r="AP999" s="34"/>
      <c r="AQ999" s="34"/>
      <c r="AR999" s="34"/>
      <c r="BR999" s="69"/>
      <c r="BS999" s="69"/>
      <c r="BT999" s="69"/>
      <c r="BU999" s="69"/>
      <c r="BV999" s="69"/>
      <c r="BW999" s="69"/>
      <c r="BX999" s="69"/>
      <c r="BY999" s="69"/>
      <c r="BZ999" s="69"/>
      <c r="CA999" s="69"/>
      <c r="CB999" s="69"/>
      <c r="CC999" s="69"/>
      <c r="CD999" s="69"/>
      <c r="CE999" s="69"/>
      <c r="CF999" s="69"/>
      <c r="CG999" s="69"/>
      <c r="CH999" s="69"/>
      <c r="CI999" s="69"/>
      <c r="CJ999" s="69"/>
      <c r="CK999" s="69"/>
      <c r="CL999" s="83"/>
      <c r="CM999" s="69"/>
    </row>
    <row r="1000" spans="10:91" x14ac:dyDescent="0.25">
      <c r="J1000" s="45"/>
      <c r="K1000" s="45"/>
      <c r="L1000" s="45"/>
      <c r="M1000" s="45"/>
      <c r="N1000" s="45"/>
      <c r="O1000" s="45"/>
      <c r="P1000" s="45"/>
      <c r="Q1000" s="45"/>
      <c r="R1000" s="45"/>
      <c r="AO1000" s="34"/>
      <c r="AP1000" s="34"/>
      <c r="AQ1000" s="34"/>
      <c r="AR1000" s="34"/>
      <c r="BR1000" s="69"/>
      <c r="BS1000" s="69"/>
      <c r="BT1000" s="69"/>
      <c r="BU1000" s="69"/>
      <c r="BV1000" s="69"/>
      <c r="BW1000" s="69"/>
      <c r="BX1000" s="69"/>
      <c r="BY1000" s="69"/>
      <c r="BZ1000" s="69"/>
      <c r="CA1000" s="69"/>
      <c r="CB1000" s="69"/>
      <c r="CC1000" s="69"/>
      <c r="CD1000" s="69"/>
      <c r="CE1000" s="69"/>
      <c r="CF1000" s="69"/>
      <c r="CG1000" s="69"/>
      <c r="CH1000" s="69"/>
      <c r="CI1000" s="69"/>
      <c r="CJ1000" s="69"/>
      <c r="CK1000" s="69"/>
      <c r="CL1000" s="83"/>
      <c r="CM1000" s="69"/>
    </row>
    <row r="1001" spans="10:91" x14ac:dyDescent="0.25">
      <c r="J1001" s="45"/>
      <c r="K1001" s="45"/>
      <c r="L1001" s="45"/>
      <c r="M1001" s="45"/>
      <c r="N1001" s="45"/>
      <c r="O1001" s="45"/>
      <c r="P1001" s="45"/>
      <c r="Q1001" s="45"/>
      <c r="R1001" s="45"/>
      <c r="AO1001" s="34"/>
      <c r="AP1001" s="34"/>
      <c r="AQ1001" s="34"/>
      <c r="AR1001" s="34"/>
      <c r="BR1001" s="69"/>
      <c r="BS1001" s="69"/>
      <c r="BT1001" s="69"/>
      <c r="BU1001" s="69"/>
      <c r="BV1001" s="69"/>
      <c r="BW1001" s="69"/>
      <c r="BX1001" s="69"/>
      <c r="BY1001" s="69"/>
      <c r="BZ1001" s="69"/>
      <c r="CA1001" s="69"/>
      <c r="CB1001" s="69"/>
      <c r="CC1001" s="69"/>
      <c r="CD1001" s="69"/>
      <c r="CE1001" s="69"/>
      <c r="CF1001" s="69"/>
      <c r="CG1001" s="69"/>
      <c r="CH1001" s="69"/>
      <c r="CI1001" s="69"/>
      <c r="CJ1001" s="69"/>
      <c r="CK1001" s="69"/>
      <c r="CL1001" s="83"/>
      <c r="CM1001" s="69"/>
    </row>
    <row r="1002" spans="10:91" x14ac:dyDescent="0.25">
      <c r="J1002" s="45"/>
      <c r="K1002" s="45"/>
      <c r="L1002" s="45"/>
      <c r="M1002" s="45"/>
      <c r="N1002" s="45"/>
      <c r="O1002" s="45"/>
      <c r="P1002" s="45"/>
      <c r="Q1002" s="45"/>
      <c r="R1002" s="45"/>
      <c r="AO1002" s="34"/>
      <c r="AP1002" s="34"/>
      <c r="AQ1002" s="34"/>
      <c r="AR1002" s="34"/>
      <c r="BR1002" s="69"/>
      <c r="BS1002" s="69"/>
      <c r="BT1002" s="69"/>
      <c r="BU1002" s="69"/>
      <c r="BV1002" s="69"/>
      <c r="BW1002" s="69"/>
      <c r="BX1002" s="69"/>
      <c r="BY1002" s="69"/>
      <c r="BZ1002" s="69"/>
      <c r="CA1002" s="69"/>
      <c r="CB1002" s="69"/>
      <c r="CC1002" s="69"/>
      <c r="CD1002" s="69"/>
      <c r="CE1002" s="69"/>
      <c r="CF1002" s="69"/>
      <c r="CG1002" s="69"/>
      <c r="CH1002" s="69"/>
      <c r="CI1002" s="69"/>
      <c r="CJ1002" s="69"/>
      <c r="CK1002" s="69"/>
      <c r="CL1002" s="83"/>
      <c r="CM1002" s="69"/>
    </row>
    <row r="1003" spans="10:91" x14ac:dyDescent="0.25">
      <c r="J1003" s="45"/>
      <c r="K1003" s="45"/>
      <c r="L1003" s="45"/>
      <c r="M1003" s="45"/>
      <c r="N1003" s="45"/>
      <c r="O1003" s="45"/>
      <c r="P1003" s="45"/>
      <c r="Q1003" s="45"/>
      <c r="R1003" s="45"/>
      <c r="AO1003" s="34"/>
      <c r="AP1003" s="34"/>
      <c r="AQ1003" s="34"/>
      <c r="AR1003" s="34"/>
      <c r="BR1003" s="69"/>
      <c r="BS1003" s="69"/>
      <c r="BT1003" s="69"/>
      <c r="BU1003" s="69"/>
      <c r="BV1003" s="69"/>
      <c r="BW1003" s="69"/>
      <c r="BX1003" s="69"/>
      <c r="BY1003" s="69"/>
      <c r="BZ1003" s="69"/>
      <c r="CA1003" s="69"/>
      <c r="CB1003" s="69"/>
      <c r="CC1003" s="69"/>
      <c r="CD1003" s="69"/>
      <c r="CE1003" s="69"/>
      <c r="CF1003" s="69"/>
      <c r="CG1003" s="69"/>
      <c r="CH1003" s="69"/>
      <c r="CI1003" s="69"/>
      <c r="CJ1003" s="69"/>
      <c r="CK1003" s="69"/>
      <c r="CL1003" s="83"/>
      <c r="CM1003" s="69"/>
    </row>
    <row r="1004" spans="10:91" x14ac:dyDescent="0.25">
      <c r="J1004" s="45"/>
      <c r="K1004" s="45"/>
      <c r="L1004" s="45"/>
      <c r="M1004" s="45"/>
      <c r="N1004" s="45"/>
      <c r="O1004" s="45"/>
      <c r="P1004" s="45"/>
      <c r="Q1004" s="45"/>
      <c r="R1004" s="45"/>
      <c r="AO1004" s="34"/>
      <c r="AP1004" s="34"/>
      <c r="AQ1004" s="34"/>
      <c r="AR1004" s="34"/>
      <c r="BR1004" s="69"/>
      <c r="BS1004" s="69"/>
      <c r="BT1004" s="69"/>
      <c r="BU1004" s="69"/>
      <c r="BV1004" s="69"/>
      <c r="BW1004" s="69"/>
      <c r="BX1004" s="69"/>
      <c r="BY1004" s="69"/>
      <c r="BZ1004" s="69"/>
      <c r="CA1004" s="69"/>
      <c r="CB1004" s="69"/>
      <c r="CC1004" s="69"/>
      <c r="CD1004" s="69"/>
      <c r="CE1004" s="69"/>
      <c r="CF1004" s="69"/>
      <c r="CG1004" s="69"/>
      <c r="CH1004" s="69"/>
      <c r="CI1004" s="69"/>
      <c r="CJ1004" s="69"/>
      <c r="CK1004" s="69"/>
      <c r="CL1004" s="83"/>
      <c r="CM1004" s="69"/>
    </row>
    <row r="1005" spans="10:91" x14ac:dyDescent="0.25">
      <c r="J1005" s="45"/>
      <c r="K1005" s="45"/>
      <c r="L1005" s="45"/>
      <c r="M1005" s="45"/>
      <c r="N1005" s="45"/>
      <c r="O1005" s="45"/>
      <c r="P1005" s="45"/>
      <c r="Q1005" s="45"/>
      <c r="R1005" s="45"/>
      <c r="AO1005" s="34"/>
      <c r="AP1005" s="34"/>
      <c r="AQ1005" s="34"/>
      <c r="AR1005" s="34"/>
      <c r="BR1005" s="69"/>
      <c r="BS1005" s="69"/>
      <c r="BT1005" s="69"/>
      <c r="BU1005" s="69"/>
      <c r="BV1005" s="69"/>
      <c r="BW1005" s="69"/>
      <c r="BX1005" s="69"/>
      <c r="BY1005" s="69"/>
      <c r="BZ1005" s="69"/>
      <c r="CA1005" s="69"/>
      <c r="CB1005" s="69"/>
      <c r="CC1005" s="69"/>
      <c r="CD1005" s="69"/>
      <c r="CE1005" s="69"/>
      <c r="CF1005" s="69"/>
      <c r="CG1005" s="69"/>
      <c r="CH1005" s="69"/>
      <c r="CI1005" s="69"/>
      <c r="CJ1005" s="69"/>
      <c r="CK1005" s="69"/>
      <c r="CL1005" s="83"/>
      <c r="CM1005" s="69"/>
    </row>
    <row r="1006" spans="10:91" x14ac:dyDescent="0.25">
      <c r="J1006" s="45"/>
      <c r="K1006" s="45"/>
      <c r="L1006" s="45"/>
      <c r="M1006" s="45"/>
      <c r="N1006" s="45"/>
      <c r="O1006" s="45"/>
      <c r="P1006" s="45"/>
      <c r="Q1006" s="45"/>
      <c r="R1006" s="45"/>
      <c r="AO1006" s="34"/>
      <c r="AP1006" s="34"/>
      <c r="AQ1006" s="34"/>
      <c r="AR1006" s="34"/>
      <c r="BR1006" s="69"/>
      <c r="BS1006" s="69"/>
      <c r="BT1006" s="69"/>
      <c r="BU1006" s="69"/>
      <c r="BV1006" s="69"/>
      <c r="BW1006" s="69"/>
      <c r="BX1006" s="69"/>
      <c r="BY1006" s="69"/>
      <c r="BZ1006" s="69"/>
      <c r="CA1006" s="69"/>
      <c r="CB1006" s="69"/>
      <c r="CC1006" s="69"/>
      <c r="CD1006" s="69"/>
      <c r="CE1006" s="69"/>
      <c r="CF1006" s="69"/>
      <c r="CG1006" s="69"/>
      <c r="CH1006" s="69"/>
      <c r="CI1006" s="69"/>
      <c r="CJ1006" s="69"/>
      <c r="CK1006" s="69"/>
      <c r="CL1006" s="83"/>
      <c r="CM1006" s="69"/>
    </row>
    <row r="1007" spans="10:91" x14ac:dyDescent="0.25">
      <c r="J1007" s="45"/>
      <c r="K1007" s="45"/>
      <c r="L1007" s="45"/>
      <c r="M1007" s="45"/>
      <c r="N1007" s="45"/>
      <c r="O1007" s="45"/>
      <c r="P1007" s="45"/>
      <c r="Q1007" s="45"/>
      <c r="R1007" s="45"/>
      <c r="AO1007" s="34"/>
      <c r="AP1007" s="34"/>
      <c r="AQ1007" s="34"/>
      <c r="AR1007" s="34"/>
      <c r="BR1007" s="69"/>
      <c r="BS1007" s="69"/>
      <c r="BT1007" s="69"/>
      <c r="BU1007" s="69"/>
      <c r="BV1007" s="69"/>
      <c r="BW1007" s="69"/>
      <c r="BX1007" s="69"/>
      <c r="BY1007" s="69"/>
      <c r="BZ1007" s="69"/>
      <c r="CA1007" s="69"/>
      <c r="CB1007" s="69"/>
      <c r="CC1007" s="69"/>
      <c r="CD1007" s="69"/>
      <c r="CE1007" s="69"/>
      <c r="CF1007" s="69"/>
      <c r="CG1007" s="69"/>
      <c r="CH1007" s="69"/>
      <c r="CI1007" s="69"/>
      <c r="CJ1007" s="69"/>
      <c r="CK1007" s="69"/>
      <c r="CL1007" s="83"/>
      <c r="CM1007" s="69"/>
    </row>
    <row r="1008" spans="10:91" x14ac:dyDescent="0.25">
      <c r="J1008" s="45"/>
      <c r="K1008" s="45"/>
      <c r="L1008" s="45"/>
      <c r="M1008" s="45"/>
      <c r="N1008" s="45"/>
      <c r="O1008" s="45"/>
      <c r="P1008" s="45"/>
      <c r="Q1008" s="45"/>
      <c r="R1008" s="45"/>
      <c r="AO1008" s="34"/>
      <c r="AP1008" s="34"/>
      <c r="AQ1008" s="34"/>
      <c r="AR1008" s="34"/>
      <c r="BR1008" s="69"/>
      <c r="BS1008" s="69"/>
      <c r="BT1008" s="69"/>
      <c r="BU1008" s="69"/>
      <c r="BV1008" s="69"/>
      <c r="BW1008" s="69"/>
      <c r="BX1008" s="69"/>
      <c r="BY1008" s="69"/>
      <c r="BZ1008" s="69"/>
      <c r="CA1008" s="69"/>
      <c r="CB1008" s="69"/>
      <c r="CC1008" s="69"/>
      <c r="CD1008" s="69"/>
      <c r="CE1008" s="69"/>
      <c r="CF1008" s="69"/>
      <c r="CG1008" s="69"/>
      <c r="CH1008" s="69"/>
      <c r="CI1008" s="69"/>
      <c r="CJ1008" s="69"/>
      <c r="CK1008" s="69"/>
      <c r="CL1008" s="83"/>
      <c r="CM1008" s="69"/>
    </row>
    <row r="1009" spans="10:91" x14ac:dyDescent="0.25">
      <c r="J1009" s="45"/>
      <c r="K1009" s="45"/>
      <c r="L1009" s="45"/>
      <c r="M1009" s="45"/>
      <c r="N1009" s="45"/>
      <c r="O1009" s="45"/>
      <c r="P1009" s="45"/>
      <c r="Q1009" s="45"/>
      <c r="R1009" s="45"/>
      <c r="AO1009" s="34"/>
      <c r="AP1009" s="34"/>
      <c r="AQ1009" s="34"/>
      <c r="AR1009" s="34"/>
      <c r="BR1009" s="69"/>
      <c r="BS1009" s="69"/>
      <c r="BT1009" s="69"/>
      <c r="BU1009" s="69"/>
      <c r="BV1009" s="69"/>
      <c r="BW1009" s="69"/>
      <c r="BX1009" s="69"/>
      <c r="BY1009" s="69"/>
      <c r="BZ1009" s="69"/>
      <c r="CA1009" s="69"/>
      <c r="CB1009" s="69"/>
      <c r="CC1009" s="69"/>
      <c r="CD1009" s="69"/>
      <c r="CE1009" s="69"/>
      <c r="CF1009" s="69"/>
      <c r="CG1009" s="69"/>
      <c r="CH1009" s="69"/>
      <c r="CI1009" s="69"/>
      <c r="CJ1009" s="69"/>
      <c r="CK1009" s="69"/>
      <c r="CL1009" s="83"/>
      <c r="CM1009" s="69"/>
    </row>
    <row r="1010" spans="10:91" x14ac:dyDescent="0.25">
      <c r="J1010" s="45"/>
      <c r="K1010" s="45"/>
      <c r="L1010" s="45"/>
      <c r="M1010" s="45"/>
      <c r="N1010" s="45"/>
      <c r="O1010" s="45"/>
      <c r="P1010" s="45"/>
      <c r="Q1010" s="45"/>
      <c r="R1010" s="45"/>
      <c r="AO1010" s="34"/>
      <c r="AP1010" s="34"/>
      <c r="AQ1010" s="34"/>
      <c r="AR1010" s="34"/>
      <c r="BR1010" s="69"/>
      <c r="BS1010" s="69"/>
      <c r="BT1010" s="69"/>
      <c r="BU1010" s="69"/>
      <c r="BV1010" s="69"/>
      <c r="BW1010" s="69"/>
      <c r="BX1010" s="69"/>
      <c r="BY1010" s="69"/>
      <c r="BZ1010" s="69"/>
      <c r="CA1010" s="69"/>
      <c r="CB1010" s="69"/>
      <c r="CC1010" s="69"/>
      <c r="CD1010" s="69"/>
      <c r="CE1010" s="69"/>
      <c r="CF1010" s="69"/>
      <c r="CG1010" s="69"/>
      <c r="CH1010" s="69"/>
      <c r="CI1010" s="69"/>
      <c r="CJ1010" s="69"/>
      <c r="CK1010" s="69"/>
      <c r="CL1010" s="83"/>
      <c r="CM1010" s="69"/>
    </row>
    <row r="1011" spans="10:91" x14ac:dyDescent="0.25">
      <c r="J1011" s="45"/>
      <c r="K1011" s="45"/>
      <c r="L1011" s="45"/>
      <c r="M1011" s="45"/>
      <c r="N1011" s="45"/>
      <c r="O1011" s="45"/>
      <c r="P1011" s="45"/>
      <c r="Q1011" s="45"/>
      <c r="R1011" s="45"/>
      <c r="AO1011" s="34"/>
      <c r="AP1011" s="34"/>
      <c r="AQ1011" s="34"/>
      <c r="AR1011" s="34"/>
      <c r="BR1011" s="69"/>
      <c r="BS1011" s="69"/>
      <c r="BT1011" s="69"/>
      <c r="BU1011" s="69"/>
      <c r="BV1011" s="69"/>
      <c r="BW1011" s="69"/>
      <c r="BX1011" s="69"/>
      <c r="BY1011" s="69"/>
      <c r="BZ1011" s="69"/>
      <c r="CA1011" s="69"/>
      <c r="CB1011" s="69"/>
      <c r="CC1011" s="69"/>
      <c r="CD1011" s="69"/>
      <c r="CE1011" s="69"/>
      <c r="CF1011" s="69"/>
      <c r="CG1011" s="69"/>
      <c r="CH1011" s="69"/>
      <c r="CI1011" s="69"/>
      <c r="CJ1011" s="69"/>
      <c r="CK1011" s="69"/>
      <c r="CL1011" s="83"/>
      <c r="CM1011" s="69"/>
    </row>
    <row r="1012" spans="10:91" x14ac:dyDescent="0.25">
      <c r="J1012" s="45"/>
      <c r="K1012" s="45"/>
      <c r="L1012" s="45"/>
      <c r="M1012" s="45"/>
      <c r="N1012" s="45"/>
      <c r="O1012" s="45"/>
      <c r="P1012" s="45"/>
      <c r="Q1012" s="45"/>
      <c r="R1012" s="45"/>
      <c r="AO1012" s="34"/>
      <c r="AP1012" s="34"/>
      <c r="AQ1012" s="34"/>
      <c r="AR1012" s="34"/>
      <c r="BR1012" s="69"/>
      <c r="BS1012" s="69"/>
      <c r="BT1012" s="69"/>
      <c r="BU1012" s="69"/>
      <c r="BV1012" s="69"/>
      <c r="BW1012" s="69"/>
      <c r="BX1012" s="69"/>
      <c r="BY1012" s="69"/>
      <c r="BZ1012" s="69"/>
      <c r="CA1012" s="69"/>
      <c r="CB1012" s="69"/>
      <c r="CC1012" s="69"/>
      <c r="CD1012" s="69"/>
      <c r="CE1012" s="69"/>
      <c r="CF1012" s="69"/>
      <c r="CG1012" s="69"/>
      <c r="CH1012" s="69"/>
      <c r="CI1012" s="69"/>
      <c r="CJ1012" s="69"/>
      <c r="CK1012" s="69"/>
      <c r="CL1012" s="83"/>
      <c r="CM1012" s="69"/>
    </row>
    <row r="1013" spans="10:91" x14ac:dyDescent="0.25">
      <c r="J1013" s="45"/>
      <c r="K1013" s="45"/>
      <c r="L1013" s="45"/>
      <c r="M1013" s="45"/>
      <c r="N1013" s="45"/>
      <c r="O1013" s="45"/>
      <c r="P1013" s="45"/>
      <c r="Q1013" s="45"/>
      <c r="R1013" s="45"/>
      <c r="AO1013" s="34"/>
      <c r="AP1013" s="34"/>
      <c r="AQ1013" s="34"/>
      <c r="AR1013" s="34"/>
      <c r="BR1013" s="69"/>
      <c r="BS1013" s="69"/>
      <c r="BT1013" s="69"/>
      <c r="BU1013" s="69"/>
      <c r="BV1013" s="69"/>
      <c r="BW1013" s="69"/>
      <c r="BX1013" s="69"/>
      <c r="BY1013" s="69"/>
      <c r="BZ1013" s="69"/>
      <c r="CA1013" s="69"/>
      <c r="CB1013" s="69"/>
      <c r="CC1013" s="69"/>
      <c r="CD1013" s="69"/>
      <c r="CE1013" s="69"/>
      <c r="CF1013" s="69"/>
      <c r="CG1013" s="69"/>
      <c r="CH1013" s="69"/>
      <c r="CI1013" s="69"/>
      <c r="CJ1013" s="69"/>
      <c r="CK1013" s="69"/>
      <c r="CL1013" s="83"/>
      <c r="CM1013" s="69"/>
    </row>
    <row r="1014" spans="10:91" x14ac:dyDescent="0.25">
      <c r="J1014" s="45"/>
      <c r="K1014" s="45"/>
      <c r="L1014" s="45"/>
      <c r="M1014" s="45"/>
      <c r="N1014" s="45"/>
      <c r="O1014" s="45"/>
      <c r="P1014" s="45"/>
      <c r="Q1014" s="45"/>
      <c r="R1014" s="45"/>
      <c r="AO1014" s="34"/>
      <c r="AP1014" s="34"/>
      <c r="AQ1014" s="34"/>
      <c r="AR1014" s="34"/>
      <c r="BR1014" s="69"/>
      <c r="BS1014" s="69"/>
      <c r="BT1014" s="69"/>
      <c r="BU1014" s="69"/>
      <c r="BV1014" s="69"/>
      <c r="BW1014" s="69"/>
      <c r="BX1014" s="69"/>
      <c r="BY1014" s="69"/>
      <c r="BZ1014" s="69"/>
      <c r="CA1014" s="69"/>
      <c r="CB1014" s="69"/>
      <c r="CC1014" s="69"/>
      <c r="CD1014" s="69"/>
      <c r="CE1014" s="69"/>
      <c r="CF1014" s="69"/>
      <c r="CG1014" s="69"/>
      <c r="CH1014" s="69"/>
      <c r="CI1014" s="69"/>
      <c r="CJ1014" s="69"/>
      <c r="CK1014" s="69"/>
      <c r="CL1014" s="83"/>
      <c r="CM1014" s="69"/>
    </row>
    <row r="1015" spans="10:91" x14ac:dyDescent="0.25">
      <c r="J1015" s="45"/>
      <c r="K1015" s="45"/>
      <c r="L1015" s="45"/>
      <c r="M1015" s="45"/>
      <c r="N1015" s="45"/>
      <c r="O1015" s="45"/>
      <c r="P1015" s="45"/>
      <c r="Q1015" s="45"/>
      <c r="R1015" s="45"/>
      <c r="AO1015" s="34"/>
      <c r="AP1015" s="34"/>
      <c r="AQ1015" s="34"/>
      <c r="AR1015" s="34"/>
      <c r="BR1015" s="69"/>
      <c r="BS1015" s="69"/>
      <c r="BT1015" s="69"/>
      <c r="BU1015" s="69"/>
      <c r="BV1015" s="69"/>
      <c r="BW1015" s="69"/>
      <c r="BX1015" s="69"/>
      <c r="BY1015" s="69"/>
      <c r="BZ1015" s="69"/>
      <c r="CA1015" s="69"/>
      <c r="CB1015" s="69"/>
      <c r="CC1015" s="69"/>
      <c r="CD1015" s="69"/>
      <c r="CE1015" s="69"/>
      <c r="CF1015" s="69"/>
      <c r="CG1015" s="69"/>
      <c r="CH1015" s="69"/>
      <c r="CI1015" s="69"/>
      <c r="CJ1015" s="69"/>
      <c r="CK1015" s="69"/>
      <c r="CL1015" s="83"/>
      <c r="CM1015" s="69"/>
    </row>
    <row r="1016" spans="10:91" x14ac:dyDescent="0.25">
      <c r="J1016" s="45"/>
      <c r="K1016" s="45"/>
      <c r="L1016" s="45"/>
      <c r="M1016" s="45"/>
      <c r="N1016" s="45"/>
      <c r="O1016" s="45"/>
      <c r="P1016" s="45"/>
      <c r="Q1016" s="45"/>
      <c r="R1016" s="45"/>
      <c r="AO1016" s="34"/>
      <c r="AP1016" s="34"/>
      <c r="AQ1016" s="34"/>
      <c r="AR1016" s="34"/>
      <c r="BR1016" s="69"/>
      <c r="BS1016" s="69"/>
      <c r="BT1016" s="69"/>
      <c r="BU1016" s="69"/>
      <c r="BV1016" s="69"/>
      <c r="BW1016" s="69"/>
      <c r="BX1016" s="69"/>
      <c r="BY1016" s="69"/>
      <c r="BZ1016" s="69"/>
      <c r="CA1016" s="69"/>
      <c r="CB1016" s="69"/>
      <c r="CC1016" s="69"/>
      <c r="CD1016" s="69"/>
      <c r="CE1016" s="69"/>
      <c r="CF1016" s="69"/>
      <c r="CG1016" s="69"/>
      <c r="CH1016" s="69"/>
      <c r="CI1016" s="69"/>
      <c r="CJ1016" s="69"/>
      <c r="CK1016" s="69"/>
      <c r="CL1016" s="83"/>
      <c r="CM1016" s="69"/>
    </row>
    <row r="1017" spans="10:91" x14ac:dyDescent="0.25">
      <c r="J1017" s="45"/>
      <c r="K1017" s="45"/>
      <c r="L1017" s="45"/>
      <c r="M1017" s="45"/>
      <c r="N1017" s="45"/>
      <c r="O1017" s="45"/>
      <c r="P1017" s="45"/>
      <c r="Q1017" s="45"/>
      <c r="R1017" s="45"/>
      <c r="AO1017" s="34"/>
      <c r="AP1017" s="34"/>
      <c r="AQ1017" s="34"/>
      <c r="AR1017" s="34"/>
      <c r="BR1017" s="69"/>
      <c r="BS1017" s="69"/>
      <c r="BT1017" s="69"/>
      <c r="BU1017" s="69"/>
      <c r="BV1017" s="69"/>
      <c r="BW1017" s="69"/>
      <c r="BX1017" s="69"/>
      <c r="BY1017" s="69"/>
      <c r="BZ1017" s="69"/>
      <c r="CA1017" s="69"/>
      <c r="CB1017" s="69"/>
      <c r="CC1017" s="69"/>
      <c r="CD1017" s="69"/>
      <c r="CE1017" s="69"/>
      <c r="CF1017" s="69"/>
      <c r="CG1017" s="69"/>
      <c r="CH1017" s="69"/>
      <c r="CI1017" s="69"/>
      <c r="CJ1017" s="69"/>
      <c r="CK1017" s="69"/>
      <c r="CL1017" s="83"/>
      <c r="CM1017" s="69"/>
    </row>
    <row r="1018" spans="10:91" x14ac:dyDescent="0.25">
      <c r="J1018" s="45"/>
      <c r="K1018" s="45"/>
      <c r="L1018" s="45"/>
      <c r="M1018" s="45"/>
      <c r="N1018" s="45"/>
      <c r="O1018" s="45"/>
      <c r="P1018" s="45"/>
      <c r="Q1018" s="45"/>
      <c r="R1018" s="45"/>
      <c r="AO1018" s="34"/>
      <c r="AP1018" s="34"/>
      <c r="AQ1018" s="34"/>
      <c r="AR1018" s="34"/>
      <c r="BR1018" s="69"/>
      <c r="BS1018" s="69"/>
      <c r="BT1018" s="69"/>
      <c r="BU1018" s="69"/>
      <c r="BV1018" s="69"/>
      <c r="BW1018" s="69"/>
      <c r="BX1018" s="69"/>
      <c r="BY1018" s="69"/>
      <c r="BZ1018" s="69"/>
      <c r="CA1018" s="69"/>
      <c r="CB1018" s="69"/>
      <c r="CC1018" s="69"/>
      <c r="CD1018" s="69"/>
      <c r="CE1018" s="69"/>
      <c r="CF1018" s="69"/>
      <c r="CG1018" s="69"/>
      <c r="CH1018" s="69"/>
      <c r="CI1018" s="69"/>
      <c r="CJ1018" s="69"/>
      <c r="CK1018" s="69"/>
      <c r="CL1018" s="83"/>
      <c r="CM1018" s="69"/>
    </row>
    <row r="1019" spans="10:91" x14ac:dyDescent="0.25">
      <c r="J1019" s="45"/>
      <c r="K1019" s="45"/>
      <c r="L1019" s="45"/>
      <c r="M1019" s="45"/>
      <c r="N1019" s="45"/>
      <c r="O1019" s="45"/>
      <c r="P1019" s="45"/>
      <c r="Q1019" s="45"/>
      <c r="R1019" s="45"/>
      <c r="AO1019" s="34"/>
      <c r="AP1019" s="34"/>
      <c r="AQ1019" s="34"/>
      <c r="AR1019" s="34"/>
      <c r="BR1019" s="69"/>
      <c r="BS1019" s="69"/>
      <c r="BT1019" s="69"/>
      <c r="BU1019" s="69"/>
      <c r="BV1019" s="69"/>
      <c r="BW1019" s="69"/>
      <c r="BX1019" s="69"/>
      <c r="BY1019" s="69"/>
      <c r="BZ1019" s="69"/>
      <c r="CA1019" s="69"/>
      <c r="CB1019" s="69"/>
      <c r="CC1019" s="69"/>
      <c r="CD1019" s="69"/>
      <c r="CE1019" s="69"/>
      <c r="CF1019" s="69"/>
      <c r="CG1019" s="69"/>
      <c r="CH1019" s="69"/>
      <c r="CI1019" s="69"/>
      <c r="CJ1019" s="69"/>
      <c r="CK1019" s="69"/>
      <c r="CL1019" s="83"/>
      <c r="CM1019" s="69"/>
    </row>
    <row r="1020" spans="10:91" x14ac:dyDescent="0.25">
      <c r="J1020" s="45"/>
      <c r="K1020" s="45"/>
      <c r="L1020" s="45"/>
      <c r="M1020" s="45"/>
      <c r="N1020" s="45"/>
      <c r="O1020" s="45"/>
      <c r="P1020" s="45"/>
      <c r="Q1020" s="45"/>
      <c r="R1020" s="45"/>
      <c r="AO1020" s="34"/>
      <c r="AP1020" s="34"/>
      <c r="AQ1020" s="34"/>
      <c r="AR1020" s="34"/>
      <c r="BR1020" s="69"/>
      <c r="BS1020" s="69"/>
      <c r="BT1020" s="69"/>
      <c r="BU1020" s="69"/>
      <c r="BV1020" s="69"/>
      <c r="BW1020" s="69"/>
      <c r="BX1020" s="69"/>
      <c r="BY1020" s="69"/>
      <c r="BZ1020" s="69"/>
      <c r="CA1020" s="69"/>
      <c r="CB1020" s="69"/>
      <c r="CC1020" s="69"/>
      <c r="CD1020" s="69"/>
      <c r="CE1020" s="69"/>
      <c r="CF1020" s="69"/>
      <c r="CG1020" s="69"/>
      <c r="CH1020" s="69"/>
      <c r="CI1020" s="69"/>
      <c r="CJ1020" s="69"/>
      <c r="CK1020" s="69"/>
      <c r="CL1020" s="83"/>
      <c r="CM1020" s="69"/>
    </row>
    <row r="1021" spans="10:91" x14ac:dyDescent="0.25">
      <c r="J1021" s="45"/>
      <c r="K1021" s="45"/>
      <c r="L1021" s="45"/>
      <c r="M1021" s="45"/>
      <c r="N1021" s="45"/>
      <c r="O1021" s="45"/>
      <c r="P1021" s="45"/>
      <c r="Q1021" s="45"/>
      <c r="R1021" s="45"/>
      <c r="AO1021" s="34"/>
      <c r="AP1021" s="34"/>
      <c r="AQ1021" s="34"/>
      <c r="AR1021" s="34"/>
      <c r="BR1021" s="69"/>
      <c r="BS1021" s="69"/>
      <c r="BT1021" s="69"/>
      <c r="BU1021" s="69"/>
      <c r="BV1021" s="69"/>
      <c r="BW1021" s="69"/>
      <c r="BX1021" s="69"/>
      <c r="BY1021" s="69"/>
      <c r="BZ1021" s="69"/>
      <c r="CA1021" s="69"/>
      <c r="CB1021" s="69"/>
      <c r="CC1021" s="69"/>
      <c r="CD1021" s="69"/>
      <c r="CE1021" s="69"/>
      <c r="CF1021" s="69"/>
      <c r="CG1021" s="69"/>
      <c r="CH1021" s="69"/>
      <c r="CI1021" s="69"/>
      <c r="CJ1021" s="69"/>
      <c r="CK1021" s="69"/>
      <c r="CL1021" s="83"/>
      <c r="CM1021" s="69"/>
    </row>
    <row r="1022" spans="10:91" x14ac:dyDescent="0.25">
      <c r="J1022" s="45"/>
      <c r="K1022" s="45"/>
      <c r="L1022" s="45"/>
      <c r="M1022" s="45"/>
      <c r="N1022" s="45"/>
      <c r="O1022" s="45"/>
      <c r="P1022" s="45"/>
      <c r="Q1022" s="45"/>
      <c r="R1022" s="45"/>
      <c r="AO1022" s="34"/>
      <c r="AP1022" s="34"/>
      <c r="AQ1022" s="34"/>
      <c r="AR1022" s="34"/>
      <c r="BR1022" s="69"/>
      <c r="BS1022" s="69"/>
      <c r="BT1022" s="69"/>
      <c r="BU1022" s="69"/>
      <c r="BV1022" s="69"/>
      <c r="BW1022" s="69"/>
      <c r="BX1022" s="69"/>
      <c r="BY1022" s="69"/>
      <c r="BZ1022" s="69"/>
      <c r="CA1022" s="69"/>
      <c r="CB1022" s="69"/>
      <c r="CC1022" s="69"/>
      <c r="CD1022" s="69"/>
      <c r="CE1022" s="69"/>
      <c r="CF1022" s="69"/>
      <c r="CG1022" s="69"/>
      <c r="CH1022" s="69"/>
      <c r="CI1022" s="69"/>
      <c r="CJ1022" s="69"/>
      <c r="CK1022" s="69"/>
      <c r="CL1022" s="83"/>
      <c r="CM1022" s="69"/>
    </row>
    <row r="1023" spans="10:91" x14ac:dyDescent="0.25">
      <c r="J1023" s="45"/>
      <c r="K1023" s="45"/>
      <c r="L1023" s="45"/>
      <c r="M1023" s="45"/>
      <c r="N1023" s="45"/>
      <c r="O1023" s="45"/>
      <c r="P1023" s="45"/>
      <c r="Q1023" s="45"/>
      <c r="R1023" s="45"/>
      <c r="AO1023" s="34"/>
      <c r="AP1023" s="34"/>
      <c r="AQ1023" s="34"/>
      <c r="AR1023" s="34"/>
      <c r="BR1023" s="69"/>
      <c r="BS1023" s="69"/>
      <c r="BT1023" s="69"/>
      <c r="BU1023" s="69"/>
      <c r="BV1023" s="69"/>
      <c r="BW1023" s="69"/>
      <c r="BX1023" s="69"/>
      <c r="BY1023" s="69"/>
      <c r="BZ1023" s="69"/>
      <c r="CA1023" s="69"/>
      <c r="CB1023" s="69"/>
      <c r="CC1023" s="69"/>
      <c r="CD1023" s="69"/>
      <c r="CE1023" s="69"/>
      <c r="CF1023" s="69"/>
      <c r="CG1023" s="69"/>
      <c r="CH1023" s="69"/>
      <c r="CI1023" s="69"/>
      <c r="CJ1023" s="69"/>
      <c r="CK1023" s="69"/>
      <c r="CL1023" s="83"/>
      <c r="CM1023" s="69"/>
    </row>
    <row r="1024" spans="10:91" x14ac:dyDescent="0.25">
      <c r="J1024" s="45"/>
      <c r="K1024" s="45"/>
      <c r="L1024" s="45"/>
      <c r="M1024" s="45"/>
      <c r="N1024" s="45"/>
      <c r="O1024" s="45"/>
      <c r="P1024" s="45"/>
      <c r="Q1024" s="45"/>
      <c r="R1024" s="45"/>
      <c r="AO1024" s="34"/>
      <c r="AP1024" s="34"/>
      <c r="AQ1024" s="34"/>
      <c r="AR1024" s="34"/>
      <c r="BR1024" s="69"/>
      <c r="BS1024" s="69"/>
      <c r="BT1024" s="69"/>
      <c r="BU1024" s="69"/>
      <c r="BV1024" s="69"/>
      <c r="BW1024" s="69"/>
      <c r="BX1024" s="69"/>
      <c r="BY1024" s="69"/>
      <c r="BZ1024" s="69"/>
      <c r="CA1024" s="69"/>
      <c r="CB1024" s="69"/>
      <c r="CC1024" s="69"/>
      <c r="CD1024" s="69"/>
      <c r="CE1024" s="69"/>
      <c r="CF1024" s="69"/>
      <c r="CG1024" s="69"/>
      <c r="CH1024" s="69"/>
      <c r="CI1024" s="69"/>
      <c r="CJ1024" s="69"/>
      <c r="CK1024" s="69"/>
      <c r="CL1024" s="83"/>
      <c r="CM1024" s="69"/>
    </row>
    <row r="1025" spans="10:91" x14ac:dyDescent="0.25">
      <c r="J1025" s="45"/>
      <c r="K1025" s="45"/>
      <c r="L1025" s="45"/>
      <c r="M1025" s="45"/>
      <c r="N1025" s="45"/>
      <c r="O1025" s="45"/>
      <c r="P1025" s="45"/>
      <c r="Q1025" s="45"/>
      <c r="R1025" s="45"/>
      <c r="AO1025" s="34"/>
      <c r="AP1025" s="34"/>
      <c r="AQ1025" s="34"/>
      <c r="AR1025" s="34"/>
      <c r="BR1025" s="69"/>
      <c r="BS1025" s="69"/>
      <c r="BT1025" s="69"/>
      <c r="BU1025" s="69"/>
      <c r="BV1025" s="69"/>
      <c r="BW1025" s="69"/>
      <c r="BX1025" s="69"/>
      <c r="BY1025" s="69"/>
      <c r="BZ1025" s="69"/>
      <c r="CA1025" s="69"/>
      <c r="CB1025" s="69"/>
      <c r="CC1025" s="69"/>
      <c r="CD1025" s="69"/>
      <c r="CE1025" s="69"/>
      <c r="CF1025" s="69"/>
      <c r="CG1025" s="69"/>
      <c r="CH1025" s="69"/>
      <c r="CI1025" s="69"/>
      <c r="CJ1025" s="69"/>
      <c r="CK1025" s="69"/>
      <c r="CL1025" s="83"/>
      <c r="CM1025" s="69"/>
    </row>
    <row r="1026" spans="10:91" x14ac:dyDescent="0.25">
      <c r="J1026" s="45"/>
      <c r="K1026" s="45"/>
      <c r="L1026" s="45"/>
      <c r="M1026" s="45"/>
      <c r="N1026" s="45"/>
      <c r="O1026" s="45"/>
      <c r="P1026" s="45"/>
      <c r="Q1026" s="45"/>
      <c r="R1026" s="45"/>
      <c r="AO1026" s="34"/>
      <c r="AP1026" s="34"/>
      <c r="AQ1026" s="34"/>
      <c r="AR1026" s="34"/>
      <c r="BR1026" s="69"/>
      <c r="BS1026" s="69"/>
      <c r="BT1026" s="69"/>
      <c r="BU1026" s="69"/>
      <c r="BV1026" s="69"/>
      <c r="BW1026" s="69"/>
      <c r="BX1026" s="69"/>
      <c r="BY1026" s="69"/>
      <c r="BZ1026" s="69"/>
      <c r="CA1026" s="69"/>
      <c r="CB1026" s="69"/>
      <c r="CC1026" s="69"/>
      <c r="CD1026" s="69"/>
      <c r="CE1026" s="69"/>
      <c r="CF1026" s="69"/>
      <c r="CG1026" s="69"/>
      <c r="CH1026" s="69"/>
      <c r="CI1026" s="69"/>
      <c r="CJ1026" s="69"/>
      <c r="CK1026" s="69"/>
      <c r="CL1026" s="83"/>
      <c r="CM1026" s="69"/>
    </row>
    <row r="1027" spans="10:91" x14ac:dyDescent="0.25">
      <c r="J1027" s="45"/>
      <c r="K1027" s="45"/>
      <c r="L1027" s="45"/>
      <c r="M1027" s="45"/>
      <c r="N1027" s="45"/>
      <c r="O1027" s="45"/>
      <c r="P1027" s="45"/>
      <c r="Q1027" s="45"/>
      <c r="R1027" s="45"/>
      <c r="AO1027" s="34"/>
      <c r="AP1027" s="34"/>
      <c r="AQ1027" s="34"/>
      <c r="AR1027" s="34"/>
      <c r="BR1027" s="69"/>
      <c r="BS1027" s="69"/>
      <c r="BT1027" s="69"/>
      <c r="BU1027" s="69"/>
      <c r="BV1027" s="69"/>
      <c r="BW1027" s="69"/>
      <c r="BX1027" s="69"/>
      <c r="BY1027" s="69"/>
      <c r="BZ1027" s="69"/>
      <c r="CA1027" s="69"/>
      <c r="CB1027" s="69"/>
      <c r="CC1027" s="69"/>
      <c r="CD1027" s="69"/>
      <c r="CE1027" s="69"/>
      <c r="CF1027" s="69"/>
      <c r="CG1027" s="69"/>
      <c r="CH1027" s="69"/>
      <c r="CI1027" s="69"/>
      <c r="CJ1027" s="69"/>
      <c r="CK1027" s="69"/>
      <c r="CL1027" s="83"/>
      <c r="CM1027" s="69"/>
    </row>
    <row r="1028" spans="10:91" x14ac:dyDescent="0.25">
      <c r="J1028" s="45"/>
      <c r="K1028" s="45"/>
      <c r="L1028" s="45"/>
      <c r="M1028" s="45"/>
      <c r="N1028" s="45"/>
      <c r="O1028" s="45"/>
      <c r="P1028" s="45"/>
      <c r="Q1028" s="45"/>
      <c r="R1028" s="45"/>
      <c r="AO1028" s="34"/>
      <c r="AP1028" s="34"/>
      <c r="AQ1028" s="34"/>
      <c r="AR1028" s="34"/>
      <c r="BR1028" s="69"/>
      <c r="BS1028" s="69"/>
      <c r="BT1028" s="69"/>
      <c r="BU1028" s="69"/>
      <c r="BV1028" s="69"/>
      <c r="BW1028" s="69"/>
      <c r="BX1028" s="69"/>
      <c r="BY1028" s="69"/>
      <c r="BZ1028" s="69"/>
      <c r="CA1028" s="69"/>
      <c r="CB1028" s="69"/>
      <c r="CC1028" s="69"/>
      <c r="CD1028" s="69"/>
      <c r="CE1028" s="69"/>
      <c r="CF1028" s="69"/>
      <c r="CG1028" s="69"/>
      <c r="CH1028" s="69"/>
      <c r="CI1028" s="69"/>
      <c r="CJ1028" s="69"/>
      <c r="CK1028" s="69"/>
      <c r="CL1028" s="83"/>
      <c r="CM1028" s="69"/>
    </row>
    <row r="1029" spans="10:91" x14ac:dyDescent="0.25">
      <c r="J1029" s="45"/>
      <c r="K1029" s="45"/>
      <c r="L1029" s="45"/>
      <c r="M1029" s="45"/>
      <c r="N1029" s="45"/>
      <c r="O1029" s="45"/>
      <c r="P1029" s="45"/>
      <c r="Q1029" s="45"/>
      <c r="R1029" s="45"/>
      <c r="AO1029" s="34"/>
      <c r="AP1029" s="34"/>
      <c r="AQ1029" s="34"/>
      <c r="AR1029" s="34"/>
      <c r="BR1029" s="69"/>
      <c r="BS1029" s="69"/>
      <c r="BT1029" s="69"/>
      <c r="BU1029" s="69"/>
      <c r="BV1029" s="69"/>
      <c r="BW1029" s="69"/>
      <c r="BX1029" s="69"/>
      <c r="BY1029" s="69"/>
      <c r="BZ1029" s="69"/>
      <c r="CA1029" s="69"/>
      <c r="CB1029" s="69"/>
      <c r="CC1029" s="69"/>
      <c r="CD1029" s="69"/>
      <c r="CE1029" s="69"/>
      <c r="CF1029" s="69"/>
      <c r="CG1029" s="69"/>
      <c r="CH1029" s="69"/>
      <c r="CI1029" s="69"/>
      <c r="CJ1029" s="69"/>
      <c r="CK1029" s="69"/>
      <c r="CL1029" s="83"/>
      <c r="CM1029" s="69"/>
    </row>
    <row r="1030" spans="10:91" x14ac:dyDescent="0.25">
      <c r="J1030" s="45"/>
      <c r="K1030" s="45"/>
      <c r="L1030" s="45"/>
      <c r="M1030" s="45"/>
      <c r="N1030" s="45"/>
      <c r="O1030" s="45"/>
      <c r="P1030" s="45"/>
      <c r="Q1030" s="45"/>
      <c r="R1030" s="45"/>
      <c r="AO1030" s="34"/>
      <c r="AP1030" s="34"/>
      <c r="AQ1030" s="34"/>
      <c r="AR1030" s="34"/>
      <c r="BR1030" s="69"/>
      <c r="BS1030" s="69"/>
      <c r="BT1030" s="69"/>
      <c r="BU1030" s="69"/>
      <c r="BV1030" s="69"/>
      <c r="BW1030" s="69"/>
      <c r="BX1030" s="69"/>
      <c r="BY1030" s="69"/>
      <c r="BZ1030" s="69"/>
      <c r="CA1030" s="69"/>
      <c r="CB1030" s="69"/>
      <c r="CC1030" s="69"/>
      <c r="CD1030" s="69"/>
      <c r="CE1030" s="69"/>
      <c r="CF1030" s="69"/>
      <c r="CG1030" s="69"/>
      <c r="CH1030" s="69"/>
      <c r="CI1030" s="69"/>
      <c r="CJ1030" s="69"/>
      <c r="CK1030" s="69"/>
      <c r="CL1030" s="83"/>
      <c r="CM1030" s="69"/>
    </row>
    <row r="1031" spans="10:91" x14ac:dyDescent="0.25">
      <c r="J1031" s="45"/>
      <c r="K1031" s="45"/>
      <c r="L1031" s="45"/>
      <c r="M1031" s="45"/>
      <c r="N1031" s="45"/>
      <c r="O1031" s="45"/>
      <c r="P1031" s="45"/>
      <c r="Q1031" s="45"/>
      <c r="R1031" s="45"/>
      <c r="AO1031" s="34"/>
      <c r="AP1031" s="34"/>
      <c r="AQ1031" s="34"/>
      <c r="AR1031" s="34"/>
      <c r="BR1031" s="69"/>
      <c r="BS1031" s="69"/>
      <c r="BT1031" s="69"/>
      <c r="BU1031" s="69"/>
      <c r="BV1031" s="69"/>
      <c r="BW1031" s="69"/>
      <c r="BX1031" s="69"/>
      <c r="BY1031" s="69"/>
      <c r="BZ1031" s="69"/>
      <c r="CA1031" s="69"/>
      <c r="CB1031" s="69"/>
      <c r="CC1031" s="69"/>
      <c r="CD1031" s="69"/>
      <c r="CE1031" s="69"/>
      <c r="CF1031" s="69"/>
      <c r="CG1031" s="69"/>
      <c r="CH1031" s="69"/>
      <c r="CI1031" s="69"/>
      <c r="CJ1031" s="69"/>
      <c r="CK1031" s="69"/>
      <c r="CL1031" s="83"/>
      <c r="CM1031" s="69"/>
    </row>
    <row r="1032" spans="10:91" x14ac:dyDescent="0.25">
      <c r="J1032" s="45"/>
      <c r="K1032" s="45"/>
      <c r="L1032" s="45"/>
      <c r="M1032" s="45"/>
      <c r="N1032" s="45"/>
      <c r="O1032" s="45"/>
      <c r="P1032" s="45"/>
      <c r="Q1032" s="45"/>
      <c r="R1032" s="45"/>
      <c r="AO1032" s="34"/>
      <c r="AP1032" s="34"/>
      <c r="AQ1032" s="34"/>
      <c r="AR1032" s="34"/>
      <c r="BR1032" s="69"/>
      <c r="BS1032" s="69"/>
      <c r="BT1032" s="69"/>
      <c r="BU1032" s="69"/>
      <c r="BV1032" s="69"/>
      <c r="BW1032" s="69"/>
      <c r="BX1032" s="69"/>
      <c r="BY1032" s="69"/>
      <c r="BZ1032" s="69"/>
      <c r="CA1032" s="69"/>
      <c r="CB1032" s="69"/>
      <c r="CC1032" s="69"/>
      <c r="CD1032" s="69"/>
      <c r="CE1032" s="69"/>
      <c r="CF1032" s="69"/>
      <c r="CG1032" s="69"/>
      <c r="CH1032" s="69"/>
      <c r="CI1032" s="69"/>
      <c r="CJ1032" s="69"/>
      <c r="CK1032" s="69"/>
      <c r="CL1032" s="83"/>
      <c r="CM1032" s="69"/>
    </row>
    <row r="1033" spans="10:91" x14ac:dyDescent="0.25">
      <c r="J1033" s="45"/>
      <c r="K1033" s="45"/>
      <c r="L1033" s="45"/>
      <c r="M1033" s="45"/>
      <c r="N1033" s="45"/>
      <c r="O1033" s="45"/>
      <c r="P1033" s="45"/>
      <c r="Q1033" s="45"/>
      <c r="R1033" s="45"/>
      <c r="AO1033" s="34"/>
      <c r="AP1033" s="34"/>
      <c r="AQ1033" s="34"/>
      <c r="AR1033" s="34"/>
      <c r="BR1033" s="69"/>
      <c r="BS1033" s="69"/>
      <c r="BT1033" s="69"/>
      <c r="BU1033" s="69"/>
      <c r="BV1033" s="69"/>
      <c r="BW1033" s="69"/>
      <c r="BX1033" s="69"/>
      <c r="BY1033" s="69"/>
      <c r="BZ1033" s="69"/>
      <c r="CA1033" s="69"/>
      <c r="CB1033" s="69"/>
      <c r="CC1033" s="69"/>
      <c r="CD1033" s="69"/>
      <c r="CE1033" s="69"/>
      <c r="CF1033" s="69"/>
      <c r="CG1033" s="69"/>
      <c r="CH1033" s="69"/>
      <c r="CI1033" s="69"/>
      <c r="CJ1033" s="69"/>
      <c r="CK1033" s="69"/>
      <c r="CL1033" s="83"/>
      <c r="CM1033" s="69"/>
    </row>
    <row r="1034" spans="10:91" x14ac:dyDescent="0.25">
      <c r="J1034" s="45"/>
      <c r="K1034" s="45"/>
      <c r="L1034" s="45"/>
      <c r="M1034" s="45"/>
      <c r="N1034" s="45"/>
      <c r="O1034" s="45"/>
      <c r="P1034" s="45"/>
      <c r="Q1034" s="45"/>
      <c r="R1034" s="45"/>
      <c r="AO1034" s="34"/>
      <c r="AP1034" s="34"/>
      <c r="AQ1034" s="34"/>
      <c r="AR1034" s="34"/>
      <c r="BR1034" s="69"/>
      <c r="BS1034" s="69"/>
      <c r="BT1034" s="69"/>
      <c r="BU1034" s="69"/>
      <c r="BV1034" s="69"/>
      <c r="BW1034" s="69"/>
      <c r="BX1034" s="69"/>
      <c r="BY1034" s="69"/>
      <c r="BZ1034" s="69"/>
      <c r="CA1034" s="69"/>
      <c r="CB1034" s="69"/>
      <c r="CC1034" s="69"/>
      <c r="CD1034" s="69"/>
      <c r="CE1034" s="69"/>
      <c r="CF1034" s="69"/>
      <c r="CG1034" s="69"/>
      <c r="CH1034" s="69"/>
      <c r="CI1034" s="69"/>
      <c r="CJ1034" s="69"/>
      <c r="CK1034" s="69"/>
      <c r="CL1034" s="83"/>
      <c r="CM1034" s="69"/>
    </row>
    <row r="1035" spans="10:91" x14ac:dyDescent="0.25">
      <c r="J1035" s="45"/>
      <c r="K1035" s="45"/>
      <c r="L1035" s="45"/>
      <c r="M1035" s="45"/>
      <c r="N1035" s="45"/>
      <c r="O1035" s="45"/>
      <c r="P1035" s="45"/>
      <c r="Q1035" s="45"/>
      <c r="R1035" s="45"/>
      <c r="AO1035" s="34"/>
      <c r="AP1035" s="34"/>
      <c r="AQ1035" s="34"/>
      <c r="AR1035" s="34"/>
      <c r="BR1035" s="69"/>
      <c r="BS1035" s="69"/>
      <c r="BT1035" s="69"/>
      <c r="BU1035" s="69"/>
      <c r="BV1035" s="69"/>
      <c r="BW1035" s="69"/>
      <c r="BX1035" s="69"/>
      <c r="BY1035" s="69"/>
      <c r="BZ1035" s="69"/>
      <c r="CA1035" s="69"/>
      <c r="CB1035" s="69"/>
      <c r="CC1035" s="69"/>
      <c r="CD1035" s="69"/>
      <c r="CE1035" s="69"/>
      <c r="CF1035" s="69"/>
      <c r="CG1035" s="69"/>
      <c r="CH1035" s="69"/>
      <c r="CI1035" s="69"/>
      <c r="CJ1035" s="69"/>
      <c r="CK1035" s="69"/>
      <c r="CL1035" s="83"/>
      <c r="CM1035" s="69"/>
    </row>
    <row r="1036" spans="10:91" x14ac:dyDescent="0.25">
      <c r="J1036" s="45"/>
      <c r="K1036" s="45"/>
      <c r="L1036" s="45"/>
      <c r="M1036" s="45"/>
      <c r="N1036" s="45"/>
      <c r="O1036" s="45"/>
      <c r="P1036" s="45"/>
      <c r="Q1036" s="45"/>
      <c r="R1036" s="45"/>
      <c r="AO1036" s="34"/>
      <c r="AP1036" s="34"/>
      <c r="AQ1036" s="34"/>
      <c r="AR1036" s="34"/>
      <c r="BR1036" s="69"/>
      <c r="BS1036" s="69"/>
      <c r="BT1036" s="69"/>
      <c r="BU1036" s="69"/>
      <c r="BV1036" s="69"/>
      <c r="BW1036" s="69"/>
      <c r="BX1036" s="69"/>
      <c r="BY1036" s="69"/>
      <c r="BZ1036" s="69"/>
      <c r="CA1036" s="69"/>
      <c r="CB1036" s="69"/>
      <c r="CC1036" s="69"/>
      <c r="CD1036" s="69"/>
      <c r="CE1036" s="69"/>
      <c r="CF1036" s="69"/>
      <c r="CG1036" s="69"/>
      <c r="CH1036" s="69"/>
      <c r="CI1036" s="69"/>
      <c r="CJ1036" s="69"/>
      <c r="CK1036" s="69"/>
      <c r="CL1036" s="83"/>
      <c r="CM1036" s="69"/>
    </row>
    <row r="1037" spans="10:91" x14ac:dyDescent="0.25">
      <c r="J1037" s="45"/>
      <c r="K1037" s="45"/>
      <c r="L1037" s="45"/>
      <c r="M1037" s="45"/>
      <c r="N1037" s="45"/>
      <c r="O1037" s="45"/>
      <c r="P1037" s="45"/>
      <c r="Q1037" s="45"/>
      <c r="R1037" s="45"/>
      <c r="AO1037" s="34"/>
      <c r="AP1037" s="34"/>
      <c r="AQ1037" s="34"/>
      <c r="AR1037" s="34"/>
      <c r="BR1037" s="69"/>
      <c r="BS1037" s="69"/>
      <c r="BT1037" s="69"/>
      <c r="BU1037" s="69"/>
      <c r="BV1037" s="69"/>
      <c r="BW1037" s="69"/>
      <c r="BX1037" s="69"/>
      <c r="BY1037" s="69"/>
      <c r="BZ1037" s="69"/>
      <c r="CA1037" s="69"/>
      <c r="CB1037" s="69"/>
      <c r="CC1037" s="69"/>
      <c r="CD1037" s="69"/>
      <c r="CE1037" s="69"/>
      <c r="CF1037" s="69"/>
      <c r="CG1037" s="69"/>
      <c r="CH1037" s="69"/>
      <c r="CI1037" s="69"/>
      <c r="CJ1037" s="69"/>
      <c r="CK1037" s="69"/>
      <c r="CL1037" s="83"/>
      <c r="CM1037" s="69"/>
    </row>
    <row r="1038" spans="10:91" x14ac:dyDescent="0.25">
      <c r="J1038" s="45"/>
      <c r="K1038" s="45"/>
      <c r="L1038" s="45"/>
      <c r="M1038" s="45"/>
      <c r="N1038" s="45"/>
      <c r="O1038" s="45"/>
      <c r="P1038" s="45"/>
      <c r="Q1038" s="45"/>
      <c r="R1038" s="45"/>
      <c r="AO1038" s="34"/>
      <c r="AP1038" s="34"/>
      <c r="AQ1038" s="34"/>
      <c r="AR1038" s="34"/>
      <c r="BR1038" s="69"/>
      <c r="BS1038" s="69"/>
      <c r="BT1038" s="69"/>
      <c r="BU1038" s="69"/>
      <c r="BV1038" s="69"/>
      <c r="BW1038" s="69"/>
      <c r="BX1038" s="69"/>
      <c r="BY1038" s="69"/>
      <c r="BZ1038" s="69"/>
      <c r="CA1038" s="69"/>
      <c r="CB1038" s="69"/>
      <c r="CC1038" s="69"/>
      <c r="CD1038" s="69"/>
      <c r="CE1038" s="69"/>
      <c r="CF1038" s="69"/>
      <c r="CG1038" s="69"/>
      <c r="CH1038" s="69"/>
      <c r="CI1038" s="69"/>
      <c r="CJ1038" s="69"/>
      <c r="CK1038" s="69"/>
      <c r="CL1038" s="83"/>
      <c r="CM1038" s="69"/>
    </row>
    <row r="1039" spans="10:91" x14ac:dyDescent="0.25">
      <c r="J1039" s="45"/>
      <c r="K1039" s="45"/>
      <c r="L1039" s="45"/>
      <c r="M1039" s="45"/>
      <c r="N1039" s="45"/>
      <c r="O1039" s="45"/>
      <c r="P1039" s="45"/>
      <c r="Q1039" s="45"/>
      <c r="R1039" s="45"/>
      <c r="AO1039" s="34"/>
      <c r="AP1039" s="34"/>
      <c r="AQ1039" s="34"/>
      <c r="AR1039" s="34"/>
      <c r="BR1039" s="69"/>
      <c r="BS1039" s="69"/>
      <c r="BT1039" s="69"/>
      <c r="BU1039" s="69"/>
      <c r="BV1039" s="69"/>
      <c r="BW1039" s="69"/>
      <c r="BX1039" s="69"/>
      <c r="BY1039" s="69"/>
      <c r="BZ1039" s="69"/>
      <c r="CA1039" s="69"/>
      <c r="CB1039" s="69"/>
      <c r="CC1039" s="69"/>
      <c r="CD1039" s="69"/>
      <c r="CE1039" s="69"/>
      <c r="CF1039" s="69"/>
      <c r="CG1039" s="69"/>
      <c r="CH1039" s="69"/>
      <c r="CI1039" s="69"/>
      <c r="CJ1039" s="69"/>
      <c r="CK1039" s="69"/>
      <c r="CL1039" s="83"/>
      <c r="CM1039" s="69"/>
    </row>
    <row r="1040" spans="10:91" x14ac:dyDescent="0.25">
      <c r="J1040" s="45"/>
      <c r="K1040" s="45"/>
      <c r="L1040" s="45"/>
      <c r="M1040" s="45"/>
      <c r="N1040" s="45"/>
      <c r="O1040" s="45"/>
      <c r="P1040" s="45"/>
      <c r="Q1040" s="45"/>
      <c r="R1040" s="45"/>
      <c r="AO1040" s="34"/>
      <c r="AP1040" s="34"/>
      <c r="AQ1040" s="34"/>
      <c r="AR1040" s="34"/>
      <c r="BR1040" s="69"/>
      <c r="BS1040" s="69"/>
      <c r="BT1040" s="69"/>
      <c r="BU1040" s="69"/>
      <c r="BV1040" s="69"/>
      <c r="BW1040" s="69"/>
      <c r="BX1040" s="69"/>
      <c r="BY1040" s="69"/>
      <c r="BZ1040" s="69"/>
      <c r="CA1040" s="69"/>
      <c r="CB1040" s="69"/>
      <c r="CC1040" s="69"/>
      <c r="CD1040" s="69"/>
      <c r="CE1040" s="69"/>
      <c r="CF1040" s="69"/>
      <c r="CG1040" s="69"/>
      <c r="CH1040" s="69"/>
      <c r="CI1040" s="69"/>
      <c r="CJ1040" s="69"/>
      <c r="CK1040" s="69"/>
      <c r="CL1040" s="83"/>
      <c r="CM1040" s="69"/>
    </row>
    <row r="1041" spans="10:91" x14ac:dyDescent="0.25">
      <c r="J1041" s="45"/>
      <c r="K1041" s="45"/>
      <c r="L1041" s="45"/>
      <c r="M1041" s="45"/>
      <c r="N1041" s="45"/>
      <c r="O1041" s="45"/>
      <c r="P1041" s="45"/>
      <c r="Q1041" s="45"/>
      <c r="R1041" s="45"/>
      <c r="AO1041" s="34"/>
      <c r="AP1041" s="34"/>
      <c r="AQ1041" s="34"/>
      <c r="AR1041" s="34"/>
      <c r="BR1041" s="69"/>
      <c r="BS1041" s="69"/>
      <c r="BT1041" s="69"/>
      <c r="BU1041" s="69"/>
      <c r="BV1041" s="69"/>
      <c r="BW1041" s="69"/>
      <c r="BX1041" s="69"/>
      <c r="BY1041" s="69"/>
      <c r="BZ1041" s="69"/>
      <c r="CA1041" s="69"/>
      <c r="CB1041" s="69"/>
      <c r="CC1041" s="69"/>
      <c r="CD1041" s="69"/>
      <c r="CE1041" s="69"/>
      <c r="CF1041" s="69"/>
      <c r="CG1041" s="69"/>
      <c r="CH1041" s="69"/>
      <c r="CI1041" s="69"/>
      <c r="CJ1041" s="69"/>
      <c r="CK1041" s="69"/>
      <c r="CL1041" s="83"/>
      <c r="CM1041" s="69"/>
    </row>
    <row r="1042" spans="10:91" x14ac:dyDescent="0.25">
      <c r="J1042" s="45"/>
      <c r="K1042" s="45"/>
      <c r="L1042" s="45"/>
      <c r="M1042" s="45"/>
      <c r="N1042" s="45"/>
      <c r="O1042" s="45"/>
      <c r="P1042" s="45"/>
      <c r="Q1042" s="45"/>
      <c r="R1042" s="45"/>
      <c r="AO1042" s="34"/>
      <c r="AP1042" s="34"/>
      <c r="AQ1042" s="34"/>
      <c r="AR1042" s="34"/>
      <c r="BR1042" s="69"/>
      <c r="BS1042" s="69"/>
      <c r="BT1042" s="69"/>
      <c r="BU1042" s="69"/>
      <c r="BV1042" s="69"/>
      <c r="BW1042" s="69"/>
      <c r="BX1042" s="69"/>
      <c r="BY1042" s="69"/>
      <c r="BZ1042" s="69"/>
      <c r="CA1042" s="69"/>
      <c r="CB1042" s="69"/>
      <c r="CC1042" s="69"/>
      <c r="CD1042" s="69"/>
      <c r="CE1042" s="69"/>
      <c r="CF1042" s="69"/>
      <c r="CG1042" s="69"/>
      <c r="CH1042" s="69"/>
      <c r="CI1042" s="69"/>
      <c r="CJ1042" s="69"/>
      <c r="CK1042" s="69"/>
      <c r="CL1042" s="83"/>
      <c r="CM1042" s="69"/>
    </row>
    <row r="1043" spans="10:91" x14ac:dyDescent="0.25">
      <c r="J1043" s="45"/>
      <c r="K1043" s="45"/>
      <c r="L1043" s="45"/>
      <c r="M1043" s="45"/>
      <c r="N1043" s="45"/>
      <c r="O1043" s="45"/>
      <c r="P1043" s="45"/>
      <c r="Q1043" s="45"/>
      <c r="R1043" s="45"/>
      <c r="AO1043" s="34"/>
      <c r="AP1043" s="34"/>
      <c r="AQ1043" s="34"/>
      <c r="AR1043" s="34"/>
      <c r="BR1043" s="69"/>
      <c r="BS1043" s="69"/>
      <c r="BT1043" s="69"/>
      <c r="BU1043" s="69"/>
      <c r="BV1043" s="69"/>
      <c r="BW1043" s="69"/>
      <c r="BX1043" s="69"/>
      <c r="BY1043" s="69"/>
      <c r="BZ1043" s="69"/>
      <c r="CA1043" s="69"/>
      <c r="CB1043" s="69"/>
      <c r="CC1043" s="69"/>
      <c r="CD1043" s="69"/>
      <c r="CE1043" s="69"/>
      <c r="CF1043" s="69"/>
      <c r="CG1043" s="69"/>
      <c r="CH1043" s="69"/>
      <c r="CI1043" s="69"/>
      <c r="CJ1043" s="69"/>
      <c r="CK1043" s="69"/>
      <c r="CL1043" s="83"/>
      <c r="CM1043" s="69"/>
    </row>
    <row r="1044" spans="10:91" x14ac:dyDescent="0.25">
      <c r="J1044" s="45"/>
      <c r="K1044" s="45"/>
      <c r="L1044" s="45"/>
      <c r="M1044" s="45"/>
      <c r="N1044" s="45"/>
      <c r="O1044" s="45"/>
      <c r="P1044" s="45"/>
      <c r="Q1044" s="45"/>
      <c r="R1044" s="45"/>
      <c r="AO1044" s="34"/>
      <c r="AP1044" s="34"/>
      <c r="AQ1044" s="34"/>
      <c r="AR1044" s="34"/>
      <c r="BR1044" s="69"/>
      <c r="BS1044" s="69"/>
      <c r="BT1044" s="69"/>
      <c r="BU1044" s="69"/>
      <c r="BV1044" s="69"/>
      <c r="BW1044" s="69"/>
      <c r="BX1044" s="69"/>
      <c r="BY1044" s="69"/>
      <c r="BZ1044" s="69"/>
      <c r="CA1044" s="69"/>
      <c r="CB1044" s="69"/>
      <c r="CC1044" s="69"/>
      <c r="CD1044" s="69"/>
      <c r="CE1044" s="69"/>
      <c r="CF1044" s="69"/>
      <c r="CG1044" s="69"/>
      <c r="CH1044" s="69"/>
      <c r="CI1044" s="69"/>
      <c r="CJ1044" s="69"/>
      <c r="CK1044" s="69"/>
      <c r="CL1044" s="83"/>
      <c r="CM1044" s="69"/>
    </row>
    <row r="1045" spans="10:91" x14ac:dyDescent="0.25">
      <c r="J1045" s="45"/>
      <c r="K1045" s="45"/>
      <c r="L1045" s="45"/>
      <c r="M1045" s="45"/>
      <c r="N1045" s="45"/>
      <c r="O1045" s="45"/>
      <c r="P1045" s="45"/>
      <c r="Q1045" s="45"/>
      <c r="R1045" s="45"/>
      <c r="AO1045" s="34"/>
      <c r="AP1045" s="34"/>
      <c r="AQ1045" s="34"/>
      <c r="AR1045" s="34"/>
      <c r="BR1045" s="69"/>
      <c r="BS1045" s="69"/>
      <c r="BT1045" s="69"/>
      <c r="BU1045" s="69"/>
      <c r="BV1045" s="69"/>
      <c r="BW1045" s="69"/>
      <c r="BX1045" s="69"/>
      <c r="BY1045" s="69"/>
      <c r="BZ1045" s="69"/>
      <c r="CA1045" s="69"/>
      <c r="CB1045" s="69"/>
      <c r="CC1045" s="69"/>
      <c r="CD1045" s="69"/>
      <c r="CE1045" s="69"/>
      <c r="CF1045" s="69"/>
      <c r="CG1045" s="69"/>
      <c r="CH1045" s="69"/>
      <c r="CI1045" s="69"/>
      <c r="CJ1045" s="69"/>
      <c r="CK1045" s="69"/>
      <c r="CL1045" s="83"/>
      <c r="CM1045" s="69"/>
    </row>
    <row r="1046" spans="10:91" x14ac:dyDescent="0.25">
      <c r="J1046" s="45"/>
      <c r="K1046" s="45"/>
      <c r="L1046" s="45"/>
      <c r="M1046" s="45"/>
      <c r="N1046" s="45"/>
      <c r="O1046" s="45"/>
      <c r="P1046" s="45"/>
      <c r="Q1046" s="45"/>
      <c r="R1046" s="45"/>
      <c r="AO1046" s="34"/>
      <c r="AP1046" s="34"/>
      <c r="AQ1046" s="34"/>
      <c r="AR1046" s="34"/>
      <c r="BR1046" s="69"/>
      <c r="BS1046" s="69"/>
      <c r="BT1046" s="69"/>
      <c r="BU1046" s="69"/>
      <c r="BV1046" s="69"/>
      <c r="BW1046" s="69"/>
      <c r="BX1046" s="69"/>
      <c r="BY1046" s="69"/>
      <c r="BZ1046" s="69"/>
      <c r="CA1046" s="69"/>
      <c r="CB1046" s="69"/>
      <c r="CC1046" s="69"/>
      <c r="CD1046" s="69"/>
      <c r="CE1046" s="69"/>
      <c r="CF1046" s="69"/>
      <c r="CG1046" s="69"/>
      <c r="CH1046" s="69"/>
      <c r="CI1046" s="69"/>
      <c r="CJ1046" s="69"/>
      <c r="CK1046" s="69"/>
      <c r="CL1046" s="83"/>
      <c r="CM1046" s="69"/>
    </row>
    <row r="1047" spans="10:91" x14ac:dyDescent="0.25">
      <c r="J1047" s="45"/>
      <c r="K1047" s="45"/>
      <c r="L1047" s="45"/>
      <c r="M1047" s="45"/>
      <c r="N1047" s="45"/>
      <c r="O1047" s="45"/>
      <c r="P1047" s="45"/>
      <c r="Q1047" s="45"/>
      <c r="R1047" s="45"/>
      <c r="AO1047" s="34"/>
      <c r="AP1047" s="34"/>
      <c r="AQ1047" s="34"/>
      <c r="AR1047" s="34"/>
      <c r="BR1047" s="69"/>
      <c r="BS1047" s="69"/>
      <c r="BT1047" s="69"/>
      <c r="BU1047" s="69"/>
      <c r="BV1047" s="69"/>
      <c r="BW1047" s="69"/>
      <c r="BX1047" s="69"/>
      <c r="BY1047" s="69"/>
      <c r="BZ1047" s="69"/>
      <c r="CA1047" s="69"/>
      <c r="CB1047" s="69"/>
      <c r="CC1047" s="69"/>
      <c r="CD1047" s="69"/>
      <c r="CE1047" s="69"/>
      <c r="CF1047" s="69"/>
      <c r="CG1047" s="69"/>
      <c r="CH1047" s="69"/>
      <c r="CI1047" s="69"/>
      <c r="CJ1047" s="69"/>
      <c r="CK1047" s="69"/>
      <c r="CL1047" s="83"/>
      <c r="CM1047" s="69"/>
    </row>
    <row r="1048" spans="10:91" x14ac:dyDescent="0.25">
      <c r="J1048" s="45"/>
      <c r="K1048" s="45"/>
      <c r="L1048" s="45"/>
      <c r="M1048" s="45"/>
      <c r="N1048" s="45"/>
      <c r="O1048" s="45"/>
      <c r="P1048" s="45"/>
      <c r="Q1048" s="45"/>
      <c r="R1048" s="45"/>
      <c r="AO1048" s="34"/>
      <c r="AP1048" s="34"/>
      <c r="AQ1048" s="34"/>
      <c r="AR1048" s="34"/>
      <c r="BR1048" s="69"/>
      <c r="BS1048" s="69"/>
      <c r="BT1048" s="69"/>
      <c r="BU1048" s="69"/>
      <c r="BV1048" s="69"/>
      <c r="BW1048" s="69"/>
      <c r="BX1048" s="69"/>
      <c r="BY1048" s="69"/>
      <c r="BZ1048" s="69"/>
      <c r="CA1048" s="69"/>
      <c r="CB1048" s="69"/>
      <c r="CC1048" s="69"/>
      <c r="CD1048" s="69"/>
      <c r="CE1048" s="69"/>
      <c r="CF1048" s="69"/>
      <c r="CG1048" s="69"/>
      <c r="CH1048" s="69"/>
      <c r="CI1048" s="69"/>
      <c r="CJ1048" s="69"/>
      <c r="CK1048" s="69"/>
      <c r="CL1048" s="83"/>
      <c r="CM1048" s="69"/>
    </row>
    <row r="1049" spans="10:91" x14ac:dyDescent="0.25">
      <c r="J1049" s="45"/>
      <c r="K1049" s="45"/>
      <c r="L1049" s="45"/>
      <c r="M1049" s="45"/>
      <c r="N1049" s="45"/>
      <c r="O1049" s="45"/>
      <c r="P1049" s="45"/>
      <c r="Q1049" s="45"/>
      <c r="R1049" s="45"/>
      <c r="AO1049" s="34"/>
      <c r="AP1049" s="34"/>
      <c r="AQ1049" s="34"/>
      <c r="AR1049" s="34"/>
      <c r="BR1049" s="69"/>
      <c r="BS1049" s="69"/>
      <c r="BT1049" s="69"/>
      <c r="BU1049" s="69"/>
      <c r="BV1049" s="69"/>
      <c r="BW1049" s="69"/>
      <c r="BX1049" s="69"/>
      <c r="BY1049" s="69"/>
      <c r="BZ1049" s="69"/>
      <c r="CA1049" s="69"/>
      <c r="CB1049" s="69"/>
      <c r="CC1049" s="69"/>
      <c r="CD1049" s="69"/>
      <c r="CE1049" s="69"/>
      <c r="CF1049" s="69"/>
      <c r="CG1049" s="69"/>
      <c r="CH1049" s="69"/>
      <c r="CI1049" s="69"/>
      <c r="CJ1049" s="69"/>
      <c r="CK1049" s="69"/>
      <c r="CL1049" s="83"/>
      <c r="CM1049" s="69"/>
    </row>
    <row r="1050" spans="10:91" x14ac:dyDescent="0.25">
      <c r="J1050" s="45"/>
      <c r="K1050" s="45"/>
      <c r="L1050" s="45"/>
      <c r="M1050" s="45"/>
      <c r="N1050" s="45"/>
      <c r="O1050" s="45"/>
      <c r="P1050" s="45"/>
      <c r="Q1050" s="45"/>
      <c r="R1050" s="45"/>
      <c r="AO1050" s="34"/>
      <c r="AP1050" s="34"/>
      <c r="AQ1050" s="34"/>
      <c r="AR1050" s="34"/>
      <c r="BR1050" s="69"/>
      <c r="BS1050" s="69"/>
      <c r="BT1050" s="69"/>
      <c r="BU1050" s="69"/>
      <c r="BV1050" s="69"/>
      <c r="BW1050" s="69"/>
      <c r="BX1050" s="69"/>
      <c r="BY1050" s="69"/>
      <c r="BZ1050" s="69"/>
      <c r="CA1050" s="69"/>
      <c r="CB1050" s="69"/>
      <c r="CC1050" s="69"/>
      <c r="CD1050" s="69"/>
      <c r="CE1050" s="69"/>
      <c r="CF1050" s="69"/>
      <c r="CG1050" s="69"/>
      <c r="CH1050" s="69"/>
      <c r="CI1050" s="69"/>
      <c r="CJ1050" s="69"/>
      <c r="CK1050" s="69"/>
      <c r="CL1050" s="83"/>
      <c r="CM1050" s="69"/>
    </row>
    <row r="1051" spans="10:91" x14ac:dyDescent="0.25">
      <c r="J1051" s="45"/>
      <c r="K1051" s="45"/>
      <c r="L1051" s="45"/>
      <c r="M1051" s="45"/>
      <c r="N1051" s="45"/>
      <c r="O1051" s="45"/>
      <c r="P1051" s="45"/>
      <c r="Q1051" s="45"/>
      <c r="R1051" s="45"/>
      <c r="AO1051" s="34"/>
      <c r="AP1051" s="34"/>
      <c r="AQ1051" s="34"/>
      <c r="AR1051" s="34"/>
      <c r="BR1051" s="69"/>
      <c r="BS1051" s="69"/>
      <c r="BT1051" s="69"/>
      <c r="BU1051" s="69"/>
      <c r="BV1051" s="69"/>
      <c r="BW1051" s="69"/>
      <c r="BX1051" s="69"/>
      <c r="BY1051" s="69"/>
      <c r="BZ1051" s="69"/>
      <c r="CA1051" s="69"/>
      <c r="CB1051" s="69"/>
      <c r="CC1051" s="69"/>
      <c r="CD1051" s="69"/>
      <c r="CE1051" s="69"/>
      <c r="CF1051" s="69"/>
      <c r="CG1051" s="69"/>
      <c r="CH1051" s="69"/>
      <c r="CI1051" s="69"/>
      <c r="CJ1051" s="69"/>
      <c r="CK1051" s="69"/>
      <c r="CL1051" s="83"/>
      <c r="CM1051" s="69"/>
    </row>
    <row r="1052" spans="10:91" x14ac:dyDescent="0.25">
      <c r="J1052" s="45"/>
      <c r="K1052" s="45"/>
      <c r="L1052" s="45"/>
      <c r="M1052" s="45"/>
      <c r="N1052" s="45"/>
      <c r="O1052" s="45"/>
      <c r="P1052" s="45"/>
      <c r="Q1052" s="45"/>
      <c r="R1052" s="45"/>
      <c r="AO1052" s="34"/>
      <c r="AP1052" s="34"/>
      <c r="AQ1052" s="34"/>
      <c r="AR1052" s="34"/>
      <c r="BR1052" s="69"/>
      <c r="BS1052" s="69"/>
      <c r="BT1052" s="69"/>
      <c r="BU1052" s="69"/>
      <c r="BV1052" s="69"/>
      <c r="BW1052" s="69"/>
      <c r="BX1052" s="69"/>
      <c r="BY1052" s="69"/>
      <c r="BZ1052" s="69"/>
      <c r="CA1052" s="69"/>
      <c r="CB1052" s="69"/>
      <c r="CC1052" s="69"/>
      <c r="CD1052" s="69"/>
      <c r="CE1052" s="69"/>
      <c r="CF1052" s="69"/>
      <c r="CG1052" s="69"/>
      <c r="CH1052" s="69"/>
      <c r="CI1052" s="69"/>
      <c r="CJ1052" s="69"/>
      <c r="CK1052" s="69"/>
      <c r="CL1052" s="83"/>
      <c r="CM1052" s="69"/>
    </row>
    <row r="1053" spans="10:91" x14ac:dyDescent="0.25">
      <c r="J1053" s="45"/>
      <c r="K1053" s="45"/>
      <c r="L1053" s="45"/>
      <c r="M1053" s="45"/>
      <c r="N1053" s="45"/>
      <c r="O1053" s="45"/>
      <c r="P1053" s="45"/>
      <c r="Q1053" s="45"/>
      <c r="R1053" s="45"/>
      <c r="AO1053" s="34"/>
      <c r="AP1053" s="34"/>
      <c r="AQ1053" s="34"/>
      <c r="AR1053" s="34"/>
      <c r="BR1053" s="69"/>
      <c r="BS1053" s="69"/>
      <c r="BT1053" s="69"/>
      <c r="BU1053" s="69"/>
      <c r="BV1053" s="69"/>
      <c r="BW1053" s="69"/>
      <c r="BX1053" s="69"/>
      <c r="BY1053" s="69"/>
      <c r="BZ1053" s="69"/>
      <c r="CA1053" s="69"/>
      <c r="CB1053" s="69"/>
      <c r="CC1053" s="69"/>
      <c r="CD1053" s="69"/>
      <c r="CE1053" s="69"/>
      <c r="CF1053" s="69"/>
      <c r="CG1053" s="69"/>
      <c r="CH1053" s="69"/>
      <c r="CI1053" s="69"/>
      <c r="CJ1053" s="69"/>
      <c r="CK1053" s="69"/>
      <c r="CL1053" s="83"/>
      <c r="CM1053" s="69"/>
    </row>
    <row r="1054" spans="10:91" x14ac:dyDescent="0.25">
      <c r="J1054" s="45"/>
      <c r="K1054" s="45"/>
      <c r="L1054" s="45"/>
      <c r="M1054" s="45"/>
      <c r="N1054" s="45"/>
      <c r="O1054" s="45"/>
      <c r="P1054" s="45"/>
      <c r="Q1054" s="45"/>
      <c r="R1054" s="45"/>
      <c r="AO1054" s="34"/>
      <c r="AP1054" s="34"/>
      <c r="AQ1054" s="34"/>
      <c r="AR1054" s="34"/>
      <c r="BR1054" s="69"/>
      <c r="BS1054" s="69"/>
      <c r="BT1054" s="69"/>
      <c r="BU1054" s="69"/>
      <c r="BV1054" s="69"/>
      <c r="BW1054" s="69"/>
      <c r="BX1054" s="69"/>
      <c r="BY1054" s="69"/>
      <c r="BZ1054" s="69"/>
      <c r="CA1054" s="69"/>
      <c r="CB1054" s="69"/>
      <c r="CC1054" s="69"/>
      <c r="CD1054" s="69"/>
      <c r="CE1054" s="69"/>
      <c r="CF1054" s="69"/>
      <c r="CG1054" s="69"/>
      <c r="CH1054" s="69"/>
      <c r="CI1054" s="69"/>
      <c r="CJ1054" s="69"/>
      <c r="CK1054" s="69"/>
      <c r="CL1054" s="83"/>
      <c r="CM1054" s="69"/>
    </row>
    <row r="1055" spans="10:91" x14ac:dyDescent="0.25">
      <c r="J1055" s="45"/>
      <c r="K1055" s="45"/>
      <c r="L1055" s="45"/>
      <c r="M1055" s="45"/>
      <c r="N1055" s="45"/>
      <c r="O1055" s="45"/>
      <c r="P1055" s="45"/>
      <c r="Q1055" s="45"/>
      <c r="R1055" s="45"/>
      <c r="AO1055" s="34"/>
      <c r="AP1055" s="34"/>
      <c r="AQ1055" s="34"/>
      <c r="AR1055" s="34"/>
      <c r="BR1055" s="69"/>
      <c r="BS1055" s="69"/>
      <c r="BT1055" s="69"/>
      <c r="BU1055" s="69"/>
      <c r="BV1055" s="69"/>
      <c r="BW1055" s="69"/>
      <c r="BX1055" s="69"/>
      <c r="BY1055" s="69"/>
      <c r="BZ1055" s="69"/>
      <c r="CA1055" s="69"/>
      <c r="CB1055" s="69"/>
      <c r="CC1055" s="69"/>
      <c r="CD1055" s="69"/>
      <c r="CE1055" s="69"/>
      <c r="CF1055" s="69"/>
      <c r="CG1055" s="69"/>
      <c r="CH1055" s="69"/>
      <c r="CI1055" s="69"/>
      <c r="CJ1055" s="69"/>
      <c r="CK1055" s="69"/>
      <c r="CL1055" s="83"/>
      <c r="CM1055" s="69"/>
    </row>
    <row r="1056" spans="10:91" x14ac:dyDescent="0.25">
      <c r="J1056" s="45"/>
      <c r="K1056" s="45"/>
      <c r="L1056" s="45"/>
      <c r="M1056" s="45"/>
      <c r="N1056" s="45"/>
      <c r="O1056" s="45"/>
      <c r="P1056" s="45"/>
      <c r="Q1056" s="45"/>
      <c r="R1056" s="45"/>
      <c r="AO1056" s="34"/>
      <c r="AP1056" s="34"/>
      <c r="AQ1056" s="34"/>
      <c r="AR1056" s="34"/>
      <c r="BR1056" s="69"/>
      <c r="BS1056" s="69"/>
      <c r="BT1056" s="69"/>
      <c r="BU1056" s="69"/>
      <c r="BV1056" s="69"/>
      <c r="BW1056" s="69"/>
      <c r="BX1056" s="69"/>
      <c r="BY1056" s="69"/>
      <c r="BZ1056" s="69"/>
      <c r="CA1056" s="69"/>
      <c r="CB1056" s="69"/>
      <c r="CC1056" s="69"/>
      <c r="CD1056" s="69"/>
      <c r="CE1056" s="69"/>
      <c r="CF1056" s="69"/>
      <c r="CG1056" s="69"/>
      <c r="CH1056" s="69"/>
      <c r="CI1056" s="69"/>
      <c r="CJ1056" s="69"/>
      <c r="CK1056" s="69"/>
      <c r="CL1056" s="83"/>
      <c r="CM1056" s="69"/>
    </row>
    <row r="1057" spans="10:91" x14ac:dyDescent="0.25">
      <c r="J1057" s="45"/>
      <c r="K1057" s="45"/>
      <c r="L1057" s="45"/>
      <c r="M1057" s="45"/>
      <c r="N1057" s="45"/>
      <c r="O1057" s="45"/>
      <c r="P1057" s="45"/>
      <c r="Q1057" s="45"/>
      <c r="R1057" s="45"/>
      <c r="AO1057" s="34"/>
      <c r="AP1057" s="34"/>
      <c r="AQ1057" s="34"/>
      <c r="AR1057" s="34"/>
      <c r="BR1057" s="69"/>
      <c r="BS1057" s="69"/>
      <c r="BT1057" s="69"/>
      <c r="BU1057" s="69"/>
      <c r="BV1057" s="69"/>
      <c r="BW1057" s="69"/>
      <c r="BX1057" s="69"/>
      <c r="BY1057" s="69"/>
      <c r="BZ1057" s="69"/>
      <c r="CA1057" s="69"/>
      <c r="CB1057" s="69"/>
      <c r="CC1057" s="69"/>
      <c r="CD1057" s="69"/>
      <c r="CE1057" s="69"/>
      <c r="CF1057" s="69"/>
      <c r="CG1057" s="69"/>
      <c r="CH1057" s="69"/>
      <c r="CI1057" s="69"/>
      <c r="CJ1057" s="69"/>
      <c r="CK1057" s="69"/>
      <c r="CL1057" s="83"/>
      <c r="CM1057" s="69"/>
    </row>
    <row r="1058" spans="10:91" x14ac:dyDescent="0.25">
      <c r="J1058" s="45"/>
      <c r="K1058" s="45"/>
      <c r="L1058" s="45"/>
      <c r="M1058" s="45"/>
      <c r="N1058" s="45"/>
      <c r="O1058" s="45"/>
      <c r="P1058" s="45"/>
      <c r="Q1058" s="45"/>
      <c r="R1058" s="45"/>
      <c r="AO1058" s="34"/>
      <c r="AP1058" s="34"/>
      <c r="AQ1058" s="34"/>
      <c r="AR1058" s="34"/>
      <c r="BR1058" s="69"/>
      <c r="BS1058" s="69"/>
      <c r="BT1058" s="69"/>
      <c r="BU1058" s="69"/>
      <c r="BV1058" s="69"/>
      <c r="BW1058" s="69"/>
      <c r="BX1058" s="69"/>
      <c r="BY1058" s="69"/>
      <c r="BZ1058" s="69"/>
      <c r="CA1058" s="69"/>
      <c r="CB1058" s="69"/>
      <c r="CC1058" s="69"/>
      <c r="CD1058" s="69"/>
      <c r="CE1058" s="69"/>
      <c r="CF1058" s="69"/>
      <c r="CG1058" s="69"/>
      <c r="CH1058" s="69"/>
      <c r="CI1058" s="69"/>
      <c r="CJ1058" s="69"/>
      <c r="CK1058" s="69"/>
      <c r="CL1058" s="83"/>
      <c r="CM1058" s="69"/>
    </row>
    <row r="1059" spans="10:91" x14ac:dyDescent="0.25">
      <c r="J1059" s="45"/>
      <c r="K1059" s="45"/>
      <c r="L1059" s="45"/>
      <c r="M1059" s="45"/>
      <c r="N1059" s="45"/>
      <c r="O1059" s="45"/>
      <c r="P1059" s="45"/>
      <c r="Q1059" s="45"/>
      <c r="R1059" s="45"/>
      <c r="AO1059" s="34"/>
      <c r="AP1059" s="34"/>
      <c r="AQ1059" s="34"/>
      <c r="AR1059" s="34"/>
      <c r="BR1059" s="69"/>
      <c r="BS1059" s="69"/>
      <c r="BT1059" s="69"/>
      <c r="BU1059" s="69"/>
      <c r="BV1059" s="69"/>
      <c r="BW1059" s="69"/>
      <c r="BX1059" s="69"/>
      <c r="BY1059" s="69"/>
      <c r="BZ1059" s="69"/>
      <c r="CA1059" s="69"/>
      <c r="CB1059" s="69"/>
      <c r="CC1059" s="69"/>
      <c r="CD1059" s="69"/>
      <c r="CE1059" s="69"/>
      <c r="CF1059" s="69"/>
      <c r="CG1059" s="69"/>
      <c r="CH1059" s="69"/>
      <c r="CI1059" s="69"/>
      <c r="CJ1059" s="69"/>
      <c r="CK1059" s="69"/>
      <c r="CL1059" s="83"/>
      <c r="CM1059" s="69"/>
    </row>
    <row r="1060" spans="10:91" x14ac:dyDescent="0.25">
      <c r="J1060" s="45"/>
      <c r="K1060" s="45"/>
      <c r="L1060" s="45"/>
      <c r="M1060" s="45"/>
      <c r="N1060" s="45"/>
      <c r="O1060" s="45"/>
      <c r="P1060" s="45"/>
      <c r="Q1060" s="45"/>
      <c r="R1060" s="45"/>
      <c r="AO1060" s="34"/>
      <c r="AP1060" s="34"/>
      <c r="AQ1060" s="34"/>
      <c r="AR1060" s="34"/>
      <c r="BR1060" s="69"/>
      <c r="BS1060" s="69"/>
      <c r="BT1060" s="69"/>
      <c r="BU1060" s="69"/>
      <c r="BV1060" s="69"/>
      <c r="BW1060" s="69"/>
      <c r="BX1060" s="69"/>
      <c r="BY1060" s="69"/>
      <c r="BZ1060" s="69"/>
      <c r="CA1060" s="69"/>
      <c r="CB1060" s="69"/>
      <c r="CC1060" s="69"/>
      <c r="CD1060" s="69"/>
      <c r="CE1060" s="69"/>
      <c r="CF1060" s="69"/>
      <c r="CG1060" s="69"/>
      <c r="CH1060" s="69"/>
      <c r="CI1060" s="69"/>
      <c r="CJ1060" s="69"/>
      <c r="CK1060" s="69"/>
      <c r="CL1060" s="83"/>
      <c r="CM1060" s="69"/>
    </row>
    <row r="1061" spans="10:91" x14ac:dyDescent="0.25">
      <c r="J1061" s="45"/>
      <c r="K1061" s="45"/>
      <c r="L1061" s="45"/>
      <c r="M1061" s="45"/>
      <c r="N1061" s="45"/>
      <c r="O1061" s="45"/>
      <c r="P1061" s="45"/>
      <c r="Q1061" s="45"/>
      <c r="R1061" s="45"/>
      <c r="AO1061" s="34"/>
      <c r="AP1061" s="34"/>
      <c r="AQ1061" s="34"/>
      <c r="AR1061" s="34"/>
      <c r="BR1061" s="69"/>
      <c r="BS1061" s="69"/>
      <c r="BT1061" s="69"/>
      <c r="BU1061" s="69"/>
      <c r="BV1061" s="69"/>
      <c r="BW1061" s="69"/>
      <c r="BX1061" s="69"/>
      <c r="BY1061" s="69"/>
      <c r="BZ1061" s="69"/>
      <c r="CA1061" s="69"/>
      <c r="CB1061" s="69"/>
      <c r="CC1061" s="69"/>
      <c r="CD1061" s="69"/>
      <c r="CE1061" s="69"/>
      <c r="CF1061" s="69"/>
      <c r="CG1061" s="69"/>
      <c r="CH1061" s="69"/>
      <c r="CI1061" s="69"/>
      <c r="CJ1061" s="69"/>
      <c r="CK1061" s="69"/>
      <c r="CL1061" s="83"/>
      <c r="CM1061" s="69"/>
    </row>
    <row r="1062" spans="10:91" x14ac:dyDescent="0.25">
      <c r="J1062" s="45"/>
      <c r="K1062" s="45"/>
      <c r="L1062" s="45"/>
      <c r="M1062" s="45"/>
      <c r="N1062" s="45"/>
      <c r="O1062" s="45"/>
      <c r="P1062" s="45"/>
      <c r="Q1062" s="45"/>
      <c r="R1062" s="45"/>
      <c r="AO1062" s="34"/>
      <c r="AP1062" s="34"/>
      <c r="AQ1062" s="34"/>
      <c r="AR1062" s="34"/>
      <c r="BR1062" s="69"/>
      <c r="BS1062" s="69"/>
      <c r="BT1062" s="69"/>
      <c r="BU1062" s="69"/>
      <c r="BV1062" s="69"/>
      <c r="BW1062" s="69"/>
      <c r="BX1062" s="69"/>
      <c r="BY1062" s="69"/>
      <c r="BZ1062" s="69"/>
      <c r="CA1062" s="69"/>
      <c r="CB1062" s="69"/>
      <c r="CC1062" s="69"/>
      <c r="CD1062" s="69"/>
      <c r="CE1062" s="69"/>
      <c r="CF1062" s="69"/>
      <c r="CG1062" s="69"/>
      <c r="CH1062" s="69"/>
      <c r="CI1062" s="69"/>
      <c r="CJ1062" s="69"/>
      <c r="CK1062" s="69"/>
      <c r="CL1062" s="83"/>
      <c r="CM1062" s="69"/>
    </row>
    <row r="1063" spans="10:91" x14ac:dyDescent="0.25">
      <c r="J1063" s="45"/>
      <c r="K1063" s="45"/>
      <c r="L1063" s="45"/>
      <c r="M1063" s="45"/>
      <c r="N1063" s="45"/>
      <c r="O1063" s="45"/>
      <c r="P1063" s="45"/>
      <c r="Q1063" s="45"/>
      <c r="R1063" s="45"/>
      <c r="AO1063" s="34"/>
      <c r="AP1063" s="34"/>
      <c r="AQ1063" s="34"/>
      <c r="AR1063" s="34"/>
      <c r="BR1063" s="69"/>
      <c r="BS1063" s="69"/>
      <c r="BT1063" s="69"/>
      <c r="BU1063" s="69"/>
      <c r="BV1063" s="69"/>
      <c r="BW1063" s="69"/>
      <c r="BX1063" s="69"/>
      <c r="BY1063" s="69"/>
      <c r="BZ1063" s="69"/>
      <c r="CA1063" s="69"/>
      <c r="CB1063" s="69"/>
      <c r="CC1063" s="69"/>
      <c r="CD1063" s="69"/>
      <c r="CE1063" s="69"/>
      <c r="CF1063" s="69"/>
      <c r="CG1063" s="69"/>
      <c r="CH1063" s="69"/>
      <c r="CI1063" s="69"/>
      <c r="CJ1063" s="69"/>
      <c r="CK1063" s="69"/>
      <c r="CL1063" s="83"/>
      <c r="CM1063" s="69"/>
    </row>
    <row r="1064" spans="10:91" x14ac:dyDescent="0.25">
      <c r="J1064" s="45"/>
      <c r="K1064" s="45"/>
      <c r="L1064" s="45"/>
      <c r="M1064" s="45"/>
      <c r="N1064" s="45"/>
      <c r="O1064" s="45"/>
      <c r="P1064" s="45"/>
      <c r="Q1064" s="45"/>
      <c r="R1064" s="45"/>
      <c r="AO1064" s="34"/>
      <c r="AP1064" s="34"/>
      <c r="AQ1064" s="34"/>
      <c r="AR1064" s="34"/>
      <c r="BR1064" s="69"/>
      <c r="BS1064" s="69"/>
      <c r="BT1064" s="69"/>
      <c r="BU1064" s="69"/>
      <c r="BV1064" s="69"/>
      <c r="BW1064" s="69"/>
      <c r="BX1064" s="69"/>
      <c r="BY1064" s="69"/>
      <c r="BZ1064" s="69"/>
      <c r="CA1064" s="69"/>
      <c r="CB1064" s="69"/>
      <c r="CC1064" s="69"/>
      <c r="CD1064" s="69"/>
      <c r="CE1064" s="69"/>
      <c r="CF1064" s="69"/>
      <c r="CG1064" s="69"/>
      <c r="CH1064" s="69"/>
      <c r="CI1064" s="69"/>
      <c r="CJ1064" s="69"/>
      <c r="CK1064" s="69"/>
      <c r="CL1064" s="83"/>
      <c r="CM1064" s="69"/>
    </row>
    <row r="1065" spans="10:91" x14ac:dyDescent="0.25">
      <c r="J1065" s="45"/>
      <c r="K1065" s="45"/>
      <c r="L1065" s="45"/>
      <c r="M1065" s="45"/>
      <c r="N1065" s="45"/>
      <c r="O1065" s="45"/>
      <c r="P1065" s="45"/>
      <c r="Q1065" s="45"/>
      <c r="R1065" s="45"/>
      <c r="AO1065" s="34"/>
      <c r="AP1065" s="34"/>
      <c r="AQ1065" s="34"/>
      <c r="AR1065" s="34"/>
      <c r="BR1065" s="69"/>
      <c r="BS1065" s="69"/>
      <c r="BT1065" s="69"/>
      <c r="BU1065" s="69"/>
      <c r="BV1065" s="69"/>
      <c r="BW1065" s="69"/>
      <c r="BX1065" s="69"/>
      <c r="BY1065" s="69"/>
      <c r="BZ1065" s="69"/>
      <c r="CA1065" s="69"/>
      <c r="CB1065" s="69"/>
      <c r="CC1065" s="69"/>
      <c r="CD1065" s="69"/>
      <c r="CE1065" s="69"/>
      <c r="CF1065" s="69"/>
      <c r="CG1065" s="69"/>
      <c r="CH1065" s="69"/>
      <c r="CI1065" s="69"/>
      <c r="CJ1065" s="69"/>
      <c r="CK1065" s="69"/>
      <c r="CL1065" s="83"/>
      <c r="CM1065" s="69"/>
    </row>
    <row r="1066" spans="10:91" x14ac:dyDescent="0.25">
      <c r="J1066" s="45"/>
      <c r="K1066" s="45"/>
      <c r="L1066" s="45"/>
      <c r="M1066" s="45"/>
      <c r="N1066" s="45"/>
      <c r="O1066" s="45"/>
      <c r="P1066" s="45"/>
      <c r="Q1066" s="45"/>
      <c r="R1066" s="45"/>
      <c r="AO1066" s="34"/>
      <c r="AP1066" s="34"/>
      <c r="AQ1066" s="34"/>
      <c r="AR1066" s="34"/>
      <c r="BR1066" s="69"/>
      <c r="BS1066" s="69"/>
      <c r="BT1066" s="69"/>
      <c r="BU1066" s="69"/>
      <c r="BV1066" s="69"/>
      <c r="BW1066" s="69"/>
      <c r="BX1066" s="69"/>
      <c r="BY1066" s="69"/>
      <c r="BZ1066" s="69"/>
      <c r="CA1066" s="69"/>
      <c r="CB1066" s="69"/>
      <c r="CC1066" s="69"/>
      <c r="CD1066" s="69"/>
      <c r="CE1066" s="69"/>
      <c r="CF1066" s="69"/>
      <c r="CG1066" s="69"/>
      <c r="CH1066" s="69"/>
      <c r="CI1066" s="69"/>
      <c r="CJ1066" s="69"/>
      <c r="CK1066" s="69"/>
      <c r="CL1066" s="83"/>
      <c r="CM1066" s="69"/>
    </row>
    <row r="1067" spans="10:91" x14ac:dyDescent="0.25">
      <c r="J1067" s="45"/>
      <c r="K1067" s="45"/>
      <c r="L1067" s="45"/>
      <c r="M1067" s="45"/>
      <c r="N1067" s="45"/>
      <c r="O1067" s="45"/>
      <c r="P1067" s="45"/>
      <c r="Q1067" s="45"/>
      <c r="R1067" s="45"/>
      <c r="AO1067" s="34"/>
      <c r="AP1067" s="34"/>
      <c r="AQ1067" s="34"/>
      <c r="AR1067" s="34"/>
      <c r="BR1067" s="69"/>
      <c r="BS1067" s="69"/>
      <c r="BT1067" s="69"/>
      <c r="BU1067" s="69"/>
      <c r="BV1067" s="69"/>
      <c r="BW1067" s="69"/>
      <c r="BX1067" s="69"/>
      <c r="BY1067" s="69"/>
      <c r="BZ1067" s="69"/>
      <c r="CA1067" s="69"/>
      <c r="CB1067" s="69"/>
      <c r="CC1067" s="69"/>
      <c r="CD1067" s="69"/>
      <c r="CE1067" s="69"/>
      <c r="CF1067" s="69"/>
      <c r="CG1067" s="69"/>
      <c r="CH1067" s="69"/>
      <c r="CI1067" s="69"/>
      <c r="CJ1067" s="69"/>
      <c r="CK1067" s="69"/>
      <c r="CL1067" s="83"/>
      <c r="CM1067" s="69"/>
    </row>
    <row r="1068" spans="10:91" x14ac:dyDescent="0.25">
      <c r="J1068" s="45"/>
      <c r="K1068" s="45"/>
      <c r="L1068" s="45"/>
      <c r="M1068" s="45"/>
      <c r="N1068" s="45"/>
      <c r="O1068" s="45"/>
      <c r="P1068" s="45"/>
      <c r="Q1068" s="45"/>
      <c r="R1068" s="45"/>
      <c r="AO1068" s="34"/>
      <c r="AP1068" s="34"/>
      <c r="AQ1068" s="34"/>
      <c r="AR1068" s="34"/>
      <c r="BR1068" s="69"/>
      <c r="BS1068" s="69"/>
      <c r="BT1068" s="69"/>
      <c r="BU1068" s="69"/>
      <c r="BV1068" s="69"/>
      <c r="BW1068" s="69"/>
      <c r="BX1068" s="69"/>
      <c r="BY1068" s="69"/>
      <c r="BZ1068" s="69"/>
      <c r="CA1068" s="69"/>
      <c r="CB1068" s="69"/>
      <c r="CC1068" s="69"/>
      <c r="CD1068" s="69"/>
      <c r="CE1068" s="69"/>
      <c r="CF1068" s="69"/>
      <c r="CG1068" s="69"/>
      <c r="CH1068" s="69"/>
      <c r="CI1068" s="69"/>
      <c r="CJ1068" s="69"/>
      <c r="CK1068" s="69"/>
      <c r="CL1068" s="83"/>
      <c r="CM1068" s="69"/>
    </row>
    <row r="1069" spans="10:91" x14ac:dyDescent="0.25">
      <c r="J1069" s="45"/>
      <c r="K1069" s="45"/>
      <c r="L1069" s="45"/>
      <c r="M1069" s="45"/>
      <c r="N1069" s="45"/>
      <c r="O1069" s="45"/>
      <c r="P1069" s="45"/>
      <c r="Q1069" s="45"/>
      <c r="R1069" s="45"/>
      <c r="AO1069" s="34"/>
      <c r="AP1069" s="34"/>
      <c r="AQ1069" s="34"/>
      <c r="AR1069" s="34"/>
      <c r="BR1069" s="69"/>
      <c r="BS1069" s="69"/>
      <c r="BT1069" s="69"/>
      <c r="BU1069" s="69"/>
      <c r="BV1069" s="69"/>
      <c r="BW1069" s="69"/>
      <c r="BX1069" s="69"/>
      <c r="BY1069" s="69"/>
      <c r="BZ1069" s="69"/>
      <c r="CA1069" s="69"/>
      <c r="CB1069" s="69"/>
      <c r="CC1069" s="69"/>
      <c r="CD1069" s="69"/>
      <c r="CE1069" s="69"/>
      <c r="CF1069" s="69"/>
      <c r="CG1069" s="69"/>
      <c r="CH1069" s="69"/>
      <c r="CI1069" s="69"/>
      <c r="CJ1069" s="69"/>
      <c r="CK1069" s="69"/>
      <c r="CL1069" s="83"/>
      <c r="CM1069" s="69"/>
    </row>
    <row r="1070" spans="10:91" x14ac:dyDescent="0.25">
      <c r="J1070" s="45"/>
      <c r="K1070" s="45"/>
      <c r="L1070" s="45"/>
      <c r="M1070" s="45"/>
      <c r="N1070" s="45"/>
      <c r="O1070" s="45"/>
      <c r="P1070" s="45"/>
      <c r="Q1070" s="45"/>
      <c r="R1070" s="45"/>
      <c r="AO1070" s="34"/>
      <c r="AP1070" s="34"/>
      <c r="AQ1070" s="34"/>
      <c r="AR1070" s="34"/>
      <c r="BR1070" s="69"/>
      <c r="BS1070" s="69"/>
      <c r="BT1070" s="69"/>
      <c r="BU1070" s="69"/>
      <c r="BV1070" s="69"/>
      <c r="BW1070" s="69"/>
      <c r="BX1070" s="69"/>
      <c r="BY1070" s="69"/>
      <c r="BZ1070" s="69"/>
      <c r="CA1070" s="69"/>
      <c r="CB1070" s="69"/>
      <c r="CC1070" s="69"/>
      <c r="CD1070" s="69"/>
      <c r="CE1070" s="69"/>
      <c r="CF1070" s="69"/>
      <c r="CG1070" s="69"/>
      <c r="CH1070" s="69"/>
      <c r="CI1070" s="69"/>
      <c r="CJ1070" s="69"/>
      <c r="CK1070" s="69"/>
      <c r="CL1070" s="83"/>
      <c r="CM1070" s="69"/>
    </row>
    <row r="1071" spans="10:91" x14ac:dyDescent="0.25">
      <c r="J1071" s="45"/>
      <c r="K1071" s="45"/>
      <c r="L1071" s="45"/>
      <c r="M1071" s="45"/>
      <c r="N1071" s="45"/>
      <c r="O1071" s="45"/>
      <c r="P1071" s="45"/>
      <c r="Q1071" s="45"/>
      <c r="R1071" s="45"/>
      <c r="AO1071" s="34"/>
      <c r="AP1071" s="34"/>
      <c r="AQ1071" s="34"/>
      <c r="AR1071" s="34"/>
      <c r="BR1071" s="69"/>
      <c r="BS1071" s="69"/>
      <c r="BT1071" s="69"/>
      <c r="BU1071" s="69"/>
      <c r="BV1071" s="69"/>
      <c r="BW1071" s="69"/>
      <c r="BX1071" s="69"/>
      <c r="BY1071" s="69"/>
      <c r="BZ1071" s="69"/>
      <c r="CA1071" s="69"/>
      <c r="CB1071" s="69"/>
      <c r="CC1071" s="69"/>
      <c r="CD1071" s="69"/>
      <c r="CE1071" s="69"/>
      <c r="CF1071" s="69"/>
      <c r="CG1071" s="69"/>
      <c r="CH1071" s="69"/>
      <c r="CI1071" s="69"/>
      <c r="CJ1071" s="69"/>
      <c r="CK1071" s="69"/>
      <c r="CL1071" s="83"/>
      <c r="CM1071" s="69"/>
    </row>
    <row r="1072" spans="10:91" x14ac:dyDescent="0.25">
      <c r="J1072" s="45"/>
      <c r="K1072" s="45"/>
      <c r="L1072" s="45"/>
      <c r="M1072" s="45"/>
      <c r="N1072" s="45"/>
      <c r="O1072" s="45"/>
      <c r="P1072" s="45"/>
      <c r="Q1072" s="45"/>
      <c r="R1072" s="45"/>
      <c r="AO1072" s="34"/>
      <c r="AP1072" s="34"/>
      <c r="AQ1072" s="34"/>
      <c r="AR1072" s="34"/>
      <c r="BR1072" s="69"/>
      <c r="BS1072" s="69"/>
      <c r="BT1072" s="69"/>
      <c r="BU1072" s="69"/>
      <c r="BV1072" s="69"/>
      <c r="BW1072" s="69"/>
      <c r="BX1072" s="69"/>
      <c r="BY1072" s="69"/>
      <c r="BZ1072" s="69"/>
      <c r="CA1072" s="69"/>
      <c r="CB1072" s="69"/>
      <c r="CC1072" s="69"/>
      <c r="CD1072" s="69"/>
      <c r="CE1072" s="69"/>
      <c r="CF1072" s="69"/>
      <c r="CG1072" s="69"/>
      <c r="CH1072" s="69"/>
      <c r="CI1072" s="69"/>
      <c r="CJ1072" s="69"/>
      <c r="CK1072" s="69"/>
      <c r="CL1072" s="83"/>
      <c r="CM1072" s="69"/>
    </row>
    <row r="1073" spans="10:91" x14ac:dyDescent="0.25">
      <c r="J1073" s="45"/>
      <c r="K1073" s="45"/>
      <c r="L1073" s="45"/>
      <c r="M1073" s="45"/>
      <c r="N1073" s="45"/>
      <c r="O1073" s="45"/>
      <c r="P1073" s="45"/>
      <c r="Q1073" s="45"/>
      <c r="R1073" s="45"/>
      <c r="AO1073" s="34"/>
      <c r="AP1073" s="34"/>
      <c r="AQ1073" s="34"/>
      <c r="AR1073" s="34"/>
      <c r="BR1073" s="69"/>
      <c r="BS1073" s="69"/>
      <c r="BT1073" s="69"/>
      <c r="BU1073" s="69"/>
      <c r="BV1073" s="69"/>
      <c r="BW1073" s="69"/>
      <c r="BX1073" s="69"/>
      <c r="BY1073" s="69"/>
      <c r="BZ1073" s="69"/>
      <c r="CA1073" s="69"/>
      <c r="CB1073" s="69"/>
      <c r="CC1073" s="69"/>
      <c r="CD1073" s="69"/>
      <c r="CE1073" s="69"/>
      <c r="CF1073" s="69"/>
      <c r="CG1073" s="69"/>
      <c r="CH1073" s="69"/>
      <c r="CI1073" s="69"/>
      <c r="CJ1073" s="69"/>
      <c r="CK1073" s="69"/>
      <c r="CL1073" s="83"/>
      <c r="CM1073" s="69"/>
    </row>
    <row r="1074" spans="10:91" x14ac:dyDescent="0.25">
      <c r="J1074" s="45"/>
      <c r="K1074" s="45"/>
      <c r="L1074" s="45"/>
      <c r="M1074" s="45"/>
      <c r="N1074" s="45"/>
      <c r="O1074" s="45"/>
      <c r="P1074" s="45"/>
      <c r="Q1074" s="45"/>
      <c r="R1074" s="45"/>
      <c r="AO1074" s="34"/>
      <c r="AP1074" s="34"/>
      <c r="AQ1074" s="34"/>
      <c r="AR1074" s="34"/>
      <c r="BR1074" s="69"/>
      <c r="BS1074" s="69"/>
      <c r="BT1074" s="69"/>
      <c r="BU1074" s="69"/>
      <c r="BV1074" s="69"/>
      <c r="BW1074" s="69"/>
      <c r="BX1074" s="69"/>
      <c r="BY1074" s="69"/>
      <c r="BZ1074" s="69"/>
      <c r="CA1074" s="69"/>
      <c r="CB1074" s="69"/>
      <c r="CC1074" s="69"/>
      <c r="CD1074" s="69"/>
      <c r="CE1074" s="69"/>
      <c r="CF1074" s="69"/>
      <c r="CG1074" s="69"/>
      <c r="CH1074" s="69"/>
      <c r="CI1074" s="69"/>
      <c r="CJ1074" s="69"/>
      <c r="CK1074" s="69"/>
      <c r="CL1074" s="83"/>
      <c r="CM1074" s="69"/>
    </row>
    <row r="1075" spans="10:91" x14ac:dyDescent="0.25">
      <c r="J1075" s="45"/>
      <c r="K1075" s="45"/>
      <c r="L1075" s="45"/>
      <c r="M1075" s="45"/>
      <c r="N1075" s="45"/>
      <c r="O1075" s="45"/>
      <c r="P1075" s="45"/>
      <c r="Q1075" s="45"/>
      <c r="R1075" s="45"/>
      <c r="AO1075" s="34"/>
      <c r="AP1075" s="34"/>
      <c r="AQ1075" s="34"/>
      <c r="AR1075" s="34"/>
      <c r="BR1075" s="69"/>
      <c r="BS1075" s="69"/>
      <c r="BT1075" s="69"/>
      <c r="BU1075" s="69"/>
      <c r="BV1075" s="69"/>
      <c r="BW1075" s="69"/>
      <c r="BX1075" s="69"/>
      <c r="BY1075" s="69"/>
      <c r="BZ1075" s="69"/>
      <c r="CA1075" s="69"/>
      <c r="CB1075" s="69"/>
      <c r="CC1075" s="69"/>
      <c r="CD1075" s="69"/>
      <c r="CE1075" s="69"/>
      <c r="CF1075" s="69"/>
      <c r="CG1075" s="69"/>
      <c r="CH1075" s="69"/>
      <c r="CI1075" s="69"/>
      <c r="CJ1075" s="69"/>
      <c r="CK1075" s="69"/>
      <c r="CL1075" s="83"/>
      <c r="CM1075" s="69"/>
    </row>
    <row r="1076" spans="10:91" x14ac:dyDescent="0.25">
      <c r="J1076" s="45"/>
      <c r="K1076" s="45"/>
      <c r="L1076" s="45"/>
      <c r="M1076" s="45"/>
      <c r="N1076" s="45"/>
      <c r="O1076" s="45"/>
      <c r="P1076" s="45"/>
      <c r="Q1076" s="45"/>
      <c r="R1076" s="45"/>
      <c r="AO1076" s="34"/>
      <c r="AP1076" s="34"/>
      <c r="AQ1076" s="34"/>
      <c r="AR1076" s="34"/>
      <c r="BR1076" s="69"/>
      <c r="BS1076" s="69"/>
      <c r="BT1076" s="69"/>
      <c r="BU1076" s="69"/>
      <c r="BV1076" s="69"/>
      <c r="BW1076" s="69"/>
      <c r="BX1076" s="69"/>
      <c r="BY1076" s="69"/>
      <c r="BZ1076" s="69"/>
      <c r="CA1076" s="69"/>
      <c r="CB1076" s="69"/>
      <c r="CC1076" s="69"/>
      <c r="CD1076" s="69"/>
      <c r="CE1076" s="69"/>
      <c r="CF1076" s="69"/>
      <c r="CG1076" s="69"/>
      <c r="CH1076" s="69"/>
      <c r="CI1076" s="69"/>
      <c r="CJ1076" s="69"/>
      <c r="CK1076" s="69"/>
      <c r="CL1076" s="83"/>
      <c r="CM1076" s="69"/>
    </row>
    <row r="1077" spans="10:91" x14ac:dyDescent="0.25">
      <c r="J1077" s="45"/>
      <c r="K1077" s="45"/>
      <c r="L1077" s="45"/>
      <c r="M1077" s="45"/>
      <c r="N1077" s="45"/>
      <c r="O1077" s="45"/>
      <c r="P1077" s="45"/>
      <c r="Q1077" s="45"/>
      <c r="R1077" s="45"/>
      <c r="AO1077" s="34"/>
      <c r="AP1077" s="34"/>
      <c r="AQ1077" s="34"/>
      <c r="AR1077" s="34"/>
      <c r="BR1077" s="69"/>
      <c r="BS1077" s="69"/>
      <c r="BT1077" s="69"/>
      <c r="BU1077" s="69"/>
      <c r="BV1077" s="69"/>
      <c r="BW1077" s="69"/>
      <c r="BX1077" s="69"/>
      <c r="BY1077" s="69"/>
      <c r="BZ1077" s="69"/>
      <c r="CA1077" s="69"/>
      <c r="CB1077" s="69"/>
      <c r="CC1077" s="69"/>
      <c r="CD1077" s="69"/>
      <c r="CE1077" s="69"/>
      <c r="CF1077" s="69"/>
      <c r="CG1077" s="69"/>
      <c r="CH1077" s="69"/>
      <c r="CI1077" s="69"/>
      <c r="CJ1077" s="69"/>
      <c r="CK1077" s="69"/>
      <c r="CL1077" s="83"/>
      <c r="CM1077" s="69"/>
    </row>
    <row r="1078" spans="10:91" x14ac:dyDescent="0.25">
      <c r="J1078" s="45"/>
      <c r="K1078" s="45"/>
      <c r="L1078" s="45"/>
      <c r="M1078" s="45"/>
      <c r="N1078" s="45"/>
      <c r="O1078" s="45"/>
      <c r="P1078" s="45"/>
      <c r="Q1078" s="45"/>
      <c r="R1078" s="45"/>
      <c r="AO1078" s="34"/>
      <c r="AP1078" s="34"/>
      <c r="AQ1078" s="34"/>
      <c r="AR1078" s="34"/>
      <c r="BR1078" s="69"/>
      <c r="BS1078" s="69"/>
      <c r="BT1078" s="69"/>
      <c r="BU1078" s="69"/>
      <c r="BV1078" s="69"/>
      <c r="BW1078" s="69"/>
      <c r="BX1078" s="69"/>
      <c r="BY1078" s="69"/>
      <c r="BZ1078" s="69"/>
      <c r="CA1078" s="69"/>
      <c r="CB1078" s="69"/>
      <c r="CC1078" s="69"/>
      <c r="CD1078" s="69"/>
      <c r="CE1078" s="69"/>
      <c r="CF1078" s="69"/>
      <c r="CG1078" s="69"/>
      <c r="CH1078" s="69"/>
      <c r="CI1078" s="69"/>
      <c r="CJ1078" s="69"/>
      <c r="CK1078" s="69"/>
      <c r="CL1078" s="83"/>
      <c r="CM1078" s="69"/>
    </row>
    <row r="1079" spans="10:91" x14ac:dyDescent="0.25">
      <c r="J1079" s="45"/>
      <c r="K1079" s="45"/>
      <c r="L1079" s="45"/>
      <c r="M1079" s="45"/>
      <c r="N1079" s="45"/>
      <c r="O1079" s="45"/>
      <c r="P1079" s="45"/>
      <c r="Q1079" s="45"/>
      <c r="R1079" s="45"/>
      <c r="AO1079" s="34"/>
      <c r="AP1079" s="34"/>
      <c r="AQ1079" s="34"/>
      <c r="AR1079" s="34"/>
      <c r="BR1079" s="69"/>
      <c r="BS1079" s="69"/>
      <c r="BT1079" s="69"/>
      <c r="BU1079" s="69"/>
      <c r="BV1079" s="69"/>
      <c r="BW1079" s="69"/>
      <c r="BX1079" s="69"/>
      <c r="BY1079" s="69"/>
      <c r="BZ1079" s="69"/>
      <c r="CA1079" s="69"/>
      <c r="CB1079" s="69"/>
      <c r="CC1079" s="69"/>
      <c r="CD1079" s="69"/>
      <c r="CE1079" s="69"/>
      <c r="CF1079" s="69"/>
      <c r="CG1079" s="69"/>
      <c r="CH1079" s="69"/>
      <c r="CI1079" s="69"/>
      <c r="CJ1079" s="69"/>
      <c r="CK1079" s="69"/>
      <c r="CL1079" s="83"/>
      <c r="CM1079" s="69"/>
    </row>
    <row r="1080" spans="10:91" x14ac:dyDescent="0.25">
      <c r="J1080" s="45"/>
      <c r="K1080" s="45"/>
      <c r="L1080" s="45"/>
      <c r="M1080" s="45"/>
      <c r="N1080" s="45"/>
      <c r="O1080" s="45"/>
      <c r="P1080" s="45"/>
      <c r="Q1080" s="45"/>
      <c r="R1080" s="45"/>
      <c r="AO1080" s="34"/>
      <c r="AP1080" s="34"/>
      <c r="AQ1080" s="34"/>
      <c r="AR1080" s="34"/>
      <c r="BR1080" s="69"/>
      <c r="BS1080" s="69"/>
      <c r="BT1080" s="69"/>
      <c r="BU1080" s="69"/>
      <c r="BV1080" s="69"/>
      <c r="BW1080" s="69"/>
      <c r="BX1080" s="69"/>
      <c r="BY1080" s="69"/>
      <c r="BZ1080" s="69"/>
      <c r="CA1080" s="69"/>
      <c r="CB1080" s="69"/>
      <c r="CC1080" s="69"/>
      <c r="CD1080" s="69"/>
      <c r="CE1080" s="69"/>
      <c r="CF1080" s="69"/>
      <c r="CG1080" s="69"/>
      <c r="CH1080" s="69"/>
      <c r="CI1080" s="69"/>
      <c r="CJ1080" s="69"/>
      <c r="CK1080" s="69"/>
      <c r="CL1080" s="83"/>
      <c r="CM1080" s="69"/>
    </row>
    <row r="1081" spans="10:91" x14ac:dyDescent="0.25">
      <c r="J1081" s="45"/>
      <c r="K1081" s="45"/>
      <c r="L1081" s="45"/>
      <c r="M1081" s="45"/>
      <c r="N1081" s="45"/>
      <c r="O1081" s="45"/>
      <c r="P1081" s="45"/>
      <c r="Q1081" s="45"/>
      <c r="R1081" s="45"/>
      <c r="AO1081" s="34"/>
      <c r="AP1081" s="34"/>
      <c r="AQ1081" s="34"/>
      <c r="AR1081" s="34"/>
      <c r="BR1081" s="69"/>
      <c r="BS1081" s="69"/>
      <c r="BT1081" s="69"/>
      <c r="BU1081" s="69"/>
      <c r="BV1081" s="69"/>
      <c r="BW1081" s="69"/>
      <c r="BX1081" s="69"/>
      <c r="BY1081" s="69"/>
      <c r="BZ1081" s="69"/>
      <c r="CA1081" s="69"/>
      <c r="CB1081" s="69"/>
      <c r="CC1081" s="69"/>
      <c r="CD1081" s="69"/>
      <c r="CE1081" s="69"/>
      <c r="CF1081" s="69"/>
      <c r="CG1081" s="69"/>
      <c r="CH1081" s="69"/>
      <c r="CI1081" s="69"/>
      <c r="CJ1081" s="69"/>
      <c r="CK1081" s="69"/>
      <c r="CL1081" s="83"/>
      <c r="CM1081" s="69"/>
    </row>
    <row r="1082" spans="10:91" x14ac:dyDescent="0.25">
      <c r="J1082" s="45"/>
      <c r="K1082" s="45"/>
      <c r="L1082" s="45"/>
      <c r="M1082" s="45"/>
      <c r="N1082" s="45"/>
      <c r="O1082" s="45"/>
      <c r="P1082" s="45"/>
      <c r="Q1082" s="45"/>
      <c r="R1082" s="45"/>
      <c r="AO1082" s="34"/>
      <c r="AP1082" s="34"/>
      <c r="AQ1082" s="34"/>
      <c r="AR1082" s="34"/>
      <c r="BR1082" s="69"/>
      <c r="BS1082" s="69"/>
      <c r="BT1082" s="69"/>
      <c r="BU1082" s="69"/>
      <c r="BV1082" s="69"/>
      <c r="BW1082" s="69"/>
      <c r="BX1082" s="69"/>
      <c r="BY1082" s="69"/>
      <c r="BZ1082" s="69"/>
      <c r="CA1082" s="69"/>
      <c r="CB1082" s="69"/>
      <c r="CC1082" s="69"/>
      <c r="CD1082" s="69"/>
      <c r="CE1082" s="69"/>
      <c r="CF1082" s="69"/>
      <c r="CG1082" s="69"/>
      <c r="CH1082" s="69"/>
      <c r="CI1082" s="69"/>
      <c r="CJ1082" s="69"/>
      <c r="CK1082" s="69"/>
      <c r="CL1082" s="83"/>
      <c r="CM1082" s="69"/>
    </row>
    <row r="1083" spans="10:91" x14ac:dyDescent="0.25">
      <c r="J1083" s="45"/>
      <c r="K1083" s="45"/>
      <c r="L1083" s="45"/>
      <c r="M1083" s="45"/>
      <c r="N1083" s="45"/>
      <c r="O1083" s="45"/>
      <c r="P1083" s="45"/>
      <c r="Q1083" s="45"/>
      <c r="R1083" s="45"/>
      <c r="AO1083" s="34"/>
      <c r="AP1083" s="34"/>
      <c r="AQ1083" s="34"/>
      <c r="AR1083" s="34"/>
      <c r="BR1083" s="69"/>
      <c r="BS1083" s="69"/>
      <c r="BT1083" s="69"/>
      <c r="BU1083" s="69"/>
      <c r="BV1083" s="69"/>
      <c r="BW1083" s="69"/>
      <c r="BX1083" s="69"/>
      <c r="BY1083" s="69"/>
      <c r="BZ1083" s="69"/>
      <c r="CA1083" s="69"/>
      <c r="CB1083" s="69"/>
      <c r="CC1083" s="69"/>
      <c r="CD1083" s="69"/>
      <c r="CE1083" s="69"/>
      <c r="CF1083" s="69"/>
      <c r="CG1083" s="69"/>
      <c r="CH1083" s="69"/>
      <c r="CI1083" s="69"/>
      <c r="CJ1083" s="69"/>
      <c r="CK1083" s="69"/>
      <c r="CL1083" s="83"/>
      <c r="CM1083" s="69"/>
    </row>
    <row r="1084" spans="10:91" x14ac:dyDescent="0.25">
      <c r="J1084" s="45"/>
      <c r="K1084" s="45"/>
      <c r="L1084" s="45"/>
      <c r="M1084" s="45"/>
      <c r="N1084" s="45"/>
      <c r="O1084" s="45"/>
      <c r="P1084" s="45"/>
      <c r="Q1084" s="45"/>
      <c r="R1084" s="45"/>
      <c r="AO1084" s="34"/>
      <c r="AP1084" s="34"/>
      <c r="AQ1084" s="34"/>
      <c r="AR1084" s="34"/>
      <c r="BR1084" s="69"/>
      <c r="BS1084" s="69"/>
      <c r="BT1084" s="69"/>
      <c r="BU1084" s="69"/>
      <c r="BV1084" s="69"/>
      <c r="BW1084" s="69"/>
      <c r="BX1084" s="69"/>
      <c r="BY1084" s="69"/>
      <c r="BZ1084" s="69"/>
      <c r="CA1084" s="69"/>
      <c r="CB1084" s="69"/>
      <c r="CC1084" s="69"/>
      <c r="CD1084" s="69"/>
      <c r="CE1084" s="69"/>
      <c r="CF1084" s="69"/>
      <c r="CG1084" s="69"/>
      <c r="CH1084" s="69"/>
      <c r="CI1084" s="69"/>
      <c r="CJ1084" s="69"/>
      <c r="CK1084" s="69"/>
      <c r="CL1084" s="83"/>
      <c r="CM1084" s="69"/>
    </row>
    <row r="1085" spans="10:91" x14ac:dyDescent="0.25">
      <c r="J1085" s="45"/>
      <c r="K1085" s="45"/>
      <c r="L1085" s="45"/>
      <c r="M1085" s="45"/>
      <c r="N1085" s="45"/>
      <c r="O1085" s="45"/>
      <c r="P1085" s="45"/>
      <c r="Q1085" s="45"/>
      <c r="R1085" s="45"/>
      <c r="AO1085" s="34"/>
      <c r="AP1085" s="34"/>
      <c r="AQ1085" s="34"/>
      <c r="AR1085" s="34"/>
      <c r="BR1085" s="69"/>
      <c r="BS1085" s="69"/>
      <c r="BT1085" s="69"/>
      <c r="BU1085" s="69"/>
      <c r="BV1085" s="69"/>
      <c r="BW1085" s="69"/>
      <c r="BX1085" s="69"/>
      <c r="BY1085" s="69"/>
      <c r="BZ1085" s="69"/>
      <c r="CA1085" s="69"/>
      <c r="CB1085" s="69"/>
      <c r="CC1085" s="69"/>
      <c r="CD1085" s="69"/>
      <c r="CE1085" s="69"/>
      <c r="CF1085" s="69"/>
      <c r="CG1085" s="69"/>
      <c r="CH1085" s="69"/>
      <c r="CI1085" s="69"/>
      <c r="CJ1085" s="69"/>
      <c r="CK1085" s="69"/>
      <c r="CL1085" s="83"/>
      <c r="CM1085" s="69"/>
    </row>
    <row r="1086" spans="10:91" x14ac:dyDescent="0.25">
      <c r="J1086" s="45"/>
      <c r="K1086" s="45"/>
      <c r="L1086" s="45"/>
      <c r="M1086" s="45"/>
      <c r="N1086" s="45"/>
      <c r="O1086" s="45"/>
      <c r="P1086" s="45"/>
      <c r="Q1086" s="45"/>
      <c r="R1086" s="45"/>
      <c r="AO1086" s="34"/>
      <c r="AP1086" s="34"/>
      <c r="AQ1086" s="34"/>
      <c r="AR1086" s="34"/>
      <c r="BR1086" s="69"/>
      <c r="BS1086" s="69"/>
      <c r="BT1086" s="69"/>
      <c r="BU1086" s="69"/>
      <c r="BV1086" s="69"/>
      <c r="BW1086" s="69"/>
      <c r="BX1086" s="69"/>
      <c r="BY1086" s="69"/>
      <c r="BZ1086" s="69"/>
      <c r="CA1086" s="69"/>
      <c r="CB1086" s="69"/>
      <c r="CC1086" s="69"/>
      <c r="CD1086" s="69"/>
      <c r="CE1086" s="69"/>
      <c r="CF1086" s="69"/>
      <c r="CG1086" s="69"/>
      <c r="CH1086" s="69"/>
      <c r="CI1086" s="69"/>
      <c r="CJ1086" s="69"/>
      <c r="CK1086" s="69"/>
      <c r="CL1086" s="83"/>
      <c r="CM1086" s="69"/>
    </row>
    <row r="1087" spans="10:91" x14ac:dyDescent="0.25">
      <c r="J1087" s="45"/>
      <c r="K1087" s="45"/>
      <c r="L1087" s="45"/>
      <c r="M1087" s="45"/>
      <c r="N1087" s="45"/>
      <c r="O1087" s="45"/>
      <c r="P1087" s="45"/>
      <c r="Q1087" s="45"/>
      <c r="R1087" s="45"/>
      <c r="AO1087" s="34"/>
      <c r="AP1087" s="34"/>
      <c r="AQ1087" s="34"/>
      <c r="AR1087" s="34"/>
      <c r="BR1087" s="69"/>
      <c r="BS1087" s="69"/>
      <c r="BT1087" s="69"/>
      <c r="BU1087" s="69"/>
      <c r="BV1087" s="69"/>
      <c r="BW1087" s="69"/>
      <c r="BX1087" s="69"/>
      <c r="BY1087" s="69"/>
      <c r="BZ1087" s="69"/>
      <c r="CA1087" s="69"/>
      <c r="CB1087" s="69"/>
      <c r="CC1087" s="69"/>
      <c r="CD1087" s="69"/>
      <c r="CE1087" s="69"/>
      <c r="CF1087" s="69"/>
      <c r="CG1087" s="69"/>
      <c r="CH1087" s="69"/>
      <c r="CI1087" s="69"/>
      <c r="CJ1087" s="69"/>
      <c r="CK1087" s="69"/>
      <c r="CL1087" s="83"/>
      <c r="CM1087" s="69"/>
    </row>
    <row r="1088" spans="10:91" x14ac:dyDescent="0.25">
      <c r="J1088" s="45"/>
      <c r="K1088" s="45"/>
      <c r="L1088" s="45"/>
      <c r="M1088" s="45"/>
      <c r="N1088" s="45"/>
      <c r="O1088" s="45"/>
      <c r="P1088" s="45"/>
      <c r="Q1088" s="45"/>
      <c r="R1088" s="45"/>
      <c r="AO1088" s="34"/>
      <c r="AP1088" s="34"/>
      <c r="AQ1088" s="34"/>
      <c r="AR1088" s="34"/>
      <c r="BR1088" s="69"/>
      <c r="BS1088" s="69"/>
      <c r="BT1088" s="69"/>
      <c r="BU1088" s="69"/>
      <c r="BV1088" s="69"/>
      <c r="BW1088" s="69"/>
      <c r="BX1088" s="69"/>
      <c r="BY1088" s="69"/>
      <c r="BZ1088" s="69"/>
      <c r="CA1088" s="69"/>
      <c r="CB1088" s="69"/>
      <c r="CC1088" s="69"/>
      <c r="CD1088" s="69"/>
      <c r="CE1088" s="69"/>
      <c r="CF1088" s="69"/>
      <c r="CG1088" s="69"/>
      <c r="CH1088" s="69"/>
      <c r="CI1088" s="69"/>
      <c r="CJ1088" s="69"/>
      <c r="CK1088" s="69"/>
      <c r="CL1088" s="83"/>
      <c r="CM1088" s="69"/>
    </row>
    <row r="1089" spans="10:91" x14ac:dyDescent="0.25">
      <c r="J1089" s="45"/>
      <c r="K1089" s="45"/>
      <c r="L1089" s="45"/>
      <c r="M1089" s="45"/>
      <c r="N1089" s="45"/>
      <c r="O1089" s="45"/>
      <c r="P1089" s="45"/>
      <c r="Q1089" s="45"/>
      <c r="R1089" s="45"/>
      <c r="AO1089" s="34"/>
      <c r="AP1089" s="34"/>
      <c r="AQ1089" s="34"/>
      <c r="AR1089" s="34"/>
      <c r="BR1089" s="69"/>
      <c r="BS1089" s="69"/>
      <c r="BT1089" s="69"/>
      <c r="BU1089" s="69"/>
      <c r="BV1089" s="69"/>
      <c r="BW1089" s="69"/>
      <c r="BX1089" s="69"/>
      <c r="BY1089" s="69"/>
      <c r="BZ1089" s="69"/>
      <c r="CA1089" s="69"/>
      <c r="CB1089" s="69"/>
      <c r="CC1089" s="69"/>
      <c r="CD1089" s="69"/>
      <c r="CE1089" s="69"/>
      <c r="CF1089" s="69"/>
      <c r="CG1089" s="69"/>
      <c r="CH1089" s="69"/>
      <c r="CI1089" s="69"/>
      <c r="CJ1089" s="69"/>
      <c r="CK1089" s="69"/>
      <c r="CL1089" s="83"/>
      <c r="CM1089" s="69"/>
    </row>
    <row r="1090" spans="10:91" x14ac:dyDescent="0.25">
      <c r="J1090" s="45"/>
      <c r="K1090" s="45"/>
      <c r="L1090" s="45"/>
      <c r="M1090" s="45"/>
      <c r="N1090" s="45"/>
      <c r="O1090" s="45"/>
      <c r="P1090" s="45"/>
      <c r="Q1090" s="45"/>
      <c r="R1090" s="45"/>
      <c r="AO1090" s="34"/>
      <c r="AP1090" s="34"/>
      <c r="AQ1090" s="34"/>
      <c r="AR1090" s="34"/>
      <c r="BR1090" s="69"/>
      <c r="BS1090" s="69"/>
      <c r="BT1090" s="69"/>
      <c r="BU1090" s="69"/>
      <c r="BV1090" s="69"/>
      <c r="BW1090" s="69"/>
      <c r="BX1090" s="69"/>
      <c r="BY1090" s="69"/>
      <c r="BZ1090" s="69"/>
      <c r="CA1090" s="69"/>
      <c r="CB1090" s="69"/>
      <c r="CC1090" s="69"/>
      <c r="CD1090" s="69"/>
      <c r="CE1090" s="69"/>
      <c r="CF1090" s="69"/>
      <c r="CG1090" s="69"/>
      <c r="CH1090" s="69"/>
      <c r="CI1090" s="69"/>
      <c r="CJ1090" s="69"/>
      <c r="CK1090" s="69"/>
      <c r="CL1090" s="83"/>
      <c r="CM1090" s="69"/>
    </row>
    <row r="1091" spans="10:91" x14ac:dyDescent="0.25">
      <c r="J1091" s="45"/>
      <c r="K1091" s="45"/>
      <c r="L1091" s="45"/>
      <c r="M1091" s="45"/>
      <c r="N1091" s="45"/>
      <c r="O1091" s="45"/>
      <c r="P1091" s="45"/>
      <c r="Q1091" s="45"/>
      <c r="R1091" s="45"/>
      <c r="AO1091" s="34"/>
      <c r="AP1091" s="34"/>
      <c r="AQ1091" s="34"/>
      <c r="AR1091" s="34"/>
      <c r="BR1091" s="69"/>
      <c r="BS1091" s="69"/>
      <c r="BT1091" s="69"/>
      <c r="BU1091" s="69"/>
      <c r="BV1091" s="69"/>
      <c r="BW1091" s="69"/>
      <c r="BX1091" s="69"/>
      <c r="BY1091" s="69"/>
      <c r="BZ1091" s="69"/>
      <c r="CA1091" s="69"/>
      <c r="CB1091" s="69"/>
      <c r="CC1091" s="69"/>
      <c r="CD1091" s="69"/>
      <c r="CE1091" s="69"/>
      <c r="CF1091" s="69"/>
      <c r="CG1091" s="69"/>
      <c r="CH1091" s="69"/>
      <c r="CI1091" s="69"/>
      <c r="CJ1091" s="69"/>
      <c r="CK1091" s="69"/>
      <c r="CL1091" s="83"/>
      <c r="CM1091" s="69"/>
    </row>
    <row r="1092" spans="10:91" x14ac:dyDescent="0.25">
      <c r="J1092" s="45"/>
      <c r="K1092" s="45"/>
      <c r="L1092" s="45"/>
      <c r="M1092" s="45"/>
      <c r="N1092" s="45"/>
      <c r="O1092" s="45"/>
      <c r="P1092" s="45"/>
      <c r="Q1092" s="45"/>
      <c r="R1092" s="45"/>
      <c r="AO1092" s="34"/>
      <c r="AP1092" s="34"/>
      <c r="AQ1092" s="34"/>
      <c r="AR1092" s="34"/>
      <c r="BR1092" s="69"/>
      <c r="BS1092" s="69"/>
      <c r="BT1092" s="69"/>
      <c r="BU1092" s="69"/>
      <c r="BV1092" s="69"/>
      <c r="BW1092" s="69"/>
      <c r="BX1092" s="69"/>
      <c r="BY1092" s="69"/>
      <c r="BZ1092" s="69"/>
      <c r="CA1092" s="69"/>
      <c r="CB1092" s="69"/>
      <c r="CC1092" s="69"/>
      <c r="CD1092" s="69"/>
      <c r="CE1092" s="69"/>
      <c r="CF1092" s="69"/>
      <c r="CG1092" s="69"/>
      <c r="CH1092" s="69"/>
      <c r="CI1092" s="69"/>
      <c r="CJ1092" s="69"/>
      <c r="CK1092" s="69"/>
      <c r="CL1092" s="83"/>
      <c r="CM1092" s="69"/>
    </row>
    <row r="1093" spans="10:91" x14ac:dyDescent="0.25">
      <c r="J1093" s="45"/>
      <c r="K1093" s="45"/>
      <c r="L1093" s="45"/>
      <c r="M1093" s="45"/>
      <c r="N1093" s="45"/>
      <c r="O1093" s="45"/>
      <c r="P1093" s="45"/>
      <c r="Q1093" s="45"/>
      <c r="R1093" s="45"/>
      <c r="AO1093" s="34"/>
      <c r="AP1093" s="34"/>
      <c r="AQ1093" s="34"/>
      <c r="AR1093" s="34"/>
      <c r="BR1093" s="69"/>
      <c r="BS1093" s="69"/>
      <c r="BT1093" s="69"/>
      <c r="BU1093" s="69"/>
      <c r="BV1093" s="69"/>
      <c r="BW1093" s="69"/>
      <c r="BX1093" s="69"/>
      <c r="BY1093" s="69"/>
      <c r="BZ1093" s="69"/>
      <c r="CA1093" s="69"/>
      <c r="CB1093" s="69"/>
      <c r="CC1093" s="69"/>
      <c r="CD1093" s="69"/>
      <c r="CE1093" s="69"/>
      <c r="CF1093" s="69"/>
      <c r="CG1093" s="69"/>
      <c r="CH1093" s="69"/>
      <c r="CI1093" s="69"/>
      <c r="CJ1093" s="69"/>
      <c r="CK1093" s="69"/>
      <c r="CL1093" s="83"/>
      <c r="CM1093" s="69"/>
    </row>
    <row r="1094" spans="10:91" x14ac:dyDescent="0.25">
      <c r="J1094" s="45"/>
      <c r="K1094" s="45"/>
      <c r="L1094" s="45"/>
      <c r="M1094" s="45"/>
      <c r="N1094" s="45"/>
      <c r="O1094" s="45"/>
      <c r="P1094" s="45"/>
      <c r="Q1094" s="45"/>
      <c r="R1094" s="45"/>
      <c r="AO1094" s="34"/>
      <c r="AP1094" s="34"/>
      <c r="AQ1094" s="34"/>
      <c r="AR1094" s="34"/>
      <c r="BR1094" s="69"/>
      <c r="BS1094" s="69"/>
      <c r="BT1094" s="69"/>
      <c r="BU1094" s="69"/>
      <c r="BV1094" s="69"/>
      <c r="BW1094" s="69"/>
      <c r="BX1094" s="69"/>
      <c r="BY1094" s="69"/>
      <c r="BZ1094" s="69"/>
      <c r="CA1094" s="69"/>
      <c r="CB1094" s="69"/>
      <c r="CC1094" s="69"/>
      <c r="CD1094" s="69"/>
      <c r="CE1094" s="69"/>
      <c r="CF1094" s="69"/>
      <c r="CG1094" s="69"/>
      <c r="CH1094" s="69"/>
      <c r="CI1094" s="69"/>
      <c r="CJ1094" s="69"/>
      <c r="CK1094" s="69"/>
      <c r="CL1094" s="83"/>
      <c r="CM1094" s="69"/>
    </row>
    <row r="1095" spans="10:91" x14ac:dyDescent="0.25">
      <c r="J1095" s="45"/>
      <c r="K1095" s="45"/>
      <c r="L1095" s="45"/>
      <c r="M1095" s="45"/>
      <c r="N1095" s="45"/>
      <c r="O1095" s="45"/>
      <c r="P1095" s="45"/>
      <c r="Q1095" s="45"/>
      <c r="R1095" s="45"/>
      <c r="AO1095" s="34"/>
      <c r="AP1095" s="34"/>
      <c r="AQ1095" s="34"/>
      <c r="AR1095" s="34"/>
      <c r="BR1095" s="69"/>
      <c r="BS1095" s="69"/>
      <c r="BT1095" s="69"/>
      <c r="BU1095" s="69"/>
      <c r="BV1095" s="69"/>
      <c r="BW1095" s="69"/>
      <c r="BX1095" s="69"/>
      <c r="BY1095" s="69"/>
      <c r="BZ1095" s="69"/>
      <c r="CA1095" s="69"/>
      <c r="CB1095" s="69"/>
      <c r="CC1095" s="69"/>
      <c r="CD1095" s="69"/>
      <c r="CE1095" s="69"/>
      <c r="CF1095" s="69"/>
      <c r="CG1095" s="69"/>
      <c r="CH1095" s="69"/>
      <c r="CI1095" s="69"/>
      <c r="CJ1095" s="69"/>
      <c r="CK1095" s="69"/>
      <c r="CL1095" s="83"/>
      <c r="CM1095" s="69"/>
    </row>
    <row r="1096" spans="10:91" x14ac:dyDescent="0.25">
      <c r="J1096" s="45"/>
      <c r="K1096" s="45"/>
      <c r="L1096" s="45"/>
      <c r="M1096" s="45"/>
      <c r="N1096" s="45"/>
      <c r="O1096" s="45"/>
      <c r="P1096" s="45"/>
      <c r="Q1096" s="45"/>
      <c r="R1096" s="45"/>
      <c r="AO1096" s="34"/>
      <c r="AP1096" s="34"/>
      <c r="AQ1096" s="34"/>
      <c r="AR1096" s="34"/>
      <c r="BR1096" s="69"/>
      <c r="BS1096" s="69"/>
      <c r="BT1096" s="69"/>
      <c r="BU1096" s="69"/>
      <c r="BV1096" s="69"/>
      <c r="BW1096" s="69"/>
      <c r="BX1096" s="69"/>
      <c r="BY1096" s="69"/>
      <c r="BZ1096" s="69"/>
      <c r="CA1096" s="69"/>
      <c r="CB1096" s="69"/>
      <c r="CC1096" s="69"/>
      <c r="CD1096" s="69"/>
      <c r="CE1096" s="69"/>
      <c r="CF1096" s="69"/>
      <c r="CG1096" s="69"/>
      <c r="CH1096" s="69"/>
      <c r="CI1096" s="69"/>
      <c r="CJ1096" s="69"/>
      <c r="CK1096" s="69"/>
      <c r="CL1096" s="83"/>
      <c r="CM1096" s="69"/>
    </row>
    <row r="1097" spans="10:91" x14ac:dyDescent="0.25">
      <c r="J1097" s="45"/>
      <c r="K1097" s="45"/>
      <c r="L1097" s="45"/>
      <c r="M1097" s="45"/>
      <c r="N1097" s="45"/>
      <c r="O1097" s="45"/>
      <c r="P1097" s="45"/>
      <c r="Q1097" s="45"/>
      <c r="R1097" s="45"/>
      <c r="AO1097" s="34"/>
      <c r="AP1097" s="34"/>
      <c r="AQ1097" s="34"/>
      <c r="AR1097" s="34"/>
      <c r="BR1097" s="69"/>
      <c r="BS1097" s="69"/>
      <c r="BT1097" s="69"/>
      <c r="BU1097" s="69"/>
      <c r="BV1097" s="69"/>
      <c r="BW1097" s="69"/>
      <c r="BX1097" s="69"/>
      <c r="BY1097" s="69"/>
      <c r="BZ1097" s="69"/>
      <c r="CA1097" s="69"/>
      <c r="CB1097" s="69"/>
      <c r="CC1097" s="69"/>
      <c r="CD1097" s="69"/>
      <c r="CE1097" s="69"/>
      <c r="CF1097" s="69"/>
      <c r="CG1097" s="69"/>
      <c r="CH1097" s="69"/>
      <c r="CI1097" s="69"/>
      <c r="CJ1097" s="69"/>
      <c r="CK1097" s="69"/>
      <c r="CL1097" s="83"/>
      <c r="CM1097" s="69"/>
    </row>
    <row r="1098" spans="10:91" x14ac:dyDescent="0.25">
      <c r="J1098" s="45"/>
      <c r="K1098" s="45"/>
      <c r="L1098" s="45"/>
      <c r="M1098" s="45"/>
      <c r="N1098" s="45"/>
      <c r="O1098" s="45"/>
      <c r="P1098" s="45"/>
      <c r="Q1098" s="45"/>
      <c r="R1098" s="45"/>
      <c r="AO1098" s="34"/>
      <c r="AP1098" s="34"/>
      <c r="AQ1098" s="34"/>
      <c r="AR1098" s="34"/>
      <c r="BR1098" s="69"/>
      <c r="BS1098" s="69"/>
      <c r="BT1098" s="69"/>
      <c r="BU1098" s="69"/>
      <c r="BV1098" s="69"/>
      <c r="BW1098" s="69"/>
      <c r="BX1098" s="69"/>
      <c r="BY1098" s="69"/>
      <c r="BZ1098" s="69"/>
      <c r="CA1098" s="69"/>
      <c r="CB1098" s="69"/>
      <c r="CC1098" s="69"/>
      <c r="CD1098" s="69"/>
      <c r="CE1098" s="69"/>
      <c r="CF1098" s="69"/>
      <c r="CG1098" s="69"/>
      <c r="CH1098" s="69"/>
      <c r="CI1098" s="69"/>
      <c r="CJ1098" s="69"/>
      <c r="CK1098" s="69"/>
      <c r="CL1098" s="83"/>
      <c r="CM1098" s="69"/>
    </row>
    <row r="1099" spans="10:91" x14ac:dyDescent="0.25">
      <c r="J1099" s="45"/>
      <c r="K1099" s="45"/>
      <c r="L1099" s="45"/>
      <c r="M1099" s="45"/>
      <c r="N1099" s="45"/>
      <c r="O1099" s="45"/>
      <c r="P1099" s="45"/>
      <c r="Q1099" s="45"/>
      <c r="R1099" s="45"/>
      <c r="AO1099" s="34"/>
      <c r="AP1099" s="34"/>
      <c r="AQ1099" s="34"/>
      <c r="AR1099" s="34"/>
      <c r="BR1099" s="69"/>
      <c r="BS1099" s="69"/>
      <c r="BT1099" s="69"/>
      <c r="BU1099" s="69"/>
      <c r="BV1099" s="69"/>
      <c r="BW1099" s="69"/>
      <c r="BX1099" s="69"/>
      <c r="BY1099" s="69"/>
      <c r="BZ1099" s="69"/>
      <c r="CA1099" s="69"/>
      <c r="CB1099" s="69"/>
      <c r="CC1099" s="69"/>
      <c r="CD1099" s="69"/>
      <c r="CE1099" s="69"/>
      <c r="CF1099" s="69"/>
      <c r="CG1099" s="69"/>
      <c r="CH1099" s="69"/>
      <c r="CI1099" s="69"/>
      <c r="CJ1099" s="69"/>
      <c r="CK1099" s="69"/>
      <c r="CL1099" s="83"/>
      <c r="CM1099" s="69"/>
    </row>
    <row r="1100" spans="10:91" x14ac:dyDescent="0.25">
      <c r="J1100" s="45"/>
      <c r="K1100" s="45"/>
      <c r="L1100" s="45"/>
      <c r="M1100" s="45"/>
      <c r="N1100" s="45"/>
      <c r="O1100" s="45"/>
      <c r="P1100" s="45"/>
      <c r="Q1100" s="45"/>
      <c r="R1100" s="45"/>
      <c r="AO1100" s="34"/>
      <c r="AP1100" s="34"/>
      <c r="AQ1100" s="34"/>
      <c r="AR1100" s="34"/>
      <c r="BR1100" s="69"/>
      <c r="BS1100" s="69"/>
      <c r="BT1100" s="69"/>
      <c r="BU1100" s="69"/>
      <c r="BV1100" s="69"/>
      <c r="BW1100" s="69"/>
      <c r="BX1100" s="69"/>
      <c r="BY1100" s="69"/>
      <c r="BZ1100" s="69"/>
      <c r="CA1100" s="69"/>
      <c r="CB1100" s="69"/>
      <c r="CC1100" s="69"/>
      <c r="CD1100" s="69"/>
      <c r="CE1100" s="69"/>
      <c r="CF1100" s="69"/>
      <c r="CG1100" s="69"/>
      <c r="CH1100" s="69"/>
      <c r="CI1100" s="69"/>
      <c r="CJ1100" s="69"/>
      <c r="CK1100" s="69"/>
      <c r="CL1100" s="83"/>
      <c r="CM1100" s="69"/>
    </row>
    <row r="1101" spans="10:91" x14ac:dyDescent="0.25">
      <c r="J1101" s="45"/>
      <c r="K1101" s="45"/>
      <c r="L1101" s="45"/>
      <c r="M1101" s="45"/>
      <c r="N1101" s="45"/>
      <c r="O1101" s="45"/>
      <c r="P1101" s="45"/>
      <c r="Q1101" s="45"/>
      <c r="R1101" s="45"/>
      <c r="AO1101" s="34"/>
      <c r="AP1101" s="34"/>
      <c r="AQ1101" s="34"/>
      <c r="AR1101" s="34"/>
      <c r="BR1101" s="69"/>
      <c r="BS1101" s="69"/>
      <c r="BT1101" s="69"/>
      <c r="BU1101" s="69"/>
      <c r="BV1101" s="69"/>
      <c r="BW1101" s="69"/>
      <c r="BX1101" s="69"/>
      <c r="BY1101" s="69"/>
      <c r="BZ1101" s="69"/>
      <c r="CA1101" s="69"/>
      <c r="CB1101" s="69"/>
      <c r="CC1101" s="69"/>
      <c r="CD1101" s="69"/>
      <c r="CE1101" s="69"/>
      <c r="CF1101" s="69"/>
      <c r="CG1101" s="69"/>
      <c r="CH1101" s="69"/>
      <c r="CI1101" s="69"/>
      <c r="CJ1101" s="69"/>
      <c r="CK1101" s="69"/>
      <c r="CL1101" s="83"/>
      <c r="CM1101" s="69"/>
    </row>
    <row r="1102" spans="10:91" x14ac:dyDescent="0.25">
      <c r="J1102" s="45"/>
      <c r="K1102" s="45"/>
      <c r="L1102" s="45"/>
      <c r="M1102" s="45"/>
      <c r="N1102" s="45"/>
      <c r="O1102" s="45"/>
      <c r="P1102" s="45"/>
      <c r="Q1102" s="45"/>
      <c r="R1102" s="45"/>
      <c r="AO1102" s="34"/>
      <c r="AP1102" s="34"/>
      <c r="AQ1102" s="34"/>
      <c r="AR1102" s="34"/>
      <c r="BR1102" s="69"/>
      <c r="BS1102" s="69"/>
      <c r="BT1102" s="69"/>
      <c r="BU1102" s="69"/>
      <c r="BV1102" s="69"/>
      <c r="BW1102" s="69"/>
      <c r="BX1102" s="69"/>
      <c r="BY1102" s="69"/>
      <c r="BZ1102" s="69"/>
      <c r="CA1102" s="69"/>
      <c r="CB1102" s="69"/>
      <c r="CC1102" s="69"/>
      <c r="CD1102" s="69"/>
      <c r="CE1102" s="69"/>
      <c r="CF1102" s="69"/>
      <c r="CG1102" s="69"/>
      <c r="CH1102" s="69"/>
      <c r="CI1102" s="69"/>
      <c r="CJ1102" s="69"/>
      <c r="CK1102" s="69"/>
      <c r="CL1102" s="83"/>
      <c r="CM1102" s="69"/>
    </row>
    <row r="1103" spans="10:91" x14ac:dyDescent="0.25">
      <c r="J1103" s="45"/>
      <c r="K1103" s="45"/>
      <c r="L1103" s="45"/>
      <c r="M1103" s="45"/>
      <c r="N1103" s="45"/>
      <c r="O1103" s="45"/>
      <c r="P1103" s="45"/>
      <c r="Q1103" s="45"/>
      <c r="R1103" s="45"/>
      <c r="AO1103" s="34"/>
      <c r="AP1103" s="34"/>
      <c r="AQ1103" s="34"/>
      <c r="AR1103" s="34"/>
      <c r="BR1103" s="69"/>
      <c r="BS1103" s="69"/>
      <c r="BT1103" s="69"/>
      <c r="BU1103" s="69"/>
      <c r="BV1103" s="69"/>
      <c r="BW1103" s="69"/>
      <c r="BX1103" s="69"/>
      <c r="BY1103" s="69"/>
      <c r="BZ1103" s="69"/>
      <c r="CA1103" s="69"/>
      <c r="CB1103" s="69"/>
      <c r="CC1103" s="69"/>
      <c r="CD1103" s="69"/>
      <c r="CE1103" s="69"/>
      <c r="CF1103" s="69"/>
      <c r="CG1103" s="69"/>
      <c r="CH1103" s="69"/>
      <c r="CI1103" s="69"/>
      <c r="CJ1103" s="69"/>
      <c r="CK1103" s="69"/>
      <c r="CL1103" s="83"/>
      <c r="CM1103" s="69"/>
    </row>
    <row r="1104" spans="10:91" x14ac:dyDescent="0.25">
      <c r="J1104" s="45"/>
      <c r="K1104" s="45"/>
      <c r="L1104" s="45"/>
      <c r="M1104" s="45"/>
      <c r="N1104" s="45"/>
      <c r="O1104" s="45"/>
      <c r="P1104" s="45"/>
      <c r="Q1104" s="45"/>
      <c r="R1104" s="45"/>
      <c r="AO1104" s="34"/>
      <c r="AP1104" s="34"/>
      <c r="AQ1104" s="34"/>
      <c r="AR1104" s="34"/>
      <c r="BR1104" s="69"/>
      <c r="BS1104" s="69"/>
      <c r="BT1104" s="69"/>
      <c r="BU1104" s="69"/>
      <c r="BV1104" s="69"/>
      <c r="BW1104" s="69"/>
      <c r="BX1104" s="69"/>
      <c r="BY1104" s="69"/>
      <c r="BZ1104" s="69"/>
      <c r="CA1104" s="69"/>
      <c r="CB1104" s="69"/>
      <c r="CC1104" s="69"/>
      <c r="CD1104" s="69"/>
      <c r="CE1104" s="69"/>
      <c r="CF1104" s="69"/>
      <c r="CG1104" s="69"/>
      <c r="CH1104" s="69"/>
      <c r="CI1104" s="69"/>
      <c r="CJ1104" s="69"/>
      <c r="CK1104" s="69"/>
      <c r="CL1104" s="83"/>
      <c r="CM1104" s="69"/>
    </row>
    <row r="1105" spans="10:91" x14ac:dyDescent="0.25">
      <c r="J1105" s="45"/>
      <c r="K1105" s="45"/>
      <c r="L1105" s="45"/>
      <c r="M1105" s="45"/>
      <c r="N1105" s="45"/>
      <c r="O1105" s="45"/>
      <c r="P1105" s="45"/>
      <c r="Q1105" s="45"/>
      <c r="R1105" s="45"/>
      <c r="AO1105" s="34"/>
      <c r="AP1105" s="34"/>
      <c r="AQ1105" s="34"/>
      <c r="AR1105" s="34"/>
      <c r="BR1105" s="69"/>
      <c r="BS1105" s="69"/>
      <c r="BT1105" s="69"/>
      <c r="BU1105" s="69"/>
      <c r="BV1105" s="69"/>
      <c r="BW1105" s="69"/>
      <c r="BX1105" s="69"/>
      <c r="BY1105" s="69"/>
      <c r="BZ1105" s="69"/>
      <c r="CA1105" s="69"/>
      <c r="CB1105" s="69"/>
      <c r="CC1105" s="69"/>
      <c r="CD1105" s="69"/>
      <c r="CE1105" s="69"/>
      <c r="CF1105" s="69"/>
      <c r="CG1105" s="69"/>
      <c r="CH1105" s="69"/>
      <c r="CI1105" s="69"/>
      <c r="CJ1105" s="69"/>
      <c r="CK1105" s="69"/>
      <c r="CL1105" s="83"/>
      <c r="CM1105" s="69"/>
    </row>
    <row r="1106" spans="10:91" x14ac:dyDescent="0.25">
      <c r="J1106" s="45"/>
      <c r="K1106" s="45"/>
      <c r="L1106" s="45"/>
      <c r="M1106" s="45"/>
      <c r="N1106" s="45"/>
      <c r="O1106" s="45"/>
      <c r="P1106" s="45"/>
      <c r="Q1106" s="45"/>
      <c r="R1106" s="45"/>
      <c r="AO1106" s="34"/>
      <c r="AP1106" s="34"/>
      <c r="AQ1106" s="34"/>
      <c r="AR1106" s="34"/>
      <c r="BR1106" s="69"/>
      <c r="BS1106" s="69"/>
      <c r="BT1106" s="69"/>
      <c r="BU1106" s="69"/>
      <c r="BV1106" s="69"/>
      <c r="BW1106" s="69"/>
      <c r="BX1106" s="69"/>
      <c r="BY1106" s="69"/>
      <c r="BZ1106" s="69"/>
      <c r="CA1106" s="69"/>
      <c r="CB1106" s="69"/>
      <c r="CC1106" s="69"/>
      <c r="CD1106" s="69"/>
      <c r="CE1106" s="69"/>
      <c r="CF1106" s="69"/>
      <c r="CG1106" s="69"/>
      <c r="CH1106" s="69"/>
      <c r="CI1106" s="69"/>
      <c r="CJ1106" s="69"/>
      <c r="CK1106" s="69"/>
      <c r="CL1106" s="83"/>
      <c r="CM1106" s="69"/>
    </row>
    <row r="1107" spans="10:91" x14ac:dyDescent="0.25">
      <c r="J1107" s="45"/>
      <c r="K1107" s="45"/>
      <c r="L1107" s="45"/>
      <c r="M1107" s="45"/>
      <c r="N1107" s="45"/>
      <c r="O1107" s="45"/>
      <c r="P1107" s="45"/>
      <c r="Q1107" s="45"/>
      <c r="R1107" s="45"/>
      <c r="AO1107" s="34"/>
      <c r="AP1107" s="34"/>
      <c r="AQ1107" s="34"/>
      <c r="AR1107" s="34"/>
      <c r="BR1107" s="69"/>
      <c r="BS1107" s="69"/>
      <c r="BT1107" s="69"/>
      <c r="BU1107" s="69"/>
      <c r="BV1107" s="69"/>
      <c r="BW1107" s="69"/>
      <c r="BX1107" s="69"/>
      <c r="BY1107" s="69"/>
      <c r="BZ1107" s="69"/>
      <c r="CA1107" s="69"/>
      <c r="CB1107" s="69"/>
      <c r="CC1107" s="69"/>
      <c r="CD1107" s="69"/>
      <c r="CE1107" s="69"/>
      <c r="CF1107" s="69"/>
      <c r="CG1107" s="69"/>
      <c r="CH1107" s="69"/>
      <c r="CI1107" s="69"/>
      <c r="CJ1107" s="69"/>
      <c r="CK1107" s="69"/>
      <c r="CL1107" s="83"/>
      <c r="CM1107" s="69"/>
    </row>
    <row r="1108" spans="10:91" x14ac:dyDescent="0.25">
      <c r="J1108" s="45"/>
      <c r="K1108" s="45"/>
      <c r="L1108" s="45"/>
      <c r="M1108" s="45"/>
      <c r="N1108" s="45"/>
      <c r="O1108" s="45"/>
      <c r="P1108" s="45"/>
      <c r="Q1108" s="45"/>
      <c r="R1108" s="45"/>
      <c r="AO1108" s="34"/>
      <c r="AP1108" s="34"/>
      <c r="AQ1108" s="34"/>
      <c r="AR1108" s="34"/>
      <c r="BR1108" s="69"/>
      <c r="BS1108" s="69"/>
      <c r="BT1108" s="69"/>
      <c r="BU1108" s="69"/>
      <c r="BV1108" s="69"/>
      <c r="BW1108" s="69"/>
      <c r="BX1108" s="69"/>
      <c r="BY1108" s="69"/>
      <c r="BZ1108" s="69"/>
      <c r="CA1108" s="69"/>
      <c r="CB1108" s="69"/>
      <c r="CC1108" s="69"/>
      <c r="CD1108" s="69"/>
      <c r="CE1108" s="69"/>
      <c r="CF1108" s="69"/>
      <c r="CG1108" s="69"/>
      <c r="CH1108" s="69"/>
      <c r="CI1108" s="69"/>
      <c r="CJ1108" s="69"/>
      <c r="CK1108" s="69"/>
      <c r="CL1108" s="83"/>
      <c r="CM1108" s="69"/>
    </row>
    <row r="1109" spans="10:91" x14ac:dyDescent="0.25">
      <c r="J1109" s="45"/>
      <c r="K1109" s="45"/>
      <c r="L1109" s="45"/>
      <c r="M1109" s="45"/>
      <c r="N1109" s="45"/>
      <c r="O1109" s="45"/>
      <c r="P1109" s="45"/>
      <c r="Q1109" s="45"/>
      <c r="R1109" s="45"/>
      <c r="AO1109" s="34"/>
      <c r="AP1109" s="34"/>
      <c r="AQ1109" s="34"/>
      <c r="AR1109" s="34"/>
      <c r="BR1109" s="69"/>
      <c r="BS1109" s="69"/>
      <c r="BT1109" s="69"/>
      <c r="BU1109" s="69"/>
      <c r="BV1109" s="69"/>
      <c r="BW1109" s="69"/>
      <c r="BX1109" s="69"/>
      <c r="BY1109" s="69"/>
      <c r="BZ1109" s="69"/>
      <c r="CA1109" s="69"/>
      <c r="CB1109" s="69"/>
      <c r="CC1109" s="69"/>
      <c r="CD1109" s="69"/>
      <c r="CE1109" s="69"/>
      <c r="CF1109" s="69"/>
      <c r="CG1109" s="69"/>
      <c r="CH1109" s="69"/>
      <c r="CI1109" s="69"/>
      <c r="CJ1109" s="69"/>
      <c r="CK1109" s="69"/>
      <c r="CL1109" s="83"/>
      <c r="CM1109" s="69"/>
    </row>
    <row r="1110" spans="10:91" x14ac:dyDescent="0.25">
      <c r="J1110" s="45"/>
      <c r="K1110" s="45"/>
      <c r="L1110" s="45"/>
      <c r="M1110" s="45"/>
      <c r="N1110" s="45"/>
      <c r="O1110" s="45"/>
      <c r="P1110" s="45"/>
      <c r="Q1110" s="45"/>
      <c r="R1110" s="45"/>
      <c r="AO1110" s="34"/>
      <c r="AP1110" s="34"/>
      <c r="AQ1110" s="34"/>
      <c r="AR1110" s="34"/>
      <c r="BR1110" s="69"/>
      <c r="BS1110" s="69"/>
      <c r="BT1110" s="69"/>
      <c r="BU1110" s="69"/>
      <c r="BV1110" s="69"/>
      <c r="BW1110" s="69"/>
      <c r="BX1110" s="69"/>
      <c r="BY1110" s="69"/>
      <c r="BZ1110" s="69"/>
      <c r="CA1110" s="69"/>
      <c r="CB1110" s="69"/>
      <c r="CC1110" s="69"/>
      <c r="CD1110" s="69"/>
      <c r="CE1110" s="69"/>
      <c r="CF1110" s="69"/>
      <c r="CG1110" s="69"/>
      <c r="CH1110" s="69"/>
      <c r="CI1110" s="69"/>
      <c r="CJ1110" s="69"/>
      <c r="CK1110" s="69"/>
      <c r="CL1110" s="83"/>
      <c r="CM1110" s="69"/>
    </row>
    <row r="1111" spans="10:91" x14ac:dyDescent="0.25">
      <c r="J1111" s="45"/>
      <c r="K1111" s="45"/>
      <c r="L1111" s="45"/>
      <c r="M1111" s="45"/>
      <c r="N1111" s="45"/>
      <c r="O1111" s="45"/>
      <c r="P1111" s="45"/>
      <c r="Q1111" s="45"/>
      <c r="R1111" s="45"/>
      <c r="AO1111" s="34"/>
      <c r="AP1111" s="34"/>
      <c r="AQ1111" s="34"/>
      <c r="AR1111" s="34"/>
      <c r="BR1111" s="69"/>
      <c r="BS1111" s="69"/>
      <c r="BT1111" s="69"/>
      <c r="BU1111" s="69"/>
      <c r="BV1111" s="69"/>
      <c r="BW1111" s="69"/>
      <c r="BX1111" s="69"/>
      <c r="BY1111" s="69"/>
      <c r="BZ1111" s="69"/>
      <c r="CA1111" s="69"/>
      <c r="CB1111" s="69"/>
      <c r="CC1111" s="69"/>
      <c r="CD1111" s="69"/>
      <c r="CE1111" s="69"/>
      <c r="CF1111" s="69"/>
      <c r="CG1111" s="69"/>
      <c r="CH1111" s="69"/>
      <c r="CI1111" s="69"/>
      <c r="CJ1111" s="69"/>
      <c r="CK1111" s="69"/>
      <c r="CL1111" s="83"/>
      <c r="CM1111" s="69"/>
    </row>
    <row r="1112" spans="10:91" x14ac:dyDescent="0.25">
      <c r="J1112" s="45"/>
      <c r="K1112" s="45"/>
      <c r="L1112" s="45"/>
      <c r="M1112" s="45"/>
      <c r="N1112" s="45"/>
      <c r="O1112" s="45"/>
      <c r="P1112" s="45"/>
      <c r="Q1112" s="45"/>
      <c r="R1112" s="45"/>
      <c r="AO1112" s="34"/>
      <c r="AP1112" s="34"/>
      <c r="AQ1112" s="34"/>
      <c r="AR1112" s="34"/>
      <c r="BR1112" s="69"/>
      <c r="BS1112" s="69"/>
      <c r="BT1112" s="69"/>
      <c r="BU1112" s="69"/>
      <c r="BV1112" s="69"/>
      <c r="BW1112" s="69"/>
      <c r="BX1112" s="69"/>
      <c r="BY1112" s="69"/>
      <c r="BZ1112" s="69"/>
      <c r="CA1112" s="69"/>
      <c r="CB1112" s="69"/>
      <c r="CC1112" s="69"/>
      <c r="CD1112" s="69"/>
      <c r="CE1112" s="69"/>
      <c r="CF1112" s="69"/>
      <c r="CG1112" s="69"/>
      <c r="CH1112" s="69"/>
      <c r="CI1112" s="69"/>
      <c r="CJ1112" s="69"/>
      <c r="CK1112" s="69"/>
      <c r="CL1112" s="83"/>
      <c r="CM1112" s="69"/>
    </row>
    <row r="1113" spans="10:91" x14ac:dyDescent="0.25">
      <c r="J1113" s="45"/>
      <c r="K1113" s="45"/>
      <c r="L1113" s="45"/>
      <c r="M1113" s="45"/>
      <c r="N1113" s="45"/>
      <c r="O1113" s="45"/>
      <c r="P1113" s="45"/>
      <c r="Q1113" s="45"/>
      <c r="R1113" s="45"/>
      <c r="AO1113" s="34"/>
      <c r="AP1113" s="34"/>
      <c r="AQ1113" s="34"/>
      <c r="AR1113" s="34"/>
      <c r="BR1113" s="69"/>
      <c r="BS1113" s="69"/>
      <c r="BT1113" s="69"/>
      <c r="BU1113" s="69"/>
      <c r="BV1113" s="69"/>
      <c r="BW1113" s="69"/>
      <c r="BX1113" s="69"/>
      <c r="BY1113" s="69"/>
      <c r="BZ1113" s="69"/>
      <c r="CA1113" s="69"/>
      <c r="CB1113" s="69"/>
      <c r="CC1113" s="69"/>
      <c r="CD1113" s="69"/>
      <c r="CE1113" s="69"/>
      <c r="CF1113" s="69"/>
      <c r="CG1113" s="69"/>
      <c r="CH1113" s="69"/>
      <c r="CI1113" s="69"/>
      <c r="CJ1113" s="69"/>
      <c r="CK1113" s="69"/>
      <c r="CL1113" s="83"/>
      <c r="CM1113" s="69"/>
    </row>
    <row r="1114" spans="10:91" x14ac:dyDescent="0.25">
      <c r="J1114" s="45"/>
      <c r="K1114" s="45"/>
      <c r="L1114" s="45"/>
      <c r="M1114" s="45"/>
      <c r="N1114" s="45"/>
      <c r="O1114" s="45"/>
      <c r="P1114" s="45"/>
      <c r="Q1114" s="45"/>
      <c r="R1114" s="45"/>
      <c r="AO1114" s="34"/>
      <c r="AP1114" s="34"/>
      <c r="AQ1114" s="34"/>
      <c r="AR1114" s="34"/>
      <c r="BR1114" s="69"/>
      <c r="BS1114" s="69"/>
      <c r="BT1114" s="69"/>
      <c r="BU1114" s="69"/>
      <c r="BV1114" s="69"/>
      <c r="BW1114" s="69"/>
      <c r="BX1114" s="69"/>
      <c r="BY1114" s="69"/>
      <c r="BZ1114" s="69"/>
      <c r="CA1114" s="69"/>
      <c r="CB1114" s="69"/>
      <c r="CC1114" s="69"/>
      <c r="CD1114" s="69"/>
      <c r="CE1114" s="69"/>
      <c r="CF1114" s="69"/>
      <c r="CG1114" s="69"/>
      <c r="CH1114" s="69"/>
      <c r="CI1114" s="69"/>
      <c r="CJ1114" s="69"/>
      <c r="CK1114" s="69"/>
      <c r="CL1114" s="83"/>
      <c r="CM1114" s="69"/>
    </row>
    <row r="1115" spans="10:91" x14ac:dyDescent="0.25">
      <c r="J1115" s="45"/>
      <c r="K1115" s="45"/>
      <c r="L1115" s="45"/>
      <c r="M1115" s="45"/>
      <c r="N1115" s="45"/>
      <c r="O1115" s="45"/>
      <c r="P1115" s="45"/>
      <c r="Q1115" s="45"/>
      <c r="R1115" s="45"/>
      <c r="AO1115" s="34"/>
      <c r="AP1115" s="34"/>
      <c r="AQ1115" s="34"/>
      <c r="AR1115" s="34"/>
      <c r="BR1115" s="69"/>
      <c r="BS1115" s="69"/>
      <c r="BT1115" s="69"/>
      <c r="BU1115" s="69"/>
      <c r="BV1115" s="69"/>
      <c r="BW1115" s="69"/>
      <c r="BX1115" s="69"/>
      <c r="BY1115" s="69"/>
      <c r="BZ1115" s="69"/>
      <c r="CA1115" s="69"/>
      <c r="CB1115" s="69"/>
      <c r="CC1115" s="69"/>
      <c r="CD1115" s="69"/>
      <c r="CE1115" s="69"/>
      <c r="CF1115" s="69"/>
      <c r="CG1115" s="69"/>
      <c r="CH1115" s="69"/>
      <c r="CI1115" s="69"/>
      <c r="CJ1115" s="69"/>
      <c r="CK1115" s="69"/>
      <c r="CL1115" s="83"/>
      <c r="CM1115" s="69"/>
    </row>
    <row r="1116" spans="10:91" x14ac:dyDescent="0.25">
      <c r="J1116" s="45"/>
      <c r="K1116" s="45"/>
      <c r="L1116" s="45"/>
      <c r="M1116" s="45"/>
      <c r="N1116" s="45"/>
      <c r="O1116" s="45"/>
      <c r="P1116" s="45"/>
      <c r="Q1116" s="45"/>
      <c r="R1116" s="45"/>
      <c r="AO1116" s="34"/>
      <c r="AP1116" s="34"/>
      <c r="AQ1116" s="34"/>
      <c r="AR1116" s="34"/>
      <c r="BR1116" s="69"/>
      <c r="BS1116" s="69"/>
      <c r="BT1116" s="69"/>
      <c r="BU1116" s="69"/>
      <c r="BV1116" s="69"/>
      <c r="BW1116" s="69"/>
      <c r="BX1116" s="69"/>
      <c r="BY1116" s="69"/>
      <c r="BZ1116" s="69"/>
      <c r="CA1116" s="69"/>
      <c r="CB1116" s="69"/>
      <c r="CC1116" s="69"/>
      <c r="CD1116" s="69"/>
      <c r="CE1116" s="69"/>
      <c r="CF1116" s="69"/>
      <c r="CG1116" s="69"/>
      <c r="CH1116" s="69"/>
      <c r="CI1116" s="69"/>
      <c r="CJ1116" s="69"/>
      <c r="CK1116" s="69"/>
      <c r="CL1116" s="83"/>
      <c r="CM1116" s="69"/>
    </row>
    <row r="1117" spans="10:91" x14ac:dyDescent="0.25">
      <c r="J1117" s="45"/>
      <c r="K1117" s="45"/>
      <c r="L1117" s="45"/>
      <c r="M1117" s="45"/>
      <c r="N1117" s="45"/>
      <c r="O1117" s="45"/>
      <c r="P1117" s="45"/>
      <c r="Q1117" s="45"/>
      <c r="R1117" s="45"/>
      <c r="AO1117" s="34"/>
      <c r="AP1117" s="34"/>
      <c r="AQ1117" s="34"/>
      <c r="AR1117" s="34"/>
      <c r="BR1117" s="69"/>
      <c r="BS1117" s="69"/>
      <c r="BT1117" s="69"/>
      <c r="BU1117" s="69"/>
      <c r="BV1117" s="69"/>
      <c r="BW1117" s="69"/>
      <c r="BX1117" s="69"/>
      <c r="BY1117" s="69"/>
      <c r="BZ1117" s="69"/>
      <c r="CA1117" s="69"/>
      <c r="CB1117" s="69"/>
      <c r="CC1117" s="69"/>
      <c r="CD1117" s="69"/>
      <c r="CE1117" s="69"/>
      <c r="CF1117" s="69"/>
      <c r="CG1117" s="69"/>
      <c r="CH1117" s="69"/>
      <c r="CI1117" s="69"/>
      <c r="CJ1117" s="69"/>
      <c r="CK1117" s="69"/>
      <c r="CL1117" s="83"/>
      <c r="CM1117" s="69"/>
    </row>
    <row r="1118" spans="10:91" x14ac:dyDescent="0.25">
      <c r="J1118" s="45"/>
      <c r="K1118" s="45"/>
      <c r="L1118" s="45"/>
      <c r="M1118" s="45"/>
      <c r="N1118" s="45"/>
      <c r="O1118" s="45"/>
      <c r="P1118" s="45"/>
      <c r="Q1118" s="45"/>
      <c r="R1118" s="45"/>
      <c r="AO1118" s="34"/>
      <c r="AP1118" s="34"/>
      <c r="AQ1118" s="34"/>
      <c r="AR1118" s="34"/>
      <c r="BR1118" s="69"/>
      <c r="BS1118" s="69"/>
      <c r="BT1118" s="69"/>
      <c r="BU1118" s="69"/>
      <c r="BV1118" s="69"/>
      <c r="BW1118" s="69"/>
      <c r="BX1118" s="69"/>
      <c r="BY1118" s="69"/>
      <c r="BZ1118" s="69"/>
      <c r="CA1118" s="69"/>
      <c r="CB1118" s="69"/>
      <c r="CC1118" s="69"/>
      <c r="CD1118" s="69"/>
      <c r="CE1118" s="69"/>
      <c r="CF1118" s="69"/>
      <c r="CG1118" s="69"/>
      <c r="CH1118" s="69"/>
      <c r="CI1118" s="69"/>
      <c r="CJ1118" s="69"/>
      <c r="CK1118" s="69"/>
      <c r="CL1118" s="83"/>
      <c r="CM1118" s="69"/>
    </row>
    <row r="1119" spans="10:91" x14ac:dyDescent="0.25">
      <c r="J1119" s="45"/>
      <c r="K1119" s="45"/>
      <c r="L1119" s="45"/>
      <c r="M1119" s="45"/>
      <c r="N1119" s="45"/>
      <c r="O1119" s="45"/>
      <c r="P1119" s="45"/>
      <c r="Q1119" s="45"/>
      <c r="R1119" s="45"/>
      <c r="AO1119" s="34"/>
      <c r="AP1119" s="34"/>
      <c r="AQ1119" s="34"/>
      <c r="AR1119" s="34"/>
      <c r="BR1119" s="69"/>
      <c r="BS1119" s="69"/>
      <c r="BT1119" s="69"/>
      <c r="BU1119" s="69"/>
      <c r="BV1119" s="69"/>
      <c r="BW1119" s="69"/>
      <c r="BX1119" s="69"/>
      <c r="BY1119" s="69"/>
      <c r="BZ1119" s="69"/>
      <c r="CA1119" s="69"/>
      <c r="CB1119" s="69"/>
      <c r="CC1119" s="69"/>
      <c r="CD1119" s="69"/>
      <c r="CE1119" s="69"/>
      <c r="CF1119" s="69"/>
      <c r="CG1119" s="69"/>
      <c r="CH1119" s="69"/>
      <c r="CI1119" s="69"/>
      <c r="CJ1119" s="69"/>
      <c r="CK1119" s="69"/>
      <c r="CL1119" s="83"/>
      <c r="CM1119" s="69"/>
    </row>
    <row r="1120" spans="10:91" x14ac:dyDescent="0.25">
      <c r="J1120" s="45"/>
      <c r="K1120" s="45"/>
      <c r="L1120" s="45"/>
      <c r="M1120" s="45"/>
      <c r="N1120" s="45"/>
      <c r="O1120" s="45"/>
      <c r="P1120" s="45"/>
      <c r="Q1120" s="45"/>
      <c r="R1120" s="45"/>
      <c r="AO1120" s="34"/>
      <c r="AP1120" s="34"/>
      <c r="AQ1120" s="34"/>
      <c r="AR1120" s="34"/>
      <c r="BR1120" s="69"/>
      <c r="BS1120" s="69"/>
      <c r="BT1120" s="69"/>
      <c r="BU1120" s="69"/>
      <c r="BV1120" s="69"/>
      <c r="BW1120" s="69"/>
      <c r="BX1120" s="69"/>
      <c r="BY1120" s="69"/>
      <c r="BZ1120" s="69"/>
      <c r="CA1120" s="69"/>
      <c r="CB1120" s="69"/>
      <c r="CC1120" s="69"/>
      <c r="CD1120" s="69"/>
      <c r="CE1120" s="69"/>
      <c r="CF1120" s="69"/>
      <c r="CG1120" s="69"/>
      <c r="CH1120" s="69"/>
      <c r="CI1120" s="69"/>
      <c r="CJ1120" s="69"/>
      <c r="CK1120" s="69"/>
      <c r="CL1120" s="83"/>
      <c r="CM1120" s="69"/>
    </row>
    <row r="1121" spans="10:91" x14ac:dyDescent="0.25">
      <c r="J1121" s="45"/>
      <c r="K1121" s="45"/>
      <c r="L1121" s="45"/>
      <c r="M1121" s="45"/>
      <c r="N1121" s="45"/>
      <c r="O1121" s="45"/>
      <c r="P1121" s="45"/>
      <c r="Q1121" s="45"/>
      <c r="R1121" s="45"/>
      <c r="AO1121" s="34"/>
      <c r="AP1121" s="34"/>
      <c r="AQ1121" s="34"/>
      <c r="AR1121" s="34"/>
      <c r="BR1121" s="69"/>
      <c r="BS1121" s="69"/>
      <c r="BT1121" s="69"/>
      <c r="BU1121" s="69"/>
      <c r="BV1121" s="69"/>
      <c r="BW1121" s="69"/>
      <c r="BX1121" s="69"/>
      <c r="BY1121" s="69"/>
      <c r="BZ1121" s="69"/>
      <c r="CA1121" s="69"/>
      <c r="CB1121" s="69"/>
      <c r="CC1121" s="69"/>
      <c r="CD1121" s="69"/>
      <c r="CE1121" s="69"/>
      <c r="CF1121" s="69"/>
      <c r="CG1121" s="69"/>
      <c r="CH1121" s="69"/>
      <c r="CI1121" s="69"/>
      <c r="CJ1121" s="69"/>
      <c r="CK1121" s="69"/>
      <c r="CL1121" s="83"/>
      <c r="CM1121" s="69"/>
    </row>
    <row r="1122" spans="10:91" x14ac:dyDescent="0.25">
      <c r="J1122" s="45"/>
      <c r="K1122" s="45"/>
      <c r="L1122" s="45"/>
      <c r="M1122" s="45"/>
      <c r="N1122" s="45"/>
      <c r="O1122" s="45"/>
      <c r="P1122" s="45"/>
      <c r="Q1122" s="45"/>
      <c r="R1122" s="45"/>
      <c r="AO1122" s="34"/>
      <c r="AP1122" s="34"/>
      <c r="AQ1122" s="34"/>
      <c r="AR1122" s="34"/>
      <c r="BR1122" s="69"/>
      <c r="BS1122" s="69"/>
      <c r="BT1122" s="69"/>
      <c r="BU1122" s="69"/>
      <c r="BV1122" s="69"/>
      <c r="BW1122" s="69"/>
      <c r="BX1122" s="69"/>
      <c r="BY1122" s="69"/>
      <c r="BZ1122" s="69"/>
      <c r="CA1122" s="69"/>
      <c r="CB1122" s="69"/>
      <c r="CC1122" s="69"/>
      <c r="CD1122" s="69"/>
      <c r="CE1122" s="69"/>
      <c r="CF1122" s="69"/>
      <c r="CG1122" s="69"/>
      <c r="CH1122" s="69"/>
      <c r="CI1122" s="69"/>
      <c r="CJ1122" s="69"/>
      <c r="CK1122" s="69"/>
      <c r="CL1122" s="83"/>
      <c r="CM1122" s="69"/>
    </row>
    <row r="1123" spans="10:91" x14ac:dyDescent="0.25">
      <c r="J1123" s="45"/>
      <c r="K1123" s="45"/>
      <c r="L1123" s="45"/>
      <c r="M1123" s="45"/>
      <c r="N1123" s="45"/>
      <c r="O1123" s="45"/>
      <c r="P1123" s="45"/>
      <c r="Q1123" s="45"/>
      <c r="R1123" s="45"/>
      <c r="AO1123" s="34"/>
      <c r="AP1123" s="34"/>
      <c r="AQ1123" s="34"/>
      <c r="AR1123" s="34"/>
      <c r="BR1123" s="69"/>
      <c r="BS1123" s="69"/>
      <c r="BT1123" s="69"/>
      <c r="BU1123" s="69"/>
      <c r="BV1123" s="69"/>
      <c r="BW1123" s="69"/>
      <c r="BX1123" s="69"/>
      <c r="BY1123" s="69"/>
      <c r="BZ1123" s="69"/>
      <c r="CA1123" s="69"/>
      <c r="CB1123" s="69"/>
      <c r="CC1123" s="69"/>
      <c r="CD1123" s="69"/>
      <c r="CE1123" s="69"/>
      <c r="CF1123" s="69"/>
      <c r="CG1123" s="69"/>
      <c r="CH1123" s="69"/>
      <c r="CI1123" s="69"/>
      <c r="CJ1123" s="69"/>
      <c r="CK1123" s="69"/>
      <c r="CL1123" s="83"/>
      <c r="CM1123" s="69"/>
    </row>
    <row r="1124" spans="10:91" x14ac:dyDescent="0.25">
      <c r="J1124" s="45"/>
      <c r="K1124" s="45"/>
      <c r="L1124" s="45"/>
      <c r="M1124" s="45"/>
      <c r="N1124" s="45"/>
      <c r="O1124" s="45"/>
      <c r="P1124" s="45"/>
      <c r="Q1124" s="45"/>
      <c r="R1124" s="45"/>
      <c r="AO1124" s="34"/>
      <c r="AP1124" s="34"/>
      <c r="AQ1124" s="34"/>
      <c r="AR1124" s="34"/>
      <c r="BR1124" s="69"/>
      <c r="BS1124" s="69"/>
      <c r="BT1124" s="69"/>
      <c r="BU1124" s="69"/>
      <c r="BV1124" s="69"/>
      <c r="BW1124" s="69"/>
      <c r="BX1124" s="69"/>
      <c r="BY1124" s="69"/>
      <c r="BZ1124" s="69"/>
      <c r="CA1124" s="69"/>
      <c r="CB1124" s="69"/>
      <c r="CC1124" s="69"/>
      <c r="CD1124" s="69"/>
      <c r="CE1124" s="69"/>
      <c r="CF1124" s="69"/>
      <c r="CG1124" s="69"/>
      <c r="CH1124" s="69"/>
      <c r="CI1124" s="69"/>
      <c r="CJ1124" s="69"/>
      <c r="CK1124" s="69"/>
      <c r="CL1124" s="83"/>
      <c r="CM1124" s="69"/>
    </row>
    <row r="1125" spans="10:91" x14ac:dyDescent="0.25">
      <c r="J1125" s="45"/>
      <c r="K1125" s="45"/>
      <c r="L1125" s="45"/>
      <c r="M1125" s="45"/>
      <c r="N1125" s="45"/>
      <c r="O1125" s="45"/>
      <c r="P1125" s="45"/>
      <c r="Q1125" s="45"/>
      <c r="R1125" s="45"/>
      <c r="AO1125" s="34"/>
      <c r="AP1125" s="34"/>
      <c r="AQ1125" s="34"/>
      <c r="AR1125" s="34"/>
      <c r="BR1125" s="69"/>
      <c r="BS1125" s="69"/>
      <c r="BT1125" s="69"/>
      <c r="BU1125" s="69"/>
      <c r="BV1125" s="69"/>
      <c r="BW1125" s="69"/>
      <c r="BX1125" s="69"/>
      <c r="BY1125" s="69"/>
      <c r="BZ1125" s="69"/>
      <c r="CA1125" s="69"/>
      <c r="CB1125" s="69"/>
      <c r="CC1125" s="69"/>
      <c r="CD1125" s="69"/>
      <c r="CE1125" s="69"/>
      <c r="CF1125" s="69"/>
      <c r="CG1125" s="69"/>
      <c r="CH1125" s="69"/>
      <c r="CI1125" s="69"/>
      <c r="CJ1125" s="69"/>
      <c r="CK1125" s="69"/>
      <c r="CL1125" s="83"/>
      <c r="CM1125" s="69"/>
    </row>
    <row r="1126" spans="10:91" x14ac:dyDescent="0.25">
      <c r="J1126" s="45"/>
      <c r="K1126" s="45"/>
      <c r="L1126" s="45"/>
      <c r="M1126" s="45"/>
      <c r="N1126" s="45"/>
      <c r="O1126" s="45"/>
      <c r="P1126" s="45"/>
      <c r="Q1126" s="45"/>
      <c r="R1126" s="45"/>
      <c r="AO1126" s="34"/>
      <c r="AP1126" s="34"/>
      <c r="AQ1126" s="34"/>
      <c r="AR1126" s="34"/>
      <c r="BR1126" s="69"/>
      <c r="BS1126" s="69"/>
      <c r="BT1126" s="69"/>
      <c r="BU1126" s="69"/>
      <c r="BV1126" s="69"/>
      <c r="BW1126" s="69"/>
      <c r="BX1126" s="69"/>
      <c r="BY1126" s="69"/>
      <c r="BZ1126" s="69"/>
      <c r="CA1126" s="69"/>
      <c r="CB1126" s="69"/>
      <c r="CC1126" s="69"/>
      <c r="CD1126" s="69"/>
      <c r="CE1126" s="69"/>
      <c r="CF1126" s="69"/>
      <c r="CG1126" s="69"/>
      <c r="CH1126" s="69"/>
      <c r="CI1126" s="69"/>
      <c r="CJ1126" s="69"/>
      <c r="CK1126" s="69"/>
      <c r="CL1126" s="83"/>
      <c r="CM1126" s="69"/>
    </row>
    <row r="1127" spans="10:91" x14ac:dyDescent="0.25">
      <c r="J1127" s="45"/>
      <c r="K1127" s="45"/>
      <c r="L1127" s="45"/>
      <c r="M1127" s="45"/>
      <c r="N1127" s="45"/>
      <c r="O1127" s="45"/>
      <c r="P1127" s="45"/>
      <c r="Q1127" s="45"/>
      <c r="R1127" s="45"/>
      <c r="AO1127" s="34"/>
      <c r="AP1127" s="34"/>
      <c r="AQ1127" s="34"/>
      <c r="AR1127" s="34"/>
      <c r="BR1127" s="69"/>
      <c r="BS1127" s="69"/>
      <c r="BT1127" s="69"/>
      <c r="BU1127" s="69"/>
      <c r="BV1127" s="69"/>
      <c r="BW1127" s="69"/>
      <c r="BX1127" s="69"/>
      <c r="BY1127" s="69"/>
      <c r="BZ1127" s="69"/>
      <c r="CA1127" s="69"/>
      <c r="CB1127" s="69"/>
      <c r="CC1127" s="69"/>
      <c r="CD1127" s="69"/>
      <c r="CE1127" s="69"/>
      <c r="CF1127" s="69"/>
      <c r="CG1127" s="69"/>
      <c r="CH1127" s="69"/>
      <c r="CI1127" s="69"/>
      <c r="CJ1127" s="69"/>
      <c r="CK1127" s="69"/>
      <c r="CL1127" s="83"/>
      <c r="CM1127" s="69"/>
    </row>
    <row r="1128" spans="10:91" x14ac:dyDescent="0.25">
      <c r="J1128" s="45"/>
      <c r="K1128" s="45"/>
      <c r="L1128" s="45"/>
      <c r="M1128" s="45"/>
      <c r="N1128" s="45"/>
      <c r="O1128" s="45"/>
      <c r="P1128" s="45"/>
      <c r="Q1128" s="45"/>
      <c r="R1128" s="45"/>
      <c r="AO1128" s="34"/>
      <c r="AP1128" s="34"/>
      <c r="AQ1128" s="34"/>
      <c r="AR1128" s="34"/>
      <c r="BR1128" s="69"/>
      <c r="BS1128" s="69"/>
      <c r="BT1128" s="69"/>
      <c r="BU1128" s="69"/>
      <c r="BV1128" s="69"/>
      <c r="BW1128" s="69"/>
      <c r="BX1128" s="69"/>
      <c r="BY1128" s="69"/>
      <c r="BZ1128" s="69"/>
      <c r="CA1128" s="69"/>
      <c r="CB1128" s="69"/>
      <c r="CC1128" s="69"/>
      <c r="CD1128" s="69"/>
      <c r="CE1128" s="69"/>
      <c r="CF1128" s="69"/>
      <c r="CG1128" s="69"/>
      <c r="CH1128" s="69"/>
      <c r="CI1128" s="69"/>
      <c r="CJ1128" s="69"/>
      <c r="CK1128" s="69"/>
      <c r="CL1128" s="83"/>
      <c r="CM1128" s="69"/>
    </row>
    <row r="1129" spans="10:91" x14ac:dyDescent="0.25">
      <c r="J1129" s="45"/>
      <c r="K1129" s="45"/>
      <c r="L1129" s="45"/>
      <c r="M1129" s="45"/>
      <c r="N1129" s="45"/>
      <c r="O1129" s="45"/>
      <c r="P1129" s="45"/>
      <c r="Q1129" s="45"/>
      <c r="R1129" s="45"/>
      <c r="AO1129" s="34"/>
      <c r="AP1129" s="34"/>
      <c r="AQ1129" s="34"/>
      <c r="AR1129" s="34"/>
      <c r="BR1129" s="69"/>
      <c r="BS1129" s="69"/>
      <c r="BT1129" s="69"/>
      <c r="BU1129" s="69"/>
      <c r="BV1129" s="69"/>
      <c r="BW1129" s="69"/>
      <c r="BX1129" s="69"/>
      <c r="BY1129" s="69"/>
      <c r="BZ1129" s="69"/>
      <c r="CA1129" s="69"/>
      <c r="CB1129" s="69"/>
      <c r="CC1129" s="69"/>
      <c r="CD1129" s="69"/>
      <c r="CE1129" s="69"/>
      <c r="CF1129" s="69"/>
      <c r="CG1129" s="69"/>
      <c r="CH1129" s="69"/>
      <c r="CI1129" s="69"/>
      <c r="CJ1129" s="69"/>
      <c r="CK1129" s="69"/>
      <c r="CL1129" s="83"/>
      <c r="CM1129" s="69"/>
    </row>
    <row r="1130" spans="10:91" x14ac:dyDescent="0.25">
      <c r="J1130" s="45"/>
      <c r="K1130" s="45"/>
      <c r="L1130" s="45"/>
      <c r="M1130" s="45"/>
      <c r="N1130" s="45"/>
      <c r="O1130" s="45"/>
      <c r="P1130" s="45"/>
      <c r="Q1130" s="45"/>
      <c r="R1130" s="45"/>
      <c r="AO1130" s="34"/>
      <c r="AP1130" s="34"/>
      <c r="AQ1130" s="34"/>
      <c r="AR1130" s="34"/>
      <c r="BR1130" s="69"/>
      <c r="BS1130" s="69"/>
      <c r="BT1130" s="69"/>
      <c r="BU1130" s="69"/>
      <c r="BV1130" s="69"/>
      <c r="BW1130" s="69"/>
      <c r="BX1130" s="69"/>
      <c r="BY1130" s="69"/>
      <c r="BZ1130" s="69"/>
      <c r="CA1130" s="69"/>
      <c r="CB1130" s="69"/>
      <c r="CC1130" s="69"/>
      <c r="CD1130" s="69"/>
      <c r="CE1130" s="69"/>
      <c r="CF1130" s="69"/>
      <c r="CG1130" s="69"/>
      <c r="CH1130" s="69"/>
      <c r="CI1130" s="69"/>
      <c r="CJ1130" s="69"/>
      <c r="CK1130" s="69"/>
      <c r="CL1130" s="83"/>
      <c r="CM1130" s="69"/>
    </row>
    <row r="1131" spans="10:91" x14ac:dyDescent="0.25">
      <c r="J1131" s="45"/>
      <c r="K1131" s="45"/>
      <c r="L1131" s="45"/>
      <c r="M1131" s="45"/>
      <c r="N1131" s="45"/>
      <c r="O1131" s="45"/>
      <c r="P1131" s="45"/>
      <c r="Q1131" s="45"/>
      <c r="R1131" s="45"/>
      <c r="AO1131" s="34"/>
      <c r="AP1131" s="34"/>
      <c r="AQ1131" s="34"/>
      <c r="AR1131" s="34"/>
      <c r="BR1131" s="69"/>
      <c r="BS1131" s="69"/>
      <c r="BT1131" s="69"/>
      <c r="BU1131" s="69"/>
      <c r="BV1131" s="69"/>
      <c r="BW1131" s="69"/>
      <c r="BX1131" s="69"/>
      <c r="BY1131" s="69"/>
      <c r="BZ1131" s="69"/>
      <c r="CA1131" s="69"/>
      <c r="CB1131" s="69"/>
      <c r="CC1131" s="69"/>
      <c r="CD1131" s="69"/>
      <c r="CE1131" s="69"/>
      <c r="CF1131" s="69"/>
      <c r="CG1131" s="69"/>
      <c r="CH1131" s="69"/>
      <c r="CI1131" s="69"/>
      <c r="CJ1131" s="69"/>
      <c r="CK1131" s="69"/>
      <c r="CL1131" s="83"/>
      <c r="CM1131" s="69"/>
    </row>
    <row r="1132" spans="10:91" x14ac:dyDescent="0.25">
      <c r="J1132" s="45"/>
      <c r="K1132" s="45"/>
      <c r="L1132" s="45"/>
      <c r="M1132" s="45"/>
      <c r="N1132" s="45"/>
      <c r="O1132" s="45"/>
      <c r="P1132" s="45"/>
      <c r="Q1132" s="45"/>
      <c r="R1132" s="45"/>
      <c r="AO1132" s="34"/>
      <c r="AP1132" s="34"/>
      <c r="AQ1132" s="34"/>
      <c r="AR1132" s="34"/>
      <c r="BR1132" s="69"/>
      <c r="BS1132" s="69"/>
      <c r="BT1132" s="69"/>
      <c r="BU1132" s="69"/>
      <c r="BV1132" s="69"/>
      <c r="BW1132" s="69"/>
      <c r="BX1132" s="69"/>
      <c r="BY1132" s="69"/>
      <c r="BZ1132" s="69"/>
      <c r="CA1132" s="69"/>
      <c r="CB1132" s="69"/>
      <c r="CC1132" s="69"/>
      <c r="CD1132" s="69"/>
      <c r="CE1132" s="69"/>
      <c r="CF1132" s="69"/>
      <c r="CG1132" s="69"/>
      <c r="CH1132" s="69"/>
      <c r="CI1132" s="69"/>
      <c r="CJ1132" s="69"/>
      <c r="CK1132" s="69"/>
      <c r="CL1132" s="83"/>
      <c r="CM1132" s="69"/>
    </row>
    <row r="1133" spans="10:91" x14ac:dyDescent="0.25">
      <c r="J1133" s="45"/>
      <c r="K1133" s="45"/>
      <c r="L1133" s="45"/>
      <c r="M1133" s="45"/>
      <c r="N1133" s="45"/>
      <c r="O1133" s="45"/>
      <c r="P1133" s="45"/>
      <c r="Q1133" s="45"/>
      <c r="R1133" s="45"/>
      <c r="AO1133" s="34"/>
      <c r="AP1133" s="34"/>
      <c r="AQ1133" s="34"/>
      <c r="AR1133" s="34"/>
      <c r="BR1133" s="69"/>
      <c r="BS1133" s="69"/>
      <c r="BT1133" s="69"/>
      <c r="BU1133" s="69"/>
      <c r="BV1133" s="69"/>
      <c r="BW1133" s="69"/>
      <c r="BX1133" s="69"/>
      <c r="BY1133" s="69"/>
      <c r="BZ1133" s="69"/>
      <c r="CA1133" s="69"/>
      <c r="CB1133" s="69"/>
      <c r="CC1133" s="69"/>
      <c r="CD1133" s="69"/>
      <c r="CE1133" s="69"/>
      <c r="CF1133" s="69"/>
      <c r="CG1133" s="69"/>
      <c r="CH1133" s="69"/>
      <c r="CI1133" s="69"/>
      <c r="CJ1133" s="69"/>
      <c r="CK1133" s="69"/>
      <c r="CL1133" s="83"/>
      <c r="CM1133" s="69"/>
    </row>
    <row r="1134" spans="10:91" x14ac:dyDescent="0.25">
      <c r="J1134" s="45"/>
      <c r="K1134" s="45"/>
      <c r="L1134" s="45"/>
      <c r="M1134" s="45"/>
      <c r="N1134" s="45"/>
      <c r="O1134" s="45"/>
      <c r="P1134" s="45"/>
      <c r="Q1134" s="45"/>
      <c r="R1134" s="45"/>
      <c r="AO1134" s="34"/>
      <c r="AP1134" s="34"/>
      <c r="AQ1134" s="34"/>
      <c r="AR1134" s="34"/>
      <c r="BR1134" s="69"/>
      <c r="BS1134" s="69"/>
      <c r="BT1134" s="69"/>
      <c r="BU1134" s="69"/>
      <c r="BV1134" s="69"/>
      <c r="BW1134" s="69"/>
      <c r="BX1134" s="69"/>
      <c r="BY1134" s="69"/>
      <c r="BZ1134" s="69"/>
      <c r="CA1134" s="69"/>
      <c r="CB1134" s="69"/>
      <c r="CC1134" s="69"/>
      <c r="CD1134" s="69"/>
      <c r="CE1134" s="69"/>
      <c r="CF1134" s="69"/>
      <c r="CG1134" s="69"/>
      <c r="CH1134" s="69"/>
      <c r="CI1134" s="69"/>
      <c r="CJ1134" s="69"/>
      <c r="CK1134" s="69"/>
      <c r="CL1134" s="83"/>
      <c r="CM1134" s="69"/>
    </row>
    <row r="1135" spans="10:91" x14ac:dyDescent="0.25">
      <c r="J1135" s="45"/>
      <c r="K1135" s="45"/>
      <c r="L1135" s="45"/>
      <c r="M1135" s="45"/>
      <c r="N1135" s="45"/>
      <c r="O1135" s="45"/>
      <c r="P1135" s="45"/>
      <c r="Q1135" s="45"/>
      <c r="R1135" s="45"/>
      <c r="AO1135" s="34"/>
      <c r="AP1135" s="34"/>
      <c r="AQ1135" s="34"/>
      <c r="AR1135" s="34"/>
      <c r="BR1135" s="69"/>
      <c r="BS1135" s="69"/>
      <c r="BT1135" s="69"/>
      <c r="BU1135" s="69"/>
      <c r="BV1135" s="69"/>
      <c r="BW1135" s="69"/>
      <c r="BX1135" s="69"/>
      <c r="BY1135" s="69"/>
      <c r="BZ1135" s="69"/>
      <c r="CA1135" s="69"/>
      <c r="CB1135" s="69"/>
      <c r="CC1135" s="69"/>
      <c r="CD1135" s="69"/>
      <c r="CE1135" s="69"/>
      <c r="CF1135" s="69"/>
      <c r="CG1135" s="69"/>
      <c r="CH1135" s="69"/>
      <c r="CI1135" s="69"/>
      <c r="CJ1135" s="69"/>
      <c r="CK1135" s="69"/>
      <c r="CL1135" s="83"/>
      <c r="CM1135" s="69"/>
    </row>
    <row r="1136" spans="10:91" x14ac:dyDescent="0.25">
      <c r="J1136" s="45"/>
      <c r="K1136" s="45"/>
      <c r="L1136" s="45"/>
      <c r="M1136" s="45"/>
      <c r="N1136" s="45"/>
      <c r="O1136" s="45"/>
      <c r="P1136" s="45"/>
      <c r="Q1136" s="45"/>
      <c r="R1136" s="45"/>
      <c r="AO1136" s="34"/>
      <c r="AP1136" s="34"/>
      <c r="AQ1136" s="34"/>
      <c r="AR1136" s="34"/>
      <c r="BR1136" s="69"/>
      <c r="BS1136" s="69"/>
      <c r="BT1136" s="69"/>
      <c r="BU1136" s="69"/>
      <c r="BV1136" s="69"/>
      <c r="BW1136" s="69"/>
      <c r="BX1136" s="69"/>
      <c r="BY1136" s="69"/>
      <c r="BZ1136" s="69"/>
      <c r="CA1136" s="69"/>
      <c r="CB1136" s="69"/>
      <c r="CC1136" s="69"/>
      <c r="CD1136" s="69"/>
      <c r="CE1136" s="69"/>
      <c r="CF1136" s="69"/>
      <c r="CG1136" s="69"/>
      <c r="CH1136" s="69"/>
      <c r="CI1136" s="69"/>
      <c r="CJ1136" s="69"/>
      <c r="CK1136" s="69"/>
      <c r="CL1136" s="83"/>
      <c r="CM1136" s="69"/>
    </row>
    <row r="1137" spans="10:91" x14ac:dyDescent="0.25">
      <c r="J1137" s="45"/>
      <c r="K1137" s="45"/>
      <c r="L1137" s="45"/>
      <c r="M1137" s="45"/>
      <c r="N1137" s="45"/>
      <c r="O1137" s="45"/>
      <c r="P1137" s="45"/>
      <c r="Q1137" s="45"/>
      <c r="R1137" s="45"/>
      <c r="AO1137" s="34"/>
      <c r="AP1137" s="34"/>
      <c r="AQ1137" s="34"/>
      <c r="AR1137" s="34"/>
      <c r="BR1137" s="69"/>
      <c r="BS1137" s="69"/>
      <c r="BT1137" s="69"/>
      <c r="BU1137" s="69"/>
      <c r="BV1137" s="69"/>
      <c r="BW1137" s="69"/>
      <c r="BX1137" s="69"/>
      <c r="BY1137" s="69"/>
      <c r="BZ1137" s="69"/>
      <c r="CA1137" s="69"/>
      <c r="CB1137" s="69"/>
      <c r="CC1137" s="69"/>
      <c r="CD1137" s="69"/>
      <c r="CE1137" s="69"/>
      <c r="CF1137" s="69"/>
      <c r="CG1137" s="69"/>
      <c r="CH1137" s="69"/>
      <c r="CI1137" s="69"/>
      <c r="CJ1137" s="69"/>
      <c r="CK1137" s="69"/>
      <c r="CL1137" s="83"/>
      <c r="CM1137" s="69"/>
    </row>
    <row r="1138" spans="10:91" x14ac:dyDescent="0.25">
      <c r="J1138" s="45"/>
      <c r="K1138" s="45"/>
      <c r="L1138" s="45"/>
      <c r="M1138" s="45"/>
      <c r="N1138" s="45"/>
      <c r="O1138" s="45"/>
      <c r="P1138" s="45"/>
      <c r="Q1138" s="45"/>
      <c r="R1138" s="45"/>
      <c r="AO1138" s="34"/>
      <c r="AP1138" s="34"/>
      <c r="AQ1138" s="34"/>
      <c r="AR1138" s="34"/>
      <c r="BR1138" s="69"/>
      <c r="BS1138" s="69"/>
      <c r="BT1138" s="69"/>
      <c r="BU1138" s="69"/>
      <c r="BV1138" s="69"/>
      <c r="BW1138" s="69"/>
      <c r="BX1138" s="69"/>
      <c r="BY1138" s="69"/>
      <c r="BZ1138" s="69"/>
      <c r="CA1138" s="69"/>
      <c r="CB1138" s="69"/>
      <c r="CC1138" s="69"/>
      <c r="CD1138" s="69"/>
      <c r="CE1138" s="69"/>
      <c r="CF1138" s="69"/>
      <c r="CG1138" s="69"/>
      <c r="CH1138" s="69"/>
      <c r="CI1138" s="69"/>
      <c r="CJ1138" s="69"/>
      <c r="CK1138" s="69"/>
      <c r="CL1138" s="83"/>
      <c r="CM1138" s="69"/>
    </row>
    <row r="1139" spans="10:91" x14ac:dyDescent="0.25">
      <c r="J1139" s="45"/>
      <c r="K1139" s="45"/>
      <c r="L1139" s="45"/>
      <c r="M1139" s="45"/>
      <c r="N1139" s="45"/>
      <c r="O1139" s="45"/>
      <c r="P1139" s="45"/>
      <c r="Q1139" s="45"/>
      <c r="R1139" s="45"/>
      <c r="AO1139" s="34"/>
      <c r="AP1139" s="34"/>
      <c r="AQ1139" s="34"/>
      <c r="AR1139" s="34"/>
      <c r="BR1139" s="69"/>
      <c r="BS1139" s="69"/>
      <c r="BT1139" s="69"/>
      <c r="BU1139" s="69"/>
      <c r="BV1139" s="69"/>
      <c r="BW1139" s="69"/>
      <c r="BX1139" s="69"/>
      <c r="BY1139" s="69"/>
      <c r="BZ1139" s="69"/>
      <c r="CA1139" s="69"/>
      <c r="CB1139" s="69"/>
      <c r="CC1139" s="69"/>
      <c r="CD1139" s="69"/>
      <c r="CE1139" s="69"/>
      <c r="CF1139" s="69"/>
      <c r="CG1139" s="69"/>
      <c r="CH1139" s="69"/>
      <c r="CI1139" s="69"/>
      <c r="CJ1139" s="69"/>
      <c r="CK1139" s="69"/>
      <c r="CL1139" s="83"/>
      <c r="CM1139" s="69"/>
    </row>
    <row r="1140" spans="10:91" x14ac:dyDescent="0.25">
      <c r="J1140" s="45"/>
      <c r="K1140" s="45"/>
      <c r="L1140" s="45"/>
      <c r="M1140" s="45"/>
      <c r="N1140" s="45"/>
      <c r="O1140" s="45"/>
      <c r="P1140" s="45"/>
      <c r="Q1140" s="45"/>
      <c r="R1140" s="45"/>
      <c r="AO1140" s="34"/>
      <c r="AP1140" s="34"/>
      <c r="AQ1140" s="34"/>
      <c r="AR1140" s="34"/>
      <c r="BR1140" s="69"/>
      <c r="BS1140" s="69"/>
      <c r="BT1140" s="69"/>
      <c r="BU1140" s="69"/>
      <c r="BV1140" s="69"/>
      <c r="BW1140" s="69"/>
      <c r="BX1140" s="69"/>
      <c r="BY1140" s="69"/>
      <c r="BZ1140" s="69"/>
      <c r="CA1140" s="69"/>
      <c r="CB1140" s="69"/>
      <c r="CC1140" s="69"/>
      <c r="CD1140" s="69"/>
      <c r="CE1140" s="69"/>
      <c r="CF1140" s="69"/>
      <c r="CG1140" s="69"/>
      <c r="CH1140" s="69"/>
      <c r="CI1140" s="69"/>
      <c r="CJ1140" s="69"/>
      <c r="CK1140" s="69"/>
      <c r="CL1140" s="83"/>
      <c r="CM1140" s="69"/>
    </row>
    <row r="1141" spans="10:91" x14ac:dyDescent="0.25">
      <c r="J1141" s="45"/>
      <c r="K1141" s="45"/>
      <c r="L1141" s="45"/>
      <c r="M1141" s="45"/>
      <c r="N1141" s="45"/>
      <c r="O1141" s="45"/>
      <c r="P1141" s="45"/>
      <c r="Q1141" s="45"/>
      <c r="R1141" s="45"/>
      <c r="AO1141" s="34"/>
      <c r="AP1141" s="34"/>
      <c r="AQ1141" s="34"/>
      <c r="AR1141" s="34"/>
      <c r="BR1141" s="69"/>
      <c r="BS1141" s="69"/>
      <c r="BT1141" s="69"/>
      <c r="BU1141" s="69"/>
      <c r="BV1141" s="69"/>
      <c r="BW1141" s="69"/>
      <c r="BX1141" s="69"/>
      <c r="BY1141" s="69"/>
      <c r="BZ1141" s="69"/>
      <c r="CA1141" s="69"/>
      <c r="CB1141" s="69"/>
      <c r="CC1141" s="69"/>
      <c r="CD1141" s="69"/>
      <c r="CE1141" s="69"/>
      <c r="CF1141" s="69"/>
      <c r="CG1141" s="69"/>
      <c r="CH1141" s="69"/>
      <c r="CI1141" s="69"/>
      <c r="CJ1141" s="69"/>
      <c r="CK1141" s="69"/>
      <c r="CL1141" s="83"/>
      <c r="CM1141" s="69"/>
    </row>
    <row r="1142" spans="10:91" x14ac:dyDescent="0.25">
      <c r="J1142" s="45"/>
      <c r="K1142" s="45"/>
      <c r="L1142" s="45"/>
      <c r="M1142" s="45"/>
      <c r="N1142" s="45"/>
      <c r="O1142" s="45"/>
      <c r="P1142" s="45"/>
      <c r="Q1142" s="45"/>
      <c r="R1142" s="45"/>
      <c r="AO1142" s="34"/>
      <c r="AP1142" s="34"/>
      <c r="AQ1142" s="34"/>
      <c r="AR1142" s="34"/>
      <c r="BR1142" s="69"/>
      <c r="BS1142" s="69"/>
      <c r="BT1142" s="69"/>
      <c r="BU1142" s="69"/>
      <c r="BV1142" s="69"/>
      <c r="BW1142" s="69"/>
      <c r="BX1142" s="69"/>
      <c r="BY1142" s="69"/>
      <c r="BZ1142" s="69"/>
      <c r="CA1142" s="69"/>
      <c r="CB1142" s="69"/>
      <c r="CC1142" s="69"/>
      <c r="CD1142" s="69"/>
      <c r="CE1142" s="69"/>
      <c r="CF1142" s="69"/>
      <c r="CG1142" s="69"/>
      <c r="CH1142" s="69"/>
      <c r="CI1142" s="69"/>
      <c r="CJ1142" s="69"/>
      <c r="CK1142" s="69"/>
      <c r="CL1142" s="83"/>
      <c r="CM1142" s="69"/>
    </row>
    <row r="1143" spans="10:91" x14ac:dyDescent="0.25">
      <c r="J1143" s="45"/>
      <c r="K1143" s="45"/>
      <c r="L1143" s="45"/>
      <c r="M1143" s="45"/>
      <c r="N1143" s="45"/>
      <c r="O1143" s="45"/>
      <c r="P1143" s="45"/>
      <c r="Q1143" s="45"/>
      <c r="R1143" s="45"/>
      <c r="AO1143" s="34"/>
      <c r="AP1143" s="34"/>
      <c r="AQ1143" s="34"/>
      <c r="AR1143" s="34"/>
      <c r="BR1143" s="69"/>
      <c r="BS1143" s="69"/>
      <c r="BT1143" s="69"/>
      <c r="BU1143" s="69"/>
      <c r="BV1143" s="69"/>
      <c r="BW1143" s="69"/>
      <c r="BX1143" s="69"/>
      <c r="BY1143" s="69"/>
      <c r="BZ1143" s="69"/>
      <c r="CA1143" s="69"/>
      <c r="CB1143" s="69"/>
      <c r="CC1143" s="69"/>
      <c r="CD1143" s="69"/>
      <c r="CE1143" s="69"/>
      <c r="CF1143" s="69"/>
      <c r="CG1143" s="69"/>
      <c r="CH1143" s="69"/>
      <c r="CI1143" s="69"/>
      <c r="CJ1143" s="69"/>
      <c r="CK1143" s="69"/>
      <c r="CL1143" s="83"/>
      <c r="CM1143" s="69"/>
    </row>
    <row r="1144" spans="10:91" x14ac:dyDescent="0.25">
      <c r="J1144" s="45"/>
      <c r="K1144" s="45"/>
      <c r="L1144" s="45"/>
      <c r="M1144" s="45"/>
      <c r="N1144" s="45"/>
      <c r="O1144" s="45"/>
      <c r="P1144" s="45"/>
      <c r="Q1144" s="45"/>
      <c r="R1144" s="45"/>
      <c r="AO1144" s="34"/>
      <c r="AP1144" s="34"/>
      <c r="AQ1144" s="34"/>
      <c r="AR1144" s="34"/>
      <c r="BR1144" s="69"/>
      <c r="BS1144" s="69"/>
      <c r="BT1144" s="69"/>
      <c r="BU1144" s="69"/>
      <c r="BV1144" s="69"/>
      <c r="BW1144" s="69"/>
      <c r="BX1144" s="69"/>
      <c r="BY1144" s="69"/>
      <c r="BZ1144" s="69"/>
      <c r="CA1144" s="69"/>
      <c r="CB1144" s="69"/>
      <c r="CC1144" s="69"/>
      <c r="CD1144" s="69"/>
      <c r="CE1144" s="69"/>
      <c r="CF1144" s="69"/>
      <c r="CG1144" s="69"/>
      <c r="CH1144" s="69"/>
      <c r="CI1144" s="69"/>
      <c r="CJ1144" s="69"/>
      <c r="CK1144" s="69"/>
      <c r="CL1144" s="83"/>
      <c r="CM1144" s="69"/>
    </row>
    <row r="1145" spans="10:91" x14ac:dyDescent="0.25">
      <c r="J1145" s="45"/>
      <c r="K1145" s="45"/>
      <c r="L1145" s="45"/>
      <c r="M1145" s="45"/>
      <c r="N1145" s="45"/>
      <c r="O1145" s="45"/>
      <c r="P1145" s="45"/>
      <c r="Q1145" s="45"/>
      <c r="R1145" s="45"/>
      <c r="AO1145" s="34"/>
      <c r="AP1145" s="34"/>
      <c r="AQ1145" s="34"/>
      <c r="AR1145" s="34"/>
      <c r="BR1145" s="69"/>
      <c r="BS1145" s="69"/>
      <c r="BT1145" s="69"/>
      <c r="BU1145" s="69"/>
      <c r="BV1145" s="69"/>
      <c r="BW1145" s="69"/>
      <c r="BX1145" s="69"/>
      <c r="BY1145" s="69"/>
      <c r="BZ1145" s="69"/>
      <c r="CA1145" s="69"/>
      <c r="CB1145" s="69"/>
      <c r="CC1145" s="69"/>
      <c r="CD1145" s="69"/>
      <c r="CE1145" s="69"/>
      <c r="CF1145" s="69"/>
      <c r="CG1145" s="69"/>
      <c r="CH1145" s="69"/>
      <c r="CI1145" s="69"/>
      <c r="CJ1145" s="69"/>
      <c r="CK1145" s="69"/>
      <c r="CL1145" s="83"/>
      <c r="CM1145" s="69"/>
    </row>
    <row r="1146" spans="10:91" x14ac:dyDescent="0.25">
      <c r="J1146" s="45"/>
      <c r="K1146" s="45"/>
      <c r="L1146" s="45"/>
      <c r="M1146" s="45"/>
      <c r="N1146" s="45"/>
      <c r="O1146" s="45"/>
      <c r="P1146" s="45"/>
      <c r="Q1146" s="45"/>
      <c r="R1146" s="45"/>
      <c r="AO1146" s="34"/>
      <c r="AP1146" s="34"/>
      <c r="AQ1146" s="34"/>
      <c r="AR1146" s="34"/>
      <c r="BR1146" s="69"/>
      <c r="BS1146" s="69"/>
      <c r="BT1146" s="69"/>
      <c r="BU1146" s="69"/>
      <c r="BV1146" s="69"/>
      <c r="BW1146" s="69"/>
      <c r="BX1146" s="69"/>
      <c r="BY1146" s="69"/>
      <c r="BZ1146" s="69"/>
      <c r="CA1146" s="69"/>
      <c r="CB1146" s="69"/>
      <c r="CC1146" s="69"/>
      <c r="CD1146" s="69"/>
      <c r="CE1146" s="69"/>
      <c r="CF1146" s="69"/>
      <c r="CG1146" s="69"/>
      <c r="CH1146" s="69"/>
      <c r="CI1146" s="69"/>
      <c r="CJ1146" s="69"/>
      <c r="CK1146" s="69"/>
      <c r="CL1146" s="83"/>
      <c r="CM1146" s="69"/>
    </row>
    <row r="1147" spans="10:91" x14ac:dyDescent="0.25">
      <c r="J1147" s="45"/>
      <c r="K1147" s="45"/>
      <c r="L1147" s="45"/>
      <c r="M1147" s="45"/>
      <c r="N1147" s="45"/>
      <c r="O1147" s="45"/>
      <c r="P1147" s="45"/>
      <c r="Q1147" s="45"/>
      <c r="R1147" s="45"/>
      <c r="AO1147" s="34"/>
      <c r="AP1147" s="34"/>
      <c r="AQ1147" s="34"/>
      <c r="AR1147" s="34"/>
      <c r="BR1147" s="69"/>
      <c r="BS1147" s="69"/>
      <c r="BT1147" s="69"/>
      <c r="BU1147" s="69"/>
      <c r="BV1147" s="69"/>
      <c r="BW1147" s="69"/>
      <c r="BX1147" s="69"/>
      <c r="BY1147" s="69"/>
      <c r="BZ1147" s="69"/>
      <c r="CA1147" s="69"/>
      <c r="CB1147" s="69"/>
      <c r="CC1147" s="69"/>
      <c r="CD1147" s="69"/>
      <c r="CE1147" s="69"/>
      <c r="CF1147" s="69"/>
      <c r="CG1147" s="69"/>
      <c r="CH1147" s="69"/>
      <c r="CI1147" s="69"/>
      <c r="CJ1147" s="69"/>
      <c r="CK1147" s="69"/>
      <c r="CL1147" s="83"/>
      <c r="CM1147" s="69"/>
    </row>
    <row r="1148" spans="10:91" x14ac:dyDescent="0.25">
      <c r="J1148" s="45"/>
      <c r="K1148" s="45"/>
      <c r="L1148" s="45"/>
      <c r="M1148" s="45"/>
      <c r="N1148" s="45"/>
      <c r="O1148" s="45"/>
      <c r="P1148" s="45"/>
      <c r="Q1148" s="45"/>
      <c r="R1148" s="45"/>
      <c r="AO1148" s="34"/>
      <c r="AP1148" s="34"/>
      <c r="AQ1148" s="34"/>
      <c r="AR1148" s="34"/>
      <c r="BR1148" s="69"/>
      <c r="BS1148" s="69"/>
      <c r="BT1148" s="69"/>
      <c r="BU1148" s="69"/>
      <c r="BV1148" s="69"/>
      <c r="BW1148" s="69"/>
      <c r="BX1148" s="69"/>
      <c r="BY1148" s="69"/>
      <c r="BZ1148" s="69"/>
      <c r="CA1148" s="69"/>
      <c r="CB1148" s="69"/>
      <c r="CC1148" s="69"/>
      <c r="CD1148" s="69"/>
      <c r="CE1148" s="69"/>
      <c r="CF1148" s="69"/>
      <c r="CG1148" s="69"/>
      <c r="CH1148" s="69"/>
      <c r="CI1148" s="69"/>
      <c r="CJ1148" s="69"/>
      <c r="CK1148" s="69"/>
      <c r="CL1148" s="83"/>
      <c r="CM1148" s="69"/>
    </row>
    <row r="1149" spans="10:91" x14ac:dyDescent="0.25">
      <c r="J1149" s="45"/>
      <c r="K1149" s="45"/>
      <c r="L1149" s="45"/>
      <c r="M1149" s="45"/>
      <c r="N1149" s="45"/>
      <c r="O1149" s="45"/>
      <c r="P1149" s="45"/>
      <c r="Q1149" s="45"/>
      <c r="R1149" s="45"/>
      <c r="AO1149" s="34"/>
      <c r="AP1149" s="34"/>
      <c r="AQ1149" s="34"/>
      <c r="AR1149" s="34"/>
      <c r="BR1149" s="69"/>
      <c r="BS1149" s="69"/>
      <c r="BT1149" s="69"/>
      <c r="BU1149" s="69"/>
      <c r="BV1149" s="69"/>
      <c r="BW1149" s="69"/>
      <c r="BX1149" s="69"/>
      <c r="BY1149" s="69"/>
      <c r="BZ1149" s="69"/>
      <c r="CA1149" s="69"/>
      <c r="CB1149" s="69"/>
      <c r="CC1149" s="69"/>
      <c r="CD1149" s="69"/>
      <c r="CE1149" s="69"/>
      <c r="CF1149" s="69"/>
      <c r="CG1149" s="69"/>
      <c r="CH1149" s="69"/>
      <c r="CI1149" s="69"/>
      <c r="CJ1149" s="69"/>
      <c r="CK1149" s="69"/>
      <c r="CL1149" s="83"/>
      <c r="CM1149" s="69"/>
    </row>
    <row r="1150" spans="10:91" x14ac:dyDescent="0.25">
      <c r="J1150" s="45"/>
      <c r="K1150" s="45"/>
      <c r="L1150" s="45"/>
      <c r="M1150" s="45"/>
      <c r="N1150" s="45"/>
      <c r="O1150" s="45"/>
      <c r="P1150" s="45"/>
      <c r="Q1150" s="45"/>
      <c r="R1150" s="45"/>
      <c r="AO1150" s="34"/>
      <c r="AP1150" s="34"/>
      <c r="AQ1150" s="34"/>
      <c r="AR1150" s="34"/>
      <c r="BR1150" s="69"/>
      <c r="BS1150" s="69"/>
      <c r="BT1150" s="69"/>
      <c r="BU1150" s="69"/>
      <c r="BV1150" s="69"/>
      <c r="BW1150" s="69"/>
      <c r="BX1150" s="69"/>
      <c r="BY1150" s="69"/>
      <c r="BZ1150" s="69"/>
      <c r="CA1150" s="69"/>
      <c r="CB1150" s="69"/>
      <c r="CC1150" s="69"/>
      <c r="CD1150" s="69"/>
      <c r="CE1150" s="69"/>
      <c r="CF1150" s="69"/>
      <c r="CG1150" s="69"/>
      <c r="CH1150" s="69"/>
      <c r="CI1150" s="69"/>
      <c r="CJ1150" s="69"/>
      <c r="CK1150" s="69"/>
      <c r="CL1150" s="83"/>
      <c r="CM1150" s="69"/>
    </row>
    <row r="1151" spans="10:91" x14ac:dyDescent="0.25">
      <c r="J1151" s="45"/>
      <c r="K1151" s="45"/>
      <c r="L1151" s="45"/>
      <c r="M1151" s="45"/>
      <c r="N1151" s="45"/>
      <c r="O1151" s="45"/>
      <c r="P1151" s="45"/>
      <c r="Q1151" s="45"/>
      <c r="R1151" s="45"/>
      <c r="AO1151" s="34"/>
      <c r="AP1151" s="34"/>
      <c r="AQ1151" s="34"/>
      <c r="AR1151" s="34"/>
      <c r="BR1151" s="69"/>
      <c r="BS1151" s="69"/>
      <c r="BT1151" s="69"/>
      <c r="BU1151" s="69"/>
      <c r="BV1151" s="69"/>
      <c r="BW1151" s="69"/>
      <c r="BX1151" s="69"/>
      <c r="BY1151" s="69"/>
      <c r="BZ1151" s="69"/>
      <c r="CA1151" s="69"/>
      <c r="CB1151" s="69"/>
      <c r="CC1151" s="69"/>
      <c r="CD1151" s="69"/>
      <c r="CE1151" s="69"/>
      <c r="CF1151" s="69"/>
      <c r="CG1151" s="69"/>
      <c r="CH1151" s="69"/>
      <c r="CI1151" s="69"/>
      <c r="CJ1151" s="69"/>
      <c r="CK1151" s="69"/>
      <c r="CL1151" s="83"/>
      <c r="CM1151" s="69"/>
    </row>
    <row r="1152" spans="10:91" x14ac:dyDescent="0.25">
      <c r="J1152" s="45"/>
      <c r="K1152" s="45"/>
      <c r="L1152" s="45"/>
      <c r="M1152" s="45"/>
      <c r="N1152" s="45"/>
      <c r="O1152" s="45"/>
      <c r="P1152" s="45"/>
      <c r="Q1152" s="45"/>
      <c r="R1152" s="45"/>
      <c r="AO1152" s="34"/>
      <c r="AP1152" s="34"/>
      <c r="AQ1152" s="34"/>
      <c r="AR1152" s="34"/>
      <c r="BR1152" s="69"/>
      <c r="BS1152" s="69"/>
      <c r="BT1152" s="69"/>
      <c r="BU1152" s="69"/>
      <c r="BV1152" s="69"/>
      <c r="BW1152" s="69"/>
      <c r="BX1152" s="69"/>
      <c r="BY1152" s="69"/>
      <c r="BZ1152" s="69"/>
      <c r="CA1152" s="69"/>
      <c r="CB1152" s="69"/>
      <c r="CC1152" s="69"/>
      <c r="CD1152" s="69"/>
      <c r="CE1152" s="69"/>
      <c r="CF1152" s="69"/>
      <c r="CG1152" s="69"/>
      <c r="CH1152" s="69"/>
      <c r="CI1152" s="69"/>
      <c r="CJ1152" s="69"/>
      <c r="CK1152" s="69"/>
      <c r="CL1152" s="83"/>
      <c r="CM1152" s="69"/>
    </row>
    <row r="1153" spans="10:91" x14ac:dyDescent="0.25">
      <c r="J1153" s="45"/>
      <c r="K1153" s="45"/>
      <c r="L1153" s="45"/>
      <c r="M1153" s="45"/>
      <c r="N1153" s="45"/>
      <c r="O1153" s="45"/>
      <c r="P1153" s="45"/>
      <c r="Q1153" s="45"/>
      <c r="R1153" s="45"/>
      <c r="AO1153" s="34"/>
      <c r="AP1153" s="34"/>
      <c r="AQ1153" s="34"/>
      <c r="AR1153" s="34"/>
      <c r="BR1153" s="69"/>
      <c r="BS1153" s="69"/>
      <c r="BT1153" s="69"/>
      <c r="BU1153" s="69"/>
      <c r="BV1153" s="69"/>
      <c r="BW1153" s="69"/>
      <c r="BX1153" s="69"/>
      <c r="BY1153" s="69"/>
      <c r="BZ1153" s="69"/>
      <c r="CA1153" s="69"/>
      <c r="CB1153" s="69"/>
      <c r="CC1153" s="69"/>
      <c r="CD1153" s="69"/>
      <c r="CE1153" s="69"/>
      <c r="CF1153" s="69"/>
      <c r="CG1153" s="69"/>
      <c r="CH1153" s="69"/>
      <c r="CI1153" s="69"/>
      <c r="CJ1153" s="69"/>
      <c r="CK1153" s="69"/>
      <c r="CL1153" s="83"/>
      <c r="CM1153" s="69"/>
    </row>
    <row r="1154" spans="10:91" x14ac:dyDescent="0.25">
      <c r="J1154" s="45"/>
      <c r="K1154" s="45"/>
      <c r="L1154" s="45"/>
      <c r="M1154" s="45"/>
      <c r="N1154" s="45"/>
      <c r="O1154" s="45"/>
      <c r="P1154" s="45"/>
      <c r="Q1154" s="45"/>
      <c r="R1154" s="45"/>
      <c r="AO1154" s="34"/>
      <c r="AP1154" s="34"/>
      <c r="AQ1154" s="34"/>
      <c r="AR1154" s="34"/>
      <c r="BR1154" s="69"/>
      <c r="BS1154" s="69"/>
      <c r="BT1154" s="69"/>
      <c r="BU1154" s="69"/>
      <c r="BV1154" s="69"/>
      <c r="BW1154" s="69"/>
      <c r="BX1154" s="69"/>
      <c r="BY1154" s="69"/>
      <c r="BZ1154" s="69"/>
      <c r="CA1154" s="69"/>
      <c r="CB1154" s="69"/>
      <c r="CC1154" s="69"/>
      <c r="CD1154" s="69"/>
      <c r="CE1154" s="69"/>
      <c r="CF1154" s="69"/>
      <c r="CG1154" s="69"/>
      <c r="CH1154" s="69"/>
      <c r="CI1154" s="69"/>
      <c r="CJ1154" s="69"/>
      <c r="CK1154" s="69"/>
      <c r="CL1154" s="83"/>
      <c r="CM1154" s="69"/>
    </row>
    <row r="1155" spans="10:91" x14ac:dyDescent="0.25">
      <c r="J1155" s="45"/>
      <c r="K1155" s="45"/>
      <c r="L1155" s="45"/>
      <c r="M1155" s="45"/>
      <c r="N1155" s="45"/>
      <c r="O1155" s="45"/>
      <c r="P1155" s="45"/>
      <c r="Q1155" s="45"/>
      <c r="R1155" s="45"/>
      <c r="AO1155" s="34"/>
      <c r="AP1155" s="34"/>
      <c r="AQ1155" s="34"/>
      <c r="AR1155" s="34"/>
      <c r="BR1155" s="69"/>
      <c r="BS1155" s="69"/>
      <c r="BT1155" s="69"/>
      <c r="BU1155" s="69"/>
      <c r="BV1155" s="69"/>
      <c r="BW1155" s="69"/>
      <c r="BX1155" s="69"/>
      <c r="BY1155" s="69"/>
      <c r="BZ1155" s="69"/>
      <c r="CA1155" s="69"/>
      <c r="CB1155" s="69"/>
      <c r="CC1155" s="69"/>
      <c r="CD1155" s="69"/>
      <c r="CE1155" s="69"/>
      <c r="CF1155" s="69"/>
      <c r="CG1155" s="69"/>
      <c r="CH1155" s="69"/>
      <c r="CI1155" s="69"/>
      <c r="CJ1155" s="69"/>
      <c r="CK1155" s="69"/>
      <c r="CL1155" s="83"/>
      <c r="CM1155" s="69"/>
    </row>
    <row r="1156" spans="10:91" x14ac:dyDescent="0.25">
      <c r="J1156" s="45"/>
      <c r="K1156" s="45"/>
      <c r="L1156" s="45"/>
      <c r="M1156" s="45"/>
      <c r="N1156" s="45"/>
      <c r="O1156" s="45"/>
      <c r="P1156" s="45"/>
      <c r="Q1156" s="45"/>
      <c r="R1156" s="45"/>
      <c r="AO1156" s="34"/>
      <c r="AP1156" s="34"/>
      <c r="AQ1156" s="34"/>
      <c r="AR1156" s="34"/>
      <c r="BR1156" s="69"/>
      <c r="BS1156" s="69"/>
      <c r="BT1156" s="69"/>
      <c r="BU1156" s="69"/>
      <c r="BV1156" s="69"/>
      <c r="BW1156" s="69"/>
      <c r="BX1156" s="69"/>
      <c r="BY1156" s="69"/>
      <c r="BZ1156" s="69"/>
      <c r="CA1156" s="69"/>
      <c r="CB1156" s="69"/>
      <c r="CC1156" s="69"/>
      <c r="CD1156" s="69"/>
      <c r="CE1156" s="69"/>
      <c r="CF1156" s="69"/>
      <c r="CG1156" s="69"/>
      <c r="CH1156" s="69"/>
      <c r="CI1156" s="69"/>
      <c r="CJ1156" s="69"/>
      <c r="CK1156" s="69"/>
      <c r="CL1156" s="83"/>
      <c r="CM1156" s="69"/>
    </row>
    <row r="1157" spans="10:91" x14ac:dyDescent="0.25">
      <c r="J1157" s="45"/>
      <c r="K1157" s="45"/>
      <c r="L1157" s="45"/>
      <c r="M1157" s="45"/>
      <c r="N1157" s="45"/>
      <c r="O1157" s="45"/>
      <c r="P1157" s="45"/>
      <c r="Q1157" s="45"/>
      <c r="R1157" s="45"/>
      <c r="AO1157" s="34"/>
      <c r="AP1157" s="34"/>
      <c r="AQ1157" s="34"/>
      <c r="AR1157" s="34"/>
      <c r="BR1157" s="69"/>
      <c r="BS1157" s="69"/>
      <c r="BT1157" s="69"/>
      <c r="BU1157" s="69"/>
      <c r="BV1157" s="69"/>
      <c r="BW1157" s="69"/>
      <c r="BX1157" s="69"/>
      <c r="BY1157" s="69"/>
      <c r="BZ1157" s="69"/>
      <c r="CA1157" s="69"/>
      <c r="CB1157" s="69"/>
      <c r="CC1157" s="69"/>
      <c r="CD1157" s="69"/>
      <c r="CE1157" s="69"/>
      <c r="CF1157" s="69"/>
      <c r="CG1157" s="69"/>
      <c r="CH1157" s="69"/>
      <c r="CI1157" s="69"/>
      <c r="CJ1157" s="69"/>
      <c r="CK1157" s="69"/>
      <c r="CL1157" s="83"/>
      <c r="CM1157" s="69"/>
    </row>
    <row r="1158" spans="10:91" x14ac:dyDescent="0.25">
      <c r="J1158" s="45"/>
      <c r="K1158" s="45"/>
      <c r="L1158" s="45"/>
      <c r="M1158" s="45"/>
      <c r="N1158" s="45"/>
      <c r="O1158" s="45"/>
      <c r="P1158" s="45"/>
      <c r="Q1158" s="45"/>
      <c r="R1158" s="45"/>
      <c r="AO1158" s="34"/>
      <c r="AP1158" s="34"/>
      <c r="AQ1158" s="34"/>
      <c r="AR1158" s="34"/>
      <c r="BR1158" s="69"/>
      <c r="BS1158" s="69"/>
      <c r="BT1158" s="69"/>
      <c r="BU1158" s="69"/>
      <c r="BV1158" s="69"/>
      <c r="BW1158" s="69"/>
      <c r="BX1158" s="69"/>
      <c r="BY1158" s="69"/>
      <c r="BZ1158" s="69"/>
      <c r="CA1158" s="69"/>
      <c r="CB1158" s="69"/>
      <c r="CC1158" s="69"/>
      <c r="CD1158" s="69"/>
      <c r="CE1158" s="69"/>
      <c r="CF1158" s="69"/>
      <c r="CG1158" s="69"/>
      <c r="CH1158" s="69"/>
      <c r="CI1158" s="69"/>
      <c r="CJ1158" s="69"/>
      <c r="CK1158" s="69"/>
      <c r="CL1158" s="83"/>
      <c r="CM1158" s="69"/>
    </row>
    <row r="1159" spans="10:91" x14ac:dyDescent="0.25">
      <c r="J1159" s="45"/>
      <c r="K1159" s="45"/>
      <c r="L1159" s="45"/>
      <c r="M1159" s="45"/>
      <c r="N1159" s="45"/>
      <c r="O1159" s="45"/>
      <c r="P1159" s="45"/>
      <c r="Q1159" s="45"/>
      <c r="R1159" s="45"/>
      <c r="AO1159" s="34"/>
      <c r="AP1159" s="34"/>
      <c r="AQ1159" s="34"/>
      <c r="AR1159" s="34"/>
      <c r="BR1159" s="69"/>
      <c r="BS1159" s="69"/>
      <c r="BT1159" s="69"/>
      <c r="BU1159" s="69"/>
      <c r="BV1159" s="69"/>
      <c r="BW1159" s="69"/>
      <c r="BX1159" s="69"/>
      <c r="BY1159" s="69"/>
      <c r="BZ1159" s="69"/>
      <c r="CA1159" s="69"/>
      <c r="CB1159" s="69"/>
      <c r="CC1159" s="69"/>
      <c r="CD1159" s="69"/>
      <c r="CE1159" s="69"/>
      <c r="CF1159" s="69"/>
      <c r="CG1159" s="69"/>
      <c r="CH1159" s="69"/>
      <c r="CI1159" s="69"/>
      <c r="CJ1159" s="69"/>
      <c r="CK1159" s="69"/>
      <c r="CL1159" s="83"/>
      <c r="CM1159" s="69"/>
    </row>
    <row r="1160" spans="10:91" x14ac:dyDescent="0.25">
      <c r="J1160" s="45"/>
      <c r="K1160" s="45"/>
      <c r="L1160" s="45"/>
      <c r="M1160" s="45"/>
      <c r="N1160" s="45"/>
      <c r="O1160" s="45"/>
      <c r="P1160" s="45"/>
      <c r="Q1160" s="45"/>
      <c r="R1160" s="45"/>
      <c r="AO1160" s="34"/>
      <c r="AP1160" s="34"/>
      <c r="AQ1160" s="34"/>
      <c r="AR1160" s="34"/>
      <c r="BR1160" s="69"/>
      <c r="BS1160" s="69"/>
      <c r="BT1160" s="69"/>
      <c r="BU1160" s="69"/>
      <c r="BV1160" s="69"/>
      <c r="BW1160" s="69"/>
      <c r="BX1160" s="69"/>
      <c r="BY1160" s="69"/>
      <c r="BZ1160" s="69"/>
      <c r="CA1160" s="69"/>
      <c r="CB1160" s="69"/>
      <c r="CC1160" s="69"/>
      <c r="CD1160" s="69"/>
      <c r="CE1160" s="69"/>
      <c r="CF1160" s="69"/>
      <c r="CG1160" s="69"/>
      <c r="CH1160" s="69"/>
      <c r="CI1160" s="69"/>
      <c r="CJ1160" s="69"/>
      <c r="CK1160" s="69"/>
      <c r="CL1160" s="83"/>
      <c r="CM1160" s="69"/>
    </row>
    <row r="1161" spans="10:91" x14ac:dyDescent="0.25">
      <c r="J1161" s="45"/>
      <c r="K1161" s="45"/>
      <c r="L1161" s="45"/>
      <c r="M1161" s="45"/>
      <c r="N1161" s="45"/>
      <c r="O1161" s="45"/>
      <c r="P1161" s="45"/>
      <c r="Q1161" s="45"/>
      <c r="R1161" s="45"/>
      <c r="AO1161" s="34"/>
      <c r="AP1161" s="34"/>
      <c r="AQ1161" s="34"/>
      <c r="AR1161" s="34"/>
      <c r="BR1161" s="69"/>
      <c r="BS1161" s="69"/>
      <c r="BT1161" s="69"/>
      <c r="BU1161" s="69"/>
      <c r="BV1161" s="69"/>
      <c r="BW1161" s="69"/>
      <c r="BX1161" s="69"/>
      <c r="BY1161" s="69"/>
      <c r="BZ1161" s="69"/>
      <c r="CA1161" s="69"/>
      <c r="CB1161" s="69"/>
      <c r="CC1161" s="69"/>
      <c r="CD1161" s="69"/>
      <c r="CE1161" s="69"/>
      <c r="CF1161" s="69"/>
      <c r="CG1161" s="69"/>
      <c r="CH1161" s="69"/>
      <c r="CI1161" s="69"/>
      <c r="CJ1161" s="69"/>
      <c r="CK1161" s="69"/>
      <c r="CL1161" s="83"/>
      <c r="CM1161" s="69"/>
    </row>
    <row r="1162" spans="10:91" x14ac:dyDescent="0.25">
      <c r="J1162" s="45"/>
      <c r="K1162" s="45"/>
      <c r="L1162" s="45"/>
      <c r="M1162" s="45"/>
      <c r="N1162" s="45"/>
      <c r="O1162" s="45"/>
      <c r="P1162" s="45"/>
      <c r="Q1162" s="45"/>
      <c r="R1162" s="45"/>
      <c r="AO1162" s="34"/>
      <c r="AP1162" s="34"/>
      <c r="AQ1162" s="34"/>
      <c r="AR1162" s="34"/>
      <c r="BR1162" s="69"/>
      <c r="BS1162" s="69"/>
      <c r="BT1162" s="69"/>
      <c r="BU1162" s="69"/>
      <c r="BV1162" s="69"/>
      <c r="BW1162" s="69"/>
      <c r="BX1162" s="69"/>
      <c r="BY1162" s="69"/>
      <c r="BZ1162" s="69"/>
      <c r="CA1162" s="69"/>
      <c r="CB1162" s="69"/>
      <c r="CC1162" s="69"/>
      <c r="CD1162" s="69"/>
      <c r="CE1162" s="69"/>
      <c r="CF1162" s="69"/>
      <c r="CG1162" s="69"/>
      <c r="CH1162" s="69"/>
      <c r="CI1162" s="69"/>
      <c r="CJ1162" s="69"/>
      <c r="CK1162" s="69"/>
      <c r="CL1162" s="83"/>
      <c r="CM1162" s="69"/>
    </row>
    <row r="1163" spans="10:91" x14ac:dyDescent="0.25">
      <c r="J1163" s="45"/>
      <c r="K1163" s="45"/>
      <c r="L1163" s="45"/>
      <c r="M1163" s="45"/>
      <c r="N1163" s="45"/>
      <c r="O1163" s="45"/>
      <c r="P1163" s="45"/>
      <c r="Q1163" s="45"/>
      <c r="R1163" s="45"/>
      <c r="AO1163" s="34"/>
      <c r="AP1163" s="34"/>
      <c r="AQ1163" s="34"/>
      <c r="AR1163" s="34"/>
      <c r="BR1163" s="69"/>
      <c r="BS1163" s="69"/>
      <c r="BT1163" s="69"/>
      <c r="BU1163" s="69"/>
      <c r="BV1163" s="69"/>
      <c r="BW1163" s="69"/>
      <c r="BX1163" s="69"/>
      <c r="BY1163" s="69"/>
      <c r="BZ1163" s="69"/>
      <c r="CA1163" s="69"/>
      <c r="CB1163" s="69"/>
      <c r="CC1163" s="69"/>
      <c r="CD1163" s="69"/>
      <c r="CE1163" s="69"/>
      <c r="CF1163" s="69"/>
      <c r="CG1163" s="69"/>
      <c r="CH1163" s="69"/>
      <c r="CI1163" s="69"/>
      <c r="CJ1163" s="69"/>
      <c r="CK1163" s="69"/>
      <c r="CL1163" s="83"/>
      <c r="CM1163" s="69"/>
    </row>
    <row r="1164" spans="10:91" x14ac:dyDescent="0.25">
      <c r="J1164" s="45"/>
      <c r="K1164" s="45"/>
      <c r="L1164" s="45"/>
      <c r="M1164" s="45"/>
      <c r="N1164" s="45"/>
      <c r="O1164" s="45"/>
      <c r="P1164" s="45"/>
      <c r="Q1164" s="45"/>
      <c r="R1164" s="45"/>
      <c r="AO1164" s="34"/>
      <c r="AP1164" s="34"/>
      <c r="AQ1164" s="34"/>
      <c r="AR1164" s="34"/>
      <c r="BR1164" s="69"/>
      <c r="BS1164" s="69"/>
      <c r="BT1164" s="69"/>
      <c r="BU1164" s="69"/>
      <c r="BV1164" s="69"/>
      <c r="BW1164" s="69"/>
      <c r="BX1164" s="69"/>
      <c r="BY1164" s="69"/>
      <c r="BZ1164" s="69"/>
      <c r="CA1164" s="69"/>
      <c r="CB1164" s="69"/>
      <c r="CC1164" s="69"/>
      <c r="CD1164" s="69"/>
      <c r="CE1164" s="69"/>
      <c r="CF1164" s="69"/>
      <c r="CG1164" s="69"/>
      <c r="CH1164" s="69"/>
      <c r="CI1164" s="69"/>
      <c r="CJ1164" s="69"/>
      <c r="CK1164" s="69"/>
      <c r="CL1164" s="83"/>
      <c r="CM1164" s="69"/>
    </row>
    <row r="1165" spans="10:91" x14ac:dyDescent="0.25">
      <c r="J1165" s="45"/>
      <c r="K1165" s="45"/>
      <c r="L1165" s="45"/>
      <c r="M1165" s="45"/>
      <c r="N1165" s="45"/>
      <c r="O1165" s="45"/>
      <c r="P1165" s="45"/>
      <c r="Q1165" s="45"/>
      <c r="R1165" s="45"/>
      <c r="AO1165" s="34"/>
      <c r="AP1165" s="34"/>
      <c r="AQ1165" s="34"/>
      <c r="AR1165" s="34"/>
      <c r="BR1165" s="69"/>
      <c r="BS1165" s="69"/>
      <c r="BT1165" s="69"/>
      <c r="BU1165" s="69"/>
      <c r="BV1165" s="69"/>
      <c r="BW1165" s="69"/>
      <c r="BX1165" s="69"/>
      <c r="BY1165" s="69"/>
      <c r="BZ1165" s="69"/>
      <c r="CA1165" s="69"/>
      <c r="CB1165" s="69"/>
      <c r="CC1165" s="69"/>
      <c r="CD1165" s="69"/>
      <c r="CE1165" s="69"/>
      <c r="CF1165" s="69"/>
      <c r="CG1165" s="69"/>
      <c r="CH1165" s="69"/>
      <c r="CI1165" s="69"/>
      <c r="CJ1165" s="69"/>
      <c r="CK1165" s="69"/>
      <c r="CL1165" s="83"/>
      <c r="CM1165" s="69"/>
    </row>
    <row r="1166" spans="10:91" x14ac:dyDescent="0.25">
      <c r="J1166" s="45"/>
      <c r="K1166" s="45"/>
      <c r="L1166" s="45"/>
      <c r="M1166" s="45"/>
      <c r="N1166" s="45"/>
      <c r="O1166" s="45"/>
      <c r="P1166" s="45"/>
      <c r="Q1166" s="45"/>
      <c r="R1166" s="45"/>
      <c r="AO1166" s="34"/>
      <c r="AP1166" s="34"/>
      <c r="AQ1166" s="34"/>
      <c r="AR1166" s="34"/>
      <c r="BR1166" s="69"/>
      <c r="BS1166" s="69"/>
      <c r="BT1166" s="69"/>
      <c r="BU1166" s="69"/>
      <c r="BV1166" s="69"/>
      <c r="BW1166" s="69"/>
      <c r="BX1166" s="69"/>
      <c r="BY1166" s="69"/>
      <c r="BZ1166" s="69"/>
      <c r="CA1166" s="69"/>
      <c r="CB1166" s="69"/>
      <c r="CC1166" s="69"/>
      <c r="CD1166" s="69"/>
      <c r="CE1166" s="69"/>
      <c r="CF1166" s="69"/>
      <c r="CG1166" s="69"/>
      <c r="CH1166" s="69"/>
      <c r="CI1166" s="69"/>
      <c r="CJ1166" s="69"/>
      <c r="CK1166" s="69"/>
      <c r="CL1166" s="83"/>
      <c r="CM1166" s="69"/>
    </row>
    <row r="1167" spans="10:91" x14ac:dyDescent="0.25">
      <c r="J1167" s="45"/>
      <c r="K1167" s="45"/>
      <c r="L1167" s="45"/>
      <c r="M1167" s="45"/>
      <c r="N1167" s="45"/>
      <c r="O1167" s="45"/>
      <c r="P1167" s="45"/>
      <c r="Q1167" s="45"/>
      <c r="R1167" s="45"/>
      <c r="AO1167" s="34"/>
      <c r="AP1167" s="34"/>
      <c r="AQ1167" s="34"/>
      <c r="AR1167" s="34"/>
      <c r="BR1167" s="69"/>
      <c r="BS1167" s="69"/>
      <c r="BT1167" s="69"/>
      <c r="BU1167" s="69"/>
      <c r="BV1167" s="69"/>
      <c r="BW1167" s="69"/>
      <c r="BX1167" s="69"/>
      <c r="BY1167" s="69"/>
      <c r="BZ1167" s="69"/>
      <c r="CA1167" s="69"/>
      <c r="CB1167" s="69"/>
      <c r="CC1167" s="69"/>
      <c r="CD1167" s="69"/>
      <c r="CE1167" s="69"/>
      <c r="CF1167" s="69"/>
      <c r="CG1167" s="69"/>
      <c r="CH1167" s="69"/>
      <c r="CI1167" s="69"/>
      <c r="CJ1167" s="69"/>
      <c r="CK1167" s="69"/>
      <c r="CL1167" s="83"/>
      <c r="CM1167" s="69"/>
    </row>
    <row r="1168" spans="10:91" x14ac:dyDescent="0.25">
      <c r="J1168" s="45"/>
      <c r="K1168" s="45"/>
      <c r="L1168" s="45"/>
      <c r="M1168" s="45"/>
      <c r="N1168" s="45"/>
      <c r="O1168" s="45"/>
      <c r="P1168" s="45"/>
      <c r="Q1168" s="45"/>
      <c r="R1168" s="45"/>
      <c r="AO1168" s="34"/>
      <c r="AP1168" s="34"/>
      <c r="AQ1168" s="34"/>
      <c r="AR1168" s="34"/>
      <c r="BR1168" s="69"/>
      <c r="BS1168" s="69"/>
      <c r="BT1168" s="69"/>
      <c r="BU1168" s="69"/>
      <c r="BV1168" s="69"/>
      <c r="BW1168" s="69"/>
      <c r="BX1168" s="69"/>
      <c r="BY1168" s="69"/>
      <c r="BZ1168" s="69"/>
      <c r="CA1168" s="69"/>
      <c r="CB1168" s="69"/>
      <c r="CC1168" s="69"/>
      <c r="CD1168" s="69"/>
      <c r="CE1168" s="69"/>
      <c r="CF1168" s="69"/>
      <c r="CG1168" s="69"/>
      <c r="CH1168" s="69"/>
      <c r="CI1168" s="69"/>
      <c r="CJ1168" s="69"/>
      <c r="CK1168" s="69"/>
      <c r="CL1168" s="83"/>
      <c r="CM1168" s="69"/>
    </row>
    <row r="1169" spans="10:91" x14ac:dyDescent="0.25">
      <c r="J1169" s="45"/>
      <c r="K1169" s="45"/>
      <c r="L1169" s="45"/>
      <c r="M1169" s="45"/>
      <c r="N1169" s="45"/>
      <c r="O1169" s="45"/>
      <c r="P1169" s="45"/>
      <c r="Q1169" s="45"/>
      <c r="R1169" s="45"/>
      <c r="AO1169" s="34"/>
      <c r="AP1169" s="34"/>
      <c r="AQ1169" s="34"/>
      <c r="AR1169" s="34"/>
      <c r="BR1169" s="69"/>
      <c r="BS1169" s="69"/>
      <c r="BT1169" s="69"/>
      <c r="BU1169" s="69"/>
      <c r="BV1169" s="69"/>
      <c r="BW1169" s="69"/>
      <c r="BX1169" s="69"/>
      <c r="BY1169" s="69"/>
      <c r="BZ1169" s="69"/>
      <c r="CA1169" s="69"/>
      <c r="CB1169" s="69"/>
      <c r="CC1169" s="69"/>
      <c r="CD1169" s="69"/>
      <c r="CE1169" s="69"/>
      <c r="CF1169" s="69"/>
      <c r="CG1169" s="69"/>
      <c r="CH1169" s="69"/>
      <c r="CI1169" s="69"/>
      <c r="CJ1169" s="69"/>
      <c r="CK1169" s="69"/>
      <c r="CL1169" s="83"/>
      <c r="CM1169" s="69"/>
    </row>
    <row r="1170" spans="10:91" x14ac:dyDescent="0.25">
      <c r="J1170" s="45"/>
      <c r="K1170" s="45"/>
      <c r="L1170" s="45"/>
      <c r="M1170" s="45"/>
      <c r="N1170" s="45"/>
      <c r="O1170" s="45"/>
      <c r="P1170" s="45"/>
      <c r="Q1170" s="45"/>
      <c r="R1170" s="45"/>
      <c r="AO1170" s="34"/>
      <c r="AP1170" s="34"/>
      <c r="AQ1170" s="34"/>
      <c r="AR1170" s="34"/>
      <c r="BR1170" s="69"/>
      <c r="BS1170" s="69"/>
      <c r="BT1170" s="69"/>
      <c r="BU1170" s="69"/>
      <c r="BV1170" s="69"/>
      <c r="BW1170" s="69"/>
      <c r="BX1170" s="69"/>
      <c r="BY1170" s="69"/>
      <c r="BZ1170" s="69"/>
      <c r="CA1170" s="69"/>
      <c r="CB1170" s="69"/>
      <c r="CC1170" s="69"/>
      <c r="CD1170" s="69"/>
      <c r="CE1170" s="69"/>
      <c r="CF1170" s="69"/>
      <c r="CG1170" s="69"/>
      <c r="CH1170" s="69"/>
      <c r="CI1170" s="69"/>
      <c r="CJ1170" s="69"/>
      <c r="CK1170" s="69"/>
      <c r="CL1170" s="83"/>
      <c r="CM1170" s="69"/>
    </row>
    <row r="1171" spans="10:91" x14ac:dyDescent="0.25">
      <c r="J1171" s="45"/>
      <c r="K1171" s="45"/>
      <c r="L1171" s="45"/>
      <c r="M1171" s="45"/>
      <c r="N1171" s="45"/>
      <c r="O1171" s="45"/>
      <c r="P1171" s="45"/>
      <c r="Q1171" s="45"/>
      <c r="R1171" s="45"/>
      <c r="AO1171" s="34"/>
      <c r="AP1171" s="34"/>
      <c r="AQ1171" s="34"/>
      <c r="AR1171" s="34"/>
      <c r="BR1171" s="69"/>
      <c r="BS1171" s="69"/>
      <c r="BT1171" s="69"/>
      <c r="BU1171" s="69"/>
      <c r="BV1171" s="69"/>
      <c r="BW1171" s="69"/>
      <c r="BX1171" s="69"/>
      <c r="BY1171" s="69"/>
      <c r="BZ1171" s="69"/>
      <c r="CA1171" s="69"/>
      <c r="CB1171" s="69"/>
      <c r="CC1171" s="69"/>
      <c r="CD1171" s="69"/>
      <c r="CE1171" s="69"/>
      <c r="CF1171" s="69"/>
      <c r="CG1171" s="69"/>
      <c r="CH1171" s="69"/>
      <c r="CI1171" s="69"/>
      <c r="CJ1171" s="69"/>
      <c r="CK1171" s="69"/>
      <c r="CL1171" s="83"/>
      <c r="CM1171" s="69"/>
    </row>
    <row r="1172" spans="10:91" x14ac:dyDescent="0.25">
      <c r="J1172" s="45"/>
      <c r="K1172" s="45"/>
      <c r="L1172" s="45"/>
      <c r="M1172" s="45"/>
      <c r="N1172" s="45"/>
      <c r="O1172" s="45"/>
      <c r="P1172" s="45"/>
      <c r="Q1172" s="45"/>
      <c r="R1172" s="45"/>
      <c r="AO1172" s="34"/>
      <c r="AP1172" s="34"/>
      <c r="AQ1172" s="34"/>
      <c r="AR1172" s="34"/>
      <c r="BR1172" s="69"/>
      <c r="BS1172" s="69"/>
      <c r="BT1172" s="69"/>
      <c r="BU1172" s="69"/>
      <c r="BV1172" s="69"/>
      <c r="BW1172" s="69"/>
      <c r="BX1172" s="69"/>
      <c r="BY1172" s="69"/>
      <c r="BZ1172" s="69"/>
      <c r="CA1172" s="69"/>
      <c r="CB1172" s="69"/>
      <c r="CC1172" s="69"/>
      <c r="CD1172" s="69"/>
      <c r="CE1172" s="69"/>
      <c r="CF1172" s="69"/>
      <c r="CG1172" s="69"/>
      <c r="CH1172" s="69"/>
      <c r="CI1172" s="69"/>
      <c r="CJ1172" s="69"/>
      <c r="CK1172" s="69"/>
      <c r="CL1172" s="83"/>
      <c r="CM1172" s="69"/>
    </row>
    <row r="1173" spans="10:91" x14ac:dyDescent="0.25">
      <c r="J1173" s="45"/>
      <c r="K1173" s="45"/>
      <c r="L1173" s="45"/>
      <c r="M1173" s="45"/>
      <c r="N1173" s="45"/>
      <c r="O1173" s="45"/>
      <c r="P1173" s="45"/>
      <c r="Q1173" s="45"/>
      <c r="R1173" s="45"/>
      <c r="AO1173" s="34"/>
      <c r="AP1173" s="34"/>
      <c r="AQ1173" s="34"/>
      <c r="AR1173" s="34"/>
      <c r="BR1173" s="69"/>
      <c r="BS1173" s="69"/>
      <c r="BT1173" s="69"/>
      <c r="BU1173" s="69"/>
      <c r="BV1173" s="69"/>
      <c r="BW1173" s="69"/>
      <c r="BX1173" s="69"/>
      <c r="BY1173" s="69"/>
      <c r="BZ1173" s="69"/>
      <c r="CA1173" s="69"/>
      <c r="CB1173" s="69"/>
      <c r="CC1173" s="69"/>
      <c r="CD1173" s="69"/>
      <c r="CE1173" s="69"/>
      <c r="CF1173" s="69"/>
      <c r="CG1173" s="69"/>
      <c r="CH1173" s="69"/>
      <c r="CI1173" s="69"/>
      <c r="CJ1173" s="69"/>
      <c r="CK1173" s="69"/>
      <c r="CL1173" s="83"/>
      <c r="CM1173" s="69"/>
    </row>
    <row r="1174" spans="10:91" x14ac:dyDescent="0.25">
      <c r="J1174" s="45"/>
      <c r="K1174" s="45"/>
      <c r="L1174" s="45"/>
      <c r="M1174" s="45"/>
      <c r="N1174" s="45"/>
      <c r="O1174" s="45"/>
      <c r="P1174" s="45"/>
      <c r="Q1174" s="45"/>
      <c r="R1174" s="45"/>
      <c r="AO1174" s="34"/>
      <c r="AP1174" s="34"/>
      <c r="AQ1174" s="34"/>
      <c r="AR1174" s="34"/>
      <c r="BR1174" s="69"/>
      <c r="BS1174" s="69"/>
      <c r="BT1174" s="69"/>
      <c r="BU1174" s="69"/>
      <c r="BV1174" s="69"/>
      <c r="BW1174" s="69"/>
      <c r="BX1174" s="69"/>
      <c r="BY1174" s="69"/>
      <c r="BZ1174" s="69"/>
      <c r="CA1174" s="69"/>
      <c r="CB1174" s="69"/>
      <c r="CC1174" s="69"/>
      <c r="CD1174" s="69"/>
      <c r="CE1174" s="69"/>
      <c r="CF1174" s="69"/>
      <c r="CG1174" s="69"/>
      <c r="CH1174" s="69"/>
      <c r="CI1174" s="69"/>
      <c r="CJ1174" s="69"/>
      <c r="CK1174" s="69"/>
      <c r="CL1174" s="83"/>
      <c r="CM1174" s="69"/>
    </row>
    <row r="1175" spans="10:91" x14ac:dyDescent="0.25">
      <c r="J1175" s="45"/>
      <c r="K1175" s="45"/>
      <c r="L1175" s="45"/>
      <c r="M1175" s="45"/>
      <c r="N1175" s="45"/>
      <c r="O1175" s="45"/>
      <c r="P1175" s="45"/>
      <c r="Q1175" s="45"/>
      <c r="R1175" s="45"/>
      <c r="AO1175" s="34"/>
      <c r="AP1175" s="34"/>
      <c r="AQ1175" s="34"/>
      <c r="AR1175" s="34"/>
      <c r="BR1175" s="69"/>
      <c r="BS1175" s="69"/>
      <c r="BT1175" s="69"/>
      <c r="BU1175" s="69"/>
      <c r="BV1175" s="69"/>
      <c r="BW1175" s="69"/>
      <c r="BX1175" s="69"/>
      <c r="BY1175" s="69"/>
      <c r="BZ1175" s="69"/>
      <c r="CA1175" s="69"/>
      <c r="CB1175" s="69"/>
      <c r="CC1175" s="69"/>
      <c r="CD1175" s="69"/>
      <c r="CE1175" s="69"/>
      <c r="CF1175" s="69"/>
      <c r="CG1175" s="69"/>
      <c r="CH1175" s="69"/>
      <c r="CI1175" s="69"/>
      <c r="CJ1175" s="69"/>
      <c r="CK1175" s="69"/>
      <c r="CL1175" s="83"/>
      <c r="CM1175" s="69"/>
    </row>
    <row r="1176" spans="10:91" x14ac:dyDescent="0.25">
      <c r="J1176" s="45"/>
      <c r="K1176" s="45"/>
      <c r="L1176" s="45"/>
      <c r="M1176" s="45"/>
      <c r="N1176" s="45"/>
      <c r="O1176" s="45"/>
      <c r="P1176" s="45"/>
      <c r="Q1176" s="45"/>
      <c r="R1176" s="45"/>
      <c r="AO1176" s="34"/>
      <c r="AP1176" s="34"/>
      <c r="AQ1176" s="34"/>
      <c r="AR1176" s="34"/>
      <c r="BR1176" s="69"/>
      <c r="BS1176" s="69"/>
      <c r="BT1176" s="69"/>
      <c r="BU1176" s="69"/>
      <c r="BV1176" s="69"/>
      <c r="BW1176" s="69"/>
      <c r="BX1176" s="69"/>
      <c r="BY1176" s="69"/>
      <c r="BZ1176" s="69"/>
      <c r="CA1176" s="69"/>
      <c r="CB1176" s="69"/>
      <c r="CC1176" s="69"/>
      <c r="CD1176" s="69"/>
      <c r="CE1176" s="69"/>
      <c r="CF1176" s="69"/>
      <c r="CG1176" s="69"/>
      <c r="CH1176" s="69"/>
      <c r="CI1176" s="69"/>
      <c r="CJ1176" s="69"/>
      <c r="CK1176" s="69"/>
      <c r="CL1176" s="83"/>
      <c r="CM1176" s="69"/>
    </row>
    <row r="1177" spans="10:91" x14ac:dyDescent="0.25">
      <c r="J1177" s="45"/>
      <c r="K1177" s="45"/>
      <c r="L1177" s="45"/>
      <c r="M1177" s="45"/>
      <c r="N1177" s="45"/>
      <c r="O1177" s="45"/>
      <c r="P1177" s="45"/>
      <c r="Q1177" s="45"/>
      <c r="R1177" s="45"/>
      <c r="AO1177" s="34"/>
      <c r="AP1177" s="34"/>
      <c r="AQ1177" s="34"/>
      <c r="AR1177" s="34"/>
      <c r="BR1177" s="69"/>
      <c r="BS1177" s="69"/>
      <c r="BT1177" s="69"/>
      <c r="BU1177" s="69"/>
      <c r="BV1177" s="69"/>
      <c r="BW1177" s="69"/>
      <c r="BX1177" s="69"/>
      <c r="BY1177" s="69"/>
      <c r="BZ1177" s="69"/>
      <c r="CA1177" s="69"/>
      <c r="CB1177" s="69"/>
      <c r="CC1177" s="69"/>
      <c r="CD1177" s="69"/>
      <c r="CE1177" s="69"/>
      <c r="CF1177" s="69"/>
      <c r="CG1177" s="69"/>
      <c r="CH1177" s="69"/>
      <c r="CI1177" s="69"/>
      <c r="CJ1177" s="69"/>
      <c r="CK1177" s="69"/>
      <c r="CL1177" s="83"/>
      <c r="CM1177" s="69"/>
    </row>
    <row r="1178" spans="10:91" x14ac:dyDescent="0.25">
      <c r="J1178" s="45"/>
      <c r="K1178" s="45"/>
      <c r="L1178" s="45"/>
      <c r="M1178" s="45"/>
      <c r="N1178" s="45"/>
      <c r="O1178" s="45"/>
      <c r="P1178" s="45"/>
      <c r="Q1178" s="45"/>
      <c r="R1178" s="45"/>
      <c r="AO1178" s="34"/>
      <c r="AP1178" s="34"/>
      <c r="AQ1178" s="34"/>
      <c r="AR1178" s="34"/>
      <c r="BR1178" s="69"/>
      <c r="BS1178" s="69"/>
      <c r="BT1178" s="69"/>
      <c r="BU1178" s="69"/>
      <c r="BV1178" s="69"/>
      <c r="BW1178" s="69"/>
      <c r="BX1178" s="69"/>
      <c r="BY1178" s="69"/>
      <c r="BZ1178" s="69"/>
      <c r="CA1178" s="69"/>
      <c r="CB1178" s="69"/>
      <c r="CC1178" s="69"/>
      <c r="CD1178" s="69"/>
      <c r="CE1178" s="69"/>
      <c r="CF1178" s="69"/>
      <c r="CG1178" s="69"/>
      <c r="CH1178" s="69"/>
      <c r="CI1178" s="69"/>
      <c r="CJ1178" s="69"/>
      <c r="CK1178" s="69"/>
      <c r="CL1178" s="83"/>
      <c r="CM1178" s="69"/>
    </row>
    <row r="1179" spans="10:91" x14ac:dyDescent="0.25">
      <c r="J1179" s="45"/>
      <c r="K1179" s="45"/>
      <c r="L1179" s="45"/>
      <c r="M1179" s="45"/>
      <c r="N1179" s="45"/>
      <c r="O1179" s="45"/>
      <c r="P1179" s="45"/>
      <c r="Q1179" s="45"/>
      <c r="R1179" s="45"/>
      <c r="AO1179" s="34"/>
      <c r="AP1179" s="34"/>
      <c r="AQ1179" s="34"/>
      <c r="AR1179" s="34"/>
      <c r="BR1179" s="69"/>
      <c r="BS1179" s="69"/>
      <c r="BT1179" s="69"/>
      <c r="BU1179" s="69"/>
      <c r="BV1179" s="69"/>
      <c r="BW1179" s="69"/>
      <c r="BX1179" s="69"/>
      <c r="BY1179" s="69"/>
      <c r="BZ1179" s="69"/>
      <c r="CA1179" s="69"/>
      <c r="CB1179" s="69"/>
      <c r="CC1179" s="69"/>
      <c r="CD1179" s="69"/>
      <c r="CE1179" s="69"/>
      <c r="CF1179" s="69"/>
      <c r="CG1179" s="69"/>
      <c r="CH1179" s="69"/>
      <c r="CI1179" s="69"/>
      <c r="CJ1179" s="69"/>
      <c r="CK1179" s="69"/>
      <c r="CL1179" s="83"/>
      <c r="CM1179" s="69"/>
    </row>
    <row r="1180" spans="10:91" x14ac:dyDescent="0.25">
      <c r="J1180" s="45"/>
      <c r="K1180" s="45"/>
      <c r="L1180" s="45"/>
      <c r="M1180" s="45"/>
      <c r="N1180" s="45"/>
      <c r="O1180" s="45"/>
      <c r="P1180" s="45"/>
      <c r="Q1180" s="45"/>
      <c r="R1180" s="45"/>
      <c r="AO1180" s="34"/>
      <c r="AP1180" s="34"/>
      <c r="AQ1180" s="34"/>
      <c r="AR1180" s="34"/>
      <c r="BR1180" s="69"/>
      <c r="BS1180" s="69"/>
      <c r="BT1180" s="69"/>
      <c r="BU1180" s="69"/>
      <c r="BV1180" s="69"/>
      <c r="BW1180" s="69"/>
      <c r="BX1180" s="69"/>
      <c r="BY1180" s="69"/>
      <c r="BZ1180" s="69"/>
      <c r="CA1180" s="69"/>
      <c r="CB1180" s="69"/>
      <c r="CC1180" s="69"/>
      <c r="CD1180" s="69"/>
      <c r="CE1180" s="69"/>
      <c r="CF1180" s="69"/>
      <c r="CG1180" s="69"/>
      <c r="CH1180" s="69"/>
      <c r="CI1180" s="69"/>
      <c r="CJ1180" s="69"/>
      <c r="CK1180" s="69"/>
      <c r="CL1180" s="83"/>
      <c r="CM1180" s="69"/>
    </row>
    <row r="1181" spans="10:91" x14ac:dyDescent="0.25">
      <c r="J1181" s="45"/>
      <c r="K1181" s="45"/>
      <c r="L1181" s="45"/>
      <c r="M1181" s="45"/>
      <c r="N1181" s="45"/>
      <c r="O1181" s="45"/>
      <c r="P1181" s="45"/>
      <c r="Q1181" s="45"/>
      <c r="R1181" s="45"/>
      <c r="AO1181" s="34"/>
      <c r="AP1181" s="34"/>
      <c r="AQ1181" s="34"/>
      <c r="AR1181" s="34"/>
      <c r="BR1181" s="69"/>
      <c r="BS1181" s="69"/>
      <c r="BT1181" s="69"/>
      <c r="BU1181" s="69"/>
      <c r="BV1181" s="69"/>
      <c r="BW1181" s="69"/>
      <c r="BX1181" s="69"/>
      <c r="BY1181" s="69"/>
      <c r="BZ1181" s="69"/>
      <c r="CA1181" s="69"/>
      <c r="CB1181" s="69"/>
      <c r="CC1181" s="69"/>
      <c r="CD1181" s="69"/>
      <c r="CE1181" s="69"/>
      <c r="CF1181" s="69"/>
      <c r="CG1181" s="69"/>
      <c r="CH1181" s="69"/>
      <c r="CI1181" s="69"/>
      <c r="CJ1181" s="69"/>
      <c r="CK1181" s="69"/>
      <c r="CL1181" s="83"/>
      <c r="CM1181" s="69"/>
    </row>
    <row r="1182" spans="10:91" x14ac:dyDescent="0.25">
      <c r="J1182" s="45"/>
      <c r="K1182" s="45"/>
      <c r="L1182" s="45"/>
      <c r="M1182" s="45"/>
      <c r="N1182" s="45"/>
      <c r="O1182" s="45"/>
      <c r="P1182" s="45"/>
      <c r="Q1182" s="45"/>
      <c r="R1182" s="45"/>
      <c r="AO1182" s="34"/>
      <c r="AP1182" s="34"/>
      <c r="AQ1182" s="34"/>
      <c r="AR1182" s="34"/>
      <c r="BR1182" s="69"/>
      <c r="BS1182" s="69"/>
      <c r="BT1182" s="69"/>
      <c r="BU1182" s="69"/>
      <c r="BV1182" s="69"/>
      <c r="BW1182" s="69"/>
      <c r="BX1182" s="69"/>
      <c r="BY1182" s="69"/>
      <c r="BZ1182" s="69"/>
      <c r="CA1182" s="69"/>
      <c r="CB1182" s="69"/>
      <c r="CC1182" s="69"/>
      <c r="CD1182" s="69"/>
      <c r="CE1182" s="69"/>
      <c r="CF1182" s="69"/>
      <c r="CG1182" s="69"/>
      <c r="CH1182" s="69"/>
      <c r="CI1182" s="69"/>
      <c r="CJ1182" s="69"/>
      <c r="CK1182" s="69"/>
      <c r="CL1182" s="83"/>
      <c r="CM1182" s="69"/>
    </row>
    <row r="1183" spans="10:91" x14ac:dyDescent="0.25">
      <c r="J1183" s="45"/>
      <c r="K1183" s="45"/>
      <c r="L1183" s="45"/>
      <c r="M1183" s="45"/>
      <c r="N1183" s="45"/>
      <c r="O1183" s="45"/>
      <c r="P1183" s="45"/>
      <c r="Q1183" s="45"/>
      <c r="R1183" s="45"/>
      <c r="AO1183" s="34"/>
      <c r="AP1183" s="34"/>
      <c r="AQ1183" s="34"/>
      <c r="AR1183" s="34"/>
      <c r="BR1183" s="69"/>
      <c r="BS1183" s="69"/>
      <c r="BT1183" s="69"/>
      <c r="BU1183" s="69"/>
      <c r="BV1183" s="69"/>
      <c r="BW1183" s="69"/>
      <c r="BX1183" s="69"/>
      <c r="BY1183" s="69"/>
      <c r="BZ1183" s="69"/>
      <c r="CA1183" s="69"/>
      <c r="CB1183" s="69"/>
      <c r="CC1183" s="69"/>
      <c r="CD1183" s="69"/>
      <c r="CE1183" s="69"/>
      <c r="CF1183" s="69"/>
      <c r="CG1183" s="69"/>
      <c r="CH1183" s="69"/>
      <c r="CI1183" s="69"/>
      <c r="CJ1183" s="69"/>
      <c r="CK1183" s="69"/>
      <c r="CL1183" s="83"/>
      <c r="CM1183" s="69"/>
    </row>
    <row r="1184" spans="10:91" x14ac:dyDescent="0.25">
      <c r="J1184" s="45"/>
      <c r="K1184" s="45"/>
      <c r="L1184" s="45"/>
      <c r="M1184" s="45"/>
      <c r="N1184" s="45"/>
      <c r="O1184" s="45"/>
      <c r="P1184" s="45"/>
      <c r="Q1184" s="45"/>
      <c r="R1184" s="45"/>
      <c r="AO1184" s="34"/>
      <c r="AP1184" s="34"/>
      <c r="AQ1184" s="34"/>
      <c r="AR1184" s="34"/>
      <c r="BR1184" s="69"/>
      <c r="BS1184" s="69"/>
      <c r="BT1184" s="69"/>
      <c r="BU1184" s="69"/>
      <c r="BV1184" s="69"/>
      <c r="BW1184" s="69"/>
      <c r="BX1184" s="69"/>
      <c r="BY1184" s="69"/>
      <c r="BZ1184" s="69"/>
      <c r="CA1184" s="69"/>
      <c r="CB1184" s="69"/>
      <c r="CC1184" s="69"/>
      <c r="CD1184" s="69"/>
      <c r="CE1184" s="69"/>
      <c r="CF1184" s="69"/>
      <c r="CG1184" s="69"/>
      <c r="CH1184" s="69"/>
      <c r="CI1184" s="69"/>
      <c r="CJ1184" s="69"/>
      <c r="CK1184" s="69"/>
      <c r="CL1184" s="83"/>
      <c r="CM1184" s="69"/>
    </row>
    <row r="1185" spans="10:91" x14ac:dyDescent="0.25">
      <c r="J1185" s="45"/>
      <c r="K1185" s="45"/>
      <c r="L1185" s="45"/>
      <c r="M1185" s="45"/>
      <c r="N1185" s="45"/>
      <c r="O1185" s="45"/>
      <c r="P1185" s="45"/>
      <c r="Q1185" s="45"/>
      <c r="R1185" s="45"/>
      <c r="AO1185" s="34"/>
      <c r="AP1185" s="34"/>
      <c r="AQ1185" s="34"/>
      <c r="AR1185" s="34"/>
      <c r="BR1185" s="69"/>
      <c r="BS1185" s="69"/>
      <c r="BT1185" s="69"/>
      <c r="BU1185" s="69"/>
      <c r="BV1185" s="69"/>
      <c r="BW1185" s="69"/>
      <c r="BX1185" s="69"/>
      <c r="BY1185" s="69"/>
      <c r="BZ1185" s="69"/>
      <c r="CA1185" s="69"/>
      <c r="CB1185" s="69"/>
      <c r="CC1185" s="69"/>
      <c r="CD1185" s="69"/>
      <c r="CE1185" s="69"/>
      <c r="CF1185" s="69"/>
      <c r="CG1185" s="69"/>
      <c r="CH1185" s="69"/>
      <c r="CI1185" s="69"/>
      <c r="CJ1185" s="69"/>
      <c r="CK1185" s="69"/>
      <c r="CL1185" s="83"/>
      <c r="CM1185" s="69"/>
    </row>
    <row r="1186" spans="10:91" x14ac:dyDescent="0.25">
      <c r="J1186" s="45"/>
      <c r="K1186" s="45"/>
      <c r="L1186" s="45"/>
      <c r="M1186" s="45"/>
      <c r="N1186" s="45"/>
      <c r="O1186" s="45"/>
      <c r="P1186" s="45"/>
      <c r="Q1186" s="45"/>
      <c r="R1186" s="45"/>
      <c r="AO1186" s="34"/>
      <c r="AP1186" s="34"/>
      <c r="AQ1186" s="34"/>
      <c r="AR1186" s="34"/>
      <c r="BR1186" s="69"/>
      <c r="BS1186" s="69"/>
      <c r="BT1186" s="69"/>
      <c r="BU1186" s="69"/>
      <c r="BV1186" s="69"/>
      <c r="BW1186" s="69"/>
      <c r="BX1186" s="69"/>
      <c r="BY1186" s="69"/>
      <c r="BZ1186" s="69"/>
      <c r="CA1186" s="69"/>
      <c r="CB1186" s="69"/>
      <c r="CC1186" s="69"/>
      <c r="CD1186" s="69"/>
      <c r="CE1186" s="69"/>
      <c r="CF1186" s="69"/>
      <c r="CG1186" s="69"/>
      <c r="CH1186" s="69"/>
      <c r="CI1186" s="69"/>
      <c r="CJ1186" s="69"/>
      <c r="CK1186" s="69"/>
      <c r="CL1186" s="83"/>
      <c r="CM1186" s="69"/>
    </row>
    <row r="1187" spans="10:91" x14ac:dyDescent="0.25">
      <c r="J1187" s="45"/>
      <c r="K1187" s="45"/>
      <c r="L1187" s="45"/>
      <c r="M1187" s="45"/>
      <c r="N1187" s="45"/>
      <c r="O1187" s="45"/>
      <c r="P1187" s="45"/>
      <c r="Q1187" s="45"/>
      <c r="R1187" s="45"/>
      <c r="AO1187" s="34"/>
      <c r="AP1187" s="34"/>
      <c r="AQ1187" s="34"/>
      <c r="AR1187" s="34"/>
      <c r="BR1187" s="69"/>
      <c r="BS1187" s="69"/>
      <c r="BT1187" s="69"/>
      <c r="BU1187" s="69"/>
      <c r="BV1187" s="69"/>
      <c r="BW1187" s="69"/>
      <c r="BX1187" s="69"/>
      <c r="BY1187" s="69"/>
      <c r="BZ1187" s="69"/>
      <c r="CA1187" s="69"/>
      <c r="CB1187" s="69"/>
      <c r="CC1187" s="69"/>
      <c r="CD1187" s="69"/>
      <c r="CE1187" s="69"/>
      <c r="CF1187" s="69"/>
      <c r="CG1187" s="69"/>
      <c r="CH1187" s="69"/>
      <c r="CI1187" s="69"/>
      <c r="CJ1187" s="69"/>
      <c r="CK1187" s="69"/>
      <c r="CL1187" s="83"/>
      <c r="CM1187" s="69"/>
    </row>
    <row r="1188" spans="10:91" x14ac:dyDescent="0.25">
      <c r="J1188" s="45"/>
      <c r="K1188" s="45"/>
      <c r="L1188" s="45"/>
      <c r="M1188" s="45"/>
      <c r="N1188" s="45"/>
      <c r="O1188" s="45"/>
      <c r="P1188" s="45"/>
      <c r="Q1188" s="45"/>
      <c r="R1188" s="45"/>
      <c r="AO1188" s="34"/>
      <c r="AP1188" s="34"/>
      <c r="AQ1188" s="34"/>
      <c r="AR1188" s="34"/>
      <c r="BR1188" s="69"/>
      <c r="BS1188" s="69"/>
      <c r="BT1188" s="69"/>
      <c r="BU1188" s="69"/>
      <c r="BV1188" s="69"/>
      <c r="BW1188" s="69"/>
      <c r="BX1188" s="69"/>
      <c r="BY1188" s="69"/>
      <c r="BZ1188" s="69"/>
      <c r="CA1188" s="69"/>
      <c r="CB1188" s="69"/>
      <c r="CC1188" s="69"/>
      <c r="CD1188" s="69"/>
      <c r="CE1188" s="69"/>
      <c r="CF1188" s="69"/>
      <c r="CG1188" s="69"/>
      <c r="CH1188" s="69"/>
      <c r="CI1188" s="69"/>
      <c r="CJ1188" s="69"/>
      <c r="CK1188" s="69"/>
      <c r="CL1188" s="83"/>
      <c r="CM1188" s="69"/>
    </row>
    <row r="1189" spans="10:91" x14ac:dyDescent="0.25">
      <c r="J1189" s="45"/>
      <c r="K1189" s="45"/>
      <c r="L1189" s="45"/>
      <c r="M1189" s="45"/>
      <c r="N1189" s="45"/>
      <c r="O1189" s="45"/>
      <c r="P1189" s="45"/>
      <c r="Q1189" s="45"/>
      <c r="R1189" s="45"/>
      <c r="AO1189" s="34"/>
      <c r="AP1189" s="34"/>
      <c r="AQ1189" s="34"/>
      <c r="AR1189" s="34"/>
      <c r="BR1189" s="69"/>
      <c r="BS1189" s="69"/>
      <c r="BT1189" s="69"/>
      <c r="BU1189" s="69"/>
      <c r="BV1189" s="69"/>
      <c r="BW1189" s="69"/>
      <c r="BX1189" s="69"/>
      <c r="BY1189" s="69"/>
      <c r="BZ1189" s="69"/>
      <c r="CA1189" s="69"/>
      <c r="CB1189" s="69"/>
      <c r="CC1189" s="69"/>
      <c r="CD1189" s="69"/>
      <c r="CE1189" s="69"/>
      <c r="CF1189" s="69"/>
      <c r="CG1189" s="69"/>
      <c r="CH1189" s="69"/>
      <c r="CI1189" s="69"/>
      <c r="CJ1189" s="69"/>
      <c r="CK1189" s="69"/>
      <c r="CL1189" s="83"/>
      <c r="CM1189" s="69"/>
    </row>
    <row r="1190" spans="10:91" x14ac:dyDescent="0.25">
      <c r="J1190" s="45"/>
      <c r="K1190" s="45"/>
      <c r="L1190" s="45"/>
      <c r="M1190" s="45"/>
      <c r="N1190" s="45"/>
      <c r="O1190" s="45"/>
      <c r="P1190" s="45"/>
      <c r="Q1190" s="45"/>
      <c r="R1190" s="45"/>
      <c r="AO1190" s="34"/>
      <c r="AP1190" s="34"/>
      <c r="AQ1190" s="34"/>
      <c r="AR1190" s="34"/>
      <c r="BR1190" s="69"/>
      <c r="BS1190" s="69"/>
      <c r="BT1190" s="69"/>
      <c r="BU1190" s="69"/>
      <c r="BV1190" s="69"/>
      <c r="BW1190" s="69"/>
      <c r="BX1190" s="69"/>
      <c r="BY1190" s="69"/>
      <c r="BZ1190" s="69"/>
      <c r="CA1190" s="69"/>
      <c r="CB1190" s="69"/>
      <c r="CC1190" s="69"/>
      <c r="CD1190" s="69"/>
      <c r="CE1190" s="69"/>
      <c r="CF1190" s="69"/>
      <c r="CG1190" s="69"/>
      <c r="CH1190" s="69"/>
      <c r="CI1190" s="69"/>
      <c r="CJ1190" s="69"/>
      <c r="CK1190" s="69"/>
      <c r="CL1190" s="83"/>
      <c r="CM1190" s="69"/>
    </row>
    <row r="1191" spans="10:91" x14ac:dyDescent="0.25">
      <c r="J1191" s="45"/>
      <c r="K1191" s="45"/>
      <c r="L1191" s="45"/>
      <c r="M1191" s="45"/>
      <c r="N1191" s="45"/>
      <c r="O1191" s="45"/>
      <c r="P1191" s="45"/>
      <c r="Q1191" s="45"/>
      <c r="R1191" s="45"/>
      <c r="AO1191" s="34"/>
      <c r="AP1191" s="34"/>
      <c r="AQ1191" s="34"/>
      <c r="AR1191" s="34"/>
      <c r="BR1191" s="69"/>
      <c r="BS1191" s="69"/>
      <c r="BT1191" s="69"/>
      <c r="BU1191" s="69"/>
      <c r="BV1191" s="69"/>
      <c r="BW1191" s="69"/>
      <c r="BX1191" s="69"/>
      <c r="BY1191" s="69"/>
      <c r="BZ1191" s="69"/>
      <c r="CA1191" s="69"/>
      <c r="CB1191" s="69"/>
      <c r="CC1191" s="69"/>
      <c r="CD1191" s="69"/>
      <c r="CE1191" s="69"/>
      <c r="CF1191" s="69"/>
      <c r="CG1191" s="69"/>
      <c r="CH1191" s="69"/>
      <c r="CI1191" s="69"/>
      <c r="CJ1191" s="69"/>
      <c r="CK1191" s="69"/>
      <c r="CL1191" s="83"/>
      <c r="CM1191" s="69"/>
    </row>
    <row r="1192" spans="10:91" x14ac:dyDescent="0.25">
      <c r="J1192" s="45"/>
      <c r="K1192" s="45"/>
      <c r="L1192" s="45"/>
      <c r="M1192" s="45"/>
      <c r="N1192" s="45"/>
      <c r="O1192" s="45"/>
      <c r="P1192" s="45"/>
      <c r="Q1192" s="45"/>
      <c r="R1192" s="45"/>
      <c r="AO1192" s="34"/>
      <c r="AP1192" s="34"/>
      <c r="AQ1192" s="34"/>
      <c r="AR1192" s="34"/>
      <c r="BR1192" s="69"/>
      <c r="BS1192" s="69"/>
      <c r="BT1192" s="69"/>
      <c r="BU1192" s="69"/>
      <c r="BV1192" s="69"/>
      <c r="BW1192" s="69"/>
      <c r="BX1192" s="69"/>
      <c r="BY1192" s="69"/>
      <c r="BZ1192" s="69"/>
      <c r="CA1192" s="69"/>
      <c r="CB1192" s="69"/>
      <c r="CC1192" s="69"/>
      <c r="CD1192" s="69"/>
      <c r="CE1192" s="69"/>
      <c r="CF1192" s="69"/>
      <c r="CG1192" s="69"/>
      <c r="CH1192" s="69"/>
      <c r="CI1192" s="69"/>
      <c r="CJ1192" s="69"/>
      <c r="CK1192" s="69"/>
      <c r="CL1192" s="83"/>
      <c r="CM1192" s="69"/>
    </row>
    <row r="1193" spans="10:91" x14ac:dyDescent="0.25">
      <c r="J1193" s="45"/>
      <c r="K1193" s="45"/>
      <c r="L1193" s="45"/>
      <c r="M1193" s="45"/>
      <c r="N1193" s="45"/>
      <c r="O1193" s="45"/>
      <c r="P1193" s="45"/>
      <c r="Q1193" s="45"/>
      <c r="R1193" s="45"/>
      <c r="AO1193" s="34"/>
      <c r="AP1193" s="34"/>
      <c r="AQ1193" s="34"/>
      <c r="AR1193" s="34"/>
      <c r="BR1193" s="69"/>
      <c r="BS1193" s="69"/>
      <c r="BT1193" s="69"/>
      <c r="BU1193" s="69"/>
      <c r="BV1193" s="69"/>
      <c r="BW1193" s="69"/>
      <c r="BX1193" s="69"/>
      <c r="BY1193" s="69"/>
      <c r="BZ1193" s="69"/>
      <c r="CA1193" s="69"/>
      <c r="CB1193" s="69"/>
      <c r="CC1193" s="69"/>
      <c r="CD1193" s="69"/>
      <c r="CE1193" s="69"/>
      <c r="CF1193" s="69"/>
      <c r="CG1193" s="69"/>
      <c r="CH1193" s="69"/>
      <c r="CI1193" s="69"/>
      <c r="CJ1193" s="69"/>
      <c r="CK1193" s="69"/>
      <c r="CL1193" s="83"/>
      <c r="CM1193" s="69"/>
    </row>
    <row r="1194" spans="10:91" x14ac:dyDescent="0.25">
      <c r="J1194" s="45"/>
      <c r="K1194" s="45"/>
      <c r="L1194" s="45"/>
      <c r="M1194" s="45"/>
      <c r="N1194" s="45"/>
      <c r="O1194" s="45"/>
      <c r="P1194" s="45"/>
      <c r="Q1194" s="45"/>
      <c r="R1194" s="45"/>
      <c r="AO1194" s="34"/>
      <c r="AP1194" s="34"/>
      <c r="AQ1194" s="34"/>
      <c r="AR1194" s="34"/>
      <c r="BR1194" s="69"/>
      <c r="BS1194" s="69"/>
      <c r="BT1194" s="69"/>
      <c r="BU1194" s="69"/>
      <c r="BV1194" s="69"/>
      <c r="BW1194" s="69"/>
      <c r="BX1194" s="69"/>
      <c r="BY1194" s="69"/>
      <c r="BZ1194" s="69"/>
      <c r="CA1194" s="69"/>
      <c r="CB1194" s="69"/>
      <c r="CC1194" s="69"/>
      <c r="CD1194" s="69"/>
      <c r="CE1194" s="69"/>
      <c r="CF1194" s="69"/>
      <c r="CG1194" s="69"/>
      <c r="CH1194" s="69"/>
      <c r="CI1194" s="69"/>
      <c r="CJ1194" s="69"/>
      <c r="CK1194" s="69"/>
      <c r="CL1194" s="83"/>
      <c r="CM1194" s="69"/>
    </row>
    <row r="1195" spans="10:91" x14ac:dyDescent="0.25">
      <c r="J1195" s="45"/>
      <c r="K1195" s="45"/>
      <c r="L1195" s="45"/>
      <c r="M1195" s="45"/>
      <c r="N1195" s="45"/>
      <c r="O1195" s="45"/>
      <c r="P1195" s="45"/>
      <c r="Q1195" s="45"/>
      <c r="R1195" s="45"/>
      <c r="AO1195" s="34"/>
      <c r="AP1195" s="34"/>
      <c r="AQ1195" s="34"/>
      <c r="AR1195" s="34"/>
      <c r="BR1195" s="69"/>
      <c r="BS1195" s="69"/>
      <c r="BT1195" s="69"/>
      <c r="BU1195" s="69"/>
      <c r="BV1195" s="69"/>
      <c r="BW1195" s="69"/>
      <c r="BX1195" s="69"/>
      <c r="BY1195" s="69"/>
      <c r="BZ1195" s="69"/>
      <c r="CA1195" s="69"/>
      <c r="CB1195" s="69"/>
      <c r="CC1195" s="69"/>
      <c r="CD1195" s="69"/>
      <c r="CE1195" s="69"/>
      <c r="CF1195" s="69"/>
      <c r="CG1195" s="69"/>
      <c r="CH1195" s="69"/>
      <c r="CI1195" s="69"/>
      <c r="CJ1195" s="69"/>
      <c r="CK1195" s="69"/>
      <c r="CL1195" s="83"/>
      <c r="CM1195" s="69"/>
    </row>
    <row r="1196" spans="10:91" x14ac:dyDescent="0.25">
      <c r="J1196" s="45"/>
      <c r="K1196" s="45"/>
      <c r="L1196" s="45"/>
      <c r="M1196" s="45"/>
      <c r="N1196" s="45"/>
      <c r="O1196" s="45"/>
      <c r="P1196" s="45"/>
      <c r="Q1196" s="45"/>
      <c r="R1196" s="45"/>
      <c r="AO1196" s="34"/>
      <c r="AP1196" s="34"/>
      <c r="AQ1196" s="34"/>
      <c r="AR1196" s="34"/>
      <c r="BR1196" s="69"/>
      <c r="BS1196" s="69"/>
      <c r="BT1196" s="69"/>
      <c r="BU1196" s="69"/>
      <c r="BV1196" s="69"/>
      <c r="BW1196" s="69"/>
      <c r="BX1196" s="69"/>
      <c r="BY1196" s="69"/>
      <c r="BZ1196" s="69"/>
      <c r="CA1196" s="69"/>
      <c r="CB1196" s="69"/>
      <c r="CC1196" s="69"/>
      <c r="CD1196" s="69"/>
      <c r="CE1196" s="69"/>
      <c r="CF1196" s="69"/>
      <c r="CG1196" s="69"/>
      <c r="CH1196" s="69"/>
      <c r="CI1196" s="69"/>
      <c r="CJ1196" s="69"/>
      <c r="CK1196" s="69"/>
      <c r="CL1196" s="83"/>
      <c r="CM1196" s="69"/>
    </row>
    <row r="1197" spans="10:91" x14ac:dyDescent="0.25">
      <c r="J1197" s="45"/>
      <c r="K1197" s="45"/>
      <c r="L1197" s="45"/>
      <c r="M1197" s="45"/>
      <c r="N1197" s="45"/>
      <c r="O1197" s="45"/>
      <c r="P1197" s="45"/>
      <c r="Q1197" s="45"/>
      <c r="R1197" s="45"/>
      <c r="AO1197" s="34"/>
      <c r="AP1197" s="34"/>
      <c r="AQ1197" s="34"/>
      <c r="AR1197" s="34"/>
      <c r="BR1197" s="69"/>
      <c r="BS1197" s="69"/>
      <c r="BT1197" s="69"/>
      <c r="BU1197" s="69"/>
      <c r="BV1197" s="69"/>
      <c r="BW1197" s="69"/>
      <c r="BX1197" s="69"/>
      <c r="BY1197" s="69"/>
      <c r="BZ1197" s="69"/>
      <c r="CA1197" s="69"/>
      <c r="CB1197" s="69"/>
      <c r="CC1197" s="69"/>
      <c r="CD1197" s="69"/>
      <c r="CE1197" s="69"/>
      <c r="CF1197" s="69"/>
      <c r="CG1197" s="69"/>
      <c r="CH1197" s="69"/>
      <c r="CI1197" s="69"/>
      <c r="CJ1197" s="69"/>
      <c r="CK1197" s="69"/>
      <c r="CL1197" s="83"/>
      <c r="CM1197" s="69"/>
    </row>
    <row r="1198" spans="10:91" x14ac:dyDescent="0.25">
      <c r="J1198" s="45"/>
      <c r="K1198" s="45"/>
      <c r="L1198" s="45"/>
      <c r="M1198" s="45"/>
      <c r="N1198" s="45"/>
      <c r="O1198" s="45"/>
      <c r="P1198" s="45"/>
      <c r="Q1198" s="45"/>
      <c r="R1198" s="45"/>
      <c r="AO1198" s="34"/>
      <c r="AP1198" s="34"/>
      <c r="AQ1198" s="34"/>
      <c r="AR1198" s="34"/>
      <c r="BR1198" s="69"/>
      <c r="BS1198" s="69"/>
      <c r="BT1198" s="69"/>
      <c r="BU1198" s="69"/>
      <c r="BV1198" s="69"/>
      <c r="BW1198" s="69"/>
      <c r="BX1198" s="69"/>
      <c r="BY1198" s="69"/>
      <c r="BZ1198" s="69"/>
      <c r="CA1198" s="69"/>
      <c r="CB1198" s="69"/>
      <c r="CC1198" s="69"/>
      <c r="CD1198" s="69"/>
      <c r="CE1198" s="69"/>
      <c r="CF1198" s="69"/>
      <c r="CG1198" s="69"/>
      <c r="CH1198" s="69"/>
      <c r="CI1198" s="69"/>
      <c r="CJ1198" s="69"/>
      <c r="CK1198" s="69"/>
      <c r="CL1198" s="83"/>
      <c r="CM1198" s="69"/>
    </row>
    <row r="1199" spans="10:91" x14ac:dyDescent="0.25">
      <c r="J1199" s="45"/>
      <c r="K1199" s="45"/>
      <c r="L1199" s="45"/>
      <c r="M1199" s="45"/>
      <c r="N1199" s="45"/>
      <c r="O1199" s="45"/>
      <c r="P1199" s="45"/>
      <c r="Q1199" s="45"/>
      <c r="R1199" s="45"/>
      <c r="AO1199" s="34"/>
      <c r="AP1199" s="34"/>
      <c r="AQ1199" s="34"/>
      <c r="AR1199" s="34"/>
      <c r="BR1199" s="69"/>
      <c r="BS1199" s="69"/>
      <c r="BT1199" s="69"/>
      <c r="BU1199" s="69"/>
      <c r="BV1199" s="69"/>
      <c r="BW1199" s="69"/>
      <c r="BX1199" s="69"/>
      <c r="BY1199" s="69"/>
      <c r="BZ1199" s="69"/>
      <c r="CA1199" s="69"/>
      <c r="CB1199" s="69"/>
      <c r="CC1199" s="69"/>
      <c r="CD1199" s="69"/>
      <c r="CE1199" s="69"/>
      <c r="CF1199" s="69"/>
      <c r="CG1199" s="69"/>
      <c r="CH1199" s="69"/>
      <c r="CI1199" s="69"/>
      <c r="CJ1199" s="69"/>
      <c r="CK1199" s="69"/>
      <c r="CL1199" s="83"/>
      <c r="CM1199" s="69"/>
    </row>
    <row r="1200" spans="10:91" x14ac:dyDescent="0.25">
      <c r="J1200" s="45"/>
      <c r="K1200" s="45"/>
      <c r="L1200" s="45"/>
      <c r="M1200" s="45"/>
      <c r="N1200" s="45"/>
      <c r="O1200" s="45"/>
      <c r="P1200" s="45"/>
      <c r="Q1200" s="45"/>
      <c r="R1200" s="45"/>
      <c r="AO1200" s="34"/>
      <c r="AP1200" s="34"/>
      <c r="AQ1200" s="34"/>
      <c r="AR1200" s="34"/>
      <c r="BR1200" s="69"/>
      <c r="BS1200" s="69"/>
      <c r="BT1200" s="69"/>
      <c r="BU1200" s="69"/>
      <c r="BV1200" s="69"/>
      <c r="BW1200" s="69"/>
      <c r="BX1200" s="69"/>
      <c r="BY1200" s="69"/>
      <c r="BZ1200" s="69"/>
      <c r="CA1200" s="69"/>
      <c r="CB1200" s="69"/>
      <c r="CC1200" s="69"/>
      <c r="CD1200" s="69"/>
      <c r="CE1200" s="69"/>
      <c r="CF1200" s="69"/>
      <c r="CG1200" s="69"/>
      <c r="CH1200" s="69"/>
      <c r="CI1200" s="69"/>
      <c r="CJ1200" s="69"/>
      <c r="CK1200" s="69"/>
      <c r="CL1200" s="83"/>
      <c r="CM1200" s="69"/>
    </row>
    <row r="1201" spans="10:91" x14ac:dyDescent="0.25">
      <c r="J1201" s="45"/>
      <c r="K1201" s="45"/>
      <c r="L1201" s="45"/>
      <c r="M1201" s="45"/>
      <c r="N1201" s="45"/>
      <c r="O1201" s="45"/>
      <c r="P1201" s="45"/>
      <c r="Q1201" s="45"/>
      <c r="R1201" s="45"/>
      <c r="AO1201" s="34"/>
      <c r="AP1201" s="34"/>
      <c r="AQ1201" s="34"/>
      <c r="AR1201" s="34"/>
      <c r="BR1201" s="69"/>
      <c r="BS1201" s="69"/>
      <c r="BT1201" s="69"/>
      <c r="BU1201" s="69"/>
      <c r="BV1201" s="69"/>
      <c r="BW1201" s="69"/>
      <c r="BX1201" s="69"/>
      <c r="BY1201" s="69"/>
      <c r="BZ1201" s="69"/>
      <c r="CA1201" s="69"/>
      <c r="CB1201" s="69"/>
      <c r="CC1201" s="69"/>
      <c r="CD1201" s="69"/>
      <c r="CE1201" s="69"/>
      <c r="CF1201" s="69"/>
      <c r="CG1201" s="69"/>
      <c r="CH1201" s="69"/>
      <c r="CI1201" s="69"/>
      <c r="CJ1201" s="69"/>
      <c r="CK1201" s="69"/>
      <c r="CL1201" s="83"/>
      <c r="CM1201" s="69"/>
    </row>
    <row r="1202" spans="10:91" x14ac:dyDescent="0.25">
      <c r="J1202" s="45"/>
      <c r="K1202" s="45"/>
      <c r="L1202" s="45"/>
      <c r="M1202" s="45"/>
      <c r="N1202" s="45"/>
      <c r="O1202" s="45"/>
      <c r="P1202" s="45"/>
      <c r="Q1202" s="45"/>
      <c r="R1202" s="45"/>
      <c r="AO1202" s="34"/>
      <c r="AP1202" s="34"/>
      <c r="AQ1202" s="34"/>
      <c r="AR1202" s="34"/>
      <c r="BR1202" s="69"/>
      <c r="BS1202" s="69"/>
      <c r="BT1202" s="69"/>
      <c r="BU1202" s="69"/>
      <c r="BV1202" s="69"/>
      <c r="BW1202" s="69"/>
      <c r="BX1202" s="69"/>
      <c r="BY1202" s="69"/>
      <c r="BZ1202" s="69"/>
      <c r="CA1202" s="69"/>
      <c r="CB1202" s="69"/>
      <c r="CC1202" s="69"/>
      <c r="CD1202" s="69"/>
      <c r="CE1202" s="69"/>
      <c r="CF1202" s="69"/>
      <c r="CG1202" s="69"/>
      <c r="CH1202" s="69"/>
      <c r="CI1202" s="69"/>
      <c r="CJ1202" s="69"/>
      <c r="CK1202" s="69"/>
      <c r="CL1202" s="83"/>
      <c r="CM1202" s="69"/>
    </row>
    <row r="1203" spans="10:91" x14ac:dyDescent="0.25">
      <c r="J1203" s="45"/>
      <c r="K1203" s="45"/>
      <c r="L1203" s="45"/>
      <c r="M1203" s="45"/>
      <c r="N1203" s="45"/>
      <c r="O1203" s="45"/>
      <c r="P1203" s="45"/>
      <c r="Q1203" s="45"/>
      <c r="R1203" s="45"/>
      <c r="AO1203" s="34"/>
      <c r="AP1203" s="34"/>
      <c r="AQ1203" s="34"/>
      <c r="AR1203" s="34"/>
      <c r="BR1203" s="69"/>
      <c r="BS1203" s="69"/>
      <c r="BT1203" s="69"/>
      <c r="BU1203" s="69"/>
      <c r="BV1203" s="69"/>
      <c r="BW1203" s="69"/>
      <c r="BX1203" s="69"/>
      <c r="BY1203" s="69"/>
      <c r="BZ1203" s="69"/>
      <c r="CA1203" s="69"/>
      <c r="CB1203" s="69"/>
      <c r="CC1203" s="69"/>
      <c r="CD1203" s="69"/>
      <c r="CE1203" s="69"/>
      <c r="CF1203" s="69"/>
      <c r="CG1203" s="69"/>
      <c r="CH1203" s="69"/>
      <c r="CI1203" s="69"/>
      <c r="CJ1203" s="69"/>
      <c r="CK1203" s="69"/>
      <c r="CL1203" s="83"/>
      <c r="CM1203" s="69"/>
    </row>
    <row r="1204" spans="10:91" x14ac:dyDescent="0.25">
      <c r="J1204" s="45"/>
      <c r="K1204" s="45"/>
      <c r="L1204" s="45"/>
      <c r="M1204" s="45"/>
      <c r="N1204" s="45"/>
      <c r="O1204" s="45"/>
      <c r="P1204" s="45"/>
      <c r="Q1204" s="45"/>
      <c r="R1204" s="45"/>
      <c r="AO1204" s="34"/>
      <c r="AP1204" s="34"/>
      <c r="AQ1204" s="34"/>
      <c r="AR1204" s="34"/>
      <c r="BR1204" s="69"/>
      <c r="BS1204" s="69"/>
      <c r="BT1204" s="69"/>
      <c r="BU1204" s="69"/>
      <c r="BV1204" s="69"/>
      <c r="BW1204" s="69"/>
      <c r="BX1204" s="69"/>
      <c r="BY1204" s="69"/>
      <c r="BZ1204" s="69"/>
      <c r="CA1204" s="69"/>
      <c r="CB1204" s="69"/>
      <c r="CC1204" s="69"/>
      <c r="CD1204" s="69"/>
      <c r="CE1204" s="69"/>
      <c r="CF1204" s="69"/>
      <c r="CG1204" s="69"/>
      <c r="CH1204" s="69"/>
      <c r="CI1204" s="69"/>
      <c r="CJ1204" s="69"/>
      <c r="CK1204" s="69"/>
      <c r="CL1204" s="83"/>
      <c r="CM1204" s="69"/>
    </row>
    <row r="1205" spans="10:91" x14ac:dyDescent="0.25">
      <c r="J1205" s="45"/>
      <c r="K1205" s="45"/>
      <c r="L1205" s="45"/>
      <c r="M1205" s="45"/>
      <c r="N1205" s="45"/>
      <c r="O1205" s="45"/>
      <c r="P1205" s="45"/>
      <c r="Q1205" s="45"/>
      <c r="R1205" s="45"/>
      <c r="AO1205" s="34"/>
      <c r="AP1205" s="34"/>
      <c r="AQ1205" s="34"/>
      <c r="AR1205" s="34"/>
      <c r="BR1205" s="69"/>
      <c r="BS1205" s="69"/>
      <c r="BT1205" s="69"/>
      <c r="BU1205" s="69"/>
      <c r="BV1205" s="69"/>
      <c r="BW1205" s="69"/>
      <c r="BX1205" s="69"/>
      <c r="BY1205" s="69"/>
      <c r="BZ1205" s="69"/>
      <c r="CA1205" s="69"/>
      <c r="CB1205" s="69"/>
      <c r="CC1205" s="69"/>
      <c r="CD1205" s="69"/>
      <c r="CE1205" s="69"/>
      <c r="CF1205" s="69"/>
      <c r="CG1205" s="69"/>
      <c r="CH1205" s="69"/>
      <c r="CI1205" s="69"/>
      <c r="CJ1205" s="69"/>
      <c r="CK1205" s="69"/>
      <c r="CL1205" s="83"/>
      <c r="CM1205" s="69"/>
    </row>
    <row r="1206" spans="10:91" x14ac:dyDescent="0.25">
      <c r="J1206" s="45"/>
      <c r="K1206" s="45"/>
      <c r="L1206" s="45"/>
      <c r="M1206" s="45"/>
      <c r="N1206" s="45"/>
      <c r="O1206" s="45"/>
      <c r="P1206" s="45"/>
      <c r="Q1206" s="45"/>
      <c r="R1206" s="45"/>
      <c r="AO1206" s="34"/>
      <c r="AP1206" s="34"/>
      <c r="AQ1206" s="34"/>
      <c r="AR1206" s="34"/>
      <c r="BR1206" s="69"/>
      <c r="BS1206" s="69"/>
      <c r="BT1206" s="69"/>
      <c r="BU1206" s="69"/>
      <c r="BV1206" s="69"/>
      <c r="BW1206" s="69"/>
      <c r="BX1206" s="69"/>
      <c r="BY1206" s="69"/>
      <c r="BZ1206" s="69"/>
      <c r="CA1206" s="69"/>
      <c r="CB1206" s="69"/>
      <c r="CC1206" s="69"/>
      <c r="CD1206" s="69"/>
      <c r="CE1206" s="69"/>
      <c r="CF1206" s="69"/>
      <c r="CG1206" s="69"/>
      <c r="CH1206" s="69"/>
      <c r="CI1206" s="69"/>
      <c r="CJ1206" s="69"/>
      <c r="CK1206" s="69"/>
      <c r="CL1206" s="83"/>
      <c r="CM1206" s="69"/>
    </row>
    <row r="1207" spans="10:91" x14ac:dyDescent="0.25">
      <c r="J1207" s="45"/>
      <c r="K1207" s="45"/>
      <c r="L1207" s="45"/>
      <c r="M1207" s="45"/>
      <c r="N1207" s="45"/>
      <c r="O1207" s="45"/>
      <c r="P1207" s="45"/>
      <c r="Q1207" s="45"/>
      <c r="R1207" s="45"/>
      <c r="AO1207" s="34"/>
      <c r="AP1207" s="34"/>
      <c r="AQ1207" s="34"/>
      <c r="AR1207" s="34"/>
      <c r="BR1207" s="69"/>
      <c r="BS1207" s="69"/>
      <c r="BT1207" s="69"/>
      <c r="BU1207" s="69"/>
      <c r="BV1207" s="69"/>
      <c r="BW1207" s="69"/>
      <c r="BX1207" s="69"/>
      <c r="BY1207" s="69"/>
      <c r="BZ1207" s="69"/>
      <c r="CA1207" s="69"/>
      <c r="CB1207" s="69"/>
      <c r="CC1207" s="69"/>
      <c r="CD1207" s="69"/>
      <c r="CE1207" s="69"/>
      <c r="CF1207" s="69"/>
      <c r="CG1207" s="69"/>
      <c r="CH1207" s="69"/>
      <c r="CI1207" s="69"/>
      <c r="CJ1207" s="69"/>
      <c r="CK1207" s="69"/>
      <c r="CL1207" s="83"/>
      <c r="CM1207" s="69"/>
    </row>
    <row r="1208" spans="10:91" x14ac:dyDescent="0.25">
      <c r="J1208" s="45"/>
      <c r="K1208" s="45"/>
      <c r="L1208" s="45"/>
      <c r="M1208" s="45"/>
      <c r="N1208" s="45"/>
      <c r="O1208" s="45"/>
      <c r="P1208" s="45"/>
      <c r="Q1208" s="45"/>
      <c r="R1208" s="45"/>
      <c r="AO1208" s="34"/>
      <c r="AP1208" s="34"/>
      <c r="AQ1208" s="34"/>
      <c r="AR1208" s="34"/>
      <c r="BR1208" s="69"/>
      <c r="BS1208" s="69"/>
      <c r="BT1208" s="69"/>
      <c r="BU1208" s="69"/>
      <c r="BV1208" s="69"/>
      <c r="BW1208" s="69"/>
      <c r="BX1208" s="69"/>
      <c r="BY1208" s="69"/>
      <c r="BZ1208" s="69"/>
      <c r="CA1208" s="69"/>
      <c r="CB1208" s="69"/>
      <c r="CC1208" s="69"/>
      <c r="CD1208" s="69"/>
      <c r="CE1208" s="69"/>
      <c r="CF1208" s="69"/>
      <c r="CG1208" s="69"/>
      <c r="CH1208" s="69"/>
      <c r="CI1208" s="69"/>
      <c r="CJ1208" s="69"/>
      <c r="CK1208" s="69"/>
      <c r="CL1208" s="83"/>
      <c r="CM1208" s="69"/>
    </row>
    <row r="1209" spans="10:91" x14ac:dyDescent="0.25">
      <c r="J1209" s="45"/>
      <c r="K1209" s="45"/>
      <c r="L1209" s="45"/>
      <c r="M1209" s="45"/>
      <c r="N1209" s="45"/>
      <c r="O1209" s="45"/>
      <c r="P1209" s="45"/>
      <c r="Q1209" s="45"/>
      <c r="R1209" s="45"/>
      <c r="AO1209" s="34"/>
      <c r="AP1209" s="34"/>
      <c r="AQ1209" s="34"/>
      <c r="AR1209" s="34"/>
      <c r="BR1209" s="69"/>
      <c r="BS1209" s="69"/>
      <c r="BT1209" s="69"/>
      <c r="BU1209" s="69"/>
      <c r="BV1209" s="69"/>
      <c r="BW1209" s="69"/>
      <c r="BX1209" s="69"/>
      <c r="BY1209" s="69"/>
      <c r="BZ1209" s="69"/>
      <c r="CA1209" s="69"/>
      <c r="CB1209" s="69"/>
      <c r="CC1209" s="69"/>
      <c r="CD1209" s="69"/>
      <c r="CE1209" s="69"/>
      <c r="CF1209" s="69"/>
      <c r="CG1209" s="69"/>
      <c r="CH1209" s="69"/>
      <c r="CI1209" s="69"/>
      <c r="CJ1209" s="69"/>
      <c r="CK1209" s="69"/>
      <c r="CL1209" s="83"/>
      <c r="CM1209" s="69"/>
    </row>
    <row r="1210" spans="10:91" x14ac:dyDescent="0.25">
      <c r="J1210" s="45"/>
      <c r="K1210" s="45"/>
      <c r="L1210" s="45"/>
      <c r="M1210" s="45"/>
      <c r="N1210" s="45"/>
      <c r="O1210" s="45"/>
      <c r="P1210" s="45"/>
      <c r="Q1210" s="45"/>
      <c r="R1210" s="45"/>
      <c r="AO1210" s="34"/>
      <c r="AP1210" s="34"/>
      <c r="AQ1210" s="34"/>
      <c r="AR1210" s="34"/>
      <c r="BR1210" s="69"/>
      <c r="BS1210" s="69"/>
      <c r="BT1210" s="69"/>
      <c r="BU1210" s="69"/>
      <c r="BV1210" s="69"/>
      <c r="BW1210" s="69"/>
      <c r="BX1210" s="69"/>
      <c r="BY1210" s="69"/>
      <c r="BZ1210" s="69"/>
      <c r="CA1210" s="69"/>
      <c r="CB1210" s="69"/>
      <c r="CC1210" s="69"/>
      <c r="CD1210" s="69"/>
      <c r="CE1210" s="69"/>
      <c r="CF1210" s="69"/>
      <c r="CG1210" s="69"/>
      <c r="CH1210" s="69"/>
      <c r="CI1210" s="69"/>
      <c r="CJ1210" s="69"/>
      <c r="CK1210" s="69"/>
      <c r="CL1210" s="83"/>
      <c r="CM1210" s="69"/>
    </row>
    <row r="1211" spans="10:91" x14ac:dyDescent="0.25">
      <c r="J1211" s="45"/>
      <c r="K1211" s="45"/>
      <c r="L1211" s="45"/>
      <c r="M1211" s="45"/>
      <c r="N1211" s="45"/>
      <c r="O1211" s="45"/>
      <c r="P1211" s="45"/>
      <c r="Q1211" s="45"/>
      <c r="R1211" s="45"/>
      <c r="AO1211" s="34"/>
      <c r="AP1211" s="34"/>
      <c r="AQ1211" s="34"/>
      <c r="AR1211" s="34"/>
      <c r="BR1211" s="69"/>
      <c r="BS1211" s="69"/>
      <c r="BT1211" s="69"/>
      <c r="BU1211" s="69"/>
      <c r="BV1211" s="69"/>
      <c r="BW1211" s="69"/>
      <c r="BX1211" s="69"/>
      <c r="BY1211" s="69"/>
      <c r="BZ1211" s="69"/>
      <c r="CA1211" s="69"/>
      <c r="CB1211" s="69"/>
      <c r="CC1211" s="69"/>
      <c r="CD1211" s="69"/>
      <c r="CE1211" s="69"/>
      <c r="CF1211" s="69"/>
      <c r="CG1211" s="69"/>
      <c r="CH1211" s="69"/>
      <c r="CI1211" s="69"/>
      <c r="CJ1211" s="69"/>
      <c r="CK1211" s="69"/>
      <c r="CL1211" s="83"/>
      <c r="CM1211" s="69"/>
    </row>
    <row r="1212" spans="10:91" x14ac:dyDescent="0.25">
      <c r="J1212" s="45"/>
      <c r="K1212" s="45"/>
      <c r="L1212" s="45"/>
      <c r="M1212" s="45"/>
      <c r="N1212" s="45"/>
      <c r="O1212" s="45"/>
      <c r="P1212" s="45"/>
      <c r="Q1212" s="45"/>
      <c r="R1212" s="45"/>
      <c r="AO1212" s="34"/>
      <c r="AP1212" s="34"/>
      <c r="AQ1212" s="34"/>
      <c r="AR1212" s="34"/>
      <c r="BR1212" s="69"/>
      <c r="BS1212" s="69"/>
      <c r="BT1212" s="69"/>
      <c r="BU1212" s="69"/>
      <c r="BV1212" s="69"/>
      <c r="BW1212" s="69"/>
      <c r="BX1212" s="69"/>
      <c r="BY1212" s="69"/>
      <c r="BZ1212" s="69"/>
      <c r="CA1212" s="69"/>
      <c r="CB1212" s="69"/>
      <c r="CC1212" s="69"/>
      <c r="CD1212" s="69"/>
      <c r="CE1212" s="69"/>
      <c r="CF1212" s="69"/>
      <c r="CG1212" s="69"/>
      <c r="CH1212" s="69"/>
      <c r="CI1212" s="69"/>
      <c r="CJ1212" s="69"/>
      <c r="CK1212" s="69"/>
      <c r="CL1212" s="83"/>
      <c r="CM1212" s="69"/>
    </row>
    <row r="1213" spans="10:91" x14ac:dyDescent="0.25">
      <c r="J1213" s="45"/>
      <c r="K1213" s="45"/>
      <c r="L1213" s="45"/>
      <c r="M1213" s="45"/>
      <c r="N1213" s="45"/>
      <c r="O1213" s="45"/>
      <c r="P1213" s="45"/>
      <c r="Q1213" s="45"/>
      <c r="R1213" s="45"/>
      <c r="AO1213" s="34"/>
      <c r="AP1213" s="34"/>
      <c r="AQ1213" s="34"/>
      <c r="AR1213" s="34"/>
      <c r="BR1213" s="69"/>
      <c r="BS1213" s="69"/>
      <c r="BT1213" s="69"/>
      <c r="BU1213" s="69"/>
      <c r="BV1213" s="69"/>
      <c r="BW1213" s="69"/>
      <c r="BX1213" s="69"/>
      <c r="BY1213" s="69"/>
      <c r="BZ1213" s="69"/>
      <c r="CA1213" s="69"/>
      <c r="CB1213" s="69"/>
      <c r="CC1213" s="69"/>
      <c r="CD1213" s="69"/>
      <c r="CE1213" s="69"/>
      <c r="CF1213" s="69"/>
      <c r="CG1213" s="69"/>
      <c r="CH1213" s="69"/>
      <c r="CI1213" s="69"/>
      <c r="CJ1213" s="69"/>
      <c r="CK1213" s="69"/>
      <c r="CL1213" s="83"/>
      <c r="CM1213" s="69"/>
    </row>
    <row r="1214" spans="10:91" x14ac:dyDescent="0.25">
      <c r="J1214" s="45"/>
      <c r="K1214" s="45"/>
      <c r="L1214" s="45"/>
      <c r="M1214" s="45"/>
      <c r="N1214" s="45"/>
      <c r="O1214" s="45"/>
      <c r="P1214" s="45"/>
      <c r="Q1214" s="45"/>
      <c r="R1214" s="45"/>
      <c r="AO1214" s="34"/>
      <c r="AP1214" s="34"/>
      <c r="AQ1214" s="34"/>
      <c r="AR1214" s="34"/>
      <c r="BR1214" s="69"/>
      <c r="BS1214" s="69"/>
      <c r="BT1214" s="69"/>
      <c r="BU1214" s="69"/>
      <c r="BV1214" s="69"/>
      <c r="BW1214" s="69"/>
      <c r="BX1214" s="69"/>
      <c r="BY1214" s="69"/>
      <c r="BZ1214" s="69"/>
      <c r="CA1214" s="69"/>
      <c r="CB1214" s="69"/>
      <c r="CC1214" s="69"/>
      <c r="CD1214" s="69"/>
      <c r="CE1214" s="69"/>
      <c r="CF1214" s="69"/>
      <c r="CG1214" s="69"/>
      <c r="CH1214" s="69"/>
      <c r="CI1214" s="69"/>
      <c r="CJ1214" s="69"/>
      <c r="CK1214" s="69"/>
      <c r="CL1214" s="83"/>
      <c r="CM1214" s="69"/>
    </row>
    <row r="1215" spans="10:91" x14ac:dyDescent="0.25">
      <c r="J1215" s="45"/>
      <c r="K1215" s="45"/>
      <c r="L1215" s="45"/>
      <c r="M1215" s="45"/>
      <c r="N1215" s="45"/>
      <c r="O1215" s="45"/>
      <c r="P1215" s="45"/>
      <c r="Q1215" s="45"/>
      <c r="R1215" s="45"/>
      <c r="AO1215" s="34"/>
      <c r="AP1215" s="34"/>
      <c r="AQ1215" s="34"/>
      <c r="AR1215" s="34"/>
      <c r="BR1215" s="69"/>
      <c r="BS1215" s="69"/>
      <c r="BT1215" s="69"/>
      <c r="BU1215" s="69"/>
      <c r="BV1215" s="69"/>
      <c r="BW1215" s="69"/>
      <c r="BX1215" s="69"/>
      <c r="BY1215" s="69"/>
      <c r="BZ1215" s="69"/>
      <c r="CA1215" s="69"/>
      <c r="CB1215" s="69"/>
      <c r="CC1215" s="69"/>
      <c r="CD1215" s="69"/>
      <c r="CE1215" s="69"/>
      <c r="CF1215" s="69"/>
      <c r="CG1215" s="69"/>
      <c r="CH1215" s="69"/>
      <c r="CI1215" s="69"/>
      <c r="CJ1215" s="69"/>
      <c r="CK1215" s="69"/>
      <c r="CL1215" s="83"/>
      <c r="CM1215" s="69"/>
    </row>
    <row r="1216" spans="10:91" x14ac:dyDescent="0.25">
      <c r="J1216" s="45"/>
      <c r="K1216" s="45"/>
      <c r="L1216" s="45"/>
      <c r="M1216" s="45"/>
      <c r="N1216" s="45"/>
      <c r="O1216" s="45"/>
      <c r="P1216" s="45"/>
      <c r="Q1216" s="45"/>
      <c r="R1216" s="45"/>
      <c r="AO1216" s="34"/>
      <c r="AP1216" s="34"/>
      <c r="AQ1216" s="34"/>
      <c r="AR1216" s="34"/>
      <c r="BR1216" s="69"/>
      <c r="BS1216" s="69"/>
      <c r="BT1216" s="69"/>
      <c r="BU1216" s="69"/>
      <c r="BV1216" s="69"/>
      <c r="BW1216" s="69"/>
      <c r="BX1216" s="69"/>
      <c r="BY1216" s="69"/>
      <c r="BZ1216" s="69"/>
      <c r="CA1216" s="69"/>
      <c r="CB1216" s="69"/>
      <c r="CC1216" s="69"/>
      <c r="CD1216" s="69"/>
      <c r="CE1216" s="69"/>
      <c r="CF1216" s="69"/>
      <c r="CG1216" s="69"/>
      <c r="CH1216" s="69"/>
      <c r="CI1216" s="69"/>
      <c r="CJ1216" s="69"/>
      <c r="CK1216" s="69"/>
      <c r="CL1216" s="83"/>
      <c r="CM1216" s="69"/>
    </row>
    <row r="1217" spans="10:91" x14ac:dyDescent="0.25">
      <c r="J1217" s="45"/>
      <c r="K1217" s="45"/>
      <c r="L1217" s="45"/>
      <c r="M1217" s="45"/>
      <c r="N1217" s="45"/>
      <c r="O1217" s="45"/>
      <c r="P1217" s="45"/>
      <c r="Q1217" s="45"/>
      <c r="R1217" s="45"/>
      <c r="AO1217" s="34"/>
      <c r="AP1217" s="34"/>
      <c r="AQ1217" s="34"/>
      <c r="AR1217" s="34"/>
      <c r="BR1217" s="69"/>
      <c r="BS1217" s="69"/>
      <c r="BT1217" s="69"/>
      <c r="BU1217" s="69"/>
      <c r="BV1217" s="69"/>
      <c r="BW1217" s="69"/>
      <c r="BX1217" s="69"/>
      <c r="BY1217" s="69"/>
      <c r="BZ1217" s="69"/>
      <c r="CA1217" s="69"/>
      <c r="CB1217" s="69"/>
      <c r="CC1217" s="69"/>
      <c r="CD1217" s="69"/>
      <c r="CE1217" s="69"/>
      <c r="CF1217" s="69"/>
      <c r="CG1217" s="69"/>
      <c r="CH1217" s="69"/>
      <c r="CI1217" s="69"/>
      <c r="CJ1217" s="69"/>
      <c r="CK1217" s="69"/>
      <c r="CL1217" s="83"/>
      <c r="CM1217" s="69"/>
    </row>
    <row r="1218" spans="10:91" x14ac:dyDescent="0.25">
      <c r="J1218" s="45"/>
      <c r="K1218" s="45"/>
      <c r="L1218" s="45"/>
      <c r="M1218" s="45"/>
      <c r="N1218" s="45"/>
      <c r="O1218" s="45"/>
      <c r="P1218" s="45"/>
      <c r="Q1218" s="45"/>
      <c r="R1218" s="45"/>
      <c r="AO1218" s="34"/>
      <c r="AP1218" s="34"/>
      <c r="AQ1218" s="34"/>
      <c r="AR1218" s="34"/>
      <c r="BR1218" s="69"/>
      <c r="BS1218" s="69"/>
      <c r="BT1218" s="69"/>
      <c r="BU1218" s="69"/>
      <c r="BV1218" s="69"/>
      <c r="BW1218" s="69"/>
      <c r="BX1218" s="69"/>
      <c r="BY1218" s="69"/>
      <c r="BZ1218" s="69"/>
      <c r="CA1218" s="69"/>
      <c r="CB1218" s="69"/>
      <c r="CC1218" s="69"/>
      <c r="CD1218" s="69"/>
      <c r="CE1218" s="69"/>
      <c r="CF1218" s="69"/>
      <c r="CG1218" s="69"/>
      <c r="CH1218" s="69"/>
      <c r="CI1218" s="69"/>
      <c r="CJ1218" s="69"/>
      <c r="CK1218" s="69"/>
      <c r="CL1218" s="83"/>
      <c r="CM1218" s="69"/>
    </row>
    <row r="1219" spans="10:91" x14ac:dyDescent="0.25">
      <c r="J1219" s="45"/>
      <c r="K1219" s="45"/>
      <c r="L1219" s="45"/>
      <c r="M1219" s="45"/>
      <c r="N1219" s="45"/>
      <c r="O1219" s="45"/>
      <c r="P1219" s="45"/>
      <c r="Q1219" s="45"/>
      <c r="R1219" s="45"/>
      <c r="AO1219" s="34"/>
      <c r="AP1219" s="34"/>
      <c r="AQ1219" s="34"/>
      <c r="AR1219" s="34"/>
      <c r="BR1219" s="69"/>
      <c r="BS1219" s="69"/>
      <c r="BT1219" s="69"/>
      <c r="BU1219" s="69"/>
      <c r="BV1219" s="69"/>
      <c r="BW1219" s="69"/>
      <c r="BX1219" s="69"/>
      <c r="BY1219" s="69"/>
      <c r="BZ1219" s="69"/>
      <c r="CA1219" s="69"/>
      <c r="CB1219" s="69"/>
      <c r="CC1219" s="69"/>
      <c r="CD1219" s="69"/>
      <c r="CE1219" s="69"/>
      <c r="CF1219" s="69"/>
      <c r="CG1219" s="69"/>
      <c r="CH1219" s="69"/>
      <c r="CI1219" s="69"/>
      <c r="CJ1219" s="69"/>
      <c r="CK1219" s="69"/>
      <c r="CL1219" s="83"/>
      <c r="CM1219" s="69"/>
    </row>
    <row r="1220" spans="10:91" x14ac:dyDescent="0.25">
      <c r="J1220" s="45"/>
      <c r="K1220" s="45"/>
      <c r="L1220" s="45"/>
      <c r="M1220" s="45"/>
      <c r="N1220" s="45"/>
      <c r="O1220" s="45"/>
      <c r="P1220" s="45"/>
      <c r="Q1220" s="45"/>
      <c r="R1220" s="45"/>
      <c r="AO1220" s="34"/>
      <c r="AP1220" s="34"/>
      <c r="AQ1220" s="34"/>
      <c r="AR1220" s="34"/>
      <c r="BR1220" s="69"/>
      <c r="BS1220" s="69"/>
      <c r="BT1220" s="69"/>
      <c r="BU1220" s="69"/>
      <c r="BV1220" s="69"/>
      <c r="BW1220" s="69"/>
      <c r="BX1220" s="69"/>
      <c r="BY1220" s="69"/>
      <c r="BZ1220" s="69"/>
      <c r="CA1220" s="69"/>
      <c r="CB1220" s="69"/>
      <c r="CC1220" s="69"/>
      <c r="CD1220" s="69"/>
      <c r="CE1220" s="69"/>
      <c r="CF1220" s="69"/>
      <c r="CG1220" s="69"/>
      <c r="CH1220" s="69"/>
      <c r="CI1220" s="69"/>
      <c r="CJ1220" s="69"/>
      <c r="CK1220" s="69"/>
      <c r="CL1220" s="83"/>
      <c r="CM1220" s="69"/>
    </row>
    <row r="1221" spans="10:91" x14ac:dyDescent="0.25">
      <c r="J1221" s="45"/>
      <c r="K1221" s="45"/>
      <c r="L1221" s="45"/>
      <c r="M1221" s="45"/>
      <c r="N1221" s="45"/>
      <c r="O1221" s="45"/>
      <c r="P1221" s="45"/>
      <c r="Q1221" s="45"/>
      <c r="R1221" s="45"/>
      <c r="AO1221" s="34"/>
      <c r="AP1221" s="34"/>
      <c r="AQ1221" s="34"/>
      <c r="AR1221" s="34"/>
      <c r="BR1221" s="69"/>
      <c r="BS1221" s="69"/>
      <c r="BT1221" s="69"/>
      <c r="BU1221" s="69"/>
      <c r="BV1221" s="69"/>
      <c r="BW1221" s="69"/>
      <c r="BX1221" s="69"/>
      <c r="BY1221" s="69"/>
      <c r="BZ1221" s="69"/>
      <c r="CA1221" s="69"/>
      <c r="CB1221" s="69"/>
      <c r="CC1221" s="69"/>
      <c r="CD1221" s="69"/>
      <c r="CE1221" s="69"/>
      <c r="CF1221" s="69"/>
      <c r="CG1221" s="69"/>
      <c r="CH1221" s="69"/>
      <c r="CI1221" s="69"/>
      <c r="CJ1221" s="69"/>
      <c r="CK1221" s="69"/>
      <c r="CL1221" s="83"/>
      <c r="CM1221" s="69"/>
    </row>
    <row r="1222" spans="10:91" x14ac:dyDescent="0.25">
      <c r="J1222" s="45"/>
      <c r="K1222" s="45"/>
      <c r="L1222" s="45"/>
      <c r="M1222" s="45"/>
      <c r="N1222" s="45"/>
      <c r="O1222" s="45"/>
      <c r="P1222" s="45"/>
      <c r="Q1222" s="45"/>
      <c r="R1222" s="45"/>
      <c r="AO1222" s="34"/>
      <c r="AP1222" s="34"/>
      <c r="AQ1222" s="34"/>
      <c r="AR1222" s="34"/>
      <c r="BR1222" s="69"/>
      <c r="BS1222" s="69"/>
      <c r="BT1222" s="69"/>
      <c r="BU1222" s="69"/>
      <c r="BV1222" s="69"/>
      <c r="BW1222" s="69"/>
      <c r="BX1222" s="69"/>
      <c r="BY1222" s="69"/>
      <c r="BZ1222" s="69"/>
      <c r="CA1222" s="69"/>
      <c r="CB1222" s="69"/>
      <c r="CC1222" s="69"/>
      <c r="CD1222" s="69"/>
      <c r="CE1222" s="69"/>
      <c r="CF1222" s="69"/>
      <c r="CG1222" s="69"/>
      <c r="CH1222" s="69"/>
      <c r="CI1222" s="69"/>
      <c r="CJ1222" s="69"/>
      <c r="CK1222" s="69"/>
      <c r="CL1222" s="83"/>
      <c r="CM1222" s="69"/>
    </row>
    <row r="1223" spans="10:91" x14ac:dyDescent="0.25">
      <c r="J1223" s="45"/>
      <c r="K1223" s="45"/>
      <c r="L1223" s="45"/>
      <c r="M1223" s="45"/>
      <c r="N1223" s="45"/>
      <c r="O1223" s="45"/>
      <c r="P1223" s="45"/>
      <c r="Q1223" s="45"/>
      <c r="R1223" s="45"/>
      <c r="AO1223" s="34"/>
      <c r="AP1223" s="34"/>
      <c r="AQ1223" s="34"/>
      <c r="AR1223" s="34"/>
      <c r="BR1223" s="69"/>
      <c r="BS1223" s="69"/>
      <c r="BT1223" s="69"/>
      <c r="BU1223" s="69"/>
      <c r="BV1223" s="69"/>
      <c r="BW1223" s="69"/>
      <c r="BX1223" s="69"/>
      <c r="BY1223" s="69"/>
      <c r="BZ1223" s="69"/>
      <c r="CA1223" s="69"/>
      <c r="CB1223" s="69"/>
      <c r="CC1223" s="69"/>
      <c r="CD1223" s="69"/>
      <c r="CE1223" s="69"/>
      <c r="CF1223" s="69"/>
      <c r="CG1223" s="69"/>
      <c r="CH1223" s="69"/>
      <c r="CI1223" s="69"/>
      <c r="CJ1223" s="69"/>
      <c r="CK1223" s="69"/>
      <c r="CL1223" s="83"/>
      <c r="CM1223" s="69"/>
    </row>
    <row r="1224" spans="10:91" x14ac:dyDescent="0.25">
      <c r="J1224" s="45"/>
      <c r="K1224" s="45"/>
      <c r="L1224" s="45"/>
      <c r="M1224" s="45"/>
      <c r="N1224" s="45"/>
      <c r="O1224" s="45"/>
      <c r="P1224" s="45"/>
      <c r="Q1224" s="45"/>
      <c r="R1224" s="45"/>
      <c r="AO1224" s="34"/>
      <c r="AP1224" s="34"/>
      <c r="AQ1224" s="34"/>
      <c r="AR1224" s="34"/>
      <c r="BR1224" s="69"/>
      <c r="BS1224" s="69"/>
      <c r="BT1224" s="69"/>
      <c r="BU1224" s="69"/>
      <c r="BV1224" s="69"/>
      <c r="BW1224" s="69"/>
      <c r="BX1224" s="69"/>
      <c r="BY1224" s="69"/>
      <c r="BZ1224" s="69"/>
      <c r="CA1224" s="69"/>
      <c r="CB1224" s="69"/>
      <c r="CC1224" s="69"/>
      <c r="CD1224" s="69"/>
      <c r="CE1224" s="69"/>
      <c r="CF1224" s="69"/>
      <c r="CG1224" s="69"/>
      <c r="CH1224" s="69"/>
      <c r="CI1224" s="69"/>
      <c r="CJ1224" s="69"/>
      <c r="CK1224" s="69"/>
      <c r="CL1224" s="83"/>
      <c r="CM1224" s="69"/>
    </row>
    <row r="1225" spans="10:91" x14ac:dyDescent="0.25">
      <c r="J1225" s="45"/>
      <c r="K1225" s="45"/>
      <c r="L1225" s="45"/>
      <c r="M1225" s="45"/>
      <c r="N1225" s="45"/>
      <c r="O1225" s="45"/>
      <c r="P1225" s="45"/>
      <c r="Q1225" s="45"/>
      <c r="R1225" s="45"/>
      <c r="AO1225" s="34"/>
      <c r="AP1225" s="34"/>
      <c r="AQ1225" s="34"/>
      <c r="AR1225" s="34"/>
      <c r="BR1225" s="69"/>
      <c r="BS1225" s="69"/>
      <c r="BT1225" s="69"/>
      <c r="BU1225" s="69"/>
      <c r="BV1225" s="69"/>
      <c r="BW1225" s="69"/>
      <c r="BX1225" s="69"/>
      <c r="BY1225" s="69"/>
      <c r="BZ1225" s="69"/>
      <c r="CA1225" s="69"/>
      <c r="CB1225" s="69"/>
      <c r="CC1225" s="69"/>
      <c r="CD1225" s="69"/>
      <c r="CE1225" s="69"/>
      <c r="CF1225" s="69"/>
      <c r="CG1225" s="69"/>
      <c r="CH1225" s="69"/>
      <c r="CI1225" s="69"/>
      <c r="CJ1225" s="69"/>
      <c r="CK1225" s="69"/>
      <c r="CL1225" s="83"/>
      <c r="CM1225" s="69"/>
    </row>
    <row r="1226" spans="10:91" x14ac:dyDescent="0.25">
      <c r="J1226" s="45"/>
      <c r="K1226" s="45"/>
      <c r="L1226" s="45"/>
      <c r="M1226" s="45"/>
      <c r="N1226" s="45"/>
      <c r="O1226" s="45"/>
      <c r="P1226" s="45"/>
      <c r="Q1226" s="45"/>
      <c r="R1226" s="45"/>
      <c r="AO1226" s="34"/>
      <c r="AP1226" s="34"/>
      <c r="AQ1226" s="34"/>
      <c r="AR1226" s="34"/>
      <c r="BR1226" s="69"/>
      <c r="BS1226" s="69"/>
      <c r="BT1226" s="69"/>
      <c r="BU1226" s="69"/>
      <c r="BV1226" s="69"/>
      <c r="BW1226" s="69"/>
      <c r="BX1226" s="69"/>
      <c r="BY1226" s="69"/>
      <c r="BZ1226" s="69"/>
      <c r="CA1226" s="69"/>
      <c r="CB1226" s="69"/>
      <c r="CC1226" s="69"/>
      <c r="CD1226" s="69"/>
      <c r="CE1226" s="69"/>
      <c r="CF1226" s="69"/>
      <c r="CG1226" s="69"/>
      <c r="CH1226" s="69"/>
      <c r="CI1226" s="69"/>
      <c r="CJ1226" s="69"/>
      <c r="CK1226" s="69"/>
      <c r="CL1226" s="83"/>
      <c r="CM1226" s="69"/>
    </row>
    <row r="1227" spans="10:91" x14ac:dyDescent="0.25">
      <c r="J1227" s="45"/>
      <c r="K1227" s="45"/>
      <c r="L1227" s="45"/>
      <c r="M1227" s="45"/>
      <c r="N1227" s="45"/>
      <c r="O1227" s="45"/>
      <c r="P1227" s="45"/>
      <c r="Q1227" s="45"/>
      <c r="R1227" s="45"/>
      <c r="AO1227" s="34"/>
      <c r="AP1227" s="34"/>
      <c r="AQ1227" s="34"/>
      <c r="AR1227" s="34"/>
      <c r="BR1227" s="69"/>
      <c r="BS1227" s="69"/>
      <c r="BT1227" s="69"/>
      <c r="BU1227" s="69"/>
      <c r="BV1227" s="69"/>
      <c r="BW1227" s="69"/>
      <c r="BX1227" s="69"/>
      <c r="BY1227" s="69"/>
      <c r="BZ1227" s="69"/>
      <c r="CA1227" s="69"/>
      <c r="CB1227" s="69"/>
      <c r="CC1227" s="69"/>
      <c r="CD1227" s="69"/>
      <c r="CE1227" s="69"/>
      <c r="CF1227" s="69"/>
      <c r="CG1227" s="69"/>
      <c r="CH1227" s="69"/>
      <c r="CI1227" s="69"/>
      <c r="CJ1227" s="69"/>
      <c r="CK1227" s="69"/>
      <c r="CL1227" s="83"/>
      <c r="CM1227" s="69"/>
    </row>
    <row r="1228" spans="10:91" x14ac:dyDescent="0.25">
      <c r="J1228" s="45"/>
      <c r="K1228" s="45"/>
      <c r="L1228" s="45"/>
      <c r="M1228" s="45"/>
      <c r="N1228" s="45"/>
      <c r="O1228" s="45"/>
      <c r="P1228" s="45"/>
      <c r="Q1228" s="45"/>
      <c r="R1228" s="45"/>
      <c r="AO1228" s="34"/>
      <c r="AP1228" s="34"/>
      <c r="AQ1228" s="34"/>
      <c r="AR1228" s="34"/>
      <c r="BR1228" s="69"/>
      <c r="BS1228" s="69"/>
      <c r="BT1228" s="69"/>
      <c r="BU1228" s="69"/>
      <c r="BV1228" s="69"/>
      <c r="BW1228" s="69"/>
      <c r="BX1228" s="69"/>
      <c r="BY1228" s="69"/>
      <c r="BZ1228" s="69"/>
      <c r="CA1228" s="69"/>
      <c r="CB1228" s="69"/>
      <c r="CC1228" s="69"/>
      <c r="CD1228" s="69"/>
      <c r="CE1228" s="69"/>
      <c r="CF1228" s="69"/>
      <c r="CG1228" s="69"/>
      <c r="CH1228" s="69"/>
      <c r="CI1228" s="69"/>
      <c r="CJ1228" s="69"/>
      <c r="CK1228" s="69"/>
      <c r="CL1228" s="83"/>
      <c r="CM1228" s="69"/>
    </row>
    <row r="1229" spans="10:91" x14ac:dyDescent="0.25">
      <c r="J1229" s="45"/>
      <c r="K1229" s="45"/>
      <c r="L1229" s="45"/>
      <c r="M1229" s="45"/>
      <c r="N1229" s="45"/>
      <c r="O1229" s="45"/>
      <c r="P1229" s="45"/>
      <c r="Q1229" s="45"/>
      <c r="R1229" s="45"/>
      <c r="AO1229" s="34"/>
      <c r="AP1229" s="34"/>
      <c r="AQ1229" s="34"/>
      <c r="AR1229" s="34"/>
      <c r="BR1229" s="69"/>
      <c r="BS1229" s="69"/>
      <c r="BT1229" s="69"/>
      <c r="BU1229" s="69"/>
      <c r="BV1229" s="69"/>
      <c r="BW1229" s="69"/>
      <c r="BX1229" s="69"/>
      <c r="BY1229" s="69"/>
      <c r="BZ1229" s="69"/>
      <c r="CA1229" s="69"/>
      <c r="CB1229" s="69"/>
      <c r="CC1229" s="69"/>
      <c r="CD1229" s="69"/>
      <c r="CE1229" s="69"/>
      <c r="CF1229" s="69"/>
      <c r="CG1229" s="69"/>
      <c r="CH1229" s="69"/>
      <c r="CI1229" s="69"/>
      <c r="CJ1229" s="69"/>
      <c r="CK1229" s="69"/>
      <c r="CL1229" s="83"/>
      <c r="CM1229" s="69"/>
    </row>
    <row r="1230" spans="10:91" x14ac:dyDescent="0.25">
      <c r="J1230" s="45"/>
      <c r="K1230" s="45"/>
      <c r="L1230" s="45"/>
      <c r="M1230" s="45"/>
      <c r="N1230" s="45"/>
      <c r="O1230" s="45"/>
      <c r="P1230" s="45"/>
      <c r="Q1230" s="45"/>
      <c r="R1230" s="45"/>
      <c r="AO1230" s="34"/>
      <c r="AP1230" s="34"/>
      <c r="AQ1230" s="34"/>
      <c r="AR1230" s="34"/>
      <c r="BR1230" s="69"/>
      <c r="BS1230" s="69"/>
      <c r="BT1230" s="69"/>
      <c r="BU1230" s="69"/>
      <c r="BV1230" s="69"/>
      <c r="BW1230" s="69"/>
      <c r="BX1230" s="69"/>
      <c r="BY1230" s="69"/>
      <c r="BZ1230" s="69"/>
      <c r="CA1230" s="69"/>
      <c r="CB1230" s="69"/>
      <c r="CC1230" s="69"/>
      <c r="CD1230" s="69"/>
      <c r="CE1230" s="69"/>
      <c r="CF1230" s="69"/>
      <c r="CG1230" s="69"/>
      <c r="CH1230" s="69"/>
      <c r="CI1230" s="69"/>
      <c r="CJ1230" s="69"/>
      <c r="CK1230" s="69"/>
      <c r="CL1230" s="83"/>
      <c r="CM1230" s="69"/>
    </row>
    <row r="1231" spans="10:91" x14ac:dyDescent="0.25">
      <c r="J1231" s="45"/>
      <c r="K1231" s="45"/>
      <c r="L1231" s="45"/>
      <c r="M1231" s="45"/>
      <c r="N1231" s="45"/>
      <c r="O1231" s="45"/>
      <c r="P1231" s="45"/>
      <c r="Q1231" s="45"/>
      <c r="R1231" s="45"/>
      <c r="AO1231" s="34"/>
      <c r="AP1231" s="34"/>
      <c r="AQ1231" s="34"/>
      <c r="AR1231" s="34"/>
      <c r="BR1231" s="69"/>
      <c r="BS1231" s="69"/>
      <c r="BT1231" s="69"/>
      <c r="BU1231" s="69"/>
      <c r="BV1231" s="69"/>
      <c r="BW1231" s="69"/>
      <c r="BX1231" s="69"/>
      <c r="BY1231" s="69"/>
      <c r="BZ1231" s="69"/>
      <c r="CA1231" s="69"/>
      <c r="CB1231" s="69"/>
      <c r="CC1231" s="69"/>
      <c r="CD1231" s="69"/>
      <c r="CE1231" s="69"/>
      <c r="CF1231" s="69"/>
      <c r="CG1231" s="69"/>
      <c r="CH1231" s="69"/>
      <c r="CI1231" s="69"/>
      <c r="CJ1231" s="69"/>
      <c r="CK1231" s="69"/>
      <c r="CL1231" s="83"/>
      <c r="CM1231" s="69"/>
    </row>
    <row r="1232" spans="10:91" x14ac:dyDescent="0.25">
      <c r="J1232" s="45"/>
      <c r="K1232" s="45"/>
      <c r="L1232" s="45"/>
      <c r="M1232" s="45"/>
      <c r="N1232" s="45"/>
      <c r="O1232" s="45"/>
      <c r="P1232" s="45"/>
      <c r="Q1232" s="45"/>
      <c r="R1232" s="45"/>
      <c r="AO1232" s="34"/>
      <c r="AP1232" s="34"/>
      <c r="AQ1232" s="34"/>
      <c r="AR1232" s="34"/>
      <c r="BR1232" s="69"/>
      <c r="BS1232" s="69"/>
      <c r="BT1232" s="69"/>
      <c r="BU1232" s="69"/>
      <c r="BV1232" s="69"/>
      <c r="BW1232" s="69"/>
      <c r="BX1232" s="69"/>
      <c r="BY1232" s="69"/>
      <c r="BZ1232" s="69"/>
      <c r="CA1232" s="69"/>
      <c r="CB1232" s="69"/>
      <c r="CC1232" s="69"/>
      <c r="CD1232" s="69"/>
      <c r="CE1232" s="69"/>
      <c r="CF1232" s="69"/>
      <c r="CG1232" s="69"/>
      <c r="CH1232" s="69"/>
      <c r="CI1232" s="69"/>
      <c r="CJ1232" s="69"/>
      <c r="CK1232" s="69"/>
      <c r="CL1232" s="83"/>
      <c r="CM1232" s="69"/>
    </row>
    <row r="1233" spans="10:91" x14ac:dyDescent="0.25">
      <c r="J1233" s="45"/>
      <c r="K1233" s="45"/>
      <c r="L1233" s="45"/>
      <c r="M1233" s="45"/>
      <c r="N1233" s="45"/>
      <c r="O1233" s="45"/>
      <c r="P1233" s="45"/>
      <c r="Q1233" s="45"/>
      <c r="R1233" s="45"/>
      <c r="AO1233" s="34"/>
      <c r="AP1233" s="34"/>
      <c r="AQ1233" s="34"/>
      <c r="AR1233" s="34"/>
      <c r="BR1233" s="69"/>
      <c r="BS1233" s="69"/>
      <c r="BT1233" s="69"/>
      <c r="BU1233" s="69"/>
      <c r="BV1233" s="69"/>
      <c r="BW1233" s="69"/>
      <c r="BX1233" s="69"/>
      <c r="BY1233" s="69"/>
      <c r="BZ1233" s="69"/>
      <c r="CA1233" s="69"/>
      <c r="CB1233" s="69"/>
      <c r="CC1233" s="69"/>
      <c r="CD1233" s="69"/>
      <c r="CE1233" s="69"/>
      <c r="CF1233" s="69"/>
      <c r="CG1233" s="69"/>
      <c r="CH1233" s="69"/>
      <c r="CI1233" s="69"/>
      <c r="CJ1233" s="69"/>
      <c r="CK1233" s="69"/>
      <c r="CL1233" s="83"/>
      <c r="CM1233" s="69"/>
    </row>
    <row r="1234" spans="10:91" x14ac:dyDescent="0.25">
      <c r="J1234" s="45"/>
      <c r="K1234" s="45"/>
      <c r="L1234" s="45"/>
      <c r="M1234" s="45"/>
      <c r="N1234" s="45"/>
      <c r="O1234" s="45"/>
      <c r="P1234" s="45"/>
      <c r="Q1234" s="45"/>
      <c r="R1234" s="45"/>
      <c r="AO1234" s="34"/>
      <c r="AP1234" s="34"/>
      <c r="AQ1234" s="34"/>
      <c r="AR1234" s="34"/>
      <c r="BR1234" s="69"/>
      <c r="BS1234" s="69"/>
      <c r="BT1234" s="69"/>
      <c r="BU1234" s="69"/>
      <c r="BV1234" s="69"/>
      <c r="BW1234" s="69"/>
      <c r="BX1234" s="69"/>
      <c r="BY1234" s="69"/>
      <c r="BZ1234" s="69"/>
      <c r="CA1234" s="69"/>
      <c r="CB1234" s="69"/>
      <c r="CC1234" s="69"/>
      <c r="CD1234" s="69"/>
      <c r="CE1234" s="69"/>
      <c r="CF1234" s="69"/>
      <c r="CG1234" s="69"/>
      <c r="CH1234" s="69"/>
      <c r="CI1234" s="69"/>
      <c r="CJ1234" s="69"/>
      <c r="CK1234" s="69"/>
      <c r="CL1234" s="83"/>
      <c r="CM1234" s="69"/>
    </row>
    <row r="1235" spans="10:91" x14ac:dyDescent="0.25">
      <c r="J1235" s="45"/>
      <c r="K1235" s="45"/>
      <c r="L1235" s="45"/>
      <c r="M1235" s="45"/>
      <c r="N1235" s="45"/>
      <c r="O1235" s="45"/>
      <c r="P1235" s="45"/>
      <c r="Q1235" s="45"/>
      <c r="R1235" s="45"/>
      <c r="AO1235" s="34"/>
      <c r="AP1235" s="34"/>
      <c r="AQ1235" s="34"/>
      <c r="AR1235" s="34"/>
      <c r="BR1235" s="69"/>
      <c r="BS1235" s="69"/>
      <c r="BT1235" s="69"/>
      <c r="BU1235" s="69"/>
      <c r="BV1235" s="69"/>
      <c r="BW1235" s="69"/>
      <c r="BX1235" s="69"/>
      <c r="BY1235" s="69"/>
      <c r="BZ1235" s="69"/>
      <c r="CA1235" s="69"/>
      <c r="CB1235" s="69"/>
      <c r="CC1235" s="69"/>
      <c r="CD1235" s="69"/>
      <c r="CE1235" s="69"/>
      <c r="CF1235" s="69"/>
      <c r="CG1235" s="69"/>
      <c r="CH1235" s="69"/>
      <c r="CI1235" s="69"/>
      <c r="CJ1235" s="69"/>
      <c r="CK1235" s="69"/>
      <c r="CL1235" s="83"/>
      <c r="CM1235" s="69"/>
    </row>
    <row r="1236" spans="10:91" x14ac:dyDescent="0.25">
      <c r="J1236" s="45"/>
      <c r="K1236" s="45"/>
      <c r="L1236" s="45"/>
      <c r="M1236" s="45"/>
      <c r="N1236" s="45"/>
      <c r="O1236" s="45"/>
      <c r="P1236" s="45"/>
      <c r="Q1236" s="45"/>
      <c r="R1236" s="45"/>
      <c r="AO1236" s="34"/>
      <c r="AP1236" s="34"/>
      <c r="AQ1236" s="34"/>
      <c r="AR1236" s="34"/>
      <c r="BR1236" s="69"/>
      <c r="BS1236" s="69"/>
      <c r="BT1236" s="69"/>
      <c r="BU1236" s="69"/>
      <c r="BV1236" s="69"/>
      <c r="BW1236" s="69"/>
      <c r="BX1236" s="69"/>
      <c r="BY1236" s="69"/>
      <c r="BZ1236" s="69"/>
      <c r="CA1236" s="69"/>
      <c r="CB1236" s="69"/>
      <c r="CC1236" s="69"/>
      <c r="CD1236" s="69"/>
      <c r="CE1236" s="69"/>
      <c r="CF1236" s="69"/>
      <c r="CG1236" s="69"/>
      <c r="CH1236" s="69"/>
      <c r="CI1236" s="69"/>
      <c r="CJ1236" s="69"/>
      <c r="CK1236" s="69"/>
      <c r="CL1236" s="83"/>
      <c r="CM1236" s="69"/>
    </row>
    <row r="1237" spans="10:91" x14ac:dyDescent="0.25">
      <c r="J1237" s="45"/>
      <c r="K1237" s="45"/>
      <c r="L1237" s="45"/>
      <c r="M1237" s="45"/>
      <c r="N1237" s="45"/>
      <c r="O1237" s="45"/>
      <c r="P1237" s="45"/>
      <c r="Q1237" s="45"/>
      <c r="R1237" s="45"/>
      <c r="AO1237" s="34"/>
      <c r="AP1237" s="34"/>
      <c r="AQ1237" s="34"/>
      <c r="AR1237" s="34"/>
      <c r="BR1237" s="69"/>
      <c r="BS1237" s="69"/>
      <c r="BT1237" s="69"/>
      <c r="BU1237" s="69"/>
      <c r="BV1237" s="69"/>
      <c r="BW1237" s="69"/>
      <c r="BX1237" s="69"/>
      <c r="BY1237" s="69"/>
      <c r="BZ1237" s="69"/>
      <c r="CA1237" s="69"/>
      <c r="CB1237" s="69"/>
      <c r="CC1237" s="69"/>
      <c r="CD1237" s="69"/>
      <c r="CE1237" s="69"/>
      <c r="CF1237" s="69"/>
      <c r="CG1237" s="69"/>
      <c r="CH1237" s="69"/>
      <c r="CI1237" s="69"/>
      <c r="CJ1237" s="69"/>
      <c r="CK1237" s="69"/>
      <c r="CL1237" s="83"/>
      <c r="CM1237" s="69"/>
    </row>
    <row r="1238" spans="10:91" x14ac:dyDescent="0.25">
      <c r="J1238" s="45"/>
      <c r="K1238" s="45"/>
      <c r="L1238" s="45"/>
      <c r="M1238" s="45"/>
      <c r="N1238" s="45"/>
      <c r="O1238" s="45"/>
      <c r="P1238" s="45"/>
      <c r="Q1238" s="45"/>
      <c r="R1238" s="45"/>
      <c r="AO1238" s="34"/>
      <c r="AP1238" s="34"/>
      <c r="AQ1238" s="34"/>
      <c r="AR1238" s="34"/>
      <c r="BR1238" s="69"/>
      <c r="BS1238" s="69"/>
      <c r="BT1238" s="69"/>
      <c r="BU1238" s="69"/>
      <c r="BV1238" s="69"/>
      <c r="BW1238" s="69"/>
      <c r="BX1238" s="69"/>
      <c r="BY1238" s="69"/>
      <c r="BZ1238" s="69"/>
      <c r="CA1238" s="69"/>
      <c r="CB1238" s="69"/>
      <c r="CC1238" s="69"/>
      <c r="CD1238" s="69"/>
      <c r="CE1238" s="69"/>
      <c r="CF1238" s="69"/>
      <c r="CG1238" s="69"/>
      <c r="CH1238" s="69"/>
      <c r="CI1238" s="69"/>
      <c r="CJ1238" s="69"/>
      <c r="CK1238" s="69"/>
      <c r="CL1238" s="83"/>
      <c r="CM1238" s="69"/>
    </row>
    <row r="1239" spans="10:91" x14ac:dyDescent="0.25">
      <c r="J1239" s="45"/>
      <c r="K1239" s="45"/>
      <c r="L1239" s="45"/>
      <c r="M1239" s="45"/>
      <c r="N1239" s="45"/>
      <c r="O1239" s="45"/>
      <c r="P1239" s="45"/>
      <c r="Q1239" s="45"/>
      <c r="R1239" s="45"/>
      <c r="AO1239" s="34"/>
      <c r="AP1239" s="34"/>
      <c r="AQ1239" s="34"/>
      <c r="AR1239" s="34"/>
      <c r="BR1239" s="69"/>
      <c r="BS1239" s="69"/>
      <c r="BT1239" s="69"/>
      <c r="BU1239" s="69"/>
      <c r="BV1239" s="69"/>
      <c r="BW1239" s="69"/>
      <c r="BX1239" s="69"/>
      <c r="BY1239" s="69"/>
      <c r="BZ1239" s="69"/>
      <c r="CA1239" s="69"/>
      <c r="CB1239" s="69"/>
      <c r="CC1239" s="69"/>
      <c r="CD1239" s="69"/>
      <c r="CE1239" s="69"/>
      <c r="CF1239" s="69"/>
      <c r="CG1239" s="69"/>
      <c r="CH1239" s="69"/>
      <c r="CI1239" s="69"/>
      <c r="CJ1239" s="69"/>
      <c r="CK1239" s="69"/>
      <c r="CL1239" s="83"/>
      <c r="CM1239" s="69"/>
    </row>
    <row r="1240" spans="10:91" x14ac:dyDescent="0.25">
      <c r="J1240" s="45"/>
      <c r="K1240" s="45"/>
      <c r="L1240" s="45"/>
      <c r="M1240" s="45"/>
      <c r="N1240" s="45"/>
      <c r="O1240" s="45"/>
      <c r="P1240" s="45"/>
      <c r="Q1240" s="45"/>
      <c r="R1240" s="45"/>
      <c r="AO1240" s="34"/>
      <c r="AP1240" s="34"/>
      <c r="AQ1240" s="34"/>
      <c r="AR1240" s="34"/>
      <c r="BR1240" s="69"/>
      <c r="BS1240" s="69"/>
      <c r="BT1240" s="69"/>
      <c r="BU1240" s="69"/>
      <c r="BV1240" s="69"/>
      <c r="BW1240" s="69"/>
      <c r="BX1240" s="69"/>
      <c r="BY1240" s="69"/>
      <c r="BZ1240" s="69"/>
      <c r="CA1240" s="69"/>
      <c r="CB1240" s="69"/>
      <c r="CC1240" s="69"/>
      <c r="CD1240" s="69"/>
      <c r="CE1240" s="69"/>
      <c r="CF1240" s="69"/>
      <c r="CG1240" s="69"/>
      <c r="CH1240" s="69"/>
      <c r="CI1240" s="69"/>
      <c r="CJ1240" s="69"/>
      <c r="CK1240" s="69"/>
      <c r="CL1240" s="83"/>
      <c r="CM1240" s="69"/>
    </row>
    <row r="1241" spans="10:91" x14ac:dyDescent="0.25">
      <c r="J1241" s="45"/>
      <c r="K1241" s="45"/>
      <c r="L1241" s="45"/>
      <c r="M1241" s="45"/>
      <c r="N1241" s="45"/>
      <c r="O1241" s="45"/>
      <c r="P1241" s="45"/>
      <c r="Q1241" s="45"/>
      <c r="R1241" s="45"/>
      <c r="AO1241" s="34"/>
      <c r="AP1241" s="34"/>
      <c r="AQ1241" s="34"/>
      <c r="AR1241" s="34"/>
      <c r="BR1241" s="69"/>
      <c r="BS1241" s="69"/>
      <c r="BT1241" s="69"/>
      <c r="BU1241" s="69"/>
      <c r="BV1241" s="69"/>
      <c r="BW1241" s="69"/>
      <c r="BX1241" s="69"/>
      <c r="BY1241" s="69"/>
      <c r="BZ1241" s="69"/>
      <c r="CA1241" s="69"/>
      <c r="CB1241" s="69"/>
      <c r="CC1241" s="69"/>
      <c r="CD1241" s="69"/>
      <c r="CE1241" s="69"/>
      <c r="CF1241" s="69"/>
      <c r="CG1241" s="69"/>
      <c r="CH1241" s="69"/>
      <c r="CI1241" s="69"/>
      <c r="CJ1241" s="69"/>
      <c r="CK1241" s="69"/>
      <c r="CL1241" s="83"/>
      <c r="CM1241" s="69"/>
    </row>
    <row r="1242" spans="10:91" x14ac:dyDescent="0.25">
      <c r="J1242" s="45"/>
      <c r="K1242" s="45"/>
      <c r="L1242" s="45"/>
      <c r="M1242" s="45"/>
      <c r="N1242" s="45"/>
      <c r="O1242" s="45"/>
      <c r="P1242" s="45"/>
      <c r="Q1242" s="45"/>
      <c r="R1242" s="45"/>
      <c r="AO1242" s="34"/>
      <c r="AP1242" s="34"/>
      <c r="AQ1242" s="34"/>
      <c r="AR1242" s="34"/>
      <c r="BR1242" s="69"/>
      <c r="BS1242" s="69"/>
      <c r="BT1242" s="69"/>
      <c r="BU1242" s="69"/>
      <c r="BV1242" s="69"/>
      <c r="BW1242" s="69"/>
      <c r="BX1242" s="69"/>
      <c r="BY1242" s="69"/>
      <c r="BZ1242" s="69"/>
      <c r="CA1242" s="69"/>
      <c r="CB1242" s="69"/>
      <c r="CC1242" s="69"/>
      <c r="CD1242" s="69"/>
      <c r="CE1242" s="69"/>
      <c r="CF1242" s="69"/>
      <c r="CG1242" s="69"/>
      <c r="CH1242" s="69"/>
      <c r="CI1242" s="69"/>
      <c r="CJ1242" s="69"/>
      <c r="CK1242" s="69"/>
      <c r="CL1242" s="83"/>
      <c r="CM1242" s="69"/>
    </row>
    <row r="1243" spans="10:91" x14ac:dyDescent="0.25">
      <c r="J1243" s="45"/>
      <c r="K1243" s="45"/>
      <c r="L1243" s="45"/>
      <c r="M1243" s="45"/>
      <c r="N1243" s="45"/>
      <c r="O1243" s="45"/>
      <c r="P1243" s="45"/>
      <c r="Q1243" s="45"/>
      <c r="R1243" s="45"/>
      <c r="AO1243" s="34"/>
      <c r="AP1243" s="34"/>
      <c r="AQ1243" s="34"/>
      <c r="AR1243" s="34"/>
      <c r="BR1243" s="69"/>
      <c r="BS1243" s="69"/>
      <c r="BT1243" s="69"/>
      <c r="BU1243" s="69"/>
      <c r="BV1243" s="69"/>
      <c r="BW1243" s="69"/>
      <c r="BX1243" s="69"/>
      <c r="BY1243" s="69"/>
      <c r="BZ1243" s="69"/>
      <c r="CA1243" s="69"/>
      <c r="CB1243" s="69"/>
      <c r="CC1243" s="69"/>
      <c r="CD1243" s="69"/>
      <c r="CE1243" s="69"/>
      <c r="CF1243" s="69"/>
      <c r="CG1243" s="69"/>
      <c r="CH1243" s="69"/>
      <c r="CI1243" s="69"/>
      <c r="CJ1243" s="69"/>
      <c r="CK1243" s="69"/>
      <c r="CL1243" s="83"/>
      <c r="CM1243" s="69"/>
    </row>
    <row r="1244" spans="10:91" x14ac:dyDescent="0.25">
      <c r="J1244" s="45"/>
      <c r="K1244" s="45"/>
      <c r="L1244" s="45"/>
      <c r="M1244" s="45"/>
      <c r="N1244" s="45"/>
      <c r="O1244" s="45"/>
      <c r="P1244" s="45"/>
      <c r="Q1244" s="45"/>
      <c r="R1244" s="45"/>
      <c r="AO1244" s="34"/>
      <c r="AP1244" s="34"/>
      <c r="AQ1244" s="34"/>
      <c r="AR1244" s="34"/>
      <c r="BR1244" s="69"/>
      <c r="BS1244" s="69"/>
      <c r="BT1244" s="69"/>
      <c r="BU1244" s="69"/>
      <c r="BV1244" s="69"/>
      <c r="BW1244" s="69"/>
      <c r="BX1244" s="69"/>
      <c r="BY1244" s="69"/>
      <c r="BZ1244" s="69"/>
      <c r="CA1244" s="69"/>
      <c r="CB1244" s="69"/>
      <c r="CC1244" s="69"/>
      <c r="CD1244" s="69"/>
      <c r="CE1244" s="69"/>
      <c r="CF1244" s="69"/>
      <c r="CG1244" s="69"/>
      <c r="CH1244" s="69"/>
      <c r="CI1244" s="69"/>
      <c r="CJ1244" s="69"/>
      <c r="CK1244" s="69"/>
      <c r="CL1244" s="83"/>
      <c r="CM1244" s="69"/>
    </row>
    <row r="1245" spans="10:91" x14ac:dyDescent="0.25">
      <c r="J1245" s="45"/>
      <c r="K1245" s="45"/>
      <c r="L1245" s="45"/>
      <c r="M1245" s="45"/>
      <c r="N1245" s="45"/>
      <c r="O1245" s="45"/>
      <c r="P1245" s="45"/>
      <c r="Q1245" s="45"/>
      <c r="R1245" s="45"/>
      <c r="AO1245" s="34"/>
      <c r="AP1245" s="34"/>
      <c r="AQ1245" s="34"/>
      <c r="AR1245" s="34"/>
      <c r="BR1245" s="69"/>
      <c r="BS1245" s="69"/>
      <c r="BT1245" s="69"/>
      <c r="BU1245" s="69"/>
      <c r="BV1245" s="69"/>
      <c r="BW1245" s="69"/>
      <c r="BX1245" s="69"/>
      <c r="BY1245" s="69"/>
      <c r="BZ1245" s="69"/>
      <c r="CA1245" s="69"/>
      <c r="CB1245" s="69"/>
      <c r="CC1245" s="69"/>
      <c r="CD1245" s="69"/>
      <c r="CE1245" s="69"/>
      <c r="CF1245" s="69"/>
      <c r="CG1245" s="69"/>
      <c r="CH1245" s="69"/>
      <c r="CI1245" s="69"/>
      <c r="CJ1245" s="69"/>
      <c r="CK1245" s="69"/>
      <c r="CL1245" s="83"/>
      <c r="CM1245" s="69"/>
    </row>
    <row r="1246" spans="10:91" x14ac:dyDescent="0.25">
      <c r="J1246" s="45"/>
      <c r="K1246" s="45"/>
      <c r="L1246" s="45"/>
      <c r="M1246" s="45"/>
      <c r="N1246" s="45"/>
      <c r="O1246" s="45"/>
      <c r="P1246" s="45"/>
      <c r="Q1246" s="45"/>
      <c r="R1246" s="45"/>
      <c r="AO1246" s="34"/>
      <c r="AP1246" s="34"/>
      <c r="AQ1246" s="34"/>
      <c r="AR1246" s="34"/>
      <c r="BR1246" s="69"/>
      <c r="BS1246" s="69"/>
      <c r="BT1246" s="69"/>
      <c r="BU1246" s="69"/>
      <c r="BV1246" s="69"/>
      <c r="BW1246" s="69"/>
      <c r="BX1246" s="69"/>
      <c r="BY1246" s="69"/>
      <c r="BZ1246" s="69"/>
      <c r="CA1246" s="69"/>
      <c r="CB1246" s="69"/>
      <c r="CC1246" s="69"/>
      <c r="CD1246" s="69"/>
      <c r="CE1246" s="69"/>
      <c r="CF1246" s="69"/>
      <c r="CG1246" s="69"/>
      <c r="CH1246" s="69"/>
      <c r="CI1246" s="69"/>
      <c r="CJ1246" s="69"/>
      <c r="CK1246" s="69"/>
      <c r="CL1246" s="83"/>
      <c r="CM1246" s="69"/>
    </row>
    <row r="1247" spans="10:91" x14ac:dyDescent="0.25">
      <c r="J1247" s="45"/>
      <c r="K1247" s="45"/>
      <c r="L1247" s="45"/>
      <c r="M1247" s="45"/>
      <c r="N1247" s="45"/>
      <c r="O1247" s="45"/>
      <c r="P1247" s="45"/>
      <c r="Q1247" s="45"/>
      <c r="R1247" s="45"/>
      <c r="AO1247" s="34"/>
      <c r="AP1247" s="34"/>
      <c r="AQ1247" s="34"/>
      <c r="AR1247" s="34"/>
      <c r="BR1247" s="69"/>
      <c r="BS1247" s="69"/>
      <c r="BT1247" s="69"/>
      <c r="BU1247" s="69"/>
      <c r="BV1247" s="69"/>
      <c r="BW1247" s="69"/>
      <c r="BX1247" s="69"/>
      <c r="BY1247" s="69"/>
      <c r="BZ1247" s="69"/>
      <c r="CA1247" s="69"/>
      <c r="CB1247" s="69"/>
      <c r="CC1247" s="69"/>
      <c r="CD1247" s="69"/>
      <c r="CE1247" s="69"/>
      <c r="CF1247" s="69"/>
      <c r="CG1247" s="69"/>
      <c r="CH1247" s="69"/>
      <c r="CI1247" s="69"/>
      <c r="CJ1247" s="69"/>
      <c r="CK1247" s="69"/>
      <c r="CL1247" s="83"/>
      <c r="CM1247" s="69"/>
    </row>
    <row r="1248" spans="10:91" x14ac:dyDescent="0.25">
      <c r="J1248" s="45"/>
      <c r="K1248" s="45"/>
      <c r="L1248" s="45"/>
      <c r="M1248" s="45"/>
      <c r="N1248" s="45"/>
      <c r="O1248" s="45"/>
      <c r="P1248" s="45"/>
      <c r="Q1248" s="45"/>
      <c r="R1248" s="45"/>
      <c r="AO1248" s="34"/>
      <c r="AP1248" s="34"/>
      <c r="AQ1248" s="34"/>
      <c r="AR1248" s="34"/>
      <c r="BR1248" s="69"/>
      <c r="BS1248" s="69"/>
      <c r="BT1248" s="69"/>
      <c r="BU1248" s="69"/>
      <c r="BV1248" s="69"/>
      <c r="BW1248" s="69"/>
      <c r="BX1248" s="69"/>
      <c r="BY1248" s="69"/>
      <c r="BZ1248" s="69"/>
      <c r="CA1248" s="69"/>
      <c r="CB1248" s="69"/>
      <c r="CC1248" s="69"/>
      <c r="CD1248" s="69"/>
      <c r="CE1248" s="69"/>
      <c r="CF1248" s="69"/>
      <c r="CG1248" s="69"/>
      <c r="CH1248" s="69"/>
      <c r="CI1248" s="69"/>
      <c r="CJ1248" s="69"/>
      <c r="CK1248" s="69"/>
      <c r="CL1248" s="83"/>
      <c r="CM1248" s="69"/>
    </row>
    <row r="1249" spans="10:91" x14ac:dyDescent="0.25">
      <c r="J1249" s="45"/>
      <c r="K1249" s="45"/>
      <c r="L1249" s="45"/>
      <c r="M1249" s="45"/>
      <c r="N1249" s="45"/>
      <c r="O1249" s="45"/>
      <c r="P1249" s="45"/>
      <c r="Q1249" s="45"/>
      <c r="R1249" s="45"/>
      <c r="AO1249" s="34"/>
      <c r="AP1249" s="34"/>
      <c r="AQ1249" s="34"/>
      <c r="AR1249" s="34"/>
      <c r="BR1249" s="69"/>
      <c r="BS1249" s="69"/>
      <c r="BT1249" s="69"/>
      <c r="BU1249" s="69"/>
      <c r="BV1249" s="69"/>
      <c r="BW1249" s="69"/>
      <c r="BX1249" s="69"/>
      <c r="BY1249" s="69"/>
      <c r="BZ1249" s="69"/>
      <c r="CA1249" s="69"/>
      <c r="CB1249" s="69"/>
      <c r="CC1249" s="69"/>
      <c r="CD1249" s="69"/>
      <c r="CE1249" s="69"/>
      <c r="CF1249" s="69"/>
      <c r="CG1249" s="69"/>
      <c r="CH1249" s="69"/>
      <c r="CI1249" s="69"/>
      <c r="CJ1249" s="69"/>
      <c r="CK1249" s="69"/>
      <c r="CL1249" s="83"/>
      <c r="CM1249" s="69"/>
    </row>
    <row r="1250" spans="10:91" x14ac:dyDescent="0.25">
      <c r="J1250" s="45"/>
      <c r="K1250" s="45"/>
      <c r="L1250" s="45"/>
      <c r="M1250" s="45"/>
      <c r="N1250" s="45"/>
      <c r="O1250" s="45"/>
      <c r="P1250" s="45"/>
      <c r="Q1250" s="45"/>
      <c r="R1250" s="45"/>
      <c r="AO1250" s="34"/>
      <c r="AP1250" s="34"/>
      <c r="AQ1250" s="34"/>
      <c r="AR1250" s="34"/>
      <c r="BR1250" s="69"/>
      <c r="BS1250" s="69"/>
      <c r="BT1250" s="69"/>
      <c r="BU1250" s="69"/>
      <c r="BV1250" s="69"/>
      <c r="BW1250" s="69"/>
      <c r="BX1250" s="69"/>
      <c r="BY1250" s="69"/>
      <c r="BZ1250" s="69"/>
      <c r="CA1250" s="69"/>
      <c r="CB1250" s="69"/>
      <c r="CC1250" s="69"/>
      <c r="CD1250" s="69"/>
      <c r="CE1250" s="69"/>
      <c r="CF1250" s="69"/>
      <c r="CG1250" s="69"/>
      <c r="CH1250" s="69"/>
      <c r="CI1250" s="69"/>
      <c r="CJ1250" s="69"/>
      <c r="CK1250" s="69"/>
      <c r="CL1250" s="83"/>
      <c r="CM1250" s="69"/>
    </row>
    <row r="1251" spans="10:91" x14ac:dyDescent="0.25">
      <c r="J1251" s="45"/>
      <c r="K1251" s="45"/>
      <c r="L1251" s="45"/>
      <c r="M1251" s="45"/>
      <c r="N1251" s="45"/>
      <c r="O1251" s="45"/>
      <c r="P1251" s="45"/>
      <c r="Q1251" s="45"/>
      <c r="R1251" s="45"/>
      <c r="AO1251" s="34"/>
      <c r="AP1251" s="34"/>
      <c r="AQ1251" s="34"/>
      <c r="AR1251" s="34"/>
      <c r="BR1251" s="69"/>
      <c r="BS1251" s="69"/>
      <c r="BT1251" s="69"/>
      <c r="BU1251" s="69"/>
      <c r="BV1251" s="69"/>
      <c r="BW1251" s="69"/>
      <c r="BX1251" s="69"/>
      <c r="BY1251" s="69"/>
      <c r="BZ1251" s="69"/>
      <c r="CA1251" s="69"/>
      <c r="CB1251" s="69"/>
      <c r="CC1251" s="69"/>
      <c r="CD1251" s="69"/>
      <c r="CE1251" s="69"/>
      <c r="CF1251" s="69"/>
      <c r="CG1251" s="69"/>
      <c r="CH1251" s="69"/>
      <c r="CI1251" s="69"/>
      <c r="CJ1251" s="69"/>
      <c r="CK1251" s="69"/>
      <c r="CL1251" s="83"/>
      <c r="CM1251" s="69"/>
    </row>
    <row r="1252" spans="10:91" x14ac:dyDescent="0.25">
      <c r="J1252" s="45"/>
      <c r="K1252" s="45"/>
      <c r="L1252" s="45"/>
      <c r="M1252" s="45"/>
      <c r="N1252" s="45"/>
      <c r="O1252" s="45"/>
      <c r="P1252" s="45"/>
      <c r="Q1252" s="45"/>
      <c r="R1252" s="45"/>
      <c r="AO1252" s="34"/>
      <c r="AP1252" s="34"/>
      <c r="AQ1252" s="34"/>
      <c r="AR1252" s="34"/>
      <c r="BR1252" s="69"/>
      <c r="BS1252" s="69"/>
      <c r="BT1252" s="69"/>
      <c r="BU1252" s="69"/>
      <c r="BV1252" s="69"/>
      <c r="BW1252" s="69"/>
      <c r="BX1252" s="69"/>
      <c r="BY1252" s="69"/>
      <c r="BZ1252" s="69"/>
      <c r="CA1252" s="69"/>
      <c r="CB1252" s="69"/>
      <c r="CC1252" s="69"/>
      <c r="CD1252" s="69"/>
      <c r="CE1252" s="69"/>
      <c r="CF1252" s="69"/>
      <c r="CG1252" s="69"/>
      <c r="CH1252" s="69"/>
      <c r="CI1252" s="69"/>
      <c r="CJ1252" s="69"/>
      <c r="CK1252" s="69"/>
      <c r="CL1252" s="83"/>
      <c r="CM1252" s="69"/>
    </row>
    <row r="1253" spans="10:91" x14ac:dyDescent="0.25">
      <c r="J1253" s="45"/>
      <c r="K1253" s="45"/>
      <c r="L1253" s="45"/>
      <c r="M1253" s="45"/>
      <c r="N1253" s="45"/>
      <c r="O1253" s="45"/>
      <c r="P1253" s="45"/>
      <c r="Q1253" s="45"/>
      <c r="R1253" s="45"/>
      <c r="AO1253" s="34"/>
      <c r="AP1253" s="34"/>
      <c r="AQ1253" s="34"/>
      <c r="AR1253" s="34"/>
      <c r="BR1253" s="69"/>
      <c r="BS1253" s="69"/>
      <c r="BT1253" s="69"/>
      <c r="BU1253" s="69"/>
      <c r="BV1253" s="69"/>
      <c r="BW1253" s="69"/>
      <c r="BX1253" s="69"/>
      <c r="BY1253" s="69"/>
      <c r="BZ1253" s="69"/>
      <c r="CA1253" s="69"/>
      <c r="CB1253" s="69"/>
      <c r="CC1253" s="69"/>
      <c r="CD1253" s="69"/>
      <c r="CE1253" s="69"/>
      <c r="CF1253" s="69"/>
      <c r="CG1253" s="69"/>
      <c r="CH1253" s="69"/>
      <c r="CI1253" s="69"/>
      <c r="CJ1253" s="69"/>
      <c r="CK1253" s="69"/>
      <c r="CL1253" s="83"/>
      <c r="CM1253" s="69"/>
    </row>
    <row r="1254" spans="10:91" x14ac:dyDescent="0.25">
      <c r="J1254" s="45"/>
      <c r="K1254" s="45"/>
      <c r="L1254" s="45"/>
      <c r="M1254" s="45"/>
      <c r="N1254" s="45"/>
      <c r="O1254" s="45"/>
      <c r="P1254" s="45"/>
      <c r="Q1254" s="45"/>
      <c r="R1254" s="45"/>
      <c r="AO1254" s="34"/>
      <c r="AP1254" s="34"/>
      <c r="AQ1254" s="34"/>
      <c r="AR1254" s="34"/>
      <c r="BR1254" s="69"/>
      <c r="BS1254" s="69"/>
      <c r="BT1254" s="69"/>
      <c r="BU1254" s="69"/>
      <c r="BV1254" s="69"/>
      <c r="BW1254" s="69"/>
      <c r="BX1254" s="69"/>
      <c r="BY1254" s="69"/>
      <c r="BZ1254" s="69"/>
      <c r="CA1254" s="69"/>
      <c r="CB1254" s="69"/>
      <c r="CC1254" s="69"/>
      <c r="CD1254" s="69"/>
      <c r="CE1254" s="69"/>
      <c r="CF1254" s="69"/>
      <c r="CG1254" s="69"/>
      <c r="CH1254" s="69"/>
      <c r="CI1254" s="69"/>
      <c r="CJ1254" s="69"/>
      <c r="CK1254" s="69"/>
      <c r="CL1254" s="83"/>
      <c r="CM1254" s="69"/>
    </row>
    <row r="1255" spans="10:91" x14ac:dyDescent="0.25">
      <c r="J1255" s="45"/>
      <c r="K1255" s="45"/>
      <c r="L1255" s="45"/>
      <c r="M1255" s="45"/>
      <c r="N1255" s="45"/>
      <c r="O1255" s="45"/>
      <c r="P1255" s="45"/>
      <c r="Q1255" s="45"/>
      <c r="R1255" s="45"/>
      <c r="AO1255" s="34"/>
      <c r="AP1255" s="34"/>
      <c r="AQ1255" s="34"/>
      <c r="AR1255" s="34"/>
      <c r="BR1255" s="69"/>
      <c r="BS1255" s="69"/>
      <c r="BT1255" s="69"/>
      <c r="BU1255" s="69"/>
      <c r="BV1255" s="69"/>
      <c r="BW1255" s="69"/>
      <c r="BX1255" s="69"/>
      <c r="BY1255" s="69"/>
      <c r="BZ1255" s="69"/>
      <c r="CA1255" s="69"/>
      <c r="CB1255" s="69"/>
      <c r="CC1255" s="69"/>
      <c r="CD1255" s="69"/>
      <c r="CE1255" s="69"/>
      <c r="CF1255" s="69"/>
      <c r="CG1255" s="69"/>
      <c r="CH1255" s="69"/>
      <c r="CI1255" s="69"/>
      <c r="CJ1255" s="69"/>
      <c r="CK1255" s="69"/>
      <c r="CL1255" s="83"/>
      <c r="CM1255" s="69"/>
    </row>
    <row r="1256" spans="10:91" x14ac:dyDescent="0.25">
      <c r="J1256" s="45"/>
      <c r="K1256" s="45"/>
      <c r="L1256" s="45"/>
      <c r="M1256" s="45"/>
      <c r="N1256" s="45"/>
      <c r="O1256" s="45"/>
      <c r="P1256" s="45"/>
      <c r="Q1256" s="45"/>
      <c r="R1256" s="45"/>
      <c r="AO1256" s="34"/>
      <c r="AP1256" s="34"/>
      <c r="AQ1256" s="34"/>
      <c r="AR1256" s="34"/>
      <c r="BR1256" s="69"/>
      <c r="BS1256" s="69"/>
      <c r="BT1256" s="69"/>
      <c r="BU1256" s="69"/>
      <c r="BV1256" s="69"/>
      <c r="BW1256" s="69"/>
      <c r="BX1256" s="69"/>
      <c r="BY1256" s="69"/>
      <c r="BZ1256" s="69"/>
      <c r="CA1256" s="69"/>
      <c r="CB1256" s="69"/>
      <c r="CC1256" s="69"/>
      <c r="CD1256" s="69"/>
      <c r="CE1256" s="69"/>
      <c r="CF1256" s="69"/>
      <c r="CG1256" s="69"/>
      <c r="CH1256" s="69"/>
      <c r="CI1256" s="69"/>
      <c r="CJ1256" s="69"/>
      <c r="CK1256" s="69"/>
      <c r="CL1256" s="83"/>
      <c r="CM1256" s="69"/>
    </row>
    <row r="1257" spans="10:91" x14ac:dyDescent="0.25">
      <c r="J1257" s="45"/>
      <c r="K1257" s="45"/>
      <c r="L1257" s="45"/>
      <c r="M1257" s="45"/>
      <c r="N1257" s="45"/>
      <c r="O1257" s="45"/>
      <c r="P1257" s="45"/>
      <c r="Q1257" s="45"/>
      <c r="R1257" s="45"/>
      <c r="AO1257" s="34"/>
      <c r="AP1257" s="34"/>
      <c r="AQ1257" s="34"/>
      <c r="AR1257" s="34"/>
      <c r="BR1257" s="69"/>
      <c r="BS1257" s="69"/>
      <c r="BT1257" s="69"/>
      <c r="BU1257" s="69"/>
      <c r="BV1257" s="69"/>
      <c r="BW1257" s="69"/>
      <c r="BX1257" s="69"/>
      <c r="BY1257" s="69"/>
      <c r="BZ1257" s="69"/>
      <c r="CA1257" s="69"/>
      <c r="CB1257" s="69"/>
      <c r="CC1257" s="69"/>
      <c r="CD1257" s="69"/>
      <c r="CE1257" s="69"/>
      <c r="CF1257" s="69"/>
      <c r="CG1257" s="69"/>
      <c r="CH1257" s="69"/>
      <c r="CI1257" s="69"/>
      <c r="CJ1257" s="69"/>
      <c r="CK1257" s="69"/>
      <c r="CL1257" s="83"/>
      <c r="CM1257" s="69"/>
    </row>
    <row r="1258" spans="10:91" x14ac:dyDescent="0.25">
      <c r="J1258" s="45"/>
      <c r="K1258" s="45"/>
      <c r="L1258" s="45"/>
      <c r="M1258" s="45"/>
      <c r="N1258" s="45"/>
      <c r="O1258" s="45"/>
      <c r="P1258" s="45"/>
      <c r="Q1258" s="45"/>
      <c r="R1258" s="45"/>
      <c r="AO1258" s="34"/>
      <c r="AP1258" s="34"/>
      <c r="AQ1258" s="34"/>
      <c r="AR1258" s="34"/>
      <c r="BR1258" s="69"/>
      <c r="BS1258" s="69"/>
      <c r="BT1258" s="69"/>
      <c r="BU1258" s="69"/>
      <c r="BV1258" s="69"/>
      <c r="BW1258" s="69"/>
      <c r="BX1258" s="69"/>
      <c r="BY1258" s="69"/>
      <c r="BZ1258" s="69"/>
      <c r="CA1258" s="69"/>
      <c r="CB1258" s="69"/>
      <c r="CC1258" s="69"/>
      <c r="CD1258" s="69"/>
      <c r="CE1258" s="69"/>
      <c r="CF1258" s="69"/>
      <c r="CG1258" s="69"/>
      <c r="CH1258" s="69"/>
      <c r="CI1258" s="69"/>
      <c r="CJ1258" s="69"/>
      <c r="CK1258" s="69"/>
      <c r="CL1258" s="83"/>
      <c r="CM1258" s="69"/>
    </row>
    <row r="1259" spans="10:91" x14ac:dyDescent="0.25">
      <c r="J1259" s="45"/>
      <c r="K1259" s="45"/>
      <c r="L1259" s="45"/>
      <c r="M1259" s="45"/>
      <c r="N1259" s="45"/>
      <c r="O1259" s="45"/>
      <c r="P1259" s="45"/>
      <c r="Q1259" s="45"/>
      <c r="R1259" s="45"/>
      <c r="AO1259" s="34"/>
      <c r="AP1259" s="34"/>
      <c r="AQ1259" s="34"/>
      <c r="AR1259" s="34"/>
      <c r="BR1259" s="69"/>
      <c r="BS1259" s="69"/>
      <c r="BT1259" s="69"/>
      <c r="BU1259" s="69"/>
      <c r="BV1259" s="69"/>
      <c r="BW1259" s="69"/>
      <c r="BX1259" s="69"/>
      <c r="BY1259" s="69"/>
      <c r="BZ1259" s="69"/>
      <c r="CA1259" s="69"/>
      <c r="CB1259" s="69"/>
      <c r="CC1259" s="69"/>
      <c r="CD1259" s="69"/>
      <c r="CE1259" s="69"/>
      <c r="CF1259" s="69"/>
      <c r="CG1259" s="69"/>
      <c r="CH1259" s="69"/>
      <c r="CI1259" s="69"/>
      <c r="CJ1259" s="69"/>
      <c r="CK1259" s="69"/>
      <c r="CL1259" s="83"/>
      <c r="CM1259" s="69"/>
    </row>
    <row r="1260" spans="10:91" x14ac:dyDescent="0.25">
      <c r="J1260" s="45"/>
      <c r="K1260" s="45"/>
      <c r="L1260" s="45"/>
      <c r="M1260" s="45"/>
      <c r="N1260" s="45"/>
      <c r="O1260" s="45"/>
      <c r="P1260" s="45"/>
      <c r="Q1260" s="45"/>
      <c r="R1260" s="45"/>
      <c r="AO1260" s="34"/>
      <c r="AP1260" s="34"/>
      <c r="AQ1260" s="34"/>
      <c r="AR1260" s="34"/>
      <c r="BR1260" s="69"/>
      <c r="BS1260" s="69"/>
      <c r="BT1260" s="69"/>
      <c r="BU1260" s="69"/>
      <c r="BV1260" s="69"/>
      <c r="BW1260" s="69"/>
      <c r="BX1260" s="69"/>
      <c r="BY1260" s="69"/>
      <c r="BZ1260" s="69"/>
      <c r="CA1260" s="69"/>
      <c r="CB1260" s="69"/>
      <c r="CC1260" s="69"/>
      <c r="CD1260" s="69"/>
      <c r="CE1260" s="69"/>
      <c r="CF1260" s="69"/>
      <c r="CG1260" s="69"/>
      <c r="CH1260" s="69"/>
      <c r="CI1260" s="69"/>
      <c r="CJ1260" s="69"/>
      <c r="CK1260" s="69"/>
      <c r="CL1260" s="83"/>
      <c r="CM1260" s="69"/>
    </row>
    <row r="1261" spans="10:91" x14ac:dyDescent="0.25">
      <c r="J1261" s="45"/>
      <c r="K1261" s="45"/>
      <c r="L1261" s="45"/>
      <c r="M1261" s="45"/>
      <c r="N1261" s="45"/>
      <c r="O1261" s="45"/>
      <c r="P1261" s="45"/>
      <c r="Q1261" s="45"/>
      <c r="R1261" s="45"/>
      <c r="AO1261" s="34"/>
      <c r="AP1261" s="34"/>
      <c r="AQ1261" s="34"/>
      <c r="AR1261" s="34"/>
      <c r="BR1261" s="69"/>
      <c r="BS1261" s="69"/>
      <c r="BT1261" s="69"/>
      <c r="BU1261" s="69"/>
      <c r="BV1261" s="69"/>
      <c r="BW1261" s="69"/>
      <c r="BX1261" s="69"/>
      <c r="BY1261" s="69"/>
      <c r="BZ1261" s="69"/>
      <c r="CA1261" s="69"/>
      <c r="CB1261" s="69"/>
      <c r="CC1261" s="69"/>
      <c r="CD1261" s="69"/>
      <c r="CE1261" s="69"/>
      <c r="CF1261" s="69"/>
      <c r="CG1261" s="69"/>
      <c r="CH1261" s="69"/>
      <c r="CI1261" s="69"/>
      <c r="CJ1261" s="69"/>
      <c r="CK1261" s="69"/>
      <c r="CL1261" s="83"/>
      <c r="CM1261" s="69"/>
    </row>
    <row r="1262" spans="10:91" x14ac:dyDescent="0.25">
      <c r="J1262" s="45"/>
      <c r="K1262" s="45"/>
      <c r="L1262" s="45"/>
      <c r="M1262" s="45"/>
      <c r="N1262" s="45"/>
      <c r="O1262" s="45"/>
      <c r="P1262" s="45"/>
      <c r="Q1262" s="45"/>
      <c r="R1262" s="45"/>
      <c r="AO1262" s="34"/>
      <c r="AP1262" s="34"/>
      <c r="AQ1262" s="34"/>
      <c r="AR1262" s="34"/>
      <c r="BR1262" s="69"/>
      <c r="BS1262" s="69"/>
      <c r="BT1262" s="69"/>
      <c r="BU1262" s="69"/>
      <c r="BV1262" s="69"/>
      <c r="BW1262" s="69"/>
      <c r="BX1262" s="69"/>
      <c r="BY1262" s="69"/>
      <c r="BZ1262" s="69"/>
      <c r="CA1262" s="69"/>
      <c r="CB1262" s="69"/>
      <c r="CC1262" s="69"/>
      <c r="CD1262" s="69"/>
      <c r="CE1262" s="69"/>
      <c r="CF1262" s="69"/>
      <c r="CG1262" s="69"/>
      <c r="CH1262" s="69"/>
      <c r="CI1262" s="69"/>
      <c r="CJ1262" s="69"/>
      <c r="CK1262" s="69"/>
      <c r="CL1262" s="83"/>
      <c r="CM1262" s="69"/>
    </row>
    <row r="1263" spans="10:91" x14ac:dyDescent="0.25">
      <c r="J1263" s="45"/>
      <c r="K1263" s="45"/>
      <c r="L1263" s="45"/>
      <c r="M1263" s="45"/>
      <c r="N1263" s="45"/>
      <c r="O1263" s="45"/>
      <c r="P1263" s="45"/>
      <c r="Q1263" s="45"/>
      <c r="R1263" s="45"/>
      <c r="AO1263" s="34"/>
      <c r="AP1263" s="34"/>
      <c r="AQ1263" s="34"/>
      <c r="AR1263" s="34"/>
      <c r="BR1263" s="69"/>
      <c r="BS1263" s="69"/>
      <c r="BT1263" s="69"/>
      <c r="BU1263" s="69"/>
      <c r="BV1263" s="69"/>
      <c r="BW1263" s="69"/>
      <c r="BX1263" s="69"/>
      <c r="BY1263" s="69"/>
      <c r="BZ1263" s="69"/>
      <c r="CA1263" s="69"/>
      <c r="CB1263" s="69"/>
      <c r="CC1263" s="69"/>
      <c r="CD1263" s="69"/>
      <c r="CE1263" s="69"/>
      <c r="CF1263" s="69"/>
      <c r="CG1263" s="69"/>
      <c r="CH1263" s="69"/>
      <c r="CI1263" s="69"/>
      <c r="CJ1263" s="69"/>
      <c r="CK1263" s="69"/>
      <c r="CL1263" s="83"/>
      <c r="CM1263" s="69"/>
    </row>
    <row r="1264" spans="10:91" x14ac:dyDescent="0.25">
      <c r="J1264" s="45"/>
      <c r="K1264" s="45"/>
      <c r="L1264" s="45"/>
      <c r="M1264" s="45"/>
      <c r="N1264" s="45"/>
      <c r="O1264" s="45"/>
      <c r="P1264" s="45"/>
      <c r="Q1264" s="45"/>
      <c r="R1264" s="45"/>
      <c r="AO1264" s="34"/>
      <c r="AP1264" s="34"/>
      <c r="AQ1264" s="34"/>
      <c r="AR1264" s="34"/>
      <c r="BR1264" s="69"/>
      <c r="BS1264" s="69"/>
      <c r="BT1264" s="69"/>
      <c r="BU1264" s="69"/>
      <c r="BV1264" s="69"/>
      <c r="BW1264" s="69"/>
      <c r="BX1264" s="69"/>
      <c r="BY1264" s="69"/>
      <c r="BZ1264" s="69"/>
      <c r="CA1264" s="69"/>
      <c r="CB1264" s="69"/>
      <c r="CC1264" s="69"/>
      <c r="CD1264" s="69"/>
      <c r="CE1264" s="69"/>
      <c r="CF1264" s="69"/>
      <c r="CG1264" s="69"/>
      <c r="CH1264" s="69"/>
      <c r="CI1264" s="69"/>
      <c r="CJ1264" s="69"/>
      <c r="CK1264" s="69"/>
      <c r="CL1264" s="83"/>
      <c r="CM1264" s="69"/>
    </row>
    <row r="1265" spans="10:91" x14ac:dyDescent="0.25">
      <c r="J1265" s="45"/>
      <c r="K1265" s="45"/>
      <c r="L1265" s="45"/>
      <c r="M1265" s="45"/>
      <c r="N1265" s="45"/>
      <c r="O1265" s="45"/>
      <c r="P1265" s="45"/>
      <c r="Q1265" s="45"/>
      <c r="R1265" s="45"/>
      <c r="AO1265" s="34"/>
      <c r="AP1265" s="34"/>
      <c r="AQ1265" s="34"/>
      <c r="AR1265" s="34"/>
      <c r="BR1265" s="69"/>
      <c r="BS1265" s="69"/>
      <c r="BT1265" s="69"/>
      <c r="BU1265" s="69"/>
      <c r="BV1265" s="69"/>
      <c r="BW1265" s="69"/>
      <c r="BX1265" s="69"/>
      <c r="BY1265" s="69"/>
      <c r="BZ1265" s="69"/>
      <c r="CA1265" s="69"/>
      <c r="CB1265" s="69"/>
      <c r="CC1265" s="69"/>
      <c r="CD1265" s="69"/>
      <c r="CE1265" s="69"/>
      <c r="CF1265" s="69"/>
      <c r="CG1265" s="69"/>
      <c r="CH1265" s="69"/>
      <c r="CI1265" s="69"/>
      <c r="CJ1265" s="69"/>
      <c r="CK1265" s="69"/>
      <c r="CL1265" s="83"/>
      <c r="CM1265" s="69"/>
    </row>
    <row r="1266" spans="10:91" x14ac:dyDescent="0.25">
      <c r="J1266" s="45"/>
      <c r="K1266" s="45"/>
      <c r="L1266" s="45"/>
      <c r="M1266" s="45"/>
      <c r="N1266" s="45"/>
      <c r="O1266" s="45"/>
      <c r="P1266" s="45"/>
      <c r="Q1266" s="45"/>
      <c r="R1266" s="45"/>
      <c r="AO1266" s="34"/>
      <c r="AP1266" s="34"/>
      <c r="AQ1266" s="34"/>
      <c r="AR1266" s="34"/>
      <c r="BR1266" s="69"/>
      <c r="BS1266" s="69"/>
      <c r="BT1266" s="69"/>
      <c r="BU1266" s="69"/>
      <c r="BV1266" s="69"/>
      <c r="BW1266" s="69"/>
      <c r="BX1266" s="69"/>
      <c r="BY1266" s="69"/>
      <c r="BZ1266" s="69"/>
      <c r="CA1266" s="69"/>
      <c r="CB1266" s="69"/>
      <c r="CC1266" s="69"/>
      <c r="CD1266" s="69"/>
      <c r="CE1266" s="69"/>
      <c r="CF1266" s="69"/>
      <c r="CG1266" s="69"/>
      <c r="CH1266" s="69"/>
      <c r="CI1266" s="69"/>
      <c r="CJ1266" s="69"/>
      <c r="CK1266" s="69"/>
      <c r="CL1266" s="83"/>
      <c r="CM1266" s="69"/>
    </row>
    <row r="1267" spans="10:91" x14ac:dyDescent="0.25">
      <c r="J1267" s="45"/>
      <c r="K1267" s="45"/>
      <c r="L1267" s="45"/>
      <c r="M1267" s="45"/>
      <c r="N1267" s="45"/>
      <c r="O1267" s="45"/>
      <c r="P1267" s="45"/>
      <c r="Q1267" s="45"/>
      <c r="R1267" s="45"/>
      <c r="AO1267" s="34"/>
      <c r="AP1267" s="34"/>
      <c r="AQ1267" s="34"/>
      <c r="AR1267" s="34"/>
      <c r="BR1267" s="69"/>
      <c r="BS1267" s="69"/>
      <c r="BT1267" s="69"/>
      <c r="BU1267" s="69"/>
      <c r="BV1267" s="69"/>
      <c r="BW1267" s="69"/>
      <c r="BX1267" s="69"/>
      <c r="BY1267" s="69"/>
      <c r="BZ1267" s="69"/>
      <c r="CA1267" s="69"/>
      <c r="CB1267" s="69"/>
      <c r="CC1267" s="69"/>
      <c r="CD1267" s="69"/>
      <c r="CE1267" s="69"/>
      <c r="CF1267" s="69"/>
      <c r="CG1267" s="69"/>
      <c r="CH1267" s="69"/>
      <c r="CI1267" s="69"/>
      <c r="CJ1267" s="69"/>
      <c r="CK1267" s="69"/>
      <c r="CL1267" s="83"/>
      <c r="CM1267" s="69"/>
    </row>
    <row r="1268" spans="10:91" x14ac:dyDescent="0.25">
      <c r="J1268" s="45"/>
      <c r="K1268" s="45"/>
      <c r="L1268" s="45"/>
      <c r="M1268" s="45"/>
      <c r="N1268" s="45"/>
      <c r="O1268" s="45"/>
      <c r="P1268" s="45"/>
      <c r="Q1268" s="45"/>
      <c r="R1268" s="45"/>
      <c r="AO1268" s="34"/>
      <c r="AP1268" s="34"/>
      <c r="AQ1268" s="34"/>
      <c r="AR1268" s="34"/>
      <c r="BR1268" s="69"/>
      <c r="BS1268" s="69"/>
      <c r="BT1268" s="69"/>
      <c r="BU1268" s="69"/>
      <c r="BV1268" s="69"/>
      <c r="BW1268" s="69"/>
      <c r="BX1268" s="69"/>
      <c r="BY1268" s="69"/>
      <c r="BZ1268" s="69"/>
      <c r="CA1268" s="69"/>
      <c r="CB1268" s="69"/>
      <c r="CC1268" s="69"/>
      <c r="CD1268" s="69"/>
      <c r="CE1268" s="69"/>
      <c r="CF1268" s="69"/>
      <c r="CG1268" s="69"/>
      <c r="CH1268" s="69"/>
      <c r="CI1268" s="69"/>
      <c r="CJ1268" s="69"/>
      <c r="CK1268" s="69"/>
      <c r="CL1268" s="83"/>
      <c r="CM1268" s="69"/>
    </row>
    <row r="1269" spans="10:91" x14ac:dyDescent="0.25">
      <c r="J1269" s="45"/>
      <c r="K1269" s="45"/>
      <c r="L1269" s="45"/>
      <c r="M1269" s="45"/>
      <c r="N1269" s="45"/>
      <c r="O1269" s="45"/>
      <c r="P1269" s="45"/>
      <c r="Q1269" s="45"/>
      <c r="R1269" s="45"/>
      <c r="AO1269" s="34"/>
      <c r="AP1269" s="34"/>
      <c r="AQ1269" s="34"/>
      <c r="AR1269" s="34"/>
      <c r="BR1269" s="69"/>
      <c r="BS1269" s="69"/>
      <c r="BT1269" s="69"/>
      <c r="BU1269" s="69"/>
      <c r="BV1269" s="69"/>
      <c r="BW1269" s="69"/>
      <c r="BX1269" s="69"/>
      <c r="BY1269" s="69"/>
      <c r="BZ1269" s="69"/>
      <c r="CA1269" s="69"/>
      <c r="CB1269" s="69"/>
      <c r="CC1269" s="69"/>
      <c r="CD1269" s="69"/>
      <c r="CE1269" s="69"/>
      <c r="CF1269" s="69"/>
      <c r="CG1269" s="69"/>
      <c r="CH1269" s="69"/>
      <c r="CI1269" s="69"/>
      <c r="CJ1269" s="69"/>
      <c r="CK1269" s="69"/>
      <c r="CL1269" s="83"/>
      <c r="CM1269" s="69"/>
    </row>
    <row r="1270" spans="10:91" x14ac:dyDescent="0.25">
      <c r="J1270" s="45"/>
      <c r="K1270" s="45"/>
      <c r="L1270" s="45"/>
      <c r="M1270" s="45"/>
      <c r="N1270" s="45"/>
      <c r="O1270" s="45"/>
      <c r="P1270" s="45"/>
      <c r="Q1270" s="45"/>
      <c r="R1270" s="45"/>
      <c r="AO1270" s="34"/>
      <c r="AP1270" s="34"/>
      <c r="AQ1270" s="34"/>
      <c r="AR1270" s="34"/>
      <c r="BR1270" s="69"/>
      <c r="BS1270" s="69"/>
      <c r="BT1270" s="69"/>
      <c r="BU1270" s="69"/>
      <c r="BV1270" s="69"/>
      <c r="BW1270" s="69"/>
      <c r="BX1270" s="69"/>
      <c r="BY1270" s="69"/>
      <c r="BZ1270" s="69"/>
      <c r="CA1270" s="69"/>
      <c r="CB1270" s="69"/>
      <c r="CC1270" s="69"/>
      <c r="CD1270" s="69"/>
      <c r="CE1270" s="69"/>
      <c r="CF1270" s="69"/>
      <c r="CG1270" s="69"/>
      <c r="CH1270" s="69"/>
      <c r="CI1270" s="69"/>
      <c r="CJ1270" s="69"/>
      <c r="CK1270" s="69"/>
      <c r="CL1270" s="83"/>
      <c r="CM1270" s="69"/>
    </row>
    <row r="1271" spans="10:91" x14ac:dyDescent="0.25">
      <c r="J1271" s="45"/>
      <c r="K1271" s="45"/>
      <c r="L1271" s="45"/>
      <c r="M1271" s="45"/>
      <c r="N1271" s="45"/>
      <c r="O1271" s="45"/>
      <c r="P1271" s="45"/>
      <c r="Q1271" s="45"/>
      <c r="R1271" s="45"/>
      <c r="AO1271" s="34"/>
      <c r="AP1271" s="34"/>
      <c r="AQ1271" s="34"/>
      <c r="AR1271" s="34"/>
      <c r="BR1271" s="69"/>
      <c r="BS1271" s="69"/>
      <c r="BT1271" s="69"/>
      <c r="BU1271" s="69"/>
      <c r="BV1271" s="69"/>
      <c r="BW1271" s="69"/>
      <c r="BX1271" s="69"/>
      <c r="BY1271" s="69"/>
      <c r="BZ1271" s="69"/>
      <c r="CA1271" s="69"/>
      <c r="CB1271" s="69"/>
      <c r="CC1271" s="69"/>
      <c r="CD1271" s="69"/>
      <c r="CE1271" s="69"/>
      <c r="CF1271" s="69"/>
      <c r="CG1271" s="69"/>
      <c r="CH1271" s="69"/>
      <c r="CI1271" s="69"/>
      <c r="CJ1271" s="69"/>
      <c r="CK1271" s="69"/>
      <c r="CL1271" s="83"/>
      <c r="CM1271" s="69"/>
    </row>
    <row r="1272" spans="10:91" x14ac:dyDescent="0.25">
      <c r="J1272" s="45"/>
      <c r="K1272" s="45"/>
      <c r="L1272" s="45"/>
      <c r="M1272" s="45"/>
      <c r="N1272" s="45"/>
      <c r="O1272" s="45"/>
      <c r="P1272" s="45"/>
      <c r="Q1272" s="45"/>
      <c r="R1272" s="45"/>
      <c r="AO1272" s="34"/>
      <c r="AP1272" s="34"/>
      <c r="AQ1272" s="34"/>
      <c r="AR1272" s="34"/>
      <c r="BR1272" s="69"/>
      <c r="BS1272" s="69"/>
      <c r="BT1272" s="69"/>
      <c r="BU1272" s="69"/>
      <c r="BV1272" s="69"/>
      <c r="BW1272" s="69"/>
      <c r="BX1272" s="69"/>
      <c r="BY1272" s="69"/>
      <c r="BZ1272" s="69"/>
      <c r="CA1272" s="69"/>
      <c r="CB1272" s="69"/>
      <c r="CC1272" s="69"/>
      <c r="CD1272" s="69"/>
      <c r="CE1272" s="69"/>
      <c r="CF1272" s="69"/>
      <c r="CG1272" s="69"/>
      <c r="CH1272" s="69"/>
      <c r="CI1272" s="69"/>
      <c r="CJ1272" s="69"/>
      <c r="CK1272" s="69"/>
      <c r="CL1272" s="83"/>
      <c r="CM1272" s="69"/>
    </row>
    <row r="1273" spans="10:91" x14ac:dyDescent="0.25">
      <c r="J1273" s="45"/>
      <c r="K1273" s="45"/>
      <c r="L1273" s="45"/>
      <c r="M1273" s="45"/>
      <c r="N1273" s="45"/>
      <c r="O1273" s="45"/>
      <c r="P1273" s="45"/>
      <c r="Q1273" s="45"/>
      <c r="R1273" s="45"/>
      <c r="AO1273" s="34"/>
      <c r="AP1273" s="34"/>
      <c r="AQ1273" s="34"/>
      <c r="AR1273" s="34"/>
      <c r="BR1273" s="69"/>
      <c r="BS1273" s="69"/>
      <c r="BT1273" s="69"/>
      <c r="BU1273" s="69"/>
      <c r="BV1273" s="69"/>
      <c r="BW1273" s="69"/>
      <c r="BX1273" s="69"/>
      <c r="BY1273" s="69"/>
      <c r="BZ1273" s="69"/>
      <c r="CA1273" s="69"/>
      <c r="CB1273" s="69"/>
      <c r="CC1273" s="69"/>
      <c r="CD1273" s="69"/>
      <c r="CE1273" s="69"/>
      <c r="CF1273" s="69"/>
      <c r="CG1273" s="69"/>
      <c r="CH1273" s="69"/>
      <c r="CI1273" s="69"/>
      <c r="CJ1273" s="69"/>
      <c r="CK1273" s="69"/>
      <c r="CL1273" s="83"/>
      <c r="CM1273" s="69"/>
    </row>
    <row r="1274" spans="10:91" x14ac:dyDescent="0.25">
      <c r="J1274" s="45"/>
      <c r="K1274" s="45"/>
      <c r="L1274" s="45"/>
      <c r="M1274" s="45"/>
      <c r="N1274" s="45"/>
      <c r="O1274" s="45"/>
      <c r="P1274" s="45"/>
      <c r="Q1274" s="45"/>
      <c r="R1274" s="45"/>
      <c r="AO1274" s="34"/>
      <c r="AP1274" s="34"/>
      <c r="AQ1274" s="34"/>
      <c r="AR1274" s="34"/>
      <c r="BR1274" s="69"/>
      <c r="BS1274" s="69"/>
      <c r="BT1274" s="69"/>
      <c r="BU1274" s="69"/>
      <c r="BV1274" s="69"/>
      <c r="BW1274" s="69"/>
      <c r="BX1274" s="69"/>
      <c r="BY1274" s="69"/>
      <c r="BZ1274" s="69"/>
      <c r="CA1274" s="69"/>
      <c r="CB1274" s="69"/>
      <c r="CC1274" s="69"/>
      <c r="CD1274" s="69"/>
      <c r="CE1274" s="69"/>
      <c r="CF1274" s="69"/>
      <c r="CG1274" s="69"/>
      <c r="CH1274" s="69"/>
      <c r="CI1274" s="69"/>
      <c r="CJ1274" s="69"/>
      <c r="CK1274" s="69"/>
      <c r="CL1274" s="83"/>
      <c r="CM1274" s="69"/>
    </row>
    <row r="1275" spans="10:91" x14ac:dyDescent="0.25">
      <c r="J1275" s="45"/>
      <c r="K1275" s="45"/>
      <c r="L1275" s="45"/>
      <c r="M1275" s="45"/>
      <c r="N1275" s="45"/>
      <c r="O1275" s="45"/>
      <c r="P1275" s="45"/>
      <c r="Q1275" s="45"/>
      <c r="R1275" s="45"/>
      <c r="AO1275" s="34"/>
      <c r="AP1275" s="34"/>
      <c r="AQ1275" s="34"/>
      <c r="AR1275" s="34"/>
      <c r="BR1275" s="69"/>
      <c r="BS1275" s="69"/>
      <c r="BT1275" s="69"/>
      <c r="BU1275" s="69"/>
      <c r="BV1275" s="69"/>
      <c r="BW1275" s="69"/>
      <c r="BX1275" s="69"/>
      <c r="BY1275" s="69"/>
      <c r="BZ1275" s="69"/>
      <c r="CA1275" s="69"/>
      <c r="CB1275" s="69"/>
      <c r="CC1275" s="69"/>
      <c r="CD1275" s="69"/>
      <c r="CE1275" s="69"/>
      <c r="CF1275" s="69"/>
      <c r="CG1275" s="69"/>
      <c r="CH1275" s="69"/>
      <c r="CI1275" s="69"/>
      <c r="CJ1275" s="69"/>
      <c r="CK1275" s="69"/>
      <c r="CL1275" s="83"/>
      <c r="CM1275" s="69"/>
    </row>
    <row r="1276" spans="10:91" x14ac:dyDescent="0.25">
      <c r="J1276" s="45"/>
      <c r="K1276" s="45"/>
      <c r="L1276" s="45"/>
      <c r="M1276" s="45"/>
      <c r="N1276" s="45"/>
      <c r="O1276" s="45"/>
      <c r="P1276" s="45"/>
      <c r="Q1276" s="45"/>
      <c r="R1276" s="45"/>
      <c r="AO1276" s="34"/>
      <c r="AP1276" s="34"/>
      <c r="AQ1276" s="34"/>
      <c r="AR1276" s="34"/>
      <c r="BR1276" s="69"/>
      <c r="BS1276" s="69"/>
      <c r="BT1276" s="69"/>
      <c r="BU1276" s="69"/>
      <c r="BV1276" s="69"/>
      <c r="BW1276" s="69"/>
      <c r="BX1276" s="69"/>
      <c r="BY1276" s="69"/>
      <c r="BZ1276" s="69"/>
      <c r="CA1276" s="69"/>
      <c r="CB1276" s="69"/>
      <c r="CC1276" s="69"/>
      <c r="CD1276" s="69"/>
      <c r="CE1276" s="69"/>
      <c r="CF1276" s="69"/>
      <c r="CG1276" s="69"/>
      <c r="CH1276" s="69"/>
      <c r="CI1276" s="69"/>
      <c r="CJ1276" s="69"/>
      <c r="CK1276" s="69"/>
      <c r="CL1276" s="83"/>
      <c r="CM1276" s="69"/>
    </row>
    <row r="1277" spans="10:91" x14ac:dyDescent="0.25">
      <c r="J1277" s="45"/>
      <c r="K1277" s="45"/>
      <c r="L1277" s="45"/>
      <c r="M1277" s="45"/>
      <c r="N1277" s="45"/>
      <c r="O1277" s="45"/>
      <c r="P1277" s="45"/>
      <c r="Q1277" s="45"/>
      <c r="R1277" s="45"/>
      <c r="AO1277" s="34"/>
      <c r="AP1277" s="34"/>
      <c r="AQ1277" s="34"/>
      <c r="AR1277" s="34"/>
      <c r="BR1277" s="69"/>
      <c r="BS1277" s="69"/>
      <c r="BT1277" s="69"/>
      <c r="BU1277" s="69"/>
      <c r="BV1277" s="69"/>
      <c r="BW1277" s="69"/>
      <c r="BX1277" s="69"/>
      <c r="BY1277" s="69"/>
      <c r="BZ1277" s="69"/>
      <c r="CA1277" s="69"/>
      <c r="CB1277" s="69"/>
      <c r="CC1277" s="69"/>
      <c r="CD1277" s="69"/>
      <c r="CE1277" s="69"/>
      <c r="CF1277" s="69"/>
      <c r="CG1277" s="69"/>
      <c r="CH1277" s="69"/>
      <c r="CI1277" s="69"/>
      <c r="CJ1277" s="69"/>
      <c r="CK1277" s="69"/>
      <c r="CL1277" s="83"/>
      <c r="CM1277" s="69"/>
    </row>
    <row r="1278" spans="10:91" x14ac:dyDescent="0.25">
      <c r="J1278" s="45"/>
      <c r="K1278" s="45"/>
      <c r="L1278" s="45"/>
      <c r="M1278" s="45"/>
      <c r="N1278" s="45"/>
      <c r="O1278" s="45"/>
      <c r="P1278" s="45"/>
      <c r="Q1278" s="45"/>
      <c r="R1278" s="45"/>
      <c r="AO1278" s="34"/>
      <c r="AP1278" s="34"/>
      <c r="AQ1278" s="34"/>
      <c r="AR1278" s="34"/>
      <c r="BR1278" s="69"/>
      <c r="BS1278" s="69"/>
      <c r="BT1278" s="69"/>
      <c r="BU1278" s="69"/>
      <c r="BV1278" s="69"/>
      <c r="BW1278" s="69"/>
      <c r="BX1278" s="69"/>
      <c r="BY1278" s="69"/>
      <c r="BZ1278" s="69"/>
      <c r="CA1278" s="69"/>
      <c r="CB1278" s="69"/>
      <c r="CC1278" s="69"/>
      <c r="CD1278" s="69"/>
      <c r="CE1278" s="69"/>
      <c r="CF1278" s="69"/>
      <c r="CG1278" s="69"/>
      <c r="CH1278" s="69"/>
      <c r="CI1278" s="69"/>
      <c r="CJ1278" s="69"/>
      <c r="CK1278" s="69"/>
      <c r="CL1278" s="83"/>
      <c r="CM1278" s="69"/>
    </row>
    <row r="1279" spans="10:91" x14ac:dyDescent="0.25">
      <c r="J1279" s="45"/>
      <c r="K1279" s="45"/>
      <c r="L1279" s="45"/>
      <c r="M1279" s="45"/>
      <c r="N1279" s="45"/>
      <c r="O1279" s="45"/>
      <c r="P1279" s="45"/>
      <c r="Q1279" s="45"/>
      <c r="R1279" s="45"/>
      <c r="AO1279" s="34"/>
      <c r="AP1279" s="34"/>
      <c r="AQ1279" s="34"/>
      <c r="AR1279" s="34"/>
      <c r="BR1279" s="69"/>
      <c r="BS1279" s="69"/>
      <c r="BT1279" s="69"/>
      <c r="BU1279" s="69"/>
      <c r="BV1279" s="69"/>
      <c r="BW1279" s="69"/>
      <c r="BX1279" s="69"/>
      <c r="BY1279" s="69"/>
      <c r="BZ1279" s="69"/>
      <c r="CA1279" s="69"/>
      <c r="CB1279" s="69"/>
      <c r="CC1279" s="69"/>
      <c r="CD1279" s="69"/>
      <c r="CE1279" s="69"/>
      <c r="CF1279" s="69"/>
      <c r="CG1279" s="69"/>
      <c r="CH1279" s="69"/>
      <c r="CI1279" s="69"/>
      <c r="CJ1279" s="69"/>
      <c r="CK1279" s="69"/>
      <c r="CL1279" s="83"/>
      <c r="CM1279" s="69"/>
    </row>
    <row r="1280" spans="10:91" x14ac:dyDescent="0.25">
      <c r="J1280" s="45"/>
      <c r="K1280" s="45"/>
      <c r="L1280" s="45"/>
      <c r="M1280" s="45"/>
      <c r="N1280" s="45"/>
      <c r="O1280" s="45"/>
      <c r="P1280" s="45"/>
      <c r="Q1280" s="45"/>
      <c r="R1280" s="45"/>
      <c r="AO1280" s="34"/>
      <c r="AP1280" s="34"/>
      <c r="AQ1280" s="34"/>
      <c r="AR1280" s="34"/>
      <c r="BR1280" s="69"/>
      <c r="BS1280" s="69"/>
      <c r="BT1280" s="69"/>
      <c r="BU1280" s="69"/>
      <c r="BV1280" s="69"/>
      <c r="BW1280" s="69"/>
      <c r="BX1280" s="69"/>
      <c r="BY1280" s="69"/>
      <c r="BZ1280" s="69"/>
      <c r="CA1280" s="69"/>
      <c r="CB1280" s="69"/>
      <c r="CC1280" s="69"/>
      <c r="CD1280" s="69"/>
      <c r="CE1280" s="69"/>
      <c r="CF1280" s="69"/>
      <c r="CG1280" s="69"/>
      <c r="CH1280" s="69"/>
      <c r="CI1280" s="69"/>
      <c r="CJ1280" s="69"/>
      <c r="CK1280" s="69"/>
      <c r="CL1280" s="83"/>
      <c r="CM1280" s="69"/>
    </row>
    <row r="1281" spans="10:91" x14ac:dyDescent="0.25">
      <c r="J1281" s="45"/>
      <c r="K1281" s="45"/>
      <c r="L1281" s="45"/>
      <c r="M1281" s="45"/>
      <c r="N1281" s="45"/>
      <c r="O1281" s="45"/>
      <c r="P1281" s="45"/>
      <c r="Q1281" s="45"/>
      <c r="R1281" s="45"/>
      <c r="AO1281" s="34"/>
      <c r="AP1281" s="34"/>
      <c r="AQ1281" s="34"/>
      <c r="AR1281" s="34"/>
      <c r="BR1281" s="69"/>
      <c r="BS1281" s="69"/>
      <c r="BT1281" s="69"/>
      <c r="BU1281" s="69"/>
      <c r="BV1281" s="69"/>
      <c r="BW1281" s="69"/>
      <c r="BX1281" s="69"/>
      <c r="BY1281" s="69"/>
      <c r="BZ1281" s="69"/>
      <c r="CA1281" s="69"/>
      <c r="CB1281" s="69"/>
      <c r="CC1281" s="69"/>
      <c r="CD1281" s="69"/>
      <c r="CE1281" s="69"/>
      <c r="CF1281" s="69"/>
      <c r="CG1281" s="69"/>
      <c r="CH1281" s="69"/>
      <c r="CI1281" s="69"/>
      <c r="CJ1281" s="69"/>
      <c r="CK1281" s="69"/>
      <c r="CL1281" s="83"/>
      <c r="CM1281" s="69"/>
    </row>
    <row r="1282" spans="10:91" x14ac:dyDescent="0.25">
      <c r="J1282" s="45"/>
      <c r="K1282" s="45"/>
      <c r="L1282" s="45"/>
      <c r="M1282" s="45"/>
      <c r="N1282" s="45"/>
      <c r="O1282" s="45"/>
      <c r="P1282" s="45"/>
      <c r="Q1282" s="45"/>
      <c r="R1282" s="45"/>
      <c r="AO1282" s="34"/>
      <c r="AP1282" s="34"/>
      <c r="AQ1282" s="34"/>
      <c r="AR1282" s="34"/>
      <c r="BR1282" s="69"/>
      <c r="BS1282" s="69"/>
      <c r="BT1282" s="69"/>
      <c r="BU1282" s="69"/>
      <c r="BV1282" s="69"/>
      <c r="BW1282" s="69"/>
      <c r="BX1282" s="69"/>
      <c r="BY1282" s="69"/>
      <c r="BZ1282" s="69"/>
      <c r="CA1282" s="69"/>
      <c r="CB1282" s="69"/>
      <c r="CC1282" s="69"/>
      <c r="CD1282" s="69"/>
      <c r="CE1282" s="69"/>
      <c r="CF1282" s="69"/>
      <c r="CG1282" s="69"/>
      <c r="CH1282" s="69"/>
      <c r="CI1282" s="69"/>
      <c r="CJ1282" s="69"/>
      <c r="CK1282" s="69"/>
      <c r="CL1282" s="83"/>
      <c r="CM1282" s="69"/>
    </row>
    <row r="1283" spans="10:91" x14ac:dyDescent="0.25">
      <c r="J1283" s="45"/>
      <c r="K1283" s="45"/>
      <c r="L1283" s="45"/>
      <c r="M1283" s="45"/>
      <c r="N1283" s="45"/>
      <c r="O1283" s="45"/>
      <c r="P1283" s="45"/>
      <c r="Q1283" s="45"/>
      <c r="R1283" s="45"/>
      <c r="AO1283" s="34"/>
      <c r="AP1283" s="34"/>
      <c r="AQ1283" s="34"/>
      <c r="AR1283" s="34"/>
      <c r="BR1283" s="69"/>
      <c r="BS1283" s="69"/>
      <c r="BT1283" s="69"/>
      <c r="BU1283" s="69"/>
      <c r="BV1283" s="69"/>
      <c r="BW1283" s="69"/>
      <c r="BX1283" s="69"/>
      <c r="BY1283" s="69"/>
      <c r="BZ1283" s="69"/>
      <c r="CA1283" s="69"/>
      <c r="CB1283" s="69"/>
      <c r="CC1283" s="69"/>
      <c r="CD1283" s="69"/>
      <c r="CE1283" s="69"/>
      <c r="CF1283" s="69"/>
      <c r="CG1283" s="69"/>
      <c r="CH1283" s="69"/>
      <c r="CI1283" s="69"/>
      <c r="CJ1283" s="69"/>
      <c r="CK1283" s="69"/>
      <c r="CL1283" s="83"/>
      <c r="CM1283" s="69"/>
    </row>
    <row r="1284" spans="10:91" x14ac:dyDescent="0.25">
      <c r="J1284" s="45"/>
      <c r="K1284" s="45"/>
      <c r="L1284" s="45"/>
      <c r="M1284" s="45"/>
      <c r="N1284" s="45"/>
      <c r="O1284" s="45"/>
      <c r="P1284" s="45"/>
      <c r="Q1284" s="45"/>
      <c r="R1284" s="45"/>
      <c r="AO1284" s="34"/>
      <c r="AP1284" s="34"/>
      <c r="AQ1284" s="34"/>
      <c r="AR1284" s="34"/>
      <c r="BR1284" s="69"/>
      <c r="BS1284" s="69"/>
      <c r="BT1284" s="69"/>
      <c r="BU1284" s="69"/>
      <c r="BV1284" s="69"/>
      <c r="BW1284" s="69"/>
      <c r="BX1284" s="69"/>
      <c r="BY1284" s="69"/>
      <c r="BZ1284" s="69"/>
      <c r="CA1284" s="69"/>
      <c r="CB1284" s="69"/>
      <c r="CC1284" s="69"/>
      <c r="CD1284" s="69"/>
      <c r="CE1284" s="69"/>
      <c r="CF1284" s="69"/>
      <c r="CG1284" s="69"/>
      <c r="CH1284" s="69"/>
      <c r="CI1284" s="69"/>
      <c r="CJ1284" s="69"/>
      <c r="CK1284" s="69"/>
      <c r="CL1284" s="83"/>
      <c r="CM1284" s="69"/>
    </row>
    <row r="1285" spans="10:91" x14ac:dyDescent="0.25">
      <c r="J1285" s="45"/>
      <c r="K1285" s="45"/>
      <c r="L1285" s="45"/>
      <c r="M1285" s="45"/>
      <c r="N1285" s="45"/>
      <c r="O1285" s="45"/>
      <c r="P1285" s="45"/>
      <c r="Q1285" s="45"/>
      <c r="R1285" s="45"/>
      <c r="AO1285" s="34"/>
      <c r="AP1285" s="34"/>
      <c r="AQ1285" s="34"/>
      <c r="AR1285" s="34"/>
      <c r="BR1285" s="69"/>
      <c r="BS1285" s="69"/>
      <c r="BT1285" s="69"/>
      <c r="BU1285" s="69"/>
      <c r="BV1285" s="69"/>
      <c r="BW1285" s="69"/>
      <c r="BX1285" s="69"/>
      <c r="BY1285" s="69"/>
      <c r="BZ1285" s="69"/>
      <c r="CA1285" s="69"/>
      <c r="CB1285" s="69"/>
      <c r="CC1285" s="69"/>
      <c r="CD1285" s="69"/>
      <c r="CE1285" s="69"/>
      <c r="CF1285" s="69"/>
      <c r="CG1285" s="69"/>
      <c r="CH1285" s="69"/>
      <c r="CI1285" s="69"/>
      <c r="CJ1285" s="69"/>
      <c r="CK1285" s="69"/>
      <c r="CL1285" s="83"/>
      <c r="CM1285" s="69"/>
    </row>
    <row r="1286" spans="10:91" x14ac:dyDescent="0.25">
      <c r="J1286" s="45"/>
      <c r="K1286" s="45"/>
      <c r="L1286" s="45"/>
      <c r="M1286" s="45"/>
      <c r="N1286" s="45"/>
      <c r="O1286" s="45"/>
      <c r="P1286" s="45"/>
      <c r="Q1286" s="45"/>
      <c r="R1286" s="45"/>
      <c r="AO1286" s="34"/>
      <c r="AP1286" s="34"/>
      <c r="AQ1286" s="34"/>
      <c r="AR1286" s="34"/>
      <c r="BR1286" s="69"/>
      <c r="BS1286" s="69"/>
      <c r="BT1286" s="69"/>
      <c r="BU1286" s="69"/>
      <c r="BV1286" s="69"/>
      <c r="BW1286" s="69"/>
      <c r="BX1286" s="69"/>
      <c r="BY1286" s="69"/>
      <c r="BZ1286" s="69"/>
      <c r="CA1286" s="69"/>
      <c r="CB1286" s="69"/>
      <c r="CC1286" s="69"/>
      <c r="CD1286" s="69"/>
      <c r="CE1286" s="69"/>
      <c r="CF1286" s="69"/>
      <c r="CG1286" s="69"/>
      <c r="CH1286" s="69"/>
      <c r="CI1286" s="69"/>
      <c r="CJ1286" s="69"/>
      <c r="CK1286" s="69"/>
      <c r="CL1286" s="83"/>
      <c r="CM1286" s="69"/>
    </row>
    <row r="1287" spans="10:91" x14ac:dyDescent="0.25">
      <c r="J1287" s="45"/>
      <c r="K1287" s="45"/>
      <c r="L1287" s="45"/>
      <c r="M1287" s="45"/>
      <c r="N1287" s="45"/>
      <c r="O1287" s="45"/>
      <c r="P1287" s="45"/>
      <c r="Q1287" s="45"/>
      <c r="R1287" s="45"/>
      <c r="AO1287" s="34"/>
      <c r="AP1287" s="34"/>
      <c r="AQ1287" s="34"/>
      <c r="AR1287" s="34"/>
      <c r="BR1287" s="69"/>
      <c r="BS1287" s="69"/>
      <c r="BT1287" s="69"/>
      <c r="BU1287" s="69"/>
      <c r="BV1287" s="69"/>
      <c r="BW1287" s="69"/>
      <c r="BX1287" s="69"/>
      <c r="BY1287" s="69"/>
      <c r="BZ1287" s="69"/>
      <c r="CA1287" s="69"/>
      <c r="CB1287" s="69"/>
      <c r="CC1287" s="69"/>
      <c r="CD1287" s="69"/>
      <c r="CE1287" s="69"/>
      <c r="CF1287" s="69"/>
      <c r="CG1287" s="69"/>
      <c r="CH1287" s="69"/>
      <c r="CI1287" s="69"/>
      <c r="CJ1287" s="69"/>
      <c r="CK1287" s="69"/>
      <c r="CL1287" s="83"/>
      <c r="CM1287" s="69"/>
    </row>
    <row r="1288" spans="10:91" x14ac:dyDescent="0.25">
      <c r="J1288" s="45"/>
      <c r="K1288" s="45"/>
      <c r="L1288" s="45"/>
      <c r="M1288" s="45"/>
      <c r="N1288" s="45"/>
      <c r="O1288" s="45"/>
      <c r="P1288" s="45"/>
      <c r="Q1288" s="45"/>
      <c r="R1288" s="45"/>
      <c r="AO1288" s="34"/>
      <c r="AP1288" s="34"/>
      <c r="AQ1288" s="34"/>
      <c r="AR1288" s="34"/>
      <c r="BR1288" s="69"/>
      <c r="BS1288" s="69"/>
      <c r="BT1288" s="69"/>
      <c r="BU1288" s="69"/>
      <c r="BV1288" s="69"/>
      <c r="BW1288" s="69"/>
      <c r="BX1288" s="69"/>
      <c r="BY1288" s="69"/>
      <c r="BZ1288" s="69"/>
      <c r="CA1288" s="69"/>
      <c r="CB1288" s="69"/>
      <c r="CC1288" s="69"/>
      <c r="CD1288" s="69"/>
      <c r="CE1288" s="69"/>
      <c r="CF1288" s="69"/>
      <c r="CG1288" s="69"/>
      <c r="CH1288" s="69"/>
      <c r="CI1288" s="69"/>
      <c r="CJ1288" s="69"/>
      <c r="CK1288" s="69"/>
      <c r="CL1288" s="83"/>
      <c r="CM1288" s="69"/>
    </row>
    <row r="1289" spans="10:91" x14ac:dyDescent="0.25">
      <c r="J1289" s="45"/>
      <c r="K1289" s="45"/>
      <c r="L1289" s="45"/>
      <c r="M1289" s="45"/>
      <c r="N1289" s="45"/>
      <c r="O1289" s="45"/>
      <c r="P1289" s="45"/>
      <c r="Q1289" s="45"/>
      <c r="R1289" s="45"/>
      <c r="AO1289" s="34"/>
      <c r="AP1289" s="34"/>
      <c r="AQ1289" s="34"/>
      <c r="AR1289" s="34"/>
      <c r="BR1289" s="69"/>
      <c r="BS1289" s="69"/>
      <c r="BT1289" s="69"/>
      <c r="BU1289" s="69"/>
      <c r="BV1289" s="69"/>
      <c r="BW1289" s="69"/>
      <c r="BX1289" s="69"/>
      <c r="BY1289" s="69"/>
      <c r="BZ1289" s="69"/>
      <c r="CA1289" s="69"/>
      <c r="CB1289" s="69"/>
      <c r="CC1289" s="69"/>
      <c r="CD1289" s="69"/>
      <c r="CE1289" s="69"/>
      <c r="CF1289" s="69"/>
      <c r="CG1289" s="69"/>
      <c r="CH1289" s="69"/>
      <c r="CI1289" s="69"/>
      <c r="CJ1289" s="69"/>
      <c r="CK1289" s="69"/>
      <c r="CL1289" s="83"/>
      <c r="CM1289" s="69"/>
    </row>
    <row r="1290" spans="10:91" x14ac:dyDescent="0.25">
      <c r="J1290" s="45"/>
      <c r="K1290" s="45"/>
      <c r="L1290" s="45"/>
      <c r="M1290" s="45"/>
      <c r="N1290" s="45"/>
      <c r="O1290" s="45"/>
      <c r="P1290" s="45"/>
      <c r="Q1290" s="45"/>
      <c r="R1290" s="45"/>
      <c r="AO1290" s="34"/>
      <c r="AP1290" s="34"/>
      <c r="AQ1290" s="34"/>
      <c r="AR1290" s="34"/>
      <c r="BR1290" s="69"/>
      <c r="BS1290" s="69"/>
      <c r="BT1290" s="69"/>
      <c r="BU1290" s="69"/>
      <c r="BV1290" s="69"/>
      <c r="BW1290" s="69"/>
      <c r="BX1290" s="69"/>
      <c r="BY1290" s="69"/>
      <c r="BZ1290" s="69"/>
      <c r="CA1290" s="69"/>
      <c r="CB1290" s="69"/>
      <c r="CC1290" s="69"/>
      <c r="CD1290" s="69"/>
      <c r="CE1290" s="69"/>
      <c r="CF1290" s="69"/>
      <c r="CG1290" s="69"/>
      <c r="CH1290" s="69"/>
      <c r="CI1290" s="69"/>
      <c r="CJ1290" s="69"/>
      <c r="CK1290" s="69"/>
      <c r="CL1290" s="83"/>
      <c r="CM1290" s="69"/>
    </row>
    <row r="1291" spans="10:91" x14ac:dyDescent="0.25">
      <c r="J1291" s="45"/>
      <c r="K1291" s="45"/>
      <c r="L1291" s="45"/>
      <c r="M1291" s="45"/>
      <c r="N1291" s="45"/>
      <c r="O1291" s="45"/>
      <c r="P1291" s="45"/>
      <c r="Q1291" s="45"/>
      <c r="R1291" s="45"/>
      <c r="AO1291" s="34"/>
      <c r="AP1291" s="34"/>
      <c r="AQ1291" s="34"/>
      <c r="AR1291" s="34"/>
      <c r="BR1291" s="69"/>
      <c r="BS1291" s="69"/>
      <c r="BT1291" s="69"/>
      <c r="BU1291" s="69"/>
      <c r="BV1291" s="69"/>
      <c r="BW1291" s="69"/>
      <c r="BX1291" s="69"/>
      <c r="BY1291" s="69"/>
      <c r="BZ1291" s="69"/>
      <c r="CA1291" s="69"/>
      <c r="CB1291" s="69"/>
      <c r="CC1291" s="69"/>
      <c r="CD1291" s="69"/>
      <c r="CE1291" s="69"/>
      <c r="CF1291" s="69"/>
      <c r="CG1291" s="69"/>
      <c r="CH1291" s="69"/>
      <c r="CI1291" s="69"/>
      <c r="CJ1291" s="69"/>
      <c r="CK1291" s="69"/>
      <c r="CL1291" s="83"/>
      <c r="CM1291" s="69"/>
    </row>
    <row r="1292" spans="10:91" x14ac:dyDescent="0.25">
      <c r="J1292" s="45"/>
      <c r="K1292" s="45"/>
      <c r="L1292" s="45"/>
      <c r="M1292" s="45"/>
      <c r="N1292" s="45"/>
      <c r="O1292" s="45"/>
      <c r="P1292" s="45"/>
      <c r="Q1292" s="45"/>
      <c r="R1292" s="45"/>
      <c r="AO1292" s="34"/>
      <c r="AP1292" s="34"/>
      <c r="AQ1292" s="34"/>
      <c r="AR1292" s="34"/>
      <c r="BR1292" s="69"/>
      <c r="BS1292" s="69"/>
      <c r="BT1292" s="69"/>
      <c r="BU1292" s="69"/>
      <c r="BV1292" s="69"/>
      <c r="BW1292" s="69"/>
      <c r="BX1292" s="69"/>
      <c r="BY1292" s="69"/>
      <c r="BZ1292" s="69"/>
      <c r="CA1292" s="69"/>
      <c r="CB1292" s="69"/>
      <c r="CC1292" s="69"/>
      <c r="CD1292" s="69"/>
      <c r="CE1292" s="69"/>
      <c r="CF1292" s="69"/>
      <c r="CG1292" s="69"/>
      <c r="CH1292" s="69"/>
      <c r="CI1292" s="69"/>
      <c r="CJ1292" s="69"/>
      <c r="CK1292" s="69"/>
      <c r="CL1292" s="83"/>
      <c r="CM1292" s="69"/>
    </row>
    <row r="1293" spans="10:91" x14ac:dyDescent="0.25">
      <c r="J1293" s="45"/>
      <c r="K1293" s="45"/>
      <c r="L1293" s="45"/>
      <c r="M1293" s="45"/>
      <c r="N1293" s="45"/>
      <c r="O1293" s="45"/>
      <c r="P1293" s="45"/>
      <c r="Q1293" s="45"/>
      <c r="R1293" s="45"/>
      <c r="AO1293" s="34"/>
      <c r="AP1293" s="34"/>
      <c r="AQ1293" s="34"/>
      <c r="AR1293" s="34"/>
      <c r="BR1293" s="69"/>
      <c r="BS1293" s="69"/>
      <c r="BT1293" s="69"/>
      <c r="BU1293" s="69"/>
      <c r="BV1293" s="69"/>
      <c r="BW1293" s="69"/>
      <c r="BX1293" s="69"/>
      <c r="BY1293" s="69"/>
      <c r="BZ1293" s="69"/>
      <c r="CA1293" s="69"/>
      <c r="CB1293" s="69"/>
      <c r="CC1293" s="69"/>
      <c r="CD1293" s="69"/>
      <c r="CE1293" s="69"/>
      <c r="CF1293" s="69"/>
      <c r="CG1293" s="69"/>
      <c r="CH1293" s="69"/>
      <c r="CI1293" s="69"/>
      <c r="CJ1293" s="69"/>
      <c r="CK1293" s="69"/>
      <c r="CL1293" s="83"/>
      <c r="CM1293" s="69"/>
    </row>
    <row r="1294" spans="10:91" x14ac:dyDescent="0.25">
      <c r="J1294" s="45"/>
      <c r="K1294" s="45"/>
      <c r="L1294" s="45"/>
      <c r="M1294" s="45"/>
      <c r="N1294" s="45"/>
      <c r="O1294" s="45"/>
      <c r="P1294" s="45"/>
      <c r="Q1294" s="45"/>
      <c r="R1294" s="45"/>
      <c r="AO1294" s="34"/>
      <c r="AP1294" s="34"/>
      <c r="AQ1294" s="34"/>
      <c r="AR1294" s="34"/>
      <c r="BR1294" s="69"/>
      <c r="BS1294" s="69"/>
      <c r="BT1294" s="69"/>
      <c r="BU1294" s="69"/>
      <c r="BV1294" s="69"/>
      <c r="BW1294" s="69"/>
      <c r="BX1294" s="69"/>
      <c r="BY1294" s="69"/>
      <c r="BZ1294" s="69"/>
      <c r="CA1294" s="69"/>
      <c r="CB1294" s="69"/>
      <c r="CC1294" s="69"/>
      <c r="CD1294" s="69"/>
      <c r="CE1294" s="69"/>
      <c r="CF1294" s="69"/>
      <c r="CG1294" s="69"/>
      <c r="CH1294" s="69"/>
      <c r="CI1294" s="69"/>
      <c r="CJ1294" s="69"/>
      <c r="CK1294" s="69"/>
      <c r="CL1294" s="83"/>
      <c r="CM1294" s="69"/>
    </row>
    <row r="1295" spans="10:91" x14ac:dyDescent="0.25">
      <c r="J1295" s="45"/>
      <c r="K1295" s="45"/>
      <c r="L1295" s="45"/>
      <c r="M1295" s="45"/>
      <c r="N1295" s="45"/>
      <c r="O1295" s="45"/>
      <c r="P1295" s="45"/>
      <c r="Q1295" s="45"/>
      <c r="R1295" s="45"/>
      <c r="AO1295" s="34"/>
      <c r="AP1295" s="34"/>
      <c r="AQ1295" s="34"/>
      <c r="AR1295" s="34"/>
      <c r="BR1295" s="69"/>
      <c r="BS1295" s="69"/>
      <c r="BT1295" s="69"/>
      <c r="BU1295" s="69"/>
      <c r="BV1295" s="69"/>
      <c r="BW1295" s="69"/>
      <c r="BX1295" s="69"/>
      <c r="BY1295" s="69"/>
      <c r="BZ1295" s="69"/>
      <c r="CA1295" s="69"/>
      <c r="CB1295" s="69"/>
      <c r="CC1295" s="69"/>
      <c r="CD1295" s="69"/>
      <c r="CE1295" s="69"/>
      <c r="CF1295" s="69"/>
      <c r="CG1295" s="69"/>
      <c r="CH1295" s="69"/>
      <c r="CI1295" s="69"/>
      <c r="CJ1295" s="69"/>
      <c r="CK1295" s="69"/>
      <c r="CL1295" s="83"/>
      <c r="CM1295" s="69"/>
    </row>
    <row r="1296" spans="10:91" x14ac:dyDescent="0.25">
      <c r="J1296" s="45"/>
      <c r="K1296" s="45"/>
      <c r="L1296" s="45"/>
      <c r="M1296" s="45"/>
      <c r="N1296" s="45"/>
      <c r="O1296" s="45"/>
      <c r="P1296" s="45"/>
      <c r="Q1296" s="45"/>
      <c r="R1296" s="45"/>
      <c r="AO1296" s="34"/>
      <c r="AP1296" s="34"/>
      <c r="AQ1296" s="34"/>
      <c r="AR1296" s="34"/>
      <c r="BR1296" s="69"/>
      <c r="BS1296" s="69"/>
      <c r="BT1296" s="69"/>
      <c r="BU1296" s="69"/>
      <c r="BV1296" s="69"/>
      <c r="BW1296" s="69"/>
      <c r="BX1296" s="69"/>
      <c r="BY1296" s="69"/>
      <c r="BZ1296" s="69"/>
      <c r="CA1296" s="69"/>
      <c r="CB1296" s="69"/>
      <c r="CC1296" s="69"/>
      <c r="CD1296" s="69"/>
      <c r="CE1296" s="69"/>
      <c r="CF1296" s="69"/>
      <c r="CG1296" s="69"/>
      <c r="CH1296" s="69"/>
      <c r="CI1296" s="69"/>
      <c r="CJ1296" s="69"/>
      <c r="CK1296" s="69"/>
      <c r="CL1296" s="83"/>
      <c r="CM1296" s="69"/>
    </row>
    <row r="1297" spans="10:91" x14ac:dyDescent="0.25">
      <c r="J1297" s="45"/>
      <c r="K1297" s="45"/>
      <c r="L1297" s="45"/>
      <c r="M1297" s="45"/>
      <c r="N1297" s="45"/>
      <c r="O1297" s="45"/>
      <c r="P1297" s="45"/>
      <c r="Q1297" s="45"/>
      <c r="R1297" s="45"/>
      <c r="AO1297" s="34"/>
      <c r="AP1297" s="34"/>
      <c r="AQ1297" s="34"/>
      <c r="AR1297" s="34"/>
      <c r="BR1297" s="69"/>
      <c r="BS1297" s="69"/>
      <c r="BT1297" s="69"/>
      <c r="BU1297" s="69"/>
      <c r="BV1297" s="69"/>
      <c r="BW1297" s="69"/>
      <c r="BX1297" s="69"/>
      <c r="BY1297" s="69"/>
      <c r="BZ1297" s="69"/>
      <c r="CA1297" s="69"/>
      <c r="CB1297" s="69"/>
      <c r="CC1297" s="69"/>
      <c r="CD1297" s="69"/>
      <c r="CE1297" s="69"/>
      <c r="CF1297" s="69"/>
      <c r="CG1297" s="69"/>
      <c r="CH1297" s="69"/>
      <c r="CI1297" s="69"/>
      <c r="CJ1297" s="69"/>
      <c r="CK1297" s="69"/>
      <c r="CL1297" s="83"/>
      <c r="CM1297" s="69"/>
    </row>
    <row r="1298" spans="10:91" x14ac:dyDescent="0.25">
      <c r="J1298" s="45"/>
      <c r="K1298" s="45"/>
      <c r="L1298" s="45"/>
      <c r="M1298" s="45"/>
      <c r="N1298" s="45"/>
      <c r="O1298" s="45"/>
      <c r="P1298" s="45"/>
      <c r="Q1298" s="45"/>
      <c r="R1298" s="45"/>
      <c r="AO1298" s="34"/>
      <c r="AP1298" s="34"/>
      <c r="AQ1298" s="34"/>
      <c r="AR1298" s="34"/>
      <c r="BR1298" s="69"/>
      <c r="BS1298" s="69"/>
      <c r="BT1298" s="69"/>
      <c r="BU1298" s="69"/>
      <c r="BV1298" s="69"/>
      <c r="BW1298" s="69"/>
      <c r="BX1298" s="69"/>
      <c r="BY1298" s="69"/>
      <c r="BZ1298" s="69"/>
      <c r="CA1298" s="69"/>
      <c r="CB1298" s="69"/>
      <c r="CC1298" s="69"/>
      <c r="CD1298" s="69"/>
      <c r="CE1298" s="69"/>
      <c r="CF1298" s="69"/>
      <c r="CG1298" s="69"/>
      <c r="CH1298" s="69"/>
      <c r="CI1298" s="69"/>
      <c r="CJ1298" s="69"/>
      <c r="CK1298" s="69"/>
      <c r="CL1298" s="83"/>
      <c r="CM1298" s="69"/>
    </row>
    <row r="1299" spans="10:91" x14ac:dyDescent="0.25">
      <c r="J1299" s="45"/>
      <c r="K1299" s="45"/>
      <c r="L1299" s="45"/>
      <c r="M1299" s="45"/>
      <c r="N1299" s="45"/>
      <c r="O1299" s="45"/>
      <c r="P1299" s="45"/>
      <c r="Q1299" s="45"/>
      <c r="R1299" s="45"/>
      <c r="AO1299" s="34"/>
      <c r="AP1299" s="34"/>
      <c r="AQ1299" s="34"/>
      <c r="AR1299" s="34"/>
      <c r="BR1299" s="69"/>
      <c r="BS1299" s="69"/>
      <c r="BT1299" s="69"/>
      <c r="BU1299" s="69"/>
      <c r="BV1299" s="69"/>
      <c r="BW1299" s="69"/>
      <c r="BX1299" s="69"/>
      <c r="BY1299" s="69"/>
      <c r="BZ1299" s="69"/>
      <c r="CA1299" s="69"/>
      <c r="CB1299" s="69"/>
      <c r="CC1299" s="69"/>
      <c r="CD1299" s="69"/>
      <c r="CE1299" s="69"/>
      <c r="CF1299" s="69"/>
      <c r="CG1299" s="69"/>
      <c r="CH1299" s="69"/>
      <c r="CI1299" s="69"/>
      <c r="CJ1299" s="69"/>
      <c r="CK1299" s="69"/>
      <c r="CL1299" s="83"/>
      <c r="CM1299" s="69"/>
    </row>
    <row r="1300" spans="10:91" x14ac:dyDescent="0.25">
      <c r="J1300" s="45"/>
      <c r="K1300" s="45"/>
      <c r="L1300" s="45"/>
      <c r="M1300" s="45"/>
      <c r="N1300" s="45"/>
      <c r="O1300" s="45"/>
      <c r="P1300" s="45"/>
      <c r="Q1300" s="45"/>
      <c r="R1300" s="45"/>
      <c r="AO1300" s="34"/>
      <c r="AP1300" s="34"/>
      <c r="AQ1300" s="34"/>
      <c r="AR1300" s="34"/>
      <c r="BR1300" s="69"/>
      <c r="BS1300" s="69"/>
      <c r="BT1300" s="69"/>
      <c r="BU1300" s="69"/>
      <c r="BV1300" s="69"/>
      <c r="BW1300" s="69"/>
      <c r="BX1300" s="69"/>
      <c r="BY1300" s="69"/>
      <c r="BZ1300" s="69"/>
      <c r="CA1300" s="69"/>
      <c r="CB1300" s="69"/>
      <c r="CC1300" s="69"/>
      <c r="CD1300" s="69"/>
      <c r="CE1300" s="69"/>
      <c r="CF1300" s="69"/>
      <c r="CG1300" s="69"/>
      <c r="CH1300" s="69"/>
      <c r="CI1300" s="69"/>
      <c r="CJ1300" s="69"/>
      <c r="CK1300" s="69"/>
      <c r="CL1300" s="83"/>
      <c r="CM1300" s="69"/>
    </row>
    <row r="1301" spans="10:91" x14ac:dyDescent="0.25">
      <c r="J1301" s="45"/>
      <c r="K1301" s="45"/>
      <c r="L1301" s="45"/>
      <c r="M1301" s="45"/>
      <c r="N1301" s="45"/>
      <c r="O1301" s="45"/>
      <c r="P1301" s="45"/>
      <c r="Q1301" s="45"/>
      <c r="R1301" s="45"/>
      <c r="AO1301" s="34"/>
      <c r="AP1301" s="34"/>
      <c r="AQ1301" s="34"/>
      <c r="AR1301" s="34"/>
      <c r="BR1301" s="69"/>
      <c r="BS1301" s="69"/>
      <c r="BT1301" s="69"/>
      <c r="BU1301" s="69"/>
      <c r="BV1301" s="69"/>
      <c r="BW1301" s="69"/>
      <c r="BX1301" s="69"/>
      <c r="BY1301" s="69"/>
      <c r="BZ1301" s="69"/>
      <c r="CA1301" s="69"/>
      <c r="CB1301" s="69"/>
      <c r="CC1301" s="69"/>
      <c r="CD1301" s="69"/>
      <c r="CE1301" s="69"/>
      <c r="CF1301" s="69"/>
      <c r="CG1301" s="69"/>
      <c r="CH1301" s="69"/>
      <c r="CI1301" s="69"/>
      <c r="CJ1301" s="69"/>
      <c r="CK1301" s="69"/>
      <c r="CL1301" s="83"/>
      <c r="CM1301" s="69"/>
    </row>
    <row r="1302" spans="10:91" x14ac:dyDescent="0.25">
      <c r="J1302" s="45"/>
      <c r="K1302" s="45"/>
      <c r="L1302" s="45"/>
      <c r="M1302" s="45"/>
      <c r="N1302" s="45"/>
      <c r="O1302" s="45"/>
      <c r="P1302" s="45"/>
      <c r="Q1302" s="45"/>
      <c r="R1302" s="45"/>
      <c r="AO1302" s="34"/>
      <c r="AP1302" s="34"/>
      <c r="AQ1302" s="34"/>
      <c r="AR1302" s="34"/>
      <c r="BR1302" s="69"/>
      <c r="BS1302" s="69"/>
      <c r="BT1302" s="69"/>
      <c r="BU1302" s="69"/>
      <c r="BV1302" s="69"/>
      <c r="BW1302" s="69"/>
      <c r="BX1302" s="69"/>
      <c r="BY1302" s="69"/>
      <c r="BZ1302" s="69"/>
      <c r="CA1302" s="69"/>
      <c r="CB1302" s="69"/>
      <c r="CC1302" s="69"/>
      <c r="CD1302" s="69"/>
      <c r="CE1302" s="69"/>
      <c r="CF1302" s="69"/>
      <c r="CG1302" s="69"/>
      <c r="CH1302" s="69"/>
      <c r="CI1302" s="69"/>
      <c r="CJ1302" s="69"/>
      <c r="CK1302" s="69"/>
      <c r="CL1302" s="83"/>
      <c r="CM1302" s="69"/>
    </row>
    <row r="1303" spans="10:91" x14ac:dyDescent="0.25">
      <c r="J1303" s="45"/>
      <c r="K1303" s="45"/>
      <c r="L1303" s="45"/>
      <c r="M1303" s="45"/>
      <c r="N1303" s="45"/>
      <c r="O1303" s="45"/>
      <c r="P1303" s="45"/>
      <c r="Q1303" s="45"/>
      <c r="R1303" s="45"/>
      <c r="AO1303" s="34"/>
      <c r="AP1303" s="34"/>
      <c r="AQ1303" s="34"/>
      <c r="AR1303" s="34"/>
      <c r="BR1303" s="69"/>
      <c r="BS1303" s="69"/>
      <c r="BT1303" s="69"/>
      <c r="BU1303" s="69"/>
      <c r="BV1303" s="69"/>
      <c r="BW1303" s="69"/>
      <c r="BX1303" s="69"/>
      <c r="BY1303" s="69"/>
      <c r="BZ1303" s="69"/>
      <c r="CA1303" s="69"/>
      <c r="CB1303" s="69"/>
      <c r="CC1303" s="69"/>
      <c r="CD1303" s="69"/>
      <c r="CE1303" s="69"/>
      <c r="CF1303" s="69"/>
      <c r="CG1303" s="69"/>
      <c r="CH1303" s="69"/>
      <c r="CI1303" s="69"/>
      <c r="CJ1303" s="69"/>
      <c r="CK1303" s="69"/>
      <c r="CL1303" s="83"/>
      <c r="CM1303" s="69"/>
    </row>
    <row r="1304" spans="10:91" x14ac:dyDescent="0.25">
      <c r="J1304" s="45"/>
      <c r="K1304" s="45"/>
      <c r="L1304" s="45"/>
      <c r="M1304" s="45"/>
      <c r="N1304" s="45"/>
      <c r="O1304" s="45"/>
      <c r="P1304" s="45"/>
      <c r="Q1304" s="45"/>
      <c r="R1304" s="45"/>
      <c r="AO1304" s="34"/>
      <c r="AP1304" s="34"/>
      <c r="AQ1304" s="34"/>
      <c r="AR1304" s="34"/>
      <c r="BR1304" s="69"/>
      <c r="BS1304" s="69"/>
      <c r="BT1304" s="69"/>
      <c r="BU1304" s="69"/>
      <c r="BV1304" s="69"/>
      <c r="BW1304" s="69"/>
      <c r="BX1304" s="69"/>
      <c r="BY1304" s="69"/>
      <c r="BZ1304" s="69"/>
      <c r="CA1304" s="69"/>
      <c r="CB1304" s="69"/>
      <c r="CC1304" s="69"/>
      <c r="CD1304" s="69"/>
      <c r="CE1304" s="69"/>
      <c r="CF1304" s="69"/>
      <c r="CG1304" s="69"/>
      <c r="CH1304" s="69"/>
      <c r="CI1304" s="69"/>
      <c r="CJ1304" s="69"/>
      <c r="CK1304" s="69"/>
      <c r="CL1304" s="83"/>
      <c r="CM1304" s="69"/>
    </row>
    <row r="1305" spans="10:91" x14ac:dyDescent="0.25">
      <c r="J1305" s="45"/>
      <c r="K1305" s="45"/>
      <c r="L1305" s="45"/>
      <c r="M1305" s="45"/>
      <c r="N1305" s="45"/>
      <c r="O1305" s="45"/>
      <c r="P1305" s="45"/>
      <c r="Q1305" s="45"/>
      <c r="R1305" s="45"/>
      <c r="AO1305" s="34"/>
      <c r="AP1305" s="34"/>
      <c r="AQ1305" s="34"/>
      <c r="AR1305" s="34"/>
      <c r="BR1305" s="69"/>
      <c r="BS1305" s="69"/>
      <c r="BT1305" s="69"/>
      <c r="BU1305" s="69"/>
      <c r="BV1305" s="69"/>
      <c r="BW1305" s="69"/>
      <c r="BX1305" s="69"/>
      <c r="BY1305" s="69"/>
      <c r="BZ1305" s="69"/>
      <c r="CA1305" s="69"/>
      <c r="CB1305" s="69"/>
      <c r="CC1305" s="69"/>
      <c r="CD1305" s="69"/>
      <c r="CE1305" s="69"/>
      <c r="CF1305" s="69"/>
      <c r="CG1305" s="69"/>
      <c r="CH1305" s="69"/>
      <c r="CI1305" s="69"/>
      <c r="CJ1305" s="69"/>
      <c r="CK1305" s="69"/>
      <c r="CL1305" s="83"/>
      <c r="CM1305" s="69"/>
    </row>
    <row r="1306" spans="10:91" x14ac:dyDescent="0.25">
      <c r="J1306" s="45"/>
      <c r="K1306" s="45"/>
      <c r="L1306" s="45"/>
      <c r="M1306" s="45"/>
      <c r="N1306" s="45"/>
      <c r="O1306" s="45"/>
      <c r="P1306" s="45"/>
      <c r="Q1306" s="45"/>
      <c r="R1306" s="45"/>
      <c r="AO1306" s="34"/>
      <c r="AP1306" s="34"/>
      <c r="AQ1306" s="34"/>
      <c r="AR1306" s="34"/>
      <c r="BR1306" s="69"/>
      <c r="BS1306" s="69"/>
      <c r="BT1306" s="69"/>
      <c r="BU1306" s="69"/>
      <c r="BV1306" s="69"/>
      <c r="BW1306" s="69"/>
      <c r="BX1306" s="69"/>
      <c r="BY1306" s="69"/>
      <c r="BZ1306" s="69"/>
      <c r="CA1306" s="69"/>
      <c r="CB1306" s="69"/>
      <c r="CC1306" s="69"/>
      <c r="CD1306" s="69"/>
      <c r="CE1306" s="69"/>
      <c r="CF1306" s="69"/>
      <c r="CG1306" s="69"/>
      <c r="CH1306" s="69"/>
      <c r="CI1306" s="69"/>
      <c r="CJ1306" s="69"/>
      <c r="CK1306" s="69"/>
      <c r="CL1306" s="83"/>
      <c r="CM1306" s="69"/>
    </row>
    <row r="1307" spans="10:91" x14ac:dyDescent="0.25">
      <c r="J1307" s="45"/>
      <c r="K1307" s="45"/>
      <c r="L1307" s="45"/>
      <c r="M1307" s="45"/>
      <c r="N1307" s="45"/>
      <c r="O1307" s="45"/>
      <c r="P1307" s="45"/>
      <c r="Q1307" s="45"/>
      <c r="R1307" s="45"/>
      <c r="AO1307" s="34"/>
      <c r="AP1307" s="34"/>
      <c r="AQ1307" s="34"/>
      <c r="AR1307" s="34"/>
      <c r="BR1307" s="69"/>
      <c r="BS1307" s="69"/>
      <c r="BT1307" s="69"/>
      <c r="BU1307" s="69"/>
      <c r="BV1307" s="69"/>
      <c r="BW1307" s="69"/>
      <c r="BX1307" s="69"/>
      <c r="BY1307" s="69"/>
      <c r="BZ1307" s="69"/>
      <c r="CA1307" s="69"/>
      <c r="CB1307" s="69"/>
      <c r="CC1307" s="69"/>
      <c r="CD1307" s="69"/>
      <c r="CE1307" s="69"/>
      <c r="CF1307" s="69"/>
      <c r="CG1307" s="69"/>
      <c r="CH1307" s="69"/>
      <c r="CI1307" s="69"/>
      <c r="CJ1307" s="69"/>
      <c r="CK1307" s="69"/>
      <c r="CL1307" s="83"/>
      <c r="CM1307" s="69"/>
    </row>
    <row r="1308" spans="10:91" x14ac:dyDescent="0.25">
      <c r="J1308" s="45"/>
      <c r="K1308" s="45"/>
      <c r="L1308" s="45"/>
      <c r="M1308" s="45"/>
      <c r="N1308" s="45"/>
      <c r="O1308" s="45"/>
      <c r="P1308" s="45"/>
      <c r="Q1308" s="45"/>
      <c r="R1308" s="45"/>
      <c r="AO1308" s="34"/>
      <c r="AP1308" s="34"/>
      <c r="AQ1308" s="34"/>
      <c r="AR1308" s="34"/>
      <c r="BR1308" s="69"/>
      <c r="BS1308" s="69"/>
      <c r="BT1308" s="69"/>
      <c r="BU1308" s="69"/>
      <c r="BV1308" s="69"/>
      <c r="BW1308" s="69"/>
      <c r="BX1308" s="69"/>
      <c r="BY1308" s="69"/>
      <c r="BZ1308" s="69"/>
      <c r="CA1308" s="69"/>
      <c r="CB1308" s="69"/>
      <c r="CC1308" s="69"/>
      <c r="CD1308" s="69"/>
      <c r="CE1308" s="69"/>
      <c r="CF1308" s="69"/>
      <c r="CG1308" s="69"/>
      <c r="CH1308" s="69"/>
      <c r="CI1308" s="69"/>
      <c r="CJ1308" s="69"/>
      <c r="CK1308" s="69"/>
      <c r="CL1308" s="83"/>
      <c r="CM1308" s="69"/>
    </row>
    <row r="1309" spans="10:91" x14ac:dyDescent="0.25">
      <c r="J1309" s="45"/>
      <c r="K1309" s="45"/>
      <c r="L1309" s="45"/>
      <c r="M1309" s="45"/>
      <c r="N1309" s="45"/>
      <c r="O1309" s="45"/>
      <c r="P1309" s="45"/>
      <c r="Q1309" s="45"/>
      <c r="R1309" s="45"/>
      <c r="AO1309" s="34"/>
      <c r="AP1309" s="34"/>
      <c r="AQ1309" s="34"/>
      <c r="AR1309" s="34"/>
      <c r="BR1309" s="69"/>
      <c r="BS1309" s="69"/>
      <c r="BT1309" s="69"/>
      <c r="BU1309" s="69"/>
      <c r="BV1309" s="69"/>
      <c r="BW1309" s="69"/>
      <c r="BX1309" s="69"/>
      <c r="BY1309" s="69"/>
      <c r="BZ1309" s="69"/>
      <c r="CA1309" s="69"/>
      <c r="CB1309" s="69"/>
      <c r="CC1309" s="69"/>
      <c r="CD1309" s="69"/>
      <c r="CE1309" s="69"/>
      <c r="CF1309" s="69"/>
      <c r="CG1309" s="69"/>
      <c r="CH1309" s="69"/>
      <c r="CI1309" s="69"/>
      <c r="CJ1309" s="69"/>
      <c r="CK1309" s="69"/>
      <c r="CL1309" s="83"/>
      <c r="CM1309" s="69"/>
    </row>
    <row r="1310" spans="10:91" x14ac:dyDescent="0.25">
      <c r="J1310" s="45"/>
      <c r="K1310" s="45"/>
      <c r="L1310" s="45"/>
      <c r="M1310" s="45"/>
      <c r="N1310" s="45"/>
      <c r="O1310" s="45"/>
      <c r="P1310" s="45"/>
      <c r="Q1310" s="45"/>
      <c r="R1310" s="45"/>
      <c r="AO1310" s="34"/>
      <c r="AP1310" s="34"/>
      <c r="AQ1310" s="34"/>
      <c r="AR1310" s="34"/>
      <c r="BR1310" s="69"/>
      <c r="BS1310" s="69"/>
      <c r="BT1310" s="69"/>
      <c r="BU1310" s="69"/>
      <c r="BV1310" s="69"/>
      <c r="BW1310" s="69"/>
      <c r="BX1310" s="69"/>
      <c r="BY1310" s="69"/>
      <c r="BZ1310" s="69"/>
      <c r="CA1310" s="69"/>
      <c r="CB1310" s="69"/>
      <c r="CC1310" s="69"/>
      <c r="CD1310" s="69"/>
      <c r="CE1310" s="69"/>
      <c r="CF1310" s="69"/>
      <c r="CG1310" s="69"/>
      <c r="CH1310" s="69"/>
      <c r="CI1310" s="69"/>
      <c r="CJ1310" s="69"/>
      <c r="CK1310" s="69"/>
      <c r="CL1310" s="83"/>
      <c r="CM1310" s="69"/>
    </row>
    <row r="1311" spans="10:91" x14ac:dyDescent="0.25">
      <c r="J1311" s="45"/>
      <c r="K1311" s="45"/>
      <c r="L1311" s="45"/>
      <c r="M1311" s="45"/>
      <c r="N1311" s="45"/>
      <c r="O1311" s="45"/>
      <c r="P1311" s="45"/>
      <c r="Q1311" s="45"/>
      <c r="R1311" s="45"/>
      <c r="AO1311" s="34"/>
      <c r="AP1311" s="34"/>
      <c r="AQ1311" s="34"/>
      <c r="AR1311" s="34"/>
      <c r="BR1311" s="69"/>
      <c r="BS1311" s="69"/>
      <c r="BT1311" s="69"/>
      <c r="BU1311" s="69"/>
      <c r="BV1311" s="69"/>
      <c r="BW1311" s="69"/>
      <c r="BX1311" s="69"/>
      <c r="BY1311" s="69"/>
      <c r="BZ1311" s="69"/>
      <c r="CA1311" s="69"/>
      <c r="CB1311" s="69"/>
      <c r="CC1311" s="69"/>
      <c r="CD1311" s="69"/>
      <c r="CE1311" s="69"/>
      <c r="CF1311" s="69"/>
      <c r="CG1311" s="69"/>
      <c r="CH1311" s="69"/>
      <c r="CI1311" s="69"/>
      <c r="CJ1311" s="69"/>
      <c r="CK1311" s="69"/>
      <c r="CL1311" s="83"/>
      <c r="CM1311" s="69"/>
    </row>
    <row r="1312" spans="10:91" x14ac:dyDescent="0.25">
      <c r="J1312" s="45"/>
      <c r="K1312" s="45"/>
      <c r="L1312" s="45"/>
      <c r="M1312" s="45"/>
      <c r="N1312" s="45"/>
      <c r="O1312" s="45"/>
      <c r="P1312" s="45"/>
      <c r="Q1312" s="45"/>
      <c r="R1312" s="45"/>
      <c r="AO1312" s="34"/>
      <c r="AP1312" s="34"/>
      <c r="AQ1312" s="34"/>
      <c r="AR1312" s="34"/>
      <c r="BR1312" s="69"/>
      <c r="BS1312" s="69"/>
      <c r="BT1312" s="69"/>
      <c r="BU1312" s="69"/>
      <c r="BV1312" s="69"/>
      <c r="BW1312" s="69"/>
      <c r="BX1312" s="69"/>
      <c r="BY1312" s="69"/>
      <c r="BZ1312" s="69"/>
      <c r="CA1312" s="69"/>
      <c r="CB1312" s="69"/>
      <c r="CC1312" s="69"/>
      <c r="CD1312" s="69"/>
      <c r="CE1312" s="69"/>
      <c r="CF1312" s="69"/>
      <c r="CG1312" s="69"/>
      <c r="CH1312" s="69"/>
      <c r="CI1312" s="69"/>
      <c r="CJ1312" s="69"/>
      <c r="CK1312" s="69"/>
      <c r="CL1312" s="83"/>
      <c r="CM1312" s="69"/>
    </row>
    <row r="1313" spans="10:91" x14ac:dyDescent="0.25">
      <c r="J1313" s="45"/>
      <c r="K1313" s="45"/>
      <c r="L1313" s="45"/>
      <c r="M1313" s="45"/>
      <c r="N1313" s="45"/>
      <c r="O1313" s="45"/>
      <c r="P1313" s="45"/>
      <c r="Q1313" s="45"/>
      <c r="R1313" s="45"/>
      <c r="AO1313" s="34"/>
      <c r="AP1313" s="34"/>
      <c r="AQ1313" s="34"/>
      <c r="AR1313" s="34"/>
      <c r="BR1313" s="69"/>
      <c r="BS1313" s="69"/>
      <c r="BT1313" s="69"/>
      <c r="BU1313" s="69"/>
      <c r="BV1313" s="69"/>
      <c r="BW1313" s="69"/>
      <c r="BX1313" s="69"/>
      <c r="BY1313" s="69"/>
      <c r="BZ1313" s="69"/>
      <c r="CA1313" s="69"/>
      <c r="CB1313" s="69"/>
      <c r="CC1313" s="69"/>
      <c r="CD1313" s="69"/>
      <c r="CE1313" s="69"/>
      <c r="CF1313" s="69"/>
      <c r="CG1313" s="69"/>
      <c r="CH1313" s="69"/>
      <c r="CI1313" s="69"/>
      <c r="CJ1313" s="69"/>
      <c r="CK1313" s="69"/>
      <c r="CL1313" s="83"/>
      <c r="CM1313" s="69"/>
    </row>
    <row r="1314" spans="10:91" x14ac:dyDescent="0.25">
      <c r="J1314" s="45"/>
      <c r="K1314" s="45"/>
      <c r="L1314" s="45"/>
      <c r="M1314" s="45"/>
      <c r="N1314" s="45"/>
      <c r="O1314" s="45"/>
      <c r="P1314" s="45"/>
      <c r="Q1314" s="45"/>
      <c r="R1314" s="45"/>
      <c r="AO1314" s="34"/>
      <c r="AP1314" s="34"/>
      <c r="AQ1314" s="34"/>
      <c r="AR1314" s="34"/>
      <c r="BR1314" s="69"/>
      <c r="BS1314" s="69"/>
      <c r="BT1314" s="69"/>
      <c r="BU1314" s="69"/>
      <c r="BV1314" s="69"/>
      <c r="BW1314" s="69"/>
      <c r="BX1314" s="69"/>
      <c r="BY1314" s="69"/>
      <c r="BZ1314" s="69"/>
      <c r="CA1314" s="69"/>
      <c r="CB1314" s="69"/>
      <c r="CC1314" s="69"/>
      <c r="CD1314" s="69"/>
      <c r="CE1314" s="69"/>
      <c r="CF1314" s="69"/>
      <c r="CG1314" s="69"/>
      <c r="CH1314" s="69"/>
      <c r="CI1314" s="69"/>
      <c r="CJ1314" s="69"/>
      <c r="CK1314" s="69"/>
      <c r="CL1314" s="83"/>
      <c r="CM1314" s="69"/>
    </row>
    <row r="1315" spans="10:91" x14ac:dyDescent="0.25">
      <c r="J1315" s="45"/>
      <c r="K1315" s="45"/>
      <c r="L1315" s="45"/>
      <c r="M1315" s="45"/>
      <c r="N1315" s="45"/>
      <c r="O1315" s="45"/>
      <c r="P1315" s="45"/>
      <c r="Q1315" s="45"/>
      <c r="R1315" s="45"/>
      <c r="AO1315" s="34"/>
      <c r="AP1315" s="34"/>
      <c r="AQ1315" s="34"/>
      <c r="AR1315" s="34"/>
      <c r="BR1315" s="69"/>
      <c r="BS1315" s="69"/>
      <c r="BT1315" s="69"/>
      <c r="BU1315" s="69"/>
      <c r="BV1315" s="69"/>
      <c r="BW1315" s="69"/>
      <c r="BX1315" s="69"/>
      <c r="BY1315" s="69"/>
      <c r="BZ1315" s="69"/>
      <c r="CA1315" s="69"/>
      <c r="CB1315" s="69"/>
      <c r="CC1315" s="69"/>
      <c r="CD1315" s="69"/>
      <c r="CE1315" s="69"/>
      <c r="CF1315" s="69"/>
      <c r="CG1315" s="69"/>
      <c r="CH1315" s="69"/>
      <c r="CI1315" s="69"/>
      <c r="CJ1315" s="69"/>
      <c r="CK1315" s="69"/>
      <c r="CL1315" s="83"/>
      <c r="CM1315" s="69"/>
    </row>
    <row r="1316" spans="10:91" x14ac:dyDescent="0.25">
      <c r="J1316" s="45"/>
      <c r="K1316" s="45"/>
      <c r="L1316" s="45"/>
      <c r="M1316" s="45"/>
      <c r="N1316" s="45"/>
      <c r="O1316" s="45"/>
      <c r="P1316" s="45"/>
      <c r="Q1316" s="45"/>
      <c r="R1316" s="45"/>
      <c r="AO1316" s="34"/>
      <c r="AP1316" s="34"/>
      <c r="AQ1316" s="34"/>
      <c r="AR1316" s="34"/>
      <c r="BR1316" s="69"/>
      <c r="BS1316" s="69"/>
      <c r="BT1316" s="69"/>
      <c r="BU1316" s="69"/>
      <c r="BV1316" s="69"/>
      <c r="BW1316" s="69"/>
      <c r="BX1316" s="69"/>
      <c r="BY1316" s="69"/>
      <c r="BZ1316" s="69"/>
      <c r="CA1316" s="69"/>
      <c r="CB1316" s="69"/>
      <c r="CC1316" s="69"/>
      <c r="CD1316" s="69"/>
      <c r="CE1316" s="69"/>
      <c r="CF1316" s="69"/>
      <c r="CG1316" s="69"/>
      <c r="CH1316" s="69"/>
      <c r="CI1316" s="69"/>
      <c r="CJ1316" s="69"/>
      <c r="CK1316" s="69"/>
      <c r="CL1316" s="83"/>
      <c r="CM1316" s="69"/>
    </row>
    <row r="1317" spans="10:91" x14ac:dyDescent="0.25">
      <c r="J1317" s="45"/>
      <c r="K1317" s="45"/>
      <c r="L1317" s="45"/>
      <c r="M1317" s="45"/>
      <c r="N1317" s="45"/>
      <c r="O1317" s="45"/>
      <c r="P1317" s="45"/>
      <c r="Q1317" s="45"/>
      <c r="R1317" s="45"/>
      <c r="AO1317" s="34"/>
      <c r="AP1317" s="34"/>
      <c r="AQ1317" s="34"/>
      <c r="AR1317" s="34"/>
      <c r="BR1317" s="69"/>
      <c r="BS1317" s="69"/>
      <c r="BT1317" s="69"/>
      <c r="BU1317" s="69"/>
      <c r="BV1317" s="69"/>
      <c r="BW1317" s="69"/>
      <c r="BX1317" s="69"/>
      <c r="BY1317" s="69"/>
      <c r="BZ1317" s="69"/>
      <c r="CA1317" s="69"/>
      <c r="CB1317" s="69"/>
      <c r="CC1317" s="69"/>
      <c r="CD1317" s="69"/>
      <c r="CE1317" s="69"/>
      <c r="CF1317" s="69"/>
      <c r="CG1317" s="69"/>
      <c r="CH1317" s="69"/>
      <c r="CI1317" s="69"/>
      <c r="CJ1317" s="69"/>
      <c r="CK1317" s="69"/>
      <c r="CL1317" s="83"/>
      <c r="CM1317" s="69"/>
    </row>
    <row r="1318" spans="10:91" x14ac:dyDescent="0.25">
      <c r="J1318" s="45"/>
      <c r="K1318" s="45"/>
      <c r="L1318" s="45"/>
      <c r="M1318" s="45"/>
      <c r="N1318" s="45"/>
      <c r="O1318" s="45"/>
      <c r="P1318" s="45"/>
      <c r="Q1318" s="45"/>
      <c r="R1318" s="45"/>
      <c r="AO1318" s="34"/>
      <c r="AP1318" s="34"/>
      <c r="AQ1318" s="34"/>
      <c r="AR1318" s="34"/>
      <c r="BR1318" s="69"/>
      <c r="BS1318" s="69"/>
      <c r="BT1318" s="69"/>
      <c r="BU1318" s="69"/>
      <c r="BV1318" s="69"/>
      <c r="BW1318" s="69"/>
      <c r="BX1318" s="69"/>
      <c r="BY1318" s="69"/>
      <c r="BZ1318" s="69"/>
      <c r="CA1318" s="69"/>
      <c r="CB1318" s="69"/>
      <c r="CC1318" s="69"/>
      <c r="CD1318" s="69"/>
      <c r="CE1318" s="69"/>
      <c r="CF1318" s="69"/>
      <c r="CG1318" s="69"/>
      <c r="CH1318" s="69"/>
      <c r="CI1318" s="69"/>
      <c r="CJ1318" s="69"/>
      <c r="CK1318" s="69"/>
      <c r="CL1318" s="83"/>
      <c r="CM1318" s="69"/>
    </row>
    <row r="1319" spans="10:91" x14ac:dyDescent="0.25">
      <c r="J1319" s="45"/>
      <c r="K1319" s="45"/>
      <c r="L1319" s="45"/>
      <c r="M1319" s="45"/>
      <c r="N1319" s="45"/>
      <c r="O1319" s="45"/>
      <c r="P1319" s="45"/>
      <c r="Q1319" s="45"/>
      <c r="R1319" s="45"/>
      <c r="AO1319" s="34"/>
      <c r="AP1319" s="34"/>
      <c r="AQ1319" s="34"/>
      <c r="AR1319" s="34"/>
      <c r="BR1319" s="69"/>
      <c r="BS1319" s="69"/>
      <c r="BT1319" s="69"/>
      <c r="BU1319" s="69"/>
      <c r="BV1319" s="69"/>
      <c r="BW1319" s="69"/>
      <c r="BX1319" s="69"/>
      <c r="BY1319" s="69"/>
      <c r="BZ1319" s="69"/>
      <c r="CA1319" s="69"/>
      <c r="CB1319" s="69"/>
      <c r="CC1319" s="69"/>
      <c r="CD1319" s="69"/>
      <c r="CE1319" s="69"/>
      <c r="CF1319" s="69"/>
      <c r="CG1319" s="69"/>
      <c r="CH1319" s="69"/>
      <c r="CI1319" s="69"/>
      <c r="CJ1319" s="69"/>
      <c r="CK1319" s="69"/>
      <c r="CL1319" s="83"/>
      <c r="CM1319" s="69"/>
    </row>
    <row r="1320" spans="10:91" x14ac:dyDescent="0.25">
      <c r="J1320" s="45"/>
      <c r="K1320" s="45"/>
      <c r="L1320" s="45"/>
      <c r="M1320" s="45"/>
      <c r="N1320" s="45"/>
      <c r="O1320" s="45"/>
      <c r="P1320" s="45"/>
      <c r="Q1320" s="45"/>
      <c r="R1320" s="45"/>
      <c r="AO1320" s="34"/>
      <c r="AP1320" s="34"/>
      <c r="AQ1320" s="34"/>
      <c r="AR1320" s="34"/>
      <c r="BR1320" s="69"/>
      <c r="BS1320" s="69"/>
      <c r="BT1320" s="69"/>
      <c r="BU1320" s="69"/>
      <c r="BV1320" s="69"/>
      <c r="BW1320" s="69"/>
      <c r="BX1320" s="69"/>
      <c r="BY1320" s="69"/>
      <c r="BZ1320" s="69"/>
      <c r="CA1320" s="69"/>
      <c r="CB1320" s="69"/>
      <c r="CC1320" s="69"/>
      <c r="CD1320" s="69"/>
      <c r="CE1320" s="69"/>
      <c r="CF1320" s="69"/>
      <c r="CG1320" s="69"/>
      <c r="CH1320" s="69"/>
      <c r="CI1320" s="69"/>
      <c r="CJ1320" s="69"/>
      <c r="CK1320" s="69"/>
      <c r="CL1320" s="83"/>
      <c r="CM1320" s="69"/>
    </row>
    <row r="1321" spans="10:91" x14ac:dyDescent="0.25">
      <c r="J1321" s="45"/>
      <c r="K1321" s="45"/>
      <c r="L1321" s="45"/>
      <c r="M1321" s="45"/>
      <c r="N1321" s="45"/>
      <c r="O1321" s="45"/>
      <c r="P1321" s="45"/>
      <c r="Q1321" s="45"/>
      <c r="R1321" s="45"/>
      <c r="AO1321" s="34"/>
      <c r="AP1321" s="34"/>
      <c r="AQ1321" s="34"/>
      <c r="AR1321" s="34"/>
      <c r="BR1321" s="69"/>
      <c r="BS1321" s="69"/>
      <c r="BT1321" s="69"/>
      <c r="BU1321" s="69"/>
      <c r="BV1321" s="69"/>
      <c r="BW1321" s="69"/>
      <c r="BX1321" s="69"/>
      <c r="BY1321" s="69"/>
      <c r="BZ1321" s="69"/>
      <c r="CA1321" s="69"/>
      <c r="CB1321" s="69"/>
      <c r="CC1321" s="69"/>
      <c r="CD1321" s="69"/>
      <c r="CE1321" s="69"/>
      <c r="CF1321" s="69"/>
      <c r="CG1321" s="69"/>
      <c r="CH1321" s="69"/>
      <c r="CI1321" s="69"/>
      <c r="CJ1321" s="69"/>
      <c r="CK1321" s="69"/>
      <c r="CL1321" s="83"/>
      <c r="CM1321" s="69"/>
    </row>
    <row r="1322" spans="10:91" x14ac:dyDescent="0.25">
      <c r="J1322" s="45"/>
      <c r="K1322" s="45"/>
      <c r="L1322" s="45"/>
      <c r="M1322" s="45"/>
      <c r="N1322" s="45"/>
      <c r="O1322" s="45"/>
      <c r="P1322" s="45"/>
      <c r="Q1322" s="45"/>
      <c r="R1322" s="45"/>
      <c r="AO1322" s="34"/>
      <c r="AP1322" s="34"/>
      <c r="AQ1322" s="34"/>
      <c r="AR1322" s="34"/>
      <c r="BR1322" s="69"/>
      <c r="BS1322" s="69"/>
      <c r="BT1322" s="69"/>
      <c r="BU1322" s="69"/>
      <c r="BV1322" s="69"/>
      <c r="BW1322" s="69"/>
      <c r="BX1322" s="69"/>
      <c r="BY1322" s="69"/>
      <c r="BZ1322" s="69"/>
      <c r="CA1322" s="69"/>
      <c r="CB1322" s="69"/>
      <c r="CC1322" s="69"/>
      <c r="CD1322" s="69"/>
      <c r="CE1322" s="69"/>
      <c r="CF1322" s="69"/>
      <c r="CG1322" s="69"/>
      <c r="CH1322" s="69"/>
      <c r="CI1322" s="69"/>
      <c r="CJ1322" s="69"/>
      <c r="CK1322" s="69"/>
      <c r="CL1322" s="83"/>
      <c r="CM1322" s="69"/>
    </row>
    <row r="1323" spans="10:91" x14ac:dyDescent="0.25">
      <c r="J1323" s="45"/>
      <c r="K1323" s="45"/>
      <c r="L1323" s="45"/>
      <c r="M1323" s="45"/>
      <c r="N1323" s="45"/>
      <c r="O1323" s="45"/>
      <c r="P1323" s="45"/>
      <c r="Q1323" s="45"/>
      <c r="R1323" s="45"/>
      <c r="AO1323" s="34"/>
      <c r="AP1323" s="34"/>
      <c r="AQ1323" s="34"/>
      <c r="AR1323" s="34"/>
      <c r="BR1323" s="69"/>
      <c r="BS1323" s="69"/>
      <c r="BT1323" s="69"/>
      <c r="BU1323" s="69"/>
      <c r="BV1323" s="69"/>
      <c r="BW1323" s="69"/>
      <c r="BX1323" s="69"/>
      <c r="BY1323" s="69"/>
      <c r="BZ1323" s="69"/>
      <c r="CA1323" s="69"/>
      <c r="CB1323" s="69"/>
      <c r="CC1323" s="69"/>
      <c r="CD1323" s="69"/>
      <c r="CE1323" s="69"/>
      <c r="CF1323" s="69"/>
      <c r="CG1323" s="69"/>
      <c r="CH1323" s="69"/>
      <c r="CI1323" s="69"/>
      <c r="CJ1323" s="69"/>
      <c r="CK1323" s="69"/>
      <c r="CL1323" s="83"/>
      <c r="CM1323" s="69"/>
    </row>
    <row r="1324" spans="10:91" x14ac:dyDescent="0.25">
      <c r="J1324" s="45"/>
      <c r="K1324" s="45"/>
      <c r="L1324" s="45"/>
      <c r="M1324" s="45"/>
      <c r="N1324" s="45"/>
      <c r="O1324" s="45"/>
      <c r="P1324" s="45"/>
      <c r="Q1324" s="45"/>
      <c r="R1324" s="45"/>
      <c r="AO1324" s="34"/>
      <c r="AP1324" s="34"/>
      <c r="AQ1324" s="34"/>
      <c r="AR1324" s="34"/>
      <c r="BR1324" s="69"/>
      <c r="BS1324" s="69"/>
      <c r="BT1324" s="69"/>
      <c r="BU1324" s="69"/>
      <c r="BV1324" s="69"/>
      <c r="BW1324" s="69"/>
      <c r="BX1324" s="69"/>
      <c r="BY1324" s="69"/>
      <c r="BZ1324" s="69"/>
      <c r="CA1324" s="69"/>
      <c r="CB1324" s="69"/>
      <c r="CC1324" s="69"/>
      <c r="CD1324" s="69"/>
      <c r="CE1324" s="69"/>
      <c r="CF1324" s="69"/>
      <c r="CG1324" s="69"/>
      <c r="CH1324" s="69"/>
      <c r="CI1324" s="69"/>
      <c r="CJ1324" s="69"/>
      <c r="CK1324" s="69"/>
      <c r="CL1324" s="83"/>
      <c r="CM1324" s="69"/>
    </row>
    <row r="1325" spans="10:91" x14ac:dyDescent="0.25">
      <c r="J1325" s="45"/>
      <c r="K1325" s="45"/>
      <c r="L1325" s="45"/>
      <c r="M1325" s="45"/>
      <c r="N1325" s="45"/>
      <c r="O1325" s="45"/>
      <c r="P1325" s="45"/>
      <c r="Q1325" s="45"/>
      <c r="R1325" s="45"/>
      <c r="AO1325" s="34"/>
      <c r="AP1325" s="34"/>
      <c r="AQ1325" s="34"/>
      <c r="AR1325" s="34"/>
      <c r="BR1325" s="69"/>
      <c r="BS1325" s="69"/>
      <c r="BT1325" s="69"/>
      <c r="BU1325" s="69"/>
      <c r="BV1325" s="69"/>
      <c r="BW1325" s="69"/>
      <c r="BX1325" s="69"/>
      <c r="BY1325" s="69"/>
      <c r="BZ1325" s="69"/>
      <c r="CA1325" s="69"/>
      <c r="CB1325" s="69"/>
      <c r="CC1325" s="69"/>
      <c r="CD1325" s="69"/>
      <c r="CE1325" s="69"/>
      <c r="CF1325" s="69"/>
      <c r="CG1325" s="69"/>
      <c r="CH1325" s="69"/>
      <c r="CI1325" s="69"/>
      <c r="CJ1325" s="69"/>
      <c r="CK1325" s="69"/>
      <c r="CL1325" s="83"/>
      <c r="CM1325" s="69"/>
    </row>
    <row r="1326" spans="10:91" x14ac:dyDescent="0.25">
      <c r="J1326" s="45"/>
      <c r="K1326" s="45"/>
      <c r="L1326" s="45"/>
      <c r="M1326" s="45"/>
      <c r="N1326" s="45"/>
      <c r="O1326" s="45"/>
      <c r="P1326" s="45"/>
      <c r="Q1326" s="45"/>
      <c r="R1326" s="45"/>
      <c r="AO1326" s="34"/>
      <c r="AP1326" s="34"/>
      <c r="AQ1326" s="34"/>
      <c r="AR1326" s="34"/>
      <c r="BR1326" s="69"/>
      <c r="BS1326" s="69"/>
      <c r="BT1326" s="69"/>
      <c r="BU1326" s="69"/>
      <c r="BV1326" s="69"/>
      <c r="BW1326" s="69"/>
      <c r="BX1326" s="69"/>
      <c r="BY1326" s="69"/>
      <c r="BZ1326" s="69"/>
      <c r="CA1326" s="69"/>
      <c r="CB1326" s="69"/>
      <c r="CC1326" s="69"/>
      <c r="CD1326" s="69"/>
      <c r="CE1326" s="69"/>
      <c r="CF1326" s="69"/>
      <c r="CG1326" s="69"/>
      <c r="CH1326" s="69"/>
      <c r="CI1326" s="69"/>
      <c r="CJ1326" s="69"/>
      <c r="CK1326" s="69"/>
      <c r="CL1326" s="83"/>
      <c r="CM1326" s="69"/>
    </row>
    <row r="1327" spans="10:91" x14ac:dyDescent="0.25">
      <c r="J1327" s="45"/>
      <c r="K1327" s="45"/>
      <c r="L1327" s="45"/>
      <c r="M1327" s="45"/>
      <c r="N1327" s="45"/>
      <c r="O1327" s="45"/>
      <c r="P1327" s="45"/>
      <c r="Q1327" s="45"/>
      <c r="R1327" s="45"/>
      <c r="AO1327" s="34"/>
      <c r="AP1327" s="34"/>
      <c r="AQ1327" s="34"/>
      <c r="AR1327" s="34"/>
      <c r="BR1327" s="69"/>
      <c r="BS1327" s="69"/>
      <c r="BT1327" s="69"/>
      <c r="BU1327" s="69"/>
      <c r="BV1327" s="69"/>
      <c r="BW1327" s="69"/>
      <c r="BX1327" s="69"/>
      <c r="BY1327" s="69"/>
      <c r="BZ1327" s="69"/>
      <c r="CA1327" s="69"/>
      <c r="CB1327" s="69"/>
      <c r="CC1327" s="69"/>
      <c r="CD1327" s="69"/>
      <c r="CE1327" s="69"/>
      <c r="CF1327" s="69"/>
      <c r="CG1327" s="69"/>
      <c r="CH1327" s="69"/>
      <c r="CI1327" s="69"/>
      <c r="CJ1327" s="69"/>
      <c r="CK1327" s="69"/>
      <c r="CL1327" s="83"/>
      <c r="CM1327" s="69"/>
    </row>
    <row r="1328" spans="10:91" x14ac:dyDescent="0.25">
      <c r="J1328" s="45"/>
      <c r="K1328" s="45"/>
      <c r="L1328" s="45"/>
      <c r="M1328" s="45"/>
      <c r="N1328" s="45"/>
      <c r="O1328" s="45"/>
      <c r="P1328" s="45"/>
      <c r="Q1328" s="45"/>
      <c r="R1328" s="45"/>
      <c r="AO1328" s="34"/>
      <c r="AP1328" s="34"/>
      <c r="AQ1328" s="34"/>
      <c r="AR1328" s="34"/>
      <c r="BR1328" s="69"/>
      <c r="BS1328" s="69"/>
      <c r="BT1328" s="69"/>
      <c r="BU1328" s="69"/>
      <c r="BV1328" s="69"/>
      <c r="BW1328" s="69"/>
      <c r="BX1328" s="69"/>
      <c r="BY1328" s="69"/>
      <c r="BZ1328" s="69"/>
      <c r="CA1328" s="69"/>
      <c r="CB1328" s="69"/>
      <c r="CC1328" s="69"/>
      <c r="CD1328" s="69"/>
      <c r="CE1328" s="69"/>
      <c r="CF1328" s="69"/>
      <c r="CG1328" s="69"/>
      <c r="CH1328" s="69"/>
      <c r="CI1328" s="69"/>
      <c r="CJ1328" s="69"/>
      <c r="CK1328" s="69"/>
      <c r="CL1328" s="83"/>
      <c r="CM1328" s="69"/>
    </row>
    <row r="1329" spans="10:91" x14ac:dyDescent="0.25">
      <c r="J1329" s="45"/>
      <c r="K1329" s="45"/>
      <c r="L1329" s="45"/>
      <c r="M1329" s="45"/>
      <c r="N1329" s="45"/>
      <c r="O1329" s="45"/>
      <c r="P1329" s="45"/>
      <c r="Q1329" s="45"/>
      <c r="R1329" s="45"/>
      <c r="AO1329" s="34"/>
      <c r="AP1329" s="34"/>
      <c r="AQ1329" s="34"/>
      <c r="AR1329" s="34"/>
      <c r="BR1329" s="69"/>
      <c r="BS1329" s="69"/>
      <c r="BT1329" s="69"/>
      <c r="BU1329" s="69"/>
      <c r="BV1329" s="69"/>
      <c r="BW1329" s="69"/>
      <c r="BX1329" s="69"/>
      <c r="BY1329" s="69"/>
      <c r="BZ1329" s="69"/>
      <c r="CA1329" s="69"/>
      <c r="CB1329" s="69"/>
      <c r="CC1329" s="69"/>
      <c r="CD1329" s="69"/>
      <c r="CE1329" s="69"/>
      <c r="CF1329" s="69"/>
      <c r="CG1329" s="69"/>
      <c r="CH1329" s="69"/>
      <c r="CI1329" s="69"/>
      <c r="CJ1329" s="69"/>
      <c r="CK1329" s="69"/>
      <c r="CL1329" s="83"/>
      <c r="CM1329" s="69"/>
    </row>
    <row r="1330" spans="10:91" x14ac:dyDescent="0.25">
      <c r="J1330" s="45"/>
      <c r="K1330" s="45"/>
      <c r="L1330" s="45"/>
      <c r="M1330" s="45"/>
      <c r="N1330" s="45"/>
      <c r="O1330" s="45"/>
      <c r="P1330" s="45"/>
      <c r="Q1330" s="45"/>
      <c r="R1330" s="45"/>
      <c r="AO1330" s="34"/>
      <c r="AP1330" s="34"/>
      <c r="AQ1330" s="34"/>
      <c r="AR1330" s="34"/>
      <c r="BR1330" s="69"/>
      <c r="BS1330" s="69"/>
      <c r="BT1330" s="69"/>
      <c r="BU1330" s="69"/>
      <c r="BV1330" s="69"/>
      <c r="BW1330" s="69"/>
      <c r="BX1330" s="69"/>
      <c r="BY1330" s="69"/>
      <c r="BZ1330" s="69"/>
      <c r="CA1330" s="69"/>
      <c r="CB1330" s="69"/>
      <c r="CC1330" s="69"/>
      <c r="CD1330" s="69"/>
      <c r="CE1330" s="69"/>
      <c r="CF1330" s="69"/>
      <c r="CG1330" s="69"/>
      <c r="CH1330" s="69"/>
      <c r="CI1330" s="69"/>
      <c r="CJ1330" s="69"/>
      <c r="CK1330" s="69"/>
      <c r="CL1330" s="83"/>
      <c r="CM1330" s="69"/>
    </row>
    <row r="1331" spans="10:91" x14ac:dyDescent="0.25">
      <c r="J1331" s="45"/>
      <c r="K1331" s="45"/>
      <c r="L1331" s="45"/>
      <c r="M1331" s="45"/>
      <c r="N1331" s="45"/>
      <c r="O1331" s="45"/>
      <c r="P1331" s="45"/>
      <c r="Q1331" s="45"/>
      <c r="R1331" s="45"/>
      <c r="AO1331" s="34"/>
      <c r="AP1331" s="34"/>
      <c r="AQ1331" s="34"/>
      <c r="AR1331" s="34"/>
      <c r="BR1331" s="69"/>
      <c r="BS1331" s="69"/>
      <c r="BT1331" s="69"/>
      <c r="BU1331" s="69"/>
      <c r="BV1331" s="69"/>
      <c r="BW1331" s="69"/>
      <c r="BX1331" s="69"/>
      <c r="BY1331" s="69"/>
      <c r="BZ1331" s="69"/>
      <c r="CA1331" s="69"/>
      <c r="CB1331" s="69"/>
      <c r="CC1331" s="69"/>
      <c r="CD1331" s="69"/>
      <c r="CE1331" s="69"/>
      <c r="CF1331" s="69"/>
      <c r="CG1331" s="69"/>
      <c r="CH1331" s="69"/>
      <c r="CI1331" s="69"/>
      <c r="CJ1331" s="69"/>
      <c r="CK1331" s="69"/>
      <c r="CL1331" s="83"/>
      <c r="CM1331" s="69"/>
    </row>
    <row r="1332" spans="10:91" x14ac:dyDescent="0.25">
      <c r="J1332" s="45"/>
      <c r="K1332" s="45"/>
      <c r="L1332" s="45"/>
      <c r="M1332" s="45"/>
      <c r="N1332" s="45"/>
      <c r="O1332" s="45"/>
      <c r="P1332" s="45"/>
      <c r="Q1332" s="45"/>
      <c r="R1332" s="45"/>
      <c r="AO1332" s="34"/>
      <c r="AP1332" s="34"/>
      <c r="AQ1332" s="34"/>
      <c r="AR1332" s="34"/>
      <c r="BR1332" s="69"/>
      <c r="BS1332" s="69"/>
      <c r="BT1332" s="69"/>
      <c r="BU1332" s="69"/>
      <c r="BV1332" s="69"/>
      <c r="BW1332" s="69"/>
      <c r="BX1332" s="69"/>
      <c r="BY1332" s="69"/>
      <c r="BZ1332" s="69"/>
      <c r="CA1332" s="69"/>
      <c r="CB1332" s="69"/>
      <c r="CC1332" s="69"/>
      <c r="CD1332" s="69"/>
      <c r="CE1332" s="69"/>
      <c r="CF1332" s="69"/>
      <c r="CG1332" s="69"/>
      <c r="CH1332" s="69"/>
      <c r="CI1332" s="69"/>
      <c r="CJ1332" s="69"/>
      <c r="CK1332" s="69"/>
      <c r="CL1332" s="83"/>
      <c r="CM1332" s="69"/>
    </row>
    <row r="1333" spans="10:91" x14ac:dyDescent="0.25">
      <c r="J1333" s="45"/>
      <c r="K1333" s="45"/>
      <c r="L1333" s="45"/>
      <c r="M1333" s="45"/>
      <c r="N1333" s="45"/>
      <c r="O1333" s="45"/>
      <c r="P1333" s="45"/>
      <c r="Q1333" s="45"/>
      <c r="R1333" s="45"/>
      <c r="AO1333" s="34"/>
      <c r="AP1333" s="34"/>
      <c r="AQ1333" s="34"/>
      <c r="AR1333" s="34"/>
      <c r="BR1333" s="69"/>
      <c r="BS1333" s="69"/>
      <c r="BT1333" s="69"/>
      <c r="BU1333" s="69"/>
      <c r="BV1333" s="69"/>
      <c r="BW1333" s="69"/>
      <c r="BX1333" s="69"/>
      <c r="BY1333" s="69"/>
      <c r="BZ1333" s="69"/>
      <c r="CA1333" s="69"/>
      <c r="CB1333" s="69"/>
      <c r="CC1333" s="69"/>
      <c r="CD1333" s="69"/>
      <c r="CE1333" s="69"/>
      <c r="CF1333" s="69"/>
      <c r="CG1333" s="69"/>
      <c r="CH1333" s="69"/>
      <c r="CI1333" s="69"/>
      <c r="CJ1333" s="69"/>
      <c r="CK1333" s="69"/>
      <c r="CL1333" s="83"/>
      <c r="CM1333" s="69"/>
    </row>
    <row r="1334" spans="10:91" x14ac:dyDescent="0.25">
      <c r="J1334" s="45"/>
      <c r="K1334" s="45"/>
      <c r="L1334" s="45"/>
      <c r="M1334" s="45"/>
      <c r="N1334" s="45"/>
      <c r="O1334" s="45"/>
      <c r="P1334" s="45"/>
      <c r="Q1334" s="45"/>
      <c r="R1334" s="45"/>
      <c r="AO1334" s="34"/>
      <c r="AP1334" s="34"/>
      <c r="AQ1334" s="34"/>
      <c r="AR1334" s="34"/>
      <c r="BR1334" s="69"/>
      <c r="BS1334" s="69"/>
      <c r="BT1334" s="69"/>
      <c r="BU1334" s="69"/>
      <c r="BV1334" s="69"/>
      <c r="BW1334" s="69"/>
      <c r="BX1334" s="69"/>
      <c r="BY1334" s="69"/>
      <c r="BZ1334" s="69"/>
      <c r="CA1334" s="69"/>
      <c r="CB1334" s="69"/>
      <c r="CC1334" s="69"/>
      <c r="CD1334" s="69"/>
      <c r="CE1334" s="69"/>
      <c r="CF1334" s="69"/>
      <c r="CG1334" s="69"/>
      <c r="CH1334" s="69"/>
      <c r="CI1334" s="69"/>
      <c r="CJ1334" s="69"/>
      <c r="CK1334" s="69"/>
      <c r="CL1334" s="83"/>
      <c r="CM1334" s="69"/>
    </row>
    <row r="1335" spans="10:91" x14ac:dyDescent="0.25">
      <c r="J1335" s="45"/>
      <c r="K1335" s="45"/>
      <c r="L1335" s="45"/>
      <c r="M1335" s="45"/>
      <c r="N1335" s="45"/>
      <c r="O1335" s="45"/>
      <c r="P1335" s="45"/>
      <c r="Q1335" s="45"/>
      <c r="R1335" s="45"/>
      <c r="AO1335" s="34"/>
      <c r="AP1335" s="34"/>
      <c r="AQ1335" s="34"/>
      <c r="AR1335" s="34"/>
      <c r="BR1335" s="69"/>
      <c r="BS1335" s="69"/>
      <c r="BT1335" s="69"/>
      <c r="BU1335" s="69"/>
      <c r="BV1335" s="69"/>
      <c r="BW1335" s="69"/>
      <c r="BX1335" s="69"/>
      <c r="BY1335" s="69"/>
      <c r="BZ1335" s="69"/>
      <c r="CA1335" s="69"/>
      <c r="CB1335" s="69"/>
      <c r="CC1335" s="69"/>
      <c r="CD1335" s="69"/>
      <c r="CE1335" s="69"/>
      <c r="CF1335" s="69"/>
      <c r="CG1335" s="69"/>
      <c r="CH1335" s="69"/>
      <c r="CI1335" s="69"/>
      <c r="CJ1335" s="69"/>
      <c r="CK1335" s="69"/>
      <c r="CL1335" s="83"/>
      <c r="CM1335" s="69"/>
    </row>
    <row r="1336" spans="10:91" x14ac:dyDescent="0.25">
      <c r="J1336" s="45"/>
      <c r="K1336" s="45"/>
      <c r="L1336" s="45"/>
      <c r="M1336" s="45"/>
      <c r="N1336" s="45"/>
      <c r="O1336" s="45"/>
      <c r="P1336" s="45"/>
      <c r="Q1336" s="45"/>
      <c r="R1336" s="45"/>
      <c r="AO1336" s="34"/>
      <c r="AP1336" s="34"/>
      <c r="AQ1336" s="34"/>
      <c r="AR1336" s="34"/>
      <c r="BR1336" s="69"/>
      <c r="BS1336" s="69"/>
      <c r="BT1336" s="69"/>
      <c r="BU1336" s="69"/>
      <c r="BV1336" s="69"/>
      <c r="BW1336" s="69"/>
      <c r="BX1336" s="69"/>
      <c r="BY1336" s="69"/>
      <c r="BZ1336" s="69"/>
      <c r="CA1336" s="69"/>
      <c r="CB1336" s="69"/>
      <c r="CC1336" s="69"/>
      <c r="CD1336" s="69"/>
      <c r="CE1336" s="69"/>
      <c r="CF1336" s="69"/>
      <c r="CG1336" s="69"/>
      <c r="CH1336" s="69"/>
      <c r="CI1336" s="69"/>
      <c r="CJ1336" s="69"/>
      <c r="CK1336" s="69"/>
      <c r="CL1336" s="83"/>
      <c r="CM1336" s="69"/>
    </row>
    <row r="1337" spans="10:91" x14ac:dyDescent="0.25">
      <c r="J1337" s="45"/>
      <c r="K1337" s="45"/>
      <c r="L1337" s="45"/>
      <c r="M1337" s="45"/>
      <c r="N1337" s="45"/>
      <c r="O1337" s="45"/>
      <c r="P1337" s="45"/>
      <c r="Q1337" s="45"/>
      <c r="R1337" s="45"/>
      <c r="AO1337" s="34"/>
      <c r="AP1337" s="34"/>
      <c r="AQ1337" s="34"/>
      <c r="AR1337" s="34"/>
      <c r="BR1337" s="69"/>
      <c r="BS1337" s="69"/>
      <c r="BT1337" s="69"/>
      <c r="BU1337" s="69"/>
      <c r="BV1337" s="69"/>
      <c r="BW1337" s="69"/>
      <c r="BX1337" s="69"/>
      <c r="BY1337" s="69"/>
      <c r="BZ1337" s="69"/>
      <c r="CA1337" s="69"/>
      <c r="CB1337" s="69"/>
      <c r="CC1337" s="69"/>
      <c r="CD1337" s="69"/>
      <c r="CE1337" s="69"/>
      <c r="CF1337" s="69"/>
      <c r="CG1337" s="69"/>
      <c r="CH1337" s="69"/>
      <c r="CI1337" s="69"/>
      <c r="CJ1337" s="69"/>
      <c r="CK1337" s="69"/>
      <c r="CL1337" s="83"/>
      <c r="CM1337" s="69"/>
    </row>
    <row r="1338" spans="10:91" x14ac:dyDescent="0.25">
      <c r="J1338" s="45"/>
      <c r="K1338" s="45"/>
      <c r="L1338" s="45"/>
      <c r="M1338" s="45"/>
      <c r="N1338" s="45"/>
      <c r="O1338" s="45"/>
      <c r="P1338" s="45"/>
      <c r="Q1338" s="45"/>
      <c r="R1338" s="45"/>
      <c r="AO1338" s="34"/>
      <c r="AP1338" s="34"/>
      <c r="AQ1338" s="34"/>
      <c r="AR1338" s="34"/>
      <c r="BR1338" s="69"/>
      <c r="BS1338" s="69"/>
      <c r="BT1338" s="69"/>
      <c r="BU1338" s="69"/>
      <c r="BV1338" s="69"/>
      <c r="BW1338" s="69"/>
      <c r="BX1338" s="69"/>
      <c r="BY1338" s="69"/>
      <c r="BZ1338" s="69"/>
      <c r="CA1338" s="69"/>
      <c r="CB1338" s="69"/>
      <c r="CC1338" s="69"/>
      <c r="CD1338" s="69"/>
      <c r="CE1338" s="69"/>
      <c r="CF1338" s="69"/>
      <c r="CG1338" s="69"/>
      <c r="CH1338" s="69"/>
      <c r="CI1338" s="69"/>
      <c r="CJ1338" s="69"/>
      <c r="CK1338" s="69"/>
      <c r="CL1338" s="83"/>
      <c r="CM1338" s="69"/>
    </row>
    <row r="1339" spans="10:91" x14ac:dyDescent="0.25">
      <c r="J1339" s="45"/>
      <c r="K1339" s="45"/>
      <c r="L1339" s="45"/>
      <c r="M1339" s="45"/>
      <c r="N1339" s="45"/>
      <c r="O1339" s="45"/>
      <c r="P1339" s="45"/>
      <c r="Q1339" s="45"/>
      <c r="R1339" s="45"/>
      <c r="AO1339" s="34"/>
      <c r="AP1339" s="34"/>
      <c r="AQ1339" s="34"/>
      <c r="AR1339" s="34"/>
      <c r="BR1339" s="69"/>
      <c r="BS1339" s="69"/>
      <c r="BT1339" s="69"/>
      <c r="BU1339" s="69"/>
      <c r="BV1339" s="69"/>
      <c r="BW1339" s="69"/>
      <c r="BX1339" s="69"/>
      <c r="BY1339" s="69"/>
      <c r="BZ1339" s="69"/>
      <c r="CA1339" s="69"/>
      <c r="CB1339" s="69"/>
      <c r="CC1339" s="69"/>
      <c r="CD1339" s="69"/>
      <c r="CE1339" s="69"/>
      <c r="CF1339" s="69"/>
      <c r="CG1339" s="69"/>
      <c r="CH1339" s="69"/>
      <c r="CI1339" s="69"/>
      <c r="CJ1339" s="69"/>
      <c r="CK1339" s="69"/>
      <c r="CL1339" s="83"/>
      <c r="CM1339" s="69"/>
    </row>
    <row r="1340" spans="10:91" x14ac:dyDescent="0.25">
      <c r="J1340" s="45"/>
      <c r="K1340" s="45"/>
      <c r="L1340" s="45"/>
      <c r="M1340" s="45"/>
      <c r="N1340" s="45"/>
      <c r="O1340" s="45"/>
      <c r="P1340" s="45"/>
      <c r="Q1340" s="45"/>
      <c r="R1340" s="45"/>
      <c r="AO1340" s="34"/>
      <c r="AP1340" s="34"/>
      <c r="AQ1340" s="34"/>
      <c r="AR1340" s="34"/>
      <c r="BR1340" s="69"/>
      <c r="BS1340" s="69"/>
      <c r="BT1340" s="69"/>
      <c r="BU1340" s="69"/>
      <c r="BV1340" s="69"/>
      <c r="BW1340" s="69"/>
      <c r="BX1340" s="69"/>
      <c r="BY1340" s="69"/>
      <c r="BZ1340" s="69"/>
      <c r="CA1340" s="69"/>
      <c r="CB1340" s="69"/>
      <c r="CC1340" s="69"/>
      <c r="CD1340" s="69"/>
      <c r="CE1340" s="69"/>
      <c r="CF1340" s="69"/>
      <c r="CG1340" s="69"/>
      <c r="CH1340" s="69"/>
      <c r="CI1340" s="69"/>
      <c r="CJ1340" s="69"/>
      <c r="CK1340" s="69"/>
      <c r="CL1340" s="83"/>
      <c r="CM1340" s="69"/>
    </row>
    <row r="1341" spans="10:91" x14ac:dyDescent="0.25">
      <c r="J1341" s="45"/>
      <c r="K1341" s="45"/>
      <c r="L1341" s="45"/>
      <c r="M1341" s="45"/>
      <c r="N1341" s="45"/>
      <c r="O1341" s="45"/>
      <c r="P1341" s="45"/>
      <c r="Q1341" s="45"/>
      <c r="R1341" s="45"/>
      <c r="AO1341" s="34"/>
      <c r="AP1341" s="34"/>
      <c r="AQ1341" s="34"/>
      <c r="AR1341" s="34"/>
      <c r="BR1341" s="69"/>
      <c r="BS1341" s="69"/>
      <c r="BT1341" s="69"/>
      <c r="BU1341" s="69"/>
      <c r="BV1341" s="69"/>
      <c r="BW1341" s="69"/>
      <c r="BX1341" s="69"/>
      <c r="BY1341" s="69"/>
      <c r="BZ1341" s="69"/>
      <c r="CA1341" s="69"/>
      <c r="CB1341" s="69"/>
      <c r="CC1341" s="69"/>
      <c r="CD1341" s="69"/>
      <c r="CE1341" s="69"/>
      <c r="CF1341" s="69"/>
      <c r="CG1341" s="69"/>
      <c r="CH1341" s="69"/>
      <c r="CI1341" s="69"/>
      <c r="CJ1341" s="69"/>
      <c r="CK1341" s="69"/>
      <c r="CL1341" s="83"/>
      <c r="CM1341" s="69"/>
    </row>
    <row r="1342" spans="10:91" x14ac:dyDescent="0.25">
      <c r="J1342" s="45"/>
      <c r="K1342" s="45"/>
      <c r="L1342" s="45"/>
      <c r="M1342" s="45"/>
      <c r="N1342" s="45"/>
      <c r="O1342" s="45"/>
      <c r="P1342" s="45"/>
      <c r="Q1342" s="45"/>
      <c r="R1342" s="45"/>
      <c r="AO1342" s="34"/>
      <c r="AP1342" s="34"/>
      <c r="AQ1342" s="34"/>
      <c r="AR1342" s="34"/>
      <c r="BR1342" s="69"/>
      <c r="BS1342" s="69"/>
      <c r="BT1342" s="69"/>
      <c r="BU1342" s="69"/>
      <c r="BV1342" s="69"/>
      <c r="BW1342" s="69"/>
      <c r="BX1342" s="69"/>
      <c r="BY1342" s="69"/>
      <c r="BZ1342" s="69"/>
      <c r="CA1342" s="69"/>
      <c r="CB1342" s="69"/>
      <c r="CC1342" s="69"/>
      <c r="CD1342" s="69"/>
      <c r="CE1342" s="69"/>
      <c r="CF1342" s="69"/>
      <c r="CG1342" s="69"/>
      <c r="CH1342" s="69"/>
      <c r="CI1342" s="69"/>
      <c r="CJ1342" s="69"/>
      <c r="CK1342" s="69"/>
      <c r="CL1342" s="83"/>
      <c r="CM1342" s="69"/>
    </row>
    <row r="1343" spans="10:91" x14ac:dyDescent="0.25">
      <c r="J1343" s="45"/>
      <c r="K1343" s="45"/>
      <c r="L1343" s="45"/>
      <c r="M1343" s="45"/>
      <c r="N1343" s="45"/>
      <c r="O1343" s="45"/>
      <c r="P1343" s="45"/>
      <c r="Q1343" s="45"/>
      <c r="R1343" s="45"/>
      <c r="AO1343" s="34"/>
      <c r="AP1343" s="34"/>
      <c r="AQ1343" s="34"/>
      <c r="AR1343" s="34"/>
      <c r="BR1343" s="69"/>
      <c r="BS1343" s="69"/>
      <c r="BT1343" s="69"/>
      <c r="BU1343" s="69"/>
      <c r="BV1343" s="69"/>
      <c r="BW1343" s="69"/>
      <c r="BX1343" s="69"/>
      <c r="BY1343" s="69"/>
      <c r="BZ1343" s="69"/>
      <c r="CA1343" s="69"/>
      <c r="CB1343" s="69"/>
      <c r="CC1343" s="69"/>
      <c r="CD1343" s="69"/>
      <c r="CE1343" s="69"/>
      <c r="CF1343" s="69"/>
      <c r="CG1343" s="69"/>
      <c r="CH1343" s="69"/>
      <c r="CI1343" s="69"/>
      <c r="CJ1343" s="69"/>
      <c r="CK1343" s="69"/>
      <c r="CL1343" s="83"/>
      <c r="CM1343" s="69"/>
    </row>
    <row r="1344" spans="10:91" x14ac:dyDescent="0.25">
      <c r="J1344" s="45"/>
      <c r="K1344" s="45"/>
      <c r="L1344" s="45"/>
      <c r="M1344" s="45"/>
      <c r="N1344" s="45"/>
      <c r="O1344" s="45"/>
      <c r="P1344" s="45"/>
      <c r="Q1344" s="45"/>
      <c r="R1344" s="45"/>
      <c r="AO1344" s="34"/>
      <c r="AP1344" s="34"/>
      <c r="AQ1344" s="34"/>
      <c r="AR1344" s="34"/>
      <c r="BR1344" s="69"/>
      <c r="BS1344" s="69"/>
      <c r="BT1344" s="69"/>
      <c r="BU1344" s="69"/>
      <c r="BV1344" s="69"/>
      <c r="BW1344" s="69"/>
      <c r="BX1344" s="69"/>
      <c r="BY1344" s="69"/>
      <c r="BZ1344" s="69"/>
      <c r="CA1344" s="69"/>
      <c r="CB1344" s="69"/>
      <c r="CC1344" s="69"/>
      <c r="CD1344" s="69"/>
      <c r="CE1344" s="69"/>
      <c r="CF1344" s="69"/>
      <c r="CG1344" s="69"/>
      <c r="CH1344" s="69"/>
      <c r="CI1344" s="69"/>
      <c r="CJ1344" s="69"/>
      <c r="CK1344" s="69"/>
      <c r="CL1344" s="83"/>
      <c r="CM1344" s="69"/>
    </row>
    <row r="1345" spans="10:91" x14ac:dyDescent="0.25">
      <c r="J1345" s="45"/>
      <c r="K1345" s="45"/>
      <c r="L1345" s="45"/>
      <c r="M1345" s="45"/>
      <c r="N1345" s="45"/>
      <c r="O1345" s="45"/>
      <c r="P1345" s="45"/>
      <c r="Q1345" s="45"/>
      <c r="R1345" s="45"/>
      <c r="AO1345" s="34"/>
      <c r="AP1345" s="34"/>
      <c r="AQ1345" s="34"/>
      <c r="AR1345" s="34"/>
      <c r="BR1345" s="69"/>
      <c r="BS1345" s="69"/>
      <c r="BT1345" s="69"/>
      <c r="BU1345" s="69"/>
      <c r="BV1345" s="69"/>
      <c r="BW1345" s="69"/>
      <c r="BX1345" s="69"/>
      <c r="BY1345" s="69"/>
      <c r="BZ1345" s="69"/>
      <c r="CA1345" s="69"/>
      <c r="CB1345" s="69"/>
      <c r="CC1345" s="69"/>
      <c r="CD1345" s="69"/>
      <c r="CE1345" s="69"/>
      <c r="CF1345" s="69"/>
      <c r="CG1345" s="69"/>
      <c r="CH1345" s="69"/>
      <c r="CI1345" s="69"/>
      <c r="CJ1345" s="69"/>
      <c r="CK1345" s="69"/>
      <c r="CL1345" s="83"/>
      <c r="CM1345" s="69"/>
    </row>
    <row r="1346" spans="10:91" x14ac:dyDescent="0.25">
      <c r="J1346" s="45"/>
      <c r="K1346" s="45"/>
      <c r="L1346" s="45"/>
      <c r="M1346" s="45"/>
      <c r="N1346" s="45"/>
      <c r="O1346" s="45"/>
      <c r="P1346" s="45"/>
      <c r="Q1346" s="45"/>
      <c r="R1346" s="45"/>
      <c r="AO1346" s="34"/>
      <c r="AP1346" s="34"/>
      <c r="AQ1346" s="34"/>
      <c r="AR1346" s="34"/>
      <c r="BR1346" s="69"/>
      <c r="BS1346" s="69"/>
      <c r="BT1346" s="69"/>
      <c r="BU1346" s="69"/>
      <c r="BV1346" s="69"/>
      <c r="BW1346" s="69"/>
      <c r="BX1346" s="69"/>
      <c r="BY1346" s="69"/>
      <c r="BZ1346" s="69"/>
      <c r="CA1346" s="69"/>
      <c r="CB1346" s="69"/>
      <c r="CC1346" s="69"/>
      <c r="CD1346" s="69"/>
      <c r="CE1346" s="69"/>
      <c r="CF1346" s="69"/>
      <c r="CG1346" s="69"/>
      <c r="CH1346" s="69"/>
      <c r="CI1346" s="69"/>
      <c r="CJ1346" s="69"/>
      <c r="CK1346" s="69"/>
      <c r="CL1346" s="83"/>
      <c r="CM1346" s="69"/>
    </row>
    <row r="1347" spans="10:91" x14ac:dyDescent="0.25">
      <c r="J1347" s="45"/>
      <c r="K1347" s="45"/>
      <c r="L1347" s="45"/>
      <c r="M1347" s="45"/>
      <c r="N1347" s="45"/>
      <c r="O1347" s="45"/>
      <c r="P1347" s="45"/>
      <c r="Q1347" s="45"/>
      <c r="R1347" s="45"/>
      <c r="AO1347" s="34"/>
      <c r="AP1347" s="34"/>
      <c r="AQ1347" s="34"/>
      <c r="AR1347" s="34"/>
      <c r="BR1347" s="69"/>
      <c r="BS1347" s="69"/>
      <c r="BT1347" s="69"/>
      <c r="BU1347" s="69"/>
      <c r="BV1347" s="69"/>
      <c r="BW1347" s="69"/>
      <c r="BX1347" s="69"/>
      <c r="BY1347" s="69"/>
      <c r="BZ1347" s="69"/>
      <c r="CA1347" s="69"/>
      <c r="CB1347" s="69"/>
      <c r="CC1347" s="69"/>
      <c r="CD1347" s="69"/>
      <c r="CE1347" s="69"/>
      <c r="CF1347" s="69"/>
      <c r="CG1347" s="69"/>
      <c r="CH1347" s="69"/>
      <c r="CI1347" s="69"/>
      <c r="CJ1347" s="69"/>
      <c r="CK1347" s="69"/>
      <c r="CL1347" s="83"/>
      <c r="CM1347" s="69"/>
    </row>
    <row r="1348" spans="10:91" x14ac:dyDescent="0.25">
      <c r="J1348" s="45"/>
      <c r="K1348" s="45"/>
      <c r="L1348" s="45"/>
      <c r="M1348" s="45"/>
      <c r="N1348" s="45"/>
      <c r="O1348" s="45"/>
      <c r="P1348" s="45"/>
      <c r="Q1348" s="45"/>
      <c r="R1348" s="45"/>
      <c r="AO1348" s="34"/>
      <c r="AP1348" s="34"/>
      <c r="AQ1348" s="34"/>
      <c r="AR1348" s="34"/>
      <c r="BR1348" s="69"/>
      <c r="BS1348" s="69"/>
      <c r="BT1348" s="69"/>
      <c r="BU1348" s="69"/>
      <c r="BV1348" s="69"/>
      <c r="BW1348" s="69"/>
      <c r="BX1348" s="69"/>
      <c r="BY1348" s="69"/>
      <c r="BZ1348" s="69"/>
      <c r="CA1348" s="69"/>
      <c r="CB1348" s="69"/>
      <c r="CC1348" s="69"/>
      <c r="CD1348" s="69"/>
      <c r="CE1348" s="69"/>
      <c r="CF1348" s="69"/>
      <c r="CG1348" s="69"/>
      <c r="CH1348" s="69"/>
      <c r="CI1348" s="69"/>
      <c r="CJ1348" s="69"/>
      <c r="CK1348" s="69"/>
      <c r="CL1348" s="83"/>
      <c r="CM1348" s="69"/>
    </row>
    <row r="1349" spans="10:91" x14ac:dyDescent="0.25">
      <c r="J1349" s="45"/>
      <c r="K1349" s="45"/>
      <c r="L1349" s="45"/>
      <c r="M1349" s="45"/>
      <c r="N1349" s="45"/>
      <c r="O1349" s="45"/>
      <c r="P1349" s="45"/>
      <c r="Q1349" s="45"/>
      <c r="R1349" s="45"/>
      <c r="AO1349" s="34"/>
      <c r="AP1349" s="34"/>
      <c r="AQ1349" s="34"/>
      <c r="AR1349" s="34"/>
      <c r="BR1349" s="69"/>
      <c r="BS1349" s="69"/>
      <c r="BT1349" s="69"/>
      <c r="BU1349" s="69"/>
      <c r="BV1349" s="69"/>
      <c r="BW1349" s="69"/>
      <c r="BX1349" s="69"/>
      <c r="BY1349" s="69"/>
      <c r="BZ1349" s="69"/>
      <c r="CA1349" s="69"/>
      <c r="CB1349" s="69"/>
      <c r="CC1349" s="69"/>
      <c r="CD1349" s="69"/>
      <c r="CE1349" s="69"/>
      <c r="CF1349" s="69"/>
      <c r="CG1349" s="69"/>
      <c r="CH1349" s="69"/>
      <c r="CI1349" s="69"/>
      <c r="CJ1349" s="69"/>
      <c r="CK1349" s="69"/>
      <c r="CL1349" s="83"/>
      <c r="CM1349" s="69"/>
    </row>
    <row r="1350" spans="10:91" x14ac:dyDescent="0.25">
      <c r="J1350" s="45"/>
      <c r="K1350" s="45"/>
      <c r="L1350" s="45"/>
      <c r="M1350" s="45"/>
      <c r="N1350" s="45"/>
      <c r="O1350" s="45"/>
      <c r="P1350" s="45"/>
      <c r="Q1350" s="45"/>
      <c r="R1350" s="45"/>
      <c r="AO1350" s="34"/>
      <c r="AP1350" s="34"/>
      <c r="AQ1350" s="34"/>
      <c r="AR1350" s="34"/>
      <c r="BR1350" s="69"/>
      <c r="BS1350" s="69"/>
      <c r="BT1350" s="69"/>
      <c r="BU1350" s="69"/>
      <c r="BV1350" s="69"/>
      <c r="BW1350" s="69"/>
      <c r="BX1350" s="69"/>
      <c r="BY1350" s="69"/>
      <c r="BZ1350" s="69"/>
      <c r="CA1350" s="69"/>
      <c r="CB1350" s="69"/>
      <c r="CC1350" s="69"/>
      <c r="CD1350" s="69"/>
      <c r="CE1350" s="69"/>
      <c r="CF1350" s="69"/>
      <c r="CG1350" s="69"/>
      <c r="CH1350" s="69"/>
      <c r="CI1350" s="69"/>
      <c r="CJ1350" s="69"/>
      <c r="CK1350" s="69"/>
      <c r="CL1350" s="83"/>
      <c r="CM1350" s="69"/>
    </row>
    <row r="1351" spans="10:91" x14ac:dyDescent="0.25">
      <c r="J1351" s="45"/>
      <c r="K1351" s="45"/>
      <c r="L1351" s="45"/>
      <c r="M1351" s="45"/>
      <c r="N1351" s="45"/>
      <c r="O1351" s="45"/>
      <c r="P1351" s="45"/>
      <c r="Q1351" s="45"/>
      <c r="R1351" s="45"/>
      <c r="AO1351" s="34"/>
      <c r="AP1351" s="34"/>
      <c r="AQ1351" s="34"/>
      <c r="AR1351" s="34"/>
      <c r="BR1351" s="69"/>
      <c r="BS1351" s="69"/>
      <c r="BT1351" s="69"/>
      <c r="BU1351" s="69"/>
      <c r="BV1351" s="69"/>
      <c r="BW1351" s="69"/>
      <c r="BX1351" s="69"/>
      <c r="BY1351" s="69"/>
      <c r="BZ1351" s="69"/>
      <c r="CA1351" s="69"/>
      <c r="CB1351" s="69"/>
      <c r="CC1351" s="69"/>
      <c r="CD1351" s="69"/>
      <c r="CE1351" s="69"/>
      <c r="CF1351" s="69"/>
      <c r="CG1351" s="69"/>
      <c r="CH1351" s="69"/>
      <c r="CI1351" s="69"/>
      <c r="CJ1351" s="69"/>
      <c r="CK1351" s="69"/>
      <c r="CL1351" s="83"/>
      <c r="CM1351" s="69"/>
    </row>
    <row r="1352" spans="10:91" x14ac:dyDescent="0.25">
      <c r="J1352" s="45"/>
      <c r="K1352" s="45"/>
      <c r="L1352" s="45"/>
      <c r="M1352" s="45"/>
      <c r="N1352" s="45"/>
      <c r="O1352" s="45"/>
      <c r="P1352" s="45"/>
      <c r="Q1352" s="45"/>
      <c r="R1352" s="45"/>
      <c r="AO1352" s="34"/>
      <c r="AP1352" s="34"/>
      <c r="AQ1352" s="34"/>
      <c r="AR1352" s="34"/>
      <c r="BR1352" s="69"/>
      <c r="BS1352" s="69"/>
      <c r="BT1352" s="69"/>
      <c r="BU1352" s="69"/>
      <c r="BV1352" s="69"/>
      <c r="BW1352" s="69"/>
      <c r="BX1352" s="69"/>
      <c r="BY1352" s="69"/>
      <c r="BZ1352" s="69"/>
      <c r="CA1352" s="69"/>
      <c r="CB1352" s="69"/>
      <c r="CC1352" s="69"/>
      <c r="CD1352" s="69"/>
      <c r="CE1352" s="69"/>
      <c r="CF1352" s="69"/>
      <c r="CG1352" s="69"/>
      <c r="CH1352" s="69"/>
      <c r="CI1352" s="69"/>
      <c r="CJ1352" s="69"/>
      <c r="CK1352" s="69"/>
      <c r="CL1352" s="83"/>
      <c r="CM1352" s="69"/>
    </row>
    <row r="1353" spans="10:91" x14ac:dyDescent="0.25">
      <c r="J1353" s="45"/>
      <c r="K1353" s="45"/>
      <c r="L1353" s="45"/>
      <c r="M1353" s="45"/>
      <c r="N1353" s="45"/>
      <c r="O1353" s="45"/>
      <c r="P1353" s="45"/>
      <c r="Q1353" s="45"/>
      <c r="R1353" s="45"/>
      <c r="AO1353" s="34"/>
      <c r="AP1353" s="34"/>
      <c r="AQ1353" s="34"/>
      <c r="AR1353" s="34"/>
      <c r="BR1353" s="69"/>
      <c r="BS1353" s="69"/>
      <c r="BT1353" s="69"/>
      <c r="BU1353" s="69"/>
      <c r="BV1353" s="69"/>
      <c r="BW1353" s="69"/>
      <c r="BX1353" s="69"/>
      <c r="BY1353" s="69"/>
      <c r="BZ1353" s="69"/>
      <c r="CA1353" s="69"/>
      <c r="CB1353" s="69"/>
      <c r="CC1353" s="69"/>
      <c r="CD1353" s="69"/>
      <c r="CE1353" s="69"/>
      <c r="CF1353" s="69"/>
      <c r="CG1353" s="69"/>
      <c r="CH1353" s="69"/>
      <c r="CI1353" s="69"/>
      <c r="CJ1353" s="69"/>
      <c r="CK1353" s="69"/>
      <c r="CL1353" s="83"/>
      <c r="CM1353" s="69"/>
    </row>
    <row r="1354" spans="10:91" x14ac:dyDescent="0.25">
      <c r="J1354" s="45"/>
      <c r="K1354" s="45"/>
      <c r="L1354" s="45"/>
      <c r="M1354" s="45"/>
      <c r="N1354" s="45"/>
      <c r="O1354" s="45"/>
      <c r="P1354" s="45"/>
      <c r="Q1354" s="45"/>
      <c r="R1354" s="45"/>
      <c r="AO1354" s="34"/>
      <c r="AP1354" s="34"/>
      <c r="AQ1354" s="34"/>
      <c r="AR1354" s="34"/>
      <c r="BR1354" s="69"/>
      <c r="BS1354" s="69"/>
      <c r="BT1354" s="69"/>
      <c r="BU1354" s="69"/>
      <c r="BV1354" s="69"/>
      <c r="BW1354" s="69"/>
      <c r="BX1354" s="69"/>
      <c r="BY1354" s="69"/>
      <c r="BZ1354" s="69"/>
      <c r="CA1354" s="69"/>
      <c r="CB1354" s="69"/>
      <c r="CC1354" s="69"/>
      <c r="CD1354" s="69"/>
      <c r="CE1354" s="69"/>
      <c r="CF1354" s="69"/>
      <c r="CG1354" s="69"/>
      <c r="CH1354" s="69"/>
      <c r="CI1354" s="69"/>
      <c r="CJ1354" s="69"/>
      <c r="CK1354" s="69"/>
      <c r="CL1354" s="83"/>
      <c r="CM1354" s="69"/>
    </row>
    <row r="1355" spans="10:91" x14ac:dyDescent="0.25">
      <c r="J1355" s="45"/>
      <c r="K1355" s="45"/>
      <c r="L1355" s="45"/>
      <c r="M1355" s="45"/>
      <c r="N1355" s="45"/>
      <c r="O1355" s="45"/>
      <c r="P1355" s="45"/>
      <c r="Q1355" s="45"/>
      <c r="R1355" s="45"/>
      <c r="AO1355" s="34"/>
      <c r="AP1355" s="34"/>
      <c r="AQ1355" s="34"/>
      <c r="AR1355" s="34"/>
      <c r="BR1355" s="69"/>
      <c r="BS1355" s="69"/>
      <c r="BT1355" s="69"/>
      <c r="BU1355" s="69"/>
      <c r="BV1355" s="69"/>
      <c r="BW1355" s="69"/>
      <c r="BX1355" s="69"/>
      <c r="BY1355" s="69"/>
      <c r="BZ1355" s="69"/>
      <c r="CA1355" s="69"/>
      <c r="CB1355" s="69"/>
      <c r="CC1355" s="69"/>
      <c r="CD1355" s="69"/>
      <c r="CE1355" s="69"/>
      <c r="CF1355" s="69"/>
      <c r="CG1355" s="69"/>
      <c r="CH1355" s="69"/>
      <c r="CI1355" s="69"/>
      <c r="CJ1355" s="69"/>
      <c r="CK1355" s="69"/>
      <c r="CL1355" s="83"/>
      <c r="CM1355" s="69"/>
    </row>
    <row r="1356" spans="10:91" x14ac:dyDescent="0.25">
      <c r="J1356" s="45"/>
      <c r="K1356" s="45"/>
      <c r="L1356" s="45"/>
      <c r="M1356" s="45"/>
      <c r="N1356" s="45"/>
      <c r="O1356" s="45"/>
      <c r="P1356" s="45"/>
      <c r="Q1356" s="45"/>
      <c r="R1356" s="45"/>
      <c r="AO1356" s="34"/>
      <c r="AP1356" s="34"/>
      <c r="AQ1356" s="34"/>
      <c r="AR1356" s="34"/>
      <c r="BR1356" s="69"/>
      <c r="BS1356" s="69"/>
      <c r="BT1356" s="69"/>
      <c r="BU1356" s="69"/>
      <c r="BV1356" s="69"/>
      <c r="BW1356" s="69"/>
      <c r="BX1356" s="69"/>
      <c r="BY1356" s="69"/>
      <c r="BZ1356" s="69"/>
      <c r="CA1356" s="69"/>
      <c r="CB1356" s="69"/>
      <c r="CC1356" s="69"/>
      <c r="CD1356" s="69"/>
      <c r="CE1356" s="69"/>
      <c r="CF1356" s="69"/>
      <c r="CG1356" s="69"/>
      <c r="CH1356" s="69"/>
      <c r="CI1356" s="69"/>
      <c r="CJ1356" s="69"/>
      <c r="CK1356" s="69"/>
      <c r="CL1356" s="83"/>
      <c r="CM1356" s="69"/>
    </row>
    <row r="1357" spans="10:91" x14ac:dyDescent="0.25">
      <c r="J1357" s="45"/>
      <c r="K1357" s="45"/>
      <c r="L1357" s="45"/>
      <c r="M1357" s="45"/>
      <c r="N1357" s="45"/>
      <c r="O1357" s="45"/>
      <c r="P1357" s="45"/>
      <c r="Q1357" s="45"/>
      <c r="R1357" s="45"/>
      <c r="AO1357" s="34"/>
      <c r="AP1357" s="34"/>
      <c r="AQ1357" s="34"/>
      <c r="AR1357" s="34"/>
      <c r="BR1357" s="69"/>
      <c r="BS1357" s="69"/>
      <c r="BT1357" s="69"/>
      <c r="BU1357" s="69"/>
      <c r="BV1357" s="69"/>
      <c r="BW1357" s="69"/>
      <c r="BX1357" s="69"/>
      <c r="BY1357" s="69"/>
      <c r="BZ1357" s="69"/>
      <c r="CA1357" s="69"/>
      <c r="CB1357" s="69"/>
      <c r="CC1357" s="69"/>
      <c r="CD1357" s="69"/>
      <c r="CE1357" s="69"/>
      <c r="CF1357" s="69"/>
      <c r="CG1357" s="69"/>
      <c r="CH1357" s="69"/>
      <c r="CI1357" s="69"/>
      <c r="CJ1357" s="69"/>
      <c r="CK1357" s="69"/>
      <c r="CL1357" s="83"/>
      <c r="CM1357" s="69"/>
    </row>
    <row r="1358" spans="10:91" x14ac:dyDescent="0.25">
      <c r="J1358" s="45"/>
      <c r="K1358" s="45"/>
      <c r="L1358" s="45"/>
      <c r="M1358" s="45"/>
      <c r="N1358" s="45"/>
      <c r="O1358" s="45"/>
      <c r="P1358" s="45"/>
      <c r="Q1358" s="45"/>
      <c r="R1358" s="45"/>
      <c r="AO1358" s="34"/>
      <c r="AP1358" s="34"/>
      <c r="AQ1358" s="34"/>
      <c r="AR1358" s="34"/>
      <c r="BR1358" s="69"/>
      <c r="BS1358" s="69"/>
      <c r="BT1358" s="69"/>
      <c r="BU1358" s="69"/>
      <c r="BV1358" s="69"/>
      <c r="BW1358" s="69"/>
      <c r="BX1358" s="69"/>
      <c r="BY1358" s="69"/>
      <c r="BZ1358" s="69"/>
      <c r="CA1358" s="69"/>
      <c r="CB1358" s="69"/>
      <c r="CC1358" s="69"/>
      <c r="CD1358" s="69"/>
      <c r="CE1358" s="69"/>
      <c r="CF1358" s="69"/>
      <c r="CG1358" s="69"/>
      <c r="CH1358" s="69"/>
      <c r="CI1358" s="69"/>
      <c r="CJ1358" s="69"/>
      <c r="CK1358" s="69"/>
      <c r="CL1358" s="83"/>
      <c r="CM1358" s="69"/>
    </row>
    <row r="1359" spans="10:91" x14ac:dyDescent="0.25">
      <c r="J1359" s="45"/>
      <c r="K1359" s="45"/>
      <c r="L1359" s="45"/>
      <c r="M1359" s="45"/>
      <c r="N1359" s="45"/>
      <c r="O1359" s="45"/>
      <c r="P1359" s="45"/>
      <c r="Q1359" s="45"/>
      <c r="R1359" s="45"/>
      <c r="AO1359" s="34"/>
      <c r="AP1359" s="34"/>
      <c r="AQ1359" s="34"/>
      <c r="AR1359" s="34"/>
      <c r="BR1359" s="69"/>
      <c r="BS1359" s="69"/>
      <c r="BT1359" s="69"/>
      <c r="BU1359" s="69"/>
      <c r="BV1359" s="69"/>
      <c r="BW1359" s="69"/>
      <c r="BX1359" s="69"/>
      <c r="BY1359" s="69"/>
      <c r="BZ1359" s="69"/>
      <c r="CA1359" s="69"/>
      <c r="CB1359" s="69"/>
      <c r="CC1359" s="69"/>
      <c r="CD1359" s="69"/>
      <c r="CE1359" s="69"/>
      <c r="CF1359" s="69"/>
      <c r="CG1359" s="69"/>
      <c r="CH1359" s="69"/>
      <c r="CI1359" s="69"/>
      <c r="CJ1359" s="69"/>
      <c r="CK1359" s="69"/>
      <c r="CL1359" s="83"/>
      <c r="CM1359" s="69"/>
    </row>
    <row r="1360" spans="10:91" x14ac:dyDescent="0.25">
      <c r="J1360" s="45"/>
      <c r="K1360" s="45"/>
      <c r="L1360" s="45"/>
      <c r="M1360" s="45"/>
      <c r="N1360" s="45"/>
      <c r="O1360" s="45"/>
      <c r="P1360" s="45"/>
      <c r="Q1360" s="45"/>
      <c r="R1360" s="45"/>
      <c r="AO1360" s="34"/>
      <c r="AP1360" s="34"/>
      <c r="AQ1360" s="34"/>
      <c r="AR1360" s="34"/>
      <c r="BR1360" s="69"/>
      <c r="BS1360" s="69"/>
      <c r="BT1360" s="69"/>
      <c r="BU1360" s="69"/>
      <c r="BV1360" s="69"/>
      <c r="BW1360" s="69"/>
      <c r="BX1360" s="69"/>
      <c r="BY1360" s="69"/>
      <c r="BZ1360" s="69"/>
      <c r="CA1360" s="69"/>
      <c r="CB1360" s="69"/>
      <c r="CC1360" s="69"/>
      <c r="CD1360" s="69"/>
      <c r="CE1360" s="69"/>
      <c r="CF1360" s="69"/>
      <c r="CG1360" s="69"/>
      <c r="CH1360" s="69"/>
      <c r="CI1360" s="69"/>
      <c r="CJ1360" s="69"/>
      <c r="CK1360" s="69"/>
      <c r="CL1360" s="83"/>
      <c r="CM1360" s="69"/>
    </row>
    <row r="1361" spans="10:91" x14ac:dyDescent="0.25">
      <c r="J1361" s="45"/>
      <c r="K1361" s="45"/>
      <c r="L1361" s="45"/>
      <c r="M1361" s="45"/>
      <c r="N1361" s="45"/>
      <c r="O1361" s="45"/>
      <c r="P1361" s="45"/>
      <c r="Q1361" s="45"/>
      <c r="R1361" s="45"/>
      <c r="AO1361" s="34"/>
      <c r="AP1361" s="34"/>
      <c r="AQ1361" s="34"/>
      <c r="AR1361" s="34"/>
      <c r="BR1361" s="69"/>
      <c r="BS1361" s="69"/>
      <c r="BT1361" s="69"/>
      <c r="BU1361" s="69"/>
      <c r="BV1361" s="69"/>
      <c r="BW1361" s="69"/>
      <c r="BX1361" s="69"/>
      <c r="BY1361" s="69"/>
      <c r="BZ1361" s="69"/>
      <c r="CA1361" s="69"/>
      <c r="CB1361" s="69"/>
      <c r="CC1361" s="69"/>
      <c r="CD1361" s="69"/>
      <c r="CE1361" s="69"/>
      <c r="CF1361" s="69"/>
      <c r="CG1361" s="69"/>
      <c r="CH1361" s="69"/>
      <c r="CI1361" s="69"/>
      <c r="CJ1361" s="69"/>
      <c r="CK1361" s="69"/>
      <c r="CL1361" s="83"/>
      <c r="CM1361" s="69"/>
    </row>
    <row r="1362" spans="10:91" x14ac:dyDescent="0.25">
      <c r="J1362" s="45"/>
      <c r="K1362" s="45"/>
      <c r="L1362" s="45"/>
      <c r="M1362" s="45"/>
      <c r="N1362" s="45"/>
      <c r="O1362" s="45"/>
      <c r="P1362" s="45"/>
      <c r="Q1362" s="45"/>
      <c r="R1362" s="45"/>
      <c r="AO1362" s="34"/>
      <c r="AP1362" s="34"/>
      <c r="AQ1362" s="34"/>
      <c r="AR1362" s="34"/>
      <c r="BR1362" s="69"/>
      <c r="BS1362" s="69"/>
      <c r="BT1362" s="69"/>
      <c r="BU1362" s="69"/>
      <c r="BV1362" s="69"/>
      <c r="BW1362" s="69"/>
      <c r="BX1362" s="69"/>
      <c r="BY1362" s="69"/>
      <c r="BZ1362" s="69"/>
      <c r="CA1362" s="69"/>
      <c r="CB1362" s="69"/>
      <c r="CC1362" s="69"/>
      <c r="CD1362" s="69"/>
      <c r="CE1362" s="69"/>
      <c r="CF1362" s="69"/>
      <c r="CG1362" s="69"/>
      <c r="CH1362" s="69"/>
      <c r="CI1362" s="69"/>
      <c r="CJ1362" s="69"/>
      <c r="CK1362" s="69"/>
      <c r="CL1362" s="83"/>
      <c r="CM1362" s="69"/>
    </row>
    <row r="1363" spans="10:91" x14ac:dyDescent="0.25">
      <c r="J1363" s="45"/>
      <c r="K1363" s="45"/>
      <c r="L1363" s="45"/>
      <c r="M1363" s="45"/>
      <c r="N1363" s="45"/>
      <c r="O1363" s="45"/>
      <c r="P1363" s="45"/>
      <c r="Q1363" s="45"/>
      <c r="R1363" s="45"/>
      <c r="AO1363" s="34"/>
      <c r="AP1363" s="34"/>
      <c r="AQ1363" s="34"/>
      <c r="AR1363" s="34"/>
      <c r="BR1363" s="69"/>
      <c r="BS1363" s="69"/>
      <c r="BT1363" s="69"/>
      <c r="BU1363" s="69"/>
      <c r="BV1363" s="69"/>
      <c r="BW1363" s="69"/>
      <c r="BX1363" s="69"/>
      <c r="BY1363" s="69"/>
      <c r="BZ1363" s="69"/>
      <c r="CA1363" s="69"/>
      <c r="CB1363" s="69"/>
      <c r="CC1363" s="69"/>
      <c r="CD1363" s="69"/>
      <c r="CE1363" s="69"/>
      <c r="CF1363" s="69"/>
      <c r="CG1363" s="69"/>
      <c r="CH1363" s="69"/>
      <c r="CI1363" s="69"/>
      <c r="CJ1363" s="69"/>
      <c r="CK1363" s="69"/>
      <c r="CL1363" s="83"/>
      <c r="CM1363" s="69"/>
    </row>
    <row r="1364" spans="10:91" x14ac:dyDescent="0.25">
      <c r="J1364" s="45"/>
      <c r="K1364" s="45"/>
      <c r="L1364" s="45"/>
      <c r="M1364" s="45"/>
      <c r="N1364" s="45"/>
      <c r="O1364" s="45"/>
      <c r="P1364" s="45"/>
      <c r="Q1364" s="45"/>
      <c r="R1364" s="45"/>
      <c r="AO1364" s="34"/>
      <c r="AP1364" s="34"/>
      <c r="AQ1364" s="34"/>
      <c r="AR1364" s="34"/>
      <c r="BR1364" s="69"/>
      <c r="BS1364" s="69"/>
      <c r="BT1364" s="69"/>
      <c r="BU1364" s="69"/>
      <c r="BV1364" s="69"/>
      <c r="BW1364" s="69"/>
      <c r="BX1364" s="69"/>
      <c r="BY1364" s="69"/>
      <c r="BZ1364" s="69"/>
      <c r="CA1364" s="69"/>
      <c r="CB1364" s="69"/>
      <c r="CC1364" s="69"/>
      <c r="CD1364" s="69"/>
      <c r="CE1364" s="69"/>
      <c r="CF1364" s="69"/>
      <c r="CG1364" s="69"/>
      <c r="CH1364" s="69"/>
      <c r="CI1364" s="69"/>
      <c r="CJ1364" s="69"/>
      <c r="CK1364" s="69"/>
      <c r="CL1364" s="83"/>
      <c r="CM1364" s="69"/>
    </row>
    <row r="1365" spans="10:91" x14ac:dyDescent="0.25">
      <c r="J1365" s="45"/>
      <c r="K1365" s="45"/>
      <c r="L1365" s="45"/>
      <c r="M1365" s="45"/>
      <c r="N1365" s="45"/>
      <c r="O1365" s="45"/>
      <c r="P1365" s="45"/>
      <c r="Q1365" s="45"/>
      <c r="R1365" s="45"/>
      <c r="AO1365" s="34"/>
      <c r="AP1365" s="34"/>
      <c r="AQ1365" s="34"/>
      <c r="AR1365" s="34"/>
      <c r="BR1365" s="69"/>
      <c r="BS1365" s="69"/>
      <c r="BT1365" s="69"/>
      <c r="BU1365" s="69"/>
      <c r="BV1365" s="69"/>
      <c r="BW1365" s="69"/>
      <c r="BX1365" s="69"/>
      <c r="BY1365" s="69"/>
      <c r="BZ1365" s="69"/>
      <c r="CA1365" s="69"/>
      <c r="CB1365" s="69"/>
      <c r="CC1365" s="69"/>
      <c r="CD1365" s="69"/>
      <c r="CE1365" s="69"/>
      <c r="CF1365" s="69"/>
      <c r="CG1365" s="69"/>
      <c r="CH1365" s="69"/>
      <c r="CI1365" s="69"/>
      <c r="CJ1365" s="69"/>
      <c r="CK1365" s="69"/>
      <c r="CL1365" s="83"/>
      <c r="CM1365" s="69"/>
    </row>
    <row r="1366" spans="10:91" x14ac:dyDescent="0.25">
      <c r="J1366" s="45"/>
      <c r="K1366" s="45"/>
      <c r="L1366" s="45"/>
      <c r="M1366" s="45"/>
      <c r="N1366" s="45"/>
      <c r="O1366" s="45"/>
      <c r="P1366" s="45"/>
      <c r="Q1366" s="45"/>
      <c r="R1366" s="45"/>
      <c r="AO1366" s="34"/>
      <c r="AP1366" s="34"/>
      <c r="AQ1366" s="34"/>
      <c r="AR1366" s="34"/>
      <c r="BR1366" s="69"/>
      <c r="BS1366" s="69"/>
      <c r="BT1366" s="69"/>
      <c r="BU1366" s="69"/>
      <c r="BV1366" s="69"/>
      <c r="BW1366" s="69"/>
      <c r="BX1366" s="69"/>
      <c r="BY1366" s="69"/>
      <c r="BZ1366" s="69"/>
      <c r="CA1366" s="69"/>
      <c r="CB1366" s="69"/>
      <c r="CC1366" s="69"/>
      <c r="CD1366" s="69"/>
      <c r="CE1366" s="69"/>
      <c r="CF1366" s="69"/>
      <c r="CG1366" s="69"/>
      <c r="CH1366" s="69"/>
      <c r="CI1366" s="69"/>
      <c r="CJ1366" s="69"/>
      <c r="CK1366" s="69"/>
      <c r="CL1366" s="83"/>
      <c r="CM1366" s="69"/>
    </row>
    <row r="1367" spans="10:91" x14ac:dyDescent="0.25">
      <c r="J1367" s="45"/>
      <c r="K1367" s="45"/>
      <c r="L1367" s="45"/>
      <c r="M1367" s="45"/>
      <c r="N1367" s="45"/>
      <c r="O1367" s="45"/>
      <c r="P1367" s="45"/>
      <c r="Q1367" s="45"/>
      <c r="R1367" s="45"/>
      <c r="AO1367" s="34"/>
      <c r="AP1367" s="34"/>
      <c r="AQ1367" s="34"/>
      <c r="AR1367" s="34"/>
      <c r="BR1367" s="69"/>
      <c r="BS1367" s="69"/>
      <c r="BT1367" s="69"/>
      <c r="BU1367" s="69"/>
      <c r="BV1367" s="69"/>
      <c r="BW1367" s="69"/>
      <c r="BX1367" s="69"/>
      <c r="BY1367" s="69"/>
      <c r="BZ1367" s="69"/>
      <c r="CA1367" s="69"/>
      <c r="CB1367" s="69"/>
      <c r="CC1367" s="69"/>
      <c r="CD1367" s="69"/>
      <c r="CE1367" s="69"/>
      <c r="CF1367" s="69"/>
      <c r="CG1367" s="69"/>
      <c r="CH1367" s="69"/>
      <c r="CI1367" s="69"/>
      <c r="CJ1367" s="69"/>
      <c r="CK1367" s="69"/>
      <c r="CL1367" s="83"/>
      <c r="CM1367" s="69"/>
    </row>
    <row r="1368" spans="10:91" x14ac:dyDescent="0.25">
      <c r="J1368" s="45"/>
      <c r="K1368" s="45"/>
      <c r="L1368" s="45"/>
      <c r="M1368" s="45"/>
      <c r="N1368" s="45"/>
      <c r="O1368" s="45"/>
      <c r="P1368" s="45"/>
      <c r="Q1368" s="45"/>
      <c r="R1368" s="45"/>
      <c r="AO1368" s="34"/>
      <c r="AP1368" s="34"/>
      <c r="AQ1368" s="34"/>
      <c r="AR1368" s="34"/>
      <c r="BR1368" s="69"/>
      <c r="BS1368" s="69"/>
      <c r="BT1368" s="69"/>
      <c r="BU1368" s="69"/>
      <c r="BV1368" s="69"/>
      <c r="BW1368" s="69"/>
      <c r="BX1368" s="69"/>
      <c r="BY1368" s="69"/>
      <c r="BZ1368" s="69"/>
      <c r="CA1368" s="69"/>
      <c r="CB1368" s="69"/>
      <c r="CC1368" s="69"/>
      <c r="CD1368" s="69"/>
      <c r="CE1368" s="69"/>
      <c r="CF1368" s="69"/>
      <c r="CG1368" s="69"/>
      <c r="CH1368" s="69"/>
      <c r="CI1368" s="69"/>
      <c r="CJ1368" s="69"/>
      <c r="CK1368" s="69"/>
      <c r="CL1368" s="83"/>
      <c r="CM1368" s="69"/>
    </row>
    <row r="1369" spans="10:91" x14ac:dyDescent="0.25">
      <c r="J1369" s="45"/>
      <c r="K1369" s="45"/>
      <c r="L1369" s="45"/>
      <c r="M1369" s="45"/>
      <c r="N1369" s="45"/>
      <c r="O1369" s="45"/>
      <c r="P1369" s="45"/>
      <c r="Q1369" s="45"/>
      <c r="R1369" s="45"/>
      <c r="AO1369" s="34"/>
      <c r="AP1369" s="34"/>
      <c r="AQ1369" s="34"/>
      <c r="AR1369" s="34"/>
      <c r="BR1369" s="69"/>
      <c r="BS1369" s="69"/>
      <c r="BT1369" s="69"/>
      <c r="BU1369" s="69"/>
      <c r="BV1369" s="69"/>
      <c r="BW1369" s="69"/>
      <c r="BX1369" s="69"/>
      <c r="BY1369" s="69"/>
      <c r="BZ1369" s="69"/>
      <c r="CA1369" s="69"/>
      <c r="CB1369" s="69"/>
      <c r="CC1369" s="69"/>
      <c r="CD1369" s="69"/>
      <c r="CE1369" s="69"/>
      <c r="CF1369" s="69"/>
      <c r="CG1369" s="69"/>
      <c r="CH1369" s="69"/>
      <c r="CI1369" s="69"/>
      <c r="CJ1369" s="69"/>
      <c r="CK1369" s="69"/>
      <c r="CL1369" s="83"/>
      <c r="CM1369" s="69"/>
    </row>
    <row r="1370" spans="10:91" x14ac:dyDescent="0.25">
      <c r="J1370" s="45"/>
      <c r="K1370" s="45"/>
      <c r="L1370" s="45"/>
      <c r="M1370" s="45"/>
      <c r="N1370" s="45"/>
      <c r="O1370" s="45"/>
      <c r="P1370" s="45"/>
      <c r="Q1370" s="45"/>
      <c r="R1370" s="45"/>
      <c r="AO1370" s="34"/>
      <c r="AP1370" s="34"/>
      <c r="AQ1370" s="34"/>
      <c r="AR1370" s="34"/>
      <c r="BR1370" s="69"/>
      <c r="BS1370" s="69"/>
      <c r="BT1370" s="69"/>
      <c r="BU1370" s="69"/>
      <c r="BV1370" s="69"/>
      <c r="BW1370" s="69"/>
      <c r="BX1370" s="69"/>
      <c r="BY1370" s="69"/>
      <c r="BZ1370" s="69"/>
      <c r="CA1370" s="69"/>
      <c r="CB1370" s="69"/>
      <c r="CC1370" s="69"/>
      <c r="CD1370" s="69"/>
      <c r="CE1370" s="69"/>
      <c r="CF1370" s="69"/>
      <c r="CG1370" s="69"/>
      <c r="CH1370" s="69"/>
      <c r="CI1370" s="69"/>
      <c r="CJ1370" s="69"/>
      <c r="CK1370" s="69"/>
      <c r="CL1370" s="83"/>
      <c r="CM1370" s="69"/>
    </row>
    <row r="1371" spans="10:91" x14ac:dyDescent="0.25">
      <c r="J1371" s="45"/>
      <c r="K1371" s="45"/>
      <c r="L1371" s="45"/>
      <c r="M1371" s="45"/>
      <c r="N1371" s="45"/>
      <c r="O1371" s="45"/>
      <c r="P1371" s="45"/>
      <c r="Q1371" s="45"/>
      <c r="R1371" s="45"/>
      <c r="AO1371" s="34"/>
      <c r="AP1371" s="34"/>
      <c r="AQ1371" s="34"/>
      <c r="AR1371" s="34"/>
      <c r="BR1371" s="69"/>
      <c r="BS1371" s="69"/>
      <c r="BT1371" s="69"/>
      <c r="BU1371" s="69"/>
      <c r="BV1371" s="69"/>
      <c r="BW1371" s="69"/>
      <c r="BX1371" s="69"/>
      <c r="BY1371" s="69"/>
      <c r="BZ1371" s="69"/>
      <c r="CA1371" s="69"/>
      <c r="CB1371" s="69"/>
      <c r="CC1371" s="69"/>
      <c r="CD1371" s="69"/>
      <c r="CE1371" s="69"/>
      <c r="CF1371" s="69"/>
      <c r="CG1371" s="69"/>
      <c r="CH1371" s="69"/>
      <c r="CI1371" s="69"/>
      <c r="CJ1371" s="69"/>
      <c r="CK1371" s="69"/>
      <c r="CL1371" s="83"/>
      <c r="CM1371" s="69"/>
    </row>
    <row r="1372" spans="10:91" x14ac:dyDescent="0.25">
      <c r="J1372" s="45"/>
      <c r="K1372" s="45"/>
      <c r="L1372" s="45"/>
      <c r="M1372" s="45"/>
      <c r="N1372" s="45"/>
      <c r="O1372" s="45"/>
      <c r="P1372" s="45"/>
      <c r="Q1372" s="45"/>
      <c r="R1372" s="45"/>
      <c r="AO1372" s="34"/>
      <c r="AP1372" s="34"/>
      <c r="AQ1372" s="34"/>
      <c r="AR1372" s="34"/>
      <c r="BR1372" s="69"/>
      <c r="BS1372" s="69"/>
      <c r="BT1372" s="69"/>
      <c r="BU1372" s="69"/>
      <c r="BV1372" s="69"/>
      <c r="BW1372" s="69"/>
      <c r="BX1372" s="69"/>
      <c r="BY1372" s="69"/>
      <c r="BZ1372" s="69"/>
      <c r="CA1372" s="69"/>
      <c r="CB1372" s="69"/>
      <c r="CC1372" s="69"/>
      <c r="CD1372" s="69"/>
      <c r="CE1372" s="69"/>
      <c r="CF1372" s="69"/>
      <c r="CG1372" s="69"/>
      <c r="CH1372" s="69"/>
      <c r="CI1372" s="69"/>
      <c r="CJ1372" s="69"/>
      <c r="CK1372" s="69"/>
      <c r="CL1372" s="83"/>
      <c r="CM1372" s="69"/>
    </row>
    <row r="1373" spans="10:91" x14ac:dyDescent="0.25">
      <c r="J1373" s="45"/>
      <c r="K1373" s="45"/>
      <c r="L1373" s="45"/>
      <c r="M1373" s="45"/>
      <c r="N1373" s="45"/>
      <c r="O1373" s="45"/>
      <c r="P1373" s="45"/>
      <c r="Q1373" s="45"/>
      <c r="R1373" s="45"/>
      <c r="AO1373" s="34"/>
      <c r="AP1373" s="34"/>
      <c r="AQ1373" s="34"/>
      <c r="AR1373" s="34"/>
      <c r="BR1373" s="69"/>
      <c r="BS1373" s="69"/>
      <c r="BT1373" s="69"/>
      <c r="BU1373" s="69"/>
      <c r="BV1373" s="69"/>
      <c r="BW1373" s="69"/>
      <c r="BX1373" s="69"/>
      <c r="BY1373" s="69"/>
      <c r="BZ1373" s="69"/>
      <c r="CA1373" s="69"/>
      <c r="CB1373" s="69"/>
      <c r="CC1373" s="69"/>
      <c r="CD1373" s="69"/>
      <c r="CE1373" s="69"/>
      <c r="CF1373" s="69"/>
      <c r="CG1373" s="69"/>
      <c r="CH1373" s="69"/>
      <c r="CI1373" s="69"/>
      <c r="CJ1373" s="69"/>
      <c r="CK1373" s="69"/>
      <c r="CL1373" s="83"/>
      <c r="CM1373" s="69"/>
    </row>
    <row r="1374" spans="10:91" x14ac:dyDescent="0.25">
      <c r="J1374" s="45"/>
      <c r="K1374" s="45"/>
      <c r="L1374" s="45"/>
      <c r="M1374" s="45"/>
      <c r="N1374" s="45"/>
      <c r="O1374" s="45"/>
      <c r="P1374" s="45"/>
      <c r="Q1374" s="45"/>
      <c r="R1374" s="45"/>
      <c r="AO1374" s="34"/>
      <c r="AP1374" s="34"/>
      <c r="AQ1374" s="34"/>
      <c r="AR1374" s="34"/>
      <c r="BR1374" s="69"/>
      <c r="BS1374" s="69"/>
      <c r="BT1374" s="69"/>
      <c r="BU1374" s="69"/>
      <c r="BV1374" s="69"/>
      <c r="BW1374" s="69"/>
      <c r="BX1374" s="69"/>
      <c r="BY1374" s="69"/>
      <c r="BZ1374" s="69"/>
      <c r="CA1374" s="69"/>
      <c r="CB1374" s="69"/>
      <c r="CC1374" s="69"/>
      <c r="CD1374" s="69"/>
      <c r="CE1374" s="69"/>
      <c r="CF1374" s="69"/>
      <c r="CG1374" s="69"/>
      <c r="CH1374" s="69"/>
      <c r="CI1374" s="69"/>
      <c r="CJ1374" s="69"/>
      <c r="CK1374" s="69"/>
      <c r="CL1374" s="83"/>
      <c r="CM1374" s="69"/>
    </row>
    <row r="1375" spans="10:91" x14ac:dyDescent="0.25">
      <c r="J1375" s="45"/>
      <c r="K1375" s="45"/>
      <c r="L1375" s="45"/>
      <c r="M1375" s="45"/>
      <c r="N1375" s="45"/>
      <c r="O1375" s="45"/>
      <c r="P1375" s="45"/>
      <c r="Q1375" s="45"/>
      <c r="R1375" s="45"/>
      <c r="AO1375" s="34"/>
      <c r="AP1375" s="34"/>
      <c r="AQ1375" s="34"/>
      <c r="AR1375" s="34"/>
      <c r="BR1375" s="69"/>
      <c r="BS1375" s="69"/>
      <c r="BT1375" s="69"/>
      <c r="BU1375" s="69"/>
      <c r="BV1375" s="69"/>
      <c r="BW1375" s="69"/>
      <c r="BX1375" s="69"/>
      <c r="BY1375" s="69"/>
      <c r="BZ1375" s="69"/>
      <c r="CA1375" s="69"/>
      <c r="CB1375" s="69"/>
      <c r="CC1375" s="69"/>
      <c r="CD1375" s="69"/>
      <c r="CE1375" s="69"/>
      <c r="CF1375" s="69"/>
      <c r="CG1375" s="69"/>
      <c r="CH1375" s="69"/>
      <c r="CI1375" s="69"/>
      <c r="CJ1375" s="69"/>
      <c r="CK1375" s="69"/>
      <c r="CL1375" s="83"/>
      <c r="CM1375" s="69"/>
    </row>
    <row r="1376" spans="10:91" x14ac:dyDescent="0.25">
      <c r="J1376" s="45"/>
      <c r="K1376" s="45"/>
      <c r="L1376" s="45"/>
      <c r="M1376" s="45"/>
      <c r="N1376" s="45"/>
      <c r="O1376" s="45"/>
      <c r="P1376" s="45"/>
      <c r="Q1376" s="45"/>
      <c r="R1376" s="45"/>
      <c r="AO1376" s="34"/>
      <c r="AP1376" s="34"/>
      <c r="AQ1376" s="34"/>
      <c r="AR1376" s="34"/>
      <c r="BR1376" s="69"/>
      <c r="BS1376" s="69"/>
      <c r="BT1376" s="69"/>
      <c r="BU1376" s="69"/>
      <c r="BV1376" s="69"/>
      <c r="BW1376" s="69"/>
      <c r="BX1376" s="69"/>
      <c r="BY1376" s="69"/>
      <c r="BZ1376" s="69"/>
      <c r="CA1376" s="69"/>
      <c r="CB1376" s="69"/>
      <c r="CC1376" s="69"/>
      <c r="CD1376" s="69"/>
      <c r="CE1376" s="69"/>
      <c r="CF1376" s="69"/>
      <c r="CG1376" s="69"/>
      <c r="CH1376" s="69"/>
      <c r="CI1376" s="69"/>
      <c r="CJ1376" s="69"/>
      <c r="CK1376" s="69"/>
      <c r="CL1376" s="83"/>
      <c r="CM1376" s="69"/>
    </row>
    <row r="1377" spans="10:91" x14ac:dyDescent="0.25">
      <c r="J1377" s="45"/>
      <c r="K1377" s="45"/>
      <c r="L1377" s="45"/>
      <c r="M1377" s="45"/>
      <c r="N1377" s="45"/>
      <c r="O1377" s="45"/>
      <c r="P1377" s="45"/>
      <c r="Q1377" s="45"/>
      <c r="R1377" s="45"/>
      <c r="AO1377" s="34"/>
      <c r="AP1377" s="34"/>
      <c r="AQ1377" s="34"/>
      <c r="AR1377" s="34"/>
      <c r="BR1377" s="69"/>
      <c r="BS1377" s="69"/>
      <c r="BT1377" s="69"/>
      <c r="BU1377" s="69"/>
      <c r="BV1377" s="69"/>
      <c r="BW1377" s="69"/>
      <c r="BX1377" s="69"/>
      <c r="BY1377" s="69"/>
      <c r="BZ1377" s="69"/>
      <c r="CA1377" s="69"/>
      <c r="CB1377" s="69"/>
      <c r="CC1377" s="69"/>
      <c r="CD1377" s="69"/>
      <c r="CE1377" s="69"/>
      <c r="CF1377" s="69"/>
      <c r="CG1377" s="69"/>
      <c r="CH1377" s="69"/>
      <c r="CI1377" s="69"/>
      <c r="CJ1377" s="69"/>
      <c r="CK1377" s="69"/>
      <c r="CL1377" s="83"/>
      <c r="CM1377" s="69"/>
    </row>
    <row r="1378" spans="10:91" x14ac:dyDescent="0.25">
      <c r="J1378" s="45"/>
      <c r="K1378" s="45"/>
      <c r="L1378" s="45"/>
      <c r="M1378" s="45"/>
      <c r="N1378" s="45"/>
      <c r="O1378" s="45"/>
      <c r="P1378" s="45"/>
      <c r="Q1378" s="45"/>
      <c r="R1378" s="45"/>
      <c r="AO1378" s="34"/>
      <c r="AP1378" s="34"/>
      <c r="AQ1378" s="34"/>
      <c r="AR1378" s="34"/>
      <c r="BR1378" s="69"/>
      <c r="BS1378" s="69"/>
      <c r="BT1378" s="69"/>
      <c r="BU1378" s="69"/>
      <c r="BV1378" s="69"/>
      <c r="BW1378" s="69"/>
      <c r="BX1378" s="69"/>
      <c r="BY1378" s="69"/>
      <c r="BZ1378" s="69"/>
      <c r="CA1378" s="69"/>
      <c r="CB1378" s="69"/>
      <c r="CC1378" s="69"/>
      <c r="CD1378" s="69"/>
      <c r="CE1378" s="69"/>
      <c r="CF1378" s="69"/>
      <c r="CG1378" s="69"/>
      <c r="CH1378" s="69"/>
      <c r="CI1378" s="69"/>
      <c r="CJ1378" s="69"/>
      <c r="CK1378" s="69"/>
      <c r="CL1378" s="83"/>
      <c r="CM1378" s="69"/>
    </row>
    <row r="1379" spans="10:91" x14ac:dyDescent="0.25">
      <c r="J1379" s="45"/>
      <c r="K1379" s="45"/>
      <c r="L1379" s="45"/>
      <c r="M1379" s="45"/>
      <c r="N1379" s="45"/>
      <c r="O1379" s="45"/>
      <c r="P1379" s="45"/>
      <c r="Q1379" s="45"/>
      <c r="R1379" s="45"/>
      <c r="AO1379" s="34"/>
      <c r="AP1379" s="34"/>
      <c r="AQ1379" s="34"/>
      <c r="AR1379" s="34"/>
      <c r="BR1379" s="69"/>
      <c r="BS1379" s="69"/>
      <c r="BT1379" s="69"/>
      <c r="BU1379" s="69"/>
      <c r="BV1379" s="69"/>
      <c r="BW1379" s="69"/>
      <c r="BX1379" s="69"/>
      <c r="BY1379" s="69"/>
      <c r="BZ1379" s="69"/>
      <c r="CA1379" s="69"/>
      <c r="CB1379" s="69"/>
      <c r="CC1379" s="69"/>
      <c r="CD1379" s="69"/>
      <c r="CE1379" s="69"/>
      <c r="CF1379" s="69"/>
      <c r="CG1379" s="69"/>
      <c r="CH1379" s="69"/>
      <c r="CI1379" s="69"/>
      <c r="CJ1379" s="69"/>
      <c r="CK1379" s="69"/>
      <c r="CL1379" s="83"/>
      <c r="CM1379" s="69"/>
    </row>
    <row r="1380" spans="10:91" x14ac:dyDescent="0.25">
      <c r="J1380" s="45"/>
      <c r="K1380" s="45"/>
      <c r="L1380" s="45"/>
      <c r="M1380" s="45"/>
      <c r="N1380" s="45"/>
      <c r="O1380" s="45"/>
      <c r="P1380" s="45"/>
      <c r="Q1380" s="45"/>
      <c r="R1380" s="45"/>
      <c r="AO1380" s="34"/>
      <c r="AP1380" s="34"/>
      <c r="AQ1380" s="34"/>
      <c r="AR1380" s="34"/>
      <c r="BR1380" s="69"/>
      <c r="BS1380" s="69"/>
      <c r="BT1380" s="69"/>
      <c r="BU1380" s="69"/>
      <c r="BV1380" s="69"/>
      <c r="BW1380" s="69"/>
      <c r="BX1380" s="69"/>
      <c r="BY1380" s="69"/>
      <c r="BZ1380" s="69"/>
      <c r="CA1380" s="69"/>
      <c r="CB1380" s="69"/>
      <c r="CC1380" s="69"/>
      <c r="CD1380" s="69"/>
      <c r="CE1380" s="69"/>
      <c r="CF1380" s="69"/>
      <c r="CG1380" s="69"/>
      <c r="CH1380" s="69"/>
      <c r="CI1380" s="69"/>
      <c r="CJ1380" s="69"/>
      <c r="CK1380" s="69"/>
      <c r="CL1380" s="83"/>
      <c r="CM1380" s="69"/>
    </row>
    <row r="1381" spans="10:91" x14ac:dyDescent="0.25">
      <c r="J1381" s="45"/>
      <c r="K1381" s="45"/>
      <c r="L1381" s="45"/>
      <c r="M1381" s="45"/>
      <c r="N1381" s="45"/>
      <c r="O1381" s="45"/>
      <c r="P1381" s="45"/>
      <c r="Q1381" s="45"/>
      <c r="R1381" s="45"/>
      <c r="AO1381" s="34"/>
      <c r="AP1381" s="34"/>
      <c r="AQ1381" s="34"/>
      <c r="AR1381" s="34"/>
      <c r="BR1381" s="69"/>
      <c r="BS1381" s="69"/>
      <c r="BT1381" s="69"/>
      <c r="BU1381" s="69"/>
      <c r="BV1381" s="69"/>
      <c r="BW1381" s="69"/>
      <c r="BX1381" s="69"/>
      <c r="BY1381" s="69"/>
      <c r="BZ1381" s="69"/>
      <c r="CA1381" s="69"/>
      <c r="CB1381" s="69"/>
      <c r="CC1381" s="69"/>
      <c r="CD1381" s="69"/>
      <c r="CE1381" s="69"/>
      <c r="CF1381" s="69"/>
      <c r="CG1381" s="69"/>
      <c r="CH1381" s="69"/>
      <c r="CI1381" s="69"/>
      <c r="CJ1381" s="69"/>
      <c r="CK1381" s="69"/>
      <c r="CL1381" s="83"/>
      <c r="CM1381" s="69"/>
    </row>
    <row r="1382" spans="10:91" x14ac:dyDescent="0.25">
      <c r="J1382" s="45"/>
      <c r="K1382" s="45"/>
      <c r="L1382" s="45"/>
      <c r="M1382" s="45"/>
      <c r="N1382" s="45"/>
      <c r="O1382" s="45"/>
      <c r="P1382" s="45"/>
      <c r="Q1382" s="45"/>
      <c r="R1382" s="45"/>
      <c r="AO1382" s="34"/>
      <c r="AP1382" s="34"/>
      <c r="AQ1382" s="34"/>
      <c r="AR1382" s="34"/>
      <c r="BR1382" s="69"/>
      <c r="BS1382" s="69"/>
      <c r="BT1382" s="69"/>
      <c r="BU1382" s="69"/>
      <c r="BV1382" s="69"/>
      <c r="BW1382" s="69"/>
      <c r="BX1382" s="69"/>
      <c r="BY1382" s="69"/>
      <c r="BZ1382" s="69"/>
      <c r="CA1382" s="69"/>
      <c r="CB1382" s="69"/>
      <c r="CC1382" s="69"/>
      <c r="CD1382" s="69"/>
      <c r="CE1382" s="69"/>
      <c r="CF1382" s="69"/>
      <c r="CG1382" s="69"/>
      <c r="CH1382" s="69"/>
      <c r="CI1382" s="69"/>
      <c r="CJ1382" s="69"/>
      <c r="CK1382" s="69"/>
      <c r="CL1382" s="83"/>
      <c r="CM1382" s="69"/>
    </row>
    <row r="1383" spans="10:91" x14ac:dyDescent="0.25">
      <c r="J1383" s="45"/>
      <c r="K1383" s="45"/>
      <c r="L1383" s="45"/>
      <c r="M1383" s="45"/>
      <c r="N1383" s="45"/>
      <c r="O1383" s="45"/>
      <c r="P1383" s="45"/>
      <c r="Q1383" s="45"/>
      <c r="R1383" s="45"/>
      <c r="AO1383" s="34"/>
      <c r="AP1383" s="34"/>
      <c r="AQ1383" s="34"/>
      <c r="AR1383" s="34"/>
      <c r="BR1383" s="69"/>
      <c r="BS1383" s="69"/>
      <c r="BT1383" s="69"/>
      <c r="BU1383" s="69"/>
      <c r="BV1383" s="69"/>
      <c r="BW1383" s="69"/>
      <c r="BX1383" s="69"/>
      <c r="BY1383" s="69"/>
      <c r="BZ1383" s="69"/>
      <c r="CA1383" s="69"/>
      <c r="CB1383" s="69"/>
      <c r="CC1383" s="69"/>
      <c r="CD1383" s="69"/>
      <c r="CE1383" s="69"/>
      <c r="CF1383" s="69"/>
      <c r="CG1383" s="69"/>
      <c r="CH1383" s="69"/>
      <c r="CI1383" s="69"/>
      <c r="CJ1383" s="69"/>
      <c r="CK1383" s="69"/>
      <c r="CL1383" s="83"/>
      <c r="CM1383" s="69"/>
    </row>
    <row r="1384" spans="10:91" x14ac:dyDescent="0.25">
      <c r="J1384" s="45"/>
      <c r="K1384" s="45"/>
      <c r="L1384" s="45"/>
      <c r="M1384" s="45"/>
      <c r="N1384" s="45"/>
      <c r="O1384" s="45"/>
      <c r="P1384" s="45"/>
      <c r="Q1384" s="45"/>
      <c r="R1384" s="45"/>
      <c r="AO1384" s="34"/>
      <c r="AP1384" s="34"/>
      <c r="AQ1384" s="34"/>
      <c r="AR1384" s="34"/>
      <c r="BR1384" s="69"/>
      <c r="BS1384" s="69"/>
      <c r="BT1384" s="69"/>
      <c r="BU1384" s="69"/>
      <c r="BV1384" s="69"/>
      <c r="BW1384" s="69"/>
      <c r="BX1384" s="69"/>
      <c r="BY1384" s="69"/>
      <c r="BZ1384" s="69"/>
      <c r="CA1384" s="69"/>
      <c r="CB1384" s="69"/>
      <c r="CC1384" s="69"/>
      <c r="CD1384" s="69"/>
      <c r="CE1384" s="69"/>
      <c r="CF1384" s="69"/>
      <c r="CG1384" s="69"/>
      <c r="CH1384" s="69"/>
      <c r="CI1384" s="69"/>
      <c r="CJ1384" s="69"/>
      <c r="CK1384" s="69"/>
      <c r="CL1384" s="83"/>
      <c r="CM1384" s="69"/>
    </row>
    <row r="1385" spans="10:91" x14ac:dyDescent="0.25">
      <c r="J1385" s="45"/>
      <c r="K1385" s="45"/>
      <c r="L1385" s="45"/>
      <c r="M1385" s="45"/>
      <c r="N1385" s="45"/>
      <c r="O1385" s="45"/>
      <c r="P1385" s="45"/>
      <c r="Q1385" s="45"/>
      <c r="R1385" s="45"/>
      <c r="AO1385" s="34"/>
      <c r="AP1385" s="34"/>
      <c r="AQ1385" s="34"/>
      <c r="AR1385" s="34"/>
      <c r="BR1385" s="69"/>
      <c r="BS1385" s="69"/>
      <c r="BT1385" s="69"/>
      <c r="BU1385" s="69"/>
      <c r="BV1385" s="69"/>
      <c r="BW1385" s="69"/>
      <c r="BX1385" s="69"/>
      <c r="BY1385" s="69"/>
      <c r="BZ1385" s="69"/>
      <c r="CA1385" s="69"/>
      <c r="CB1385" s="69"/>
      <c r="CC1385" s="69"/>
      <c r="CD1385" s="69"/>
      <c r="CE1385" s="69"/>
      <c r="CF1385" s="69"/>
      <c r="CG1385" s="69"/>
      <c r="CH1385" s="69"/>
      <c r="CI1385" s="69"/>
      <c r="CJ1385" s="69"/>
      <c r="CK1385" s="69"/>
      <c r="CL1385" s="83"/>
      <c r="CM1385" s="69"/>
    </row>
    <row r="1386" spans="10:91" x14ac:dyDescent="0.25">
      <c r="J1386" s="45"/>
      <c r="K1386" s="45"/>
      <c r="L1386" s="45"/>
      <c r="M1386" s="45"/>
      <c r="N1386" s="45"/>
      <c r="O1386" s="45"/>
      <c r="P1386" s="45"/>
      <c r="Q1386" s="45"/>
      <c r="R1386" s="45"/>
      <c r="AO1386" s="34"/>
      <c r="AP1386" s="34"/>
      <c r="AQ1386" s="34"/>
      <c r="AR1386" s="34"/>
      <c r="BR1386" s="69"/>
      <c r="BS1386" s="69"/>
      <c r="BT1386" s="69"/>
      <c r="BU1386" s="69"/>
      <c r="BV1386" s="69"/>
      <c r="BW1386" s="69"/>
      <c r="BX1386" s="69"/>
      <c r="BY1386" s="69"/>
      <c r="BZ1386" s="69"/>
      <c r="CA1386" s="69"/>
      <c r="CB1386" s="69"/>
      <c r="CC1386" s="69"/>
      <c r="CD1386" s="69"/>
      <c r="CE1386" s="69"/>
      <c r="CF1386" s="69"/>
      <c r="CG1386" s="69"/>
      <c r="CH1386" s="69"/>
      <c r="CI1386" s="69"/>
      <c r="CJ1386" s="69"/>
      <c r="CK1386" s="69"/>
      <c r="CL1386" s="83"/>
      <c r="CM1386" s="69"/>
    </row>
    <row r="1387" spans="10:91" x14ac:dyDescent="0.25">
      <c r="J1387" s="45"/>
      <c r="K1387" s="45"/>
      <c r="L1387" s="45"/>
      <c r="M1387" s="45"/>
      <c r="N1387" s="45"/>
      <c r="O1387" s="45"/>
      <c r="P1387" s="45"/>
      <c r="Q1387" s="45"/>
      <c r="R1387" s="45"/>
      <c r="AO1387" s="34"/>
      <c r="AP1387" s="34"/>
      <c r="AQ1387" s="34"/>
      <c r="AR1387" s="34"/>
      <c r="BR1387" s="69"/>
      <c r="BS1387" s="69"/>
      <c r="BT1387" s="69"/>
      <c r="BU1387" s="69"/>
      <c r="BV1387" s="69"/>
      <c r="BW1387" s="69"/>
      <c r="BX1387" s="69"/>
      <c r="BY1387" s="69"/>
      <c r="BZ1387" s="69"/>
      <c r="CA1387" s="69"/>
      <c r="CB1387" s="69"/>
      <c r="CC1387" s="69"/>
      <c r="CD1387" s="69"/>
      <c r="CE1387" s="69"/>
      <c r="CF1387" s="69"/>
      <c r="CG1387" s="69"/>
      <c r="CH1387" s="69"/>
      <c r="CI1387" s="69"/>
      <c r="CJ1387" s="69"/>
      <c r="CK1387" s="69"/>
      <c r="CL1387" s="83"/>
      <c r="CM1387" s="69"/>
    </row>
    <row r="1388" spans="10:91" x14ac:dyDescent="0.25">
      <c r="J1388" s="45"/>
      <c r="K1388" s="45"/>
      <c r="L1388" s="45"/>
      <c r="M1388" s="45"/>
      <c r="N1388" s="45"/>
      <c r="O1388" s="45"/>
      <c r="P1388" s="45"/>
      <c r="Q1388" s="45"/>
      <c r="R1388" s="45"/>
      <c r="AO1388" s="34"/>
      <c r="AP1388" s="34"/>
      <c r="AQ1388" s="34"/>
      <c r="AR1388" s="34"/>
      <c r="BR1388" s="69"/>
      <c r="BS1388" s="69"/>
      <c r="BT1388" s="69"/>
      <c r="BU1388" s="69"/>
      <c r="BV1388" s="69"/>
      <c r="BW1388" s="69"/>
      <c r="BX1388" s="69"/>
      <c r="BY1388" s="69"/>
      <c r="BZ1388" s="69"/>
      <c r="CA1388" s="69"/>
      <c r="CB1388" s="69"/>
      <c r="CC1388" s="69"/>
      <c r="CD1388" s="69"/>
      <c r="CE1388" s="69"/>
      <c r="CF1388" s="69"/>
      <c r="CG1388" s="69"/>
      <c r="CH1388" s="69"/>
      <c r="CI1388" s="69"/>
      <c r="CJ1388" s="69"/>
      <c r="CK1388" s="69"/>
      <c r="CL1388" s="83"/>
      <c r="CM1388" s="69"/>
    </row>
    <row r="1389" spans="10:91" x14ac:dyDescent="0.25">
      <c r="J1389" s="45"/>
      <c r="K1389" s="45"/>
      <c r="L1389" s="45"/>
      <c r="M1389" s="45"/>
      <c r="N1389" s="45"/>
      <c r="O1389" s="45"/>
      <c r="P1389" s="45"/>
      <c r="Q1389" s="45"/>
      <c r="R1389" s="45"/>
      <c r="AO1389" s="34"/>
      <c r="AP1389" s="34"/>
      <c r="AQ1389" s="34"/>
      <c r="AR1389" s="34"/>
      <c r="BR1389" s="69"/>
      <c r="BS1389" s="69"/>
      <c r="BT1389" s="69"/>
      <c r="BU1389" s="69"/>
      <c r="BV1389" s="69"/>
      <c r="BW1389" s="69"/>
      <c r="BX1389" s="69"/>
      <c r="BY1389" s="69"/>
      <c r="BZ1389" s="69"/>
      <c r="CA1389" s="69"/>
      <c r="CB1389" s="69"/>
      <c r="CC1389" s="69"/>
      <c r="CD1389" s="69"/>
      <c r="CE1389" s="69"/>
      <c r="CF1389" s="69"/>
      <c r="CG1389" s="69"/>
      <c r="CH1389" s="69"/>
      <c r="CI1389" s="69"/>
      <c r="CJ1389" s="69"/>
      <c r="CK1389" s="69"/>
      <c r="CL1389" s="83"/>
      <c r="CM1389" s="69"/>
    </row>
    <row r="1390" spans="10:91" x14ac:dyDescent="0.25">
      <c r="J1390" s="45"/>
      <c r="K1390" s="45"/>
      <c r="L1390" s="45"/>
      <c r="M1390" s="45"/>
      <c r="N1390" s="45"/>
      <c r="O1390" s="45"/>
      <c r="P1390" s="45"/>
      <c r="Q1390" s="45"/>
      <c r="R1390" s="45"/>
      <c r="AO1390" s="34"/>
      <c r="AP1390" s="34"/>
      <c r="AQ1390" s="34"/>
      <c r="AR1390" s="34"/>
      <c r="BR1390" s="69"/>
      <c r="BS1390" s="69"/>
      <c r="BT1390" s="69"/>
      <c r="BU1390" s="69"/>
      <c r="BV1390" s="69"/>
      <c r="BW1390" s="69"/>
      <c r="BX1390" s="69"/>
      <c r="BY1390" s="69"/>
      <c r="BZ1390" s="69"/>
      <c r="CA1390" s="69"/>
      <c r="CB1390" s="69"/>
      <c r="CC1390" s="69"/>
      <c r="CD1390" s="69"/>
      <c r="CE1390" s="69"/>
      <c r="CF1390" s="69"/>
      <c r="CG1390" s="69"/>
      <c r="CH1390" s="69"/>
      <c r="CI1390" s="69"/>
      <c r="CJ1390" s="69"/>
      <c r="CK1390" s="69"/>
      <c r="CL1390" s="83"/>
      <c r="CM1390" s="69"/>
    </row>
    <row r="1391" spans="10:91" x14ac:dyDescent="0.25">
      <c r="J1391" s="45"/>
      <c r="K1391" s="45"/>
      <c r="L1391" s="45"/>
      <c r="M1391" s="45"/>
      <c r="N1391" s="45"/>
      <c r="O1391" s="45"/>
      <c r="P1391" s="45"/>
      <c r="Q1391" s="45"/>
      <c r="R1391" s="45"/>
      <c r="AO1391" s="34"/>
      <c r="AP1391" s="34"/>
      <c r="AQ1391" s="34"/>
      <c r="AR1391" s="34"/>
      <c r="BR1391" s="69"/>
      <c r="BS1391" s="69"/>
      <c r="BT1391" s="69"/>
      <c r="BU1391" s="69"/>
      <c r="BV1391" s="69"/>
      <c r="BW1391" s="69"/>
      <c r="BX1391" s="69"/>
      <c r="BY1391" s="69"/>
      <c r="BZ1391" s="69"/>
      <c r="CA1391" s="69"/>
      <c r="CB1391" s="69"/>
      <c r="CC1391" s="69"/>
      <c r="CD1391" s="69"/>
      <c r="CE1391" s="69"/>
      <c r="CF1391" s="69"/>
      <c r="CG1391" s="69"/>
      <c r="CH1391" s="69"/>
      <c r="CI1391" s="69"/>
      <c r="CJ1391" s="69"/>
      <c r="CK1391" s="69"/>
      <c r="CL1391" s="83"/>
      <c r="CM1391" s="69"/>
    </row>
    <row r="1392" spans="10:91" x14ac:dyDescent="0.25">
      <c r="J1392" s="45"/>
      <c r="K1392" s="45"/>
      <c r="L1392" s="45"/>
      <c r="M1392" s="45"/>
      <c r="N1392" s="45"/>
      <c r="O1392" s="45"/>
      <c r="P1392" s="45"/>
      <c r="Q1392" s="45"/>
      <c r="R1392" s="45"/>
      <c r="AO1392" s="34"/>
      <c r="AP1392" s="34"/>
      <c r="AQ1392" s="34"/>
      <c r="AR1392" s="34"/>
      <c r="BR1392" s="69"/>
      <c r="BS1392" s="69"/>
      <c r="BT1392" s="69"/>
      <c r="BU1392" s="69"/>
      <c r="BV1392" s="69"/>
      <c r="BW1392" s="69"/>
      <c r="BX1392" s="69"/>
      <c r="BY1392" s="69"/>
      <c r="BZ1392" s="69"/>
      <c r="CA1392" s="69"/>
      <c r="CB1392" s="69"/>
      <c r="CC1392" s="69"/>
      <c r="CD1392" s="69"/>
      <c r="CE1392" s="69"/>
      <c r="CF1392" s="69"/>
      <c r="CG1392" s="69"/>
      <c r="CH1392" s="69"/>
      <c r="CI1392" s="69"/>
      <c r="CJ1392" s="69"/>
      <c r="CK1392" s="69"/>
      <c r="CL1392" s="83"/>
      <c r="CM1392" s="69"/>
    </row>
    <row r="1393" spans="10:91" x14ac:dyDescent="0.25">
      <c r="J1393" s="45"/>
      <c r="K1393" s="45"/>
      <c r="L1393" s="45"/>
      <c r="M1393" s="45"/>
      <c r="N1393" s="45"/>
      <c r="O1393" s="45"/>
      <c r="P1393" s="45"/>
      <c r="Q1393" s="45"/>
      <c r="R1393" s="45"/>
      <c r="AO1393" s="34"/>
      <c r="AP1393" s="34"/>
      <c r="AQ1393" s="34"/>
      <c r="AR1393" s="34"/>
      <c r="BR1393" s="69"/>
      <c r="BS1393" s="69"/>
      <c r="BT1393" s="69"/>
      <c r="BU1393" s="69"/>
      <c r="BV1393" s="69"/>
      <c r="BW1393" s="69"/>
      <c r="BX1393" s="69"/>
      <c r="BY1393" s="69"/>
      <c r="BZ1393" s="69"/>
      <c r="CA1393" s="69"/>
      <c r="CB1393" s="69"/>
      <c r="CC1393" s="69"/>
      <c r="CD1393" s="69"/>
      <c r="CE1393" s="69"/>
      <c r="CF1393" s="69"/>
      <c r="CG1393" s="69"/>
      <c r="CH1393" s="69"/>
      <c r="CI1393" s="69"/>
      <c r="CJ1393" s="69"/>
      <c r="CK1393" s="69"/>
      <c r="CL1393" s="83"/>
      <c r="CM1393" s="69"/>
    </row>
    <row r="1394" spans="10:91" x14ac:dyDescent="0.25">
      <c r="J1394" s="45"/>
      <c r="K1394" s="45"/>
      <c r="L1394" s="45"/>
      <c r="M1394" s="45"/>
      <c r="N1394" s="45"/>
      <c r="O1394" s="45"/>
      <c r="P1394" s="45"/>
      <c r="Q1394" s="45"/>
      <c r="R1394" s="45"/>
      <c r="AO1394" s="34"/>
      <c r="AP1394" s="34"/>
      <c r="AQ1394" s="34"/>
      <c r="AR1394" s="34"/>
      <c r="BR1394" s="69"/>
      <c r="BS1394" s="69"/>
      <c r="BT1394" s="69"/>
      <c r="BU1394" s="69"/>
      <c r="BV1394" s="69"/>
      <c r="BW1394" s="69"/>
      <c r="BX1394" s="69"/>
      <c r="BY1394" s="69"/>
      <c r="BZ1394" s="69"/>
      <c r="CA1394" s="69"/>
      <c r="CB1394" s="69"/>
      <c r="CC1394" s="69"/>
      <c r="CD1394" s="69"/>
      <c r="CE1394" s="69"/>
      <c r="CF1394" s="69"/>
      <c r="CG1394" s="69"/>
      <c r="CH1394" s="69"/>
      <c r="CI1394" s="69"/>
      <c r="CJ1394" s="69"/>
      <c r="CK1394" s="69"/>
      <c r="CL1394" s="83"/>
      <c r="CM1394" s="69"/>
    </row>
    <row r="1395" spans="10:91" x14ac:dyDescent="0.25">
      <c r="J1395" s="45"/>
      <c r="K1395" s="45"/>
      <c r="L1395" s="45"/>
      <c r="M1395" s="45"/>
      <c r="N1395" s="45"/>
      <c r="O1395" s="45"/>
      <c r="P1395" s="45"/>
      <c r="Q1395" s="45"/>
      <c r="R1395" s="45"/>
      <c r="AO1395" s="34"/>
      <c r="AP1395" s="34"/>
      <c r="AQ1395" s="34"/>
      <c r="AR1395" s="34"/>
      <c r="BR1395" s="69"/>
      <c r="BS1395" s="69"/>
      <c r="BT1395" s="69"/>
      <c r="BU1395" s="69"/>
      <c r="BV1395" s="69"/>
      <c r="BW1395" s="69"/>
      <c r="BX1395" s="69"/>
      <c r="BY1395" s="69"/>
      <c r="BZ1395" s="69"/>
      <c r="CA1395" s="69"/>
      <c r="CB1395" s="69"/>
      <c r="CC1395" s="69"/>
      <c r="CD1395" s="69"/>
      <c r="CE1395" s="69"/>
      <c r="CF1395" s="69"/>
      <c r="CG1395" s="69"/>
      <c r="CH1395" s="69"/>
      <c r="CI1395" s="69"/>
      <c r="CJ1395" s="69"/>
      <c r="CK1395" s="69"/>
      <c r="CL1395" s="83"/>
      <c r="CM1395" s="69"/>
    </row>
    <row r="1396" spans="10:91" x14ac:dyDescent="0.25">
      <c r="J1396" s="45"/>
      <c r="K1396" s="45"/>
      <c r="L1396" s="45"/>
      <c r="M1396" s="45"/>
      <c r="N1396" s="45"/>
      <c r="O1396" s="45"/>
      <c r="P1396" s="45"/>
      <c r="Q1396" s="45"/>
      <c r="R1396" s="45"/>
      <c r="AO1396" s="34"/>
      <c r="AP1396" s="34"/>
      <c r="AQ1396" s="34"/>
      <c r="AR1396" s="34"/>
      <c r="BR1396" s="69"/>
      <c r="BS1396" s="69"/>
      <c r="BT1396" s="69"/>
      <c r="BU1396" s="69"/>
      <c r="BV1396" s="69"/>
      <c r="BW1396" s="69"/>
      <c r="BX1396" s="69"/>
      <c r="BY1396" s="69"/>
      <c r="BZ1396" s="69"/>
      <c r="CA1396" s="69"/>
      <c r="CB1396" s="69"/>
      <c r="CC1396" s="69"/>
      <c r="CD1396" s="69"/>
      <c r="CE1396" s="69"/>
      <c r="CF1396" s="69"/>
      <c r="CG1396" s="69"/>
      <c r="CH1396" s="69"/>
      <c r="CI1396" s="69"/>
      <c r="CJ1396" s="69"/>
      <c r="CK1396" s="69"/>
      <c r="CL1396" s="83"/>
      <c r="CM1396" s="69"/>
    </row>
    <row r="1397" spans="10:91" x14ac:dyDescent="0.25">
      <c r="J1397" s="45"/>
      <c r="K1397" s="45"/>
      <c r="L1397" s="45"/>
      <c r="M1397" s="45"/>
      <c r="N1397" s="45"/>
      <c r="O1397" s="45"/>
      <c r="P1397" s="45"/>
      <c r="Q1397" s="45"/>
      <c r="R1397" s="45"/>
      <c r="AO1397" s="34"/>
      <c r="AP1397" s="34"/>
      <c r="AQ1397" s="34"/>
      <c r="AR1397" s="34"/>
      <c r="BR1397" s="69"/>
      <c r="BS1397" s="69"/>
      <c r="BT1397" s="69"/>
      <c r="BU1397" s="69"/>
      <c r="BV1397" s="69"/>
      <c r="BW1397" s="69"/>
      <c r="BX1397" s="69"/>
      <c r="BY1397" s="69"/>
      <c r="BZ1397" s="69"/>
      <c r="CA1397" s="69"/>
      <c r="CB1397" s="69"/>
      <c r="CC1397" s="69"/>
      <c r="CD1397" s="69"/>
      <c r="CE1397" s="69"/>
      <c r="CF1397" s="69"/>
      <c r="CG1397" s="69"/>
      <c r="CH1397" s="69"/>
      <c r="CI1397" s="69"/>
      <c r="CJ1397" s="69"/>
      <c r="CK1397" s="69"/>
      <c r="CL1397" s="83"/>
      <c r="CM1397" s="69"/>
    </row>
    <row r="1398" spans="10:91" x14ac:dyDescent="0.25">
      <c r="J1398" s="45"/>
      <c r="K1398" s="45"/>
      <c r="L1398" s="45"/>
      <c r="M1398" s="45"/>
      <c r="N1398" s="45"/>
      <c r="O1398" s="45"/>
      <c r="P1398" s="45"/>
      <c r="Q1398" s="45"/>
      <c r="R1398" s="45"/>
      <c r="AO1398" s="34"/>
      <c r="AP1398" s="34"/>
      <c r="AQ1398" s="34"/>
      <c r="AR1398" s="34"/>
      <c r="BR1398" s="69"/>
      <c r="BS1398" s="69"/>
      <c r="BT1398" s="69"/>
      <c r="BU1398" s="69"/>
      <c r="BV1398" s="69"/>
      <c r="BW1398" s="69"/>
      <c r="BX1398" s="69"/>
      <c r="BY1398" s="69"/>
      <c r="BZ1398" s="69"/>
      <c r="CA1398" s="69"/>
      <c r="CB1398" s="69"/>
      <c r="CC1398" s="69"/>
      <c r="CD1398" s="69"/>
      <c r="CE1398" s="69"/>
      <c r="CF1398" s="69"/>
      <c r="CG1398" s="69"/>
      <c r="CH1398" s="69"/>
      <c r="CI1398" s="69"/>
      <c r="CJ1398" s="69"/>
      <c r="CK1398" s="69"/>
      <c r="CL1398" s="83"/>
      <c r="CM1398" s="69"/>
    </row>
    <row r="1399" spans="10:91" x14ac:dyDescent="0.25">
      <c r="J1399" s="45"/>
      <c r="K1399" s="45"/>
      <c r="L1399" s="45"/>
      <c r="M1399" s="45"/>
      <c r="N1399" s="45"/>
      <c r="O1399" s="45"/>
      <c r="P1399" s="45"/>
      <c r="Q1399" s="45"/>
      <c r="R1399" s="45"/>
      <c r="AO1399" s="34"/>
      <c r="AP1399" s="34"/>
      <c r="AQ1399" s="34"/>
      <c r="AR1399" s="34"/>
      <c r="BR1399" s="69"/>
      <c r="BS1399" s="69"/>
      <c r="BT1399" s="69"/>
      <c r="BU1399" s="69"/>
      <c r="BV1399" s="69"/>
      <c r="BW1399" s="69"/>
      <c r="BX1399" s="69"/>
      <c r="BY1399" s="69"/>
      <c r="BZ1399" s="69"/>
      <c r="CA1399" s="69"/>
      <c r="CB1399" s="69"/>
      <c r="CC1399" s="69"/>
      <c r="CD1399" s="69"/>
      <c r="CE1399" s="69"/>
      <c r="CF1399" s="69"/>
      <c r="CG1399" s="69"/>
      <c r="CH1399" s="69"/>
      <c r="CI1399" s="69"/>
      <c r="CJ1399" s="69"/>
      <c r="CK1399" s="69"/>
      <c r="CL1399" s="83"/>
      <c r="CM1399" s="69"/>
    </row>
    <row r="1400" spans="10:91" x14ac:dyDescent="0.25">
      <c r="J1400" s="45"/>
      <c r="K1400" s="45"/>
      <c r="L1400" s="45"/>
      <c r="M1400" s="45"/>
      <c r="N1400" s="45"/>
      <c r="O1400" s="45"/>
      <c r="P1400" s="45"/>
      <c r="Q1400" s="45"/>
      <c r="R1400" s="45"/>
      <c r="AO1400" s="34"/>
      <c r="AP1400" s="34"/>
      <c r="AQ1400" s="34"/>
      <c r="AR1400" s="34"/>
      <c r="BR1400" s="69"/>
      <c r="BS1400" s="69"/>
      <c r="BT1400" s="69"/>
      <c r="BU1400" s="69"/>
      <c r="BV1400" s="69"/>
      <c r="BW1400" s="69"/>
      <c r="BX1400" s="69"/>
      <c r="BY1400" s="69"/>
      <c r="BZ1400" s="69"/>
      <c r="CA1400" s="69"/>
      <c r="CB1400" s="69"/>
      <c r="CC1400" s="69"/>
      <c r="CD1400" s="69"/>
      <c r="CE1400" s="69"/>
      <c r="CF1400" s="69"/>
      <c r="CG1400" s="69"/>
      <c r="CH1400" s="69"/>
      <c r="CI1400" s="69"/>
      <c r="CJ1400" s="69"/>
      <c r="CK1400" s="69"/>
      <c r="CL1400" s="83"/>
      <c r="CM1400" s="69"/>
    </row>
    <row r="1401" spans="10:91" x14ac:dyDescent="0.25">
      <c r="J1401" s="45"/>
      <c r="K1401" s="45"/>
      <c r="L1401" s="45"/>
      <c r="M1401" s="45"/>
      <c r="N1401" s="45"/>
      <c r="O1401" s="45"/>
      <c r="P1401" s="45"/>
      <c r="Q1401" s="45"/>
      <c r="R1401" s="45"/>
      <c r="AO1401" s="34"/>
      <c r="AP1401" s="34"/>
      <c r="AQ1401" s="34"/>
      <c r="AR1401" s="34"/>
      <c r="BR1401" s="69"/>
      <c r="BS1401" s="69"/>
      <c r="BT1401" s="69"/>
      <c r="BU1401" s="69"/>
      <c r="BV1401" s="69"/>
      <c r="BW1401" s="69"/>
      <c r="BX1401" s="69"/>
      <c r="BY1401" s="69"/>
      <c r="BZ1401" s="69"/>
      <c r="CA1401" s="69"/>
      <c r="CB1401" s="69"/>
      <c r="CC1401" s="69"/>
      <c r="CD1401" s="69"/>
      <c r="CE1401" s="69"/>
      <c r="CF1401" s="69"/>
      <c r="CG1401" s="69"/>
      <c r="CH1401" s="69"/>
      <c r="CI1401" s="69"/>
      <c r="CJ1401" s="69"/>
      <c r="CK1401" s="69"/>
      <c r="CL1401" s="83"/>
      <c r="CM1401" s="69"/>
    </row>
    <row r="1402" spans="10:91" x14ac:dyDescent="0.25">
      <c r="J1402" s="45"/>
      <c r="K1402" s="45"/>
      <c r="L1402" s="45"/>
      <c r="M1402" s="45"/>
      <c r="N1402" s="45"/>
      <c r="O1402" s="45"/>
      <c r="P1402" s="45"/>
      <c r="Q1402" s="45"/>
      <c r="R1402" s="45"/>
      <c r="AO1402" s="34"/>
      <c r="AP1402" s="34"/>
      <c r="AQ1402" s="34"/>
      <c r="AR1402" s="34"/>
      <c r="BR1402" s="69"/>
      <c r="BS1402" s="69"/>
      <c r="BT1402" s="69"/>
      <c r="BU1402" s="69"/>
      <c r="BV1402" s="69"/>
      <c r="BW1402" s="69"/>
      <c r="BX1402" s="69"/>
      <c r="BY1402" s="69"/>
      <c r="BZ1402" s="69"/>
      <c r="CA1402" s="69"/>
      <c r="CB1402" s="69"/>
      <c r="CC1402" s="69"/>
      <c r="CD1402" s="69"/>
      <c r="CE1402" s="69"/>
      <c r="CF1402" s="69"/>
      <c r="CG1402" s="69"/>
      <c r="CH1402" s="69"/>
      <c r="CI1402" s="69"/>
      <c r="CJ1402" s="69"/>
      <c r="CK1402" s="69"/>
      <c r="CL1402" s="83"/>
      <c r="CM1402" s="69"/>
    </row>
    <row r="1403" spans="10:91" x14ac:dyDescent="0.25">
      <c r="J1403" s="45"/>
      <c r="K1403" s="45"/>
      <c r="L1403" s="45"/>
      <c r="M1403" s="45"/>
      <c r="N1403" s="45"/>
      <c r="O1403" s="45"/>
      <c r="P1403" s="45"/>
      <c r="Q1403" s="45"/>
      <c r="R1403" s="45"/>
      <c r="AO1403" s="34"/>
      <c r="AP1403" s="34"/>
      <c r="AQ1403" s="34"/>
      <c r="AR1403" s="34"/>
      <c r="BR1403" s="69"/>
      <c r="BS1403" s="69"/>
      <c r="BT1403" s="69"/>
      <c r="BU1403" s="69"/>
      <c r="BV1403" s="69"/>
      <c r="BW1403" s="69"/>
      <c r="BX1403" s="69"/>
      <c r="BY1403" s="69"/>
      <c r="BZ1403" s="69"/>
      <c r="CA1403" s="69"/>
      <c r="CB1403" s="69"/>
      <c r="CC1403" s="69"/>
      <c r="CD1403" s="69"/>
      <c r="CE1403" s="69"/>
      <c r="CF1403" s="69"/>
      <c r="CG1403" s="69"/>
      <c r="CH1403" s="69"/>
      <c r="CI1403" s="69"/>
      <c r="CJ1403" s="69"/>
      <c r="CK1403" s="69"/>
      <c r="CL1403" s="83"/>
      <c r="CM1403" s="69"/>
    </row>
    <row r="1404" spans="10:91" x14ac:dyDescent="0.25">
      <c r="J1404" s="45"/>
      <c r="K1404" s="45"/>
      <c r="L1404" s="45"/>
      <c r="M1404" s="45"/>
      <c r="N1404" s="45"/>
      <c r="O1404" s="45"/>
      <c r="P1404" s="45"/>
      <c r="Q1404" s="45"/>
      <c r="R1404" s="45"/>
      <c r="AO1404" s="34"/>
      <c r="AP1404" s="34"/>
      <c r="AQ1404" s="34"/>
      <c r="AR1404" s="34"/>
      <c r="BR1404" s="69"/>
      <c r="BS1404" s="69"/>
      <c r="BT1404" s="69"/>
      <c r="BU1404" s="69"/>
      <c r="BV1404" s="69"/>
      <c r="BW1404" s="69"/>
      <c r="BX1404" s="69"/>
      <c r="BY1404" s="69"/>
      <c r="BZ1404" s="69"/>
      <c r="CA1404" s="69"/>
      <c r="CB1404" s="69"/>
      <c r="CC1404" s="69"/>
      <c r="CD1404" s="69"/>
      <c r="CE1404" s="69"/>
      <c r="CF1404" s="69"/>
      <c r="CG1404" s="69"/>
      <c r="CH1404" s="69"/>
      <c r="CI1404" s="69"/>
      <c r="CJ1404" s="69"/>
      <c r="CK1404" s="69"/>
      <c r="CL1404" s="83"/>
      <c r="CM1404" s="69"/>
    </row>
    <row r="1405" spans="10:91" x14ac:dyDescent="0.25">
      <c r="J1405" s="45"/>
      <c r="K1405" s="45"/>
      <c r="L1405" s="45"/>
      <c r="M1405" s="45"/>
      <c r="N1405" s="45"/>
      <c r="O1405" s="45"/>
      <c r="P1405" s="45"/>
      <c r="Q1405" s="45"/>
      <c r="R1405" s="45"/>
      <c r="AO1405" s="34"/>
      <c r="AP1405" s="34"/>
      <c r="AQ1405" s="34"/>
      <c r="AR1405" s="34"/>
      <c r="BR1405" s="69"/>
      <c r="BS1405" s="69"/>
      <c r="BT1405" s="69"/>
      <c r="BU1405" s="69"/>
      <c r="BV1405" s="69"/>
      <c r="BW1405" s="69"/>
      <c r="BX1405" s="69"/>
      <c r="BY1405" s="69"/>
      <c r="BZ1405" s="69"/>
      <c r="CA1405" s="69"/>
      <c r="CB1405" s="69"/>
      <c r="CC1405" s="69"/>
      <c r="CD1405" s="69"/>
      <c r="CE1405" s="69"/>
      <c r="CF1405" s="69"/>
      <c r="CG1405" s="69"/>
      <c r="CH1405" s="69"/>
      <c r="CI1405" s="69"/>
      <c r="CJ1405" s="69"/>
      <c r="CK1405" s="69"/>
      <c r="CL1405" s="83"/>
      <c r="CM1405" s="69"/>
    </row>
    <row r="1406" spans="10:91" x14ac:dyDescent="0.25">
      <c r="J1406" s="45"/>
      <c r="K1406" s="45"/>
      <c r="L1406" s="45"/>
      <c r="M1406" s="45"/>
      <c r="N1406" s="45"/>
      <c r="O1406" s="45"/>
      <c r="P1406" s="45"/>
      <c r="Q1406" s="45"/>
      <c r="R1406" s="45"/>
      <c r="AO1406" s="34"/>
      <c r="AP1406" s="34"/>
      <c r="AQ1406" s="34"/>
      <c r="AR1406" s="34"/>
      <c r="BR1406" s="69"/>
      <c r="BS1406" s="69"/>
      <c r="BT1406" s="69"/>
      <c r="BU1406" s="69"/>
      <c r="BV1406" s="69"/>
      <c r="BW1406" s="69"/>
      <c r="BX1406" s="69"/>
      <c r="BY1406" s="69"/>
      <c r="BZ1406" s="69"/>
      <c r="CA1406" s="69"/>
      <c r="CB1406" s="69"/>
      <c r="CC1406" s="69"/>
      <c r="CD1406" s="69"/>
      <c r="CE1406" s="69"/>
      <c r="CF1406" s="69"/>
      <c r="CG1406" s="69"/>
      <c r="CH1406" s="69"/>
      <c r="CI1406" s="69"/>
      <c r="CJ1406" s="69"/>
      <c r="CK1406" s="69"/>
      <c r="CL1406" s="83"/>
      <c r="CM1406" s="69"/>
    </row>
    <row r="1407" spans="10:91" x14ac:dyDescent="0.25">
      <c r="J1407" s="45"/>
      <c r="K1407" s="45"/>
      <c r="L1407" s="45"/>
      <c r="M1407" s="45"/>
      <c r="N1407" s="45"/>
      <c r="O1407" s="45"/>
      <c r="P1407" s="45"/>
      <c r="Q1407" s="45"/>
      <c r="R1407" s="45"/>
      <c r="AO1407" s="34"/>
      <c r="AP1407" s="34"/>
      <c r="AQ1407" s="34"/>
      <c r="AR1407" s="34"/>
      <c r="BR1407" s="69"/>
      <c r="BS1407" s="69"/>
      <c r="BT1407" s="69"/>
      <c r="BU1407" s="69"/>
      <c r="BV1407" s="69"/>
      <c r="BW1407" s="69"/>
      <c r="BX1407" s="69"/>
      <c r="BY1407" s="69"/>
      <c r="BZ1407" s="69"/>
      <c r="CA1407" s="69"/>
      <c r="CB1407" s="69"/>
      <c r="CC1407" s="69"/>
      <c r="CD1407" s="69"/>
      <c r="CE1407" s="69"/>
      <c r="CF1407" s="69"/>
      <c r="CG1407" s="69"/>
      <c r="CH1407" s="69"/>
      <c r="CI1407" s="69"/>
      <c r="CJ1407" s="69"/>
      <c r="CK1407" s="69"/>
      <c r="CL1407" s="83"/>
      <c r="CM1407" s="69"/>
    </row>
    <row r="1408" spans="10:91" x14ac:dyDescent="0.25">
      <c r="J1408" s="45"/>
      <c r="K1408" s="45"/>
      <c r="L1408" s="45"/>
      <c r="M1408" s="45"/>
      <c r="N1408" s="45"/>
      <c r="O1408" s="45"/>
      <c r="P1408" s="45"/>
      <c r="Q1408" s="45"/>
      <c r="R1408" s="45"/>
      <c r="AO1408" s="34"/>
      <c r="AP1408" s="34"/>
      <c r="AQ1408" s="34"/>
      <c r="AR1408" s="34"/>
      <c r="BR1408" s="69"/>
      <c r="BS1408" s="69"/>
      <c r="BT1408" s="69"/>
      <c r="BU1408" s="69"/>
      <c r="BV1408" s="69"/>
      <c r="BW1408" s="69"/>
      <c r="BX1408" s="69"/>
      <c r="BY1408" s="69"/>
      <c r="BZ1408" s="69"/>
      <c r="CA1408" s="69"/>
      <c r="CB1408" s="69"/>
      <c r="CC1408" s="69"/>
      <c r="CD1408" s="69"/>
      <c r="CE1408" s="69"/>
      <c r="CF1408" s="69"/>
      <c r="CG1408" s="69"/>
      <c r="CH1408" s="69"/>
      <c r="CI1408" s="69"/>
      <c r="CJ1408" s="69"/>
      <c r="CK1408" s="69"/>
      <c r="CL1408" s="83"/>
      <c r="CM1408" s="69"/>
    </row>
    <row r="1409" spans="10:91" x14ac:dyDescent="0.25">
      <c r="J1409" s="45"/>
      <c r="K1409" s="45"/>
      <c r="L1409" s="45"/>
      <c r="M1409" s="45"/>
      <c r="N1409" s="45"/>
      <c r="O1409" s="45"/>
      <c r="P1409" s="45"/>
      <c r="Q1409" s="45"/>
      <c r="R1409" s="45"/>
      <c r="AO1409" s="34"/>
      <c r="AP1409" s="34"/>
      <c r="AQ1409" s="34"/>
      <c r="AR1409" s="34"/>
      <c r="BR1409" s="69"/>
      <c r="BS1409" s="69"/>
      <c r="BT1409" s="69"/>
      <c r="BU1409" s="69"/>
      <c r="BV1409" s="69"/>
      <c r="BW1409" s="69"/>
      <c r="BX1409" s="69"/>
      <c r="BY1409" s="69"/>
      <c r="BZ1409" s="69"/>
      <c r="CA1409" s="69"/>
      <c r="CB1409" s="69"/>
      <c r="CC1409" s="69"/>
      <c r="CD1409" s="69"/>
      <c r="CE1409" s="69"/>
      <c r="CF1409" s="69"/>
      <c r="CG1409" s="69"/>
      <c r="CH1409" s="69"/>
      <c r="CI1409" s="69"/>
      <c r="CJ1409" s="69"/>
      <c r="CK1409" s="69"/>
      <c r="CL1409" s="83"/>
      <c r="CM1409" s="69"/>
    </row>
    <row r="1410" spans="10:91" x14ac:dyDescent="0.25">
      <c r="J1410" s="45"/>
      <c r="K1410" s="45"/>
      <c r="L1410" s="45"/>
      <c r="M1410" s="45"/>
      <c r="N1410" s="45"/>
      <c r="O1410" s="45"/>
      <c r="P1410" s="45"/>
      <c r="Q1410" s="45"/>
      <c r="R1410" s="45"/>
      <c r="AO1410" s="34"/>
      <c r="AP1410" s="34"/>
      <c r="AQ1410" s="34"/>
      <c r="AR1410" s="34"/>
      <c r="BR1410" s="69"/>
      <c r="BS1410" s="69"/>
      <c r="BT1410" s="69"/>
      <c r="BU1410" s="69"/>
      <c r="BV1410" s="69"/>
      <c r="BW1410" s="69"/>
      <c r="BX1410" s="69"/>
      <c r="BY1410" s="69"/>
      <c r="BZ1410" s="69"/>
      <c r="CA1410" s="69"/>
      <c r="CB1410" s="69"/>
      <c r="CC1410" s="69"/>
      <c r="CD1410" s="69"/>
      <c r="CE1410" s="69"/>
      <c r="CF1410" s="69"/>
      <c r="CG1410" s="69"/>
      <c r="CH1410" s="69"/>
      <c r="CI1410" s="69"/>
      <c r="CJ1410" s="69"/>
      <c r="CK1410" s="69"/>
      <c r="CL1410" s="83"/>
      <c r="CM1410" s="69"/>
    </row>
    <row r="1411" spans="10:91" x14ac:dyDescent="0.25">
      <c r="J1411" s="45"/>
      <c r="K1411" s="45"/>
      <c r="L1411" s="45"/>
      <c r="M1411" s="45"/>
      <c r="N1411" s="45"/>
      <c r="O1411" s="45"/>
      <c r="P1411" s="45"/>
      <c r="Q1411" s="45"/>
      <c r="R1411" s="45"/>
      <c r="AO1411" s="34"/>
      <c r="AP1411" s="34"/>
      <c r="AQ1411" s="34"/>
      <c r="AR1411" s="34"/>
      <c r="BR1411" s="69"/>
      <c r="BS1411" s="69"/>
      <c r="BT1411" s="69"/>
      <c r="BU1411" s="69"/>
      <c r="BV1411" s="69"/>
      <c r="BW1411" s="69"/>
      <c r="BX1411" s="69"/>
      <c r="BY1411" s="69"/>
      <c r="BZ1411" s="69"/>
      <c r="CA1411" s="69"/>
      <c r="CB1411" s="69"/>
      <c r="CC1411" s="69"/>
      <c r="CD1411" s="69"/>
      <c r="CE1411" s="69"/>
      <c r="CF1411" s="69"/>
      <c r="CG1411" s="69"/>
      <c r="CH1411" s="69"/>
      <c r="CI1411" s="69"/>
      <c r="CJ1411" s="69"/>
      <c r="CK1411" s="69"/>
      <c r="CL1411" s="83"/>
      <c r="CM1411" s="69"/>
    </row>
    <row r="1412" spans="10:91" x14ac:dyDescent="0.25">
      <c r="J1412" s="45"/>
      <c r="K1412" s="45"/>
      <c r="L1412" s="45"/>
      <c r="M1412" s="45"/>
      <c r="N1412" s="45"/>
      <c r="O1412" s="45"/>
      <c r="P1412" s="45"/>
      <c r="Q1412" s="45"/>
      <c r="R1412" s="45"/>
      <c r="AO1412" s="34"/>
      <c r="AP1412" s="34"/>
      <c r="AQ1412" s="34"/>
      <c r="AR1412" s="34"/>
      <c r="BR1412" s="69"/>
      <c r="BS1412" s="69"/>
      <c r="BT1412" s="69"/>
      <c r="BU1412" s="69"/>
      <c r="BV1412" s="69"/>
      <c r="BW1412" s="69"/>
      <c r="BX1412" s="69"/>
      <c r="BY1412" s="69"/>
      <c r="BZ1412" s="69"/>
      <c r="CA1412" s="69"/>
      <c r="CB1412" s="69"/>
      <c r="CC1412" s="69"/>
      <c r="CD1412" s="69"/>
      <c r="CE1412" s="69"/>
      <c r="CF1412" s="69"/>
      <c r="CG1412" s="69"/>
      <c r="CH1412" s="69"/>
      <c r="CI1412" s="69"/>
      <c r="CJ1412" s="69"/>
      <c r="CK1412" s="69"/>
      <c r="CL1412" s="83"/>
      <c r="CM1412" s="69"/>
    </row>
    <row r="1413" spans="10:91" x14ac:dyDescent="0.25">
      <c r="J1413" s="45"/>
      <c r="K1413" s="45"/>
      <c r="L1413" s="45"/>
      <c r="M1413" s="45"/>
      <c r="N1413" s="45"/>
      <c r="O1413" s="45"/>
      <c r="P1413" s="45"/>
      <c r="Q1413" s="45"/>
      <c r="R1413" s="45"/>
      <c r="AO1413" s="34"/>
      <c r="AP1413" s="34"/>
      <c r="AQ1413" s="34"/>
      <c r="AR1413" s="34"/>
      <c r="BR1413" s="69"/>
      <c r="BS1413" s="69"/>
      <c r="BT1413" s="69"/>
      <c r="BU1413" s="69"/>
      <c r="BV1413" s="69"/>
      <c r="BW1413" s="69"/>
      <c r="BX1413" s="69"/>
      <c r="BY1413" s="69"/>
      <c r="BZ1413" s="69"/>
      <c r="CA1413" s="69"/>
      <c r="CB1413" s="69"/>
      <c r="CC1413" s="69"/>
      <c r="CD1413" s="69"/>
      <c r="CE1413" s="69"/>
      <c r="CF1413" s="69"/>
      <c r="CG1413" s="69"/>
      <c r="CH1413" s="69"/>
      <c r="CI1413" s="69"/>
      <c r="CJ1413" s="69"/>
      <c r="CK1413" s="69"/>
      <c r="CL1413" s="83"/>
      <c r="CM1413" s="69"/>
    </row>
    <row r="1414" spans="10:91" x14ac:dyDescent="0.25">
      <c r="J1414" s="45"/>
      <c r="K1414" s="45"/>
      <c r="L1414" s="45"/>
      <c r="M1414" s="45"/>
      <c r="N1414" s="45"/>
      <c r="O1414" s="45"/>
      <c r="P1414" s="45"/>
      <c r="Q1414" s="45"/>
      <c r="R1414" s="45"/>
      <c r="AO1414" s="34"/>
      <c r="AP1414" s="34"/>
      <c r="AQ1414" s="34"/>
      <c r="AR1414" s="34"/>
      <c r="BR1414" s="69"/>
      <c r="BS1414" s="69"/>
      <c r="BT1414" s="69"/>
      <c r="BU1414" s="69"/>
      <c r="BV1414" s="69"/>
      <c r="BW1414" s="69"/>
      <c r="BX1414" s="69"/>
      <c r="BY1414" s="69"/>
      <c r="BZ1414" s="69"/>
      <c r="CA1414" s="69"/>
      <c r="CB1414" s="69"/>
      <c r="CC1414" s="69"/>
      <c r="CD1414" s="69"/>
      <c r="CE1414" s="69"/>
      <c r="CF1414" s="69"/>
      <c r="CG1414" s="69"/>
      <c r="CH1414" s="69"/>
      <c r="CI1414" s="69"/>
      <c r="CJ1414" s="69"/>
      <c r="CK1414" s="69"/>
      <c r="CL1414" s="83"/>
      <c r="CM1414" s="69"/>
    </row>
    <row r="1415" spans="10:91" x14ac:dyDescent="0.25">
      <c r="J1415" s="45"/>
      <c r="K1415" s="45"/>
      <c r="L1415" s="45"/>
      <c r="M1415" s="45"/>
      <c r="N1415" s="45"/>
      <c r="O1415" s="45"/>
      <c r="P1415" s="45"/>
      <c r="Q1415" s="45"/>
      <c r="R1415" s="45"/>
      <c r="AO1415" s="34"/>
      <c r="AP1415" s="34"/>
      <c r="AQ1415" s="34"/>
      <c r="AR1415" s="34"/>
      <c r="BR1415" s="69"/>
      <c r="BS1415" s="69"/>
      <c r="BT1415" s="69"/>
      <c r="BU1415" s="69"/>
      <c r="BV1415" s="69"/>
      <c r="BW1415" s="69"/>
      <c r="BX1415" s="69"/>
      <c r="BY1415" s="69"/>
      <c r="BZ1415" s="69"/>
      <c r="CA1415" s="69"/>
      <c r="CB1415" s="69"/>
      <c r="CC1415" s="69"/>
      <c r="CD1415" s="69"/>
      <c r="CE1415" s="69"/>
      <c r="CF1415" s="69"/>
      <c r="CG1415" s="69"/>
      <c r="CH1415" s="69"/>
      <c r="CI1415" s="69"/>
      <c r="CJ1415" s="69"/>
      <c r="CK1415" s="69"/>
      <c r="CL1415" s="83"/>
      <c r="CM1415" s="69"/>
    </row>
    <row r="1416" spans="10:91" x14ac:dyDescent="0.25">
      <c r="J1416" s="45"/>
      <c r="K1416" s="45"/>
      <c r="L1416" s="45"/>
      <c r="M1416" s="45"/>
      <c r="N1416" s="45"/>
      <c r="O1416" s="45"/>
      <c r="P1416" s="45"/>
      <c r="Q1416" s="45"/>
      <c r="R1416" s="45"/>
      <c r="AO1416" s="34"/>
      <c r="AP1416" s="34"/>
      <c r="AQ1416" s="34"/>
      <c r="AR1416" s="34"/>
      <c r="BR1416" s="69"/>
      <c r="BS1416" s="69"/>
      <c r="BT1416" s="69"/>
      <c r="BU1416" s="69"/>
      <c r="BV1416" s="69"/>
      <c r="BW1416" s="69"/>
      <c r="BX1416" s="69"/>
      <c r="BY1416" s="69"/>
      <c r="BZ1416" s="69"/>
      <c r="CA1416" s="69"/>
      <c r="CB1416" s="69"/>
      <c r="CC1416" s="69"/>
      <c r="CD1416" s="69"/>
      <c r="CE1416" s="69"/>
      <c r="CF1416" s="69"/>
      <c r="CG1416" s="69"/>
      <c r="CH1416" s="69"/>
      <c r="CI1416" s="69"/>
      <c r="CJ1416" s="69"/>
      <c r="CK1416" s="69"/>
      <c r="CL1416" s="83"/>
      <c r="CM1416" s="69"/>
    </row>
    <row r="1417" spans="10:91" x14ac:dyDescent="0.25">
      <c r="J1417" s="45"/>
      <c r="K1417" s="45"/>
      <c r="L1417" s="45"/>
      <c r="M1417" s="45"/>
      <c r="N1417" s="45"/>
      <c r="O1417" s="45"/>
      <c r="P1417" s="45"/>
      <c r="Q1417" s="45"/>
      <c r="R1417" s="45"/>
      <c r="AO1417" s="34"/>
      <c r="AP1417" s="34"/>
      <c r="AQ1417" s="34"/>
      <c r="AR1417" s="34"/>
      <c r="BR1417" s="69"/>
      <c r="BS1417" s="69"/>
      <c r="BT1417" s="69"/>
      <c r="BU1417" s="69"/>
      <c r="BV1417" s="69"/>
      <c r="BW1417" s="69"/>
      <c r="BX1417" s="69"/>
      <c r="BY1417" s="69"/>
      <c r="BZ1417" s="69"/>
      <c r="CA1417" s="69"/>
      <c r="CB1417" s="69"/>
      <c r="CC1417" s="69"/>
      <c r="CD1417" s="69"/>
      <c r="CE1417" s="69"/>
      <c r="CF1417" s="69"/>
      <c r="CG1417" s="69"/>
      <c r="CH1417" s="69"/>
      <c r="CI1417" s="69"/>
      <c r="CJ1417" s="69"/>
      <c r="CK1417" s="69"/>
      <c r="CL1417" s="83"/>
      <c r="CM1417" s="69"/>
    </row>
    <row r="1418" spans="10:91" x14ac:dyDescent="0.25">
      <c r="J1418" s="45"/>
      <c r="K1418" s="45"/>
      <c r="L1418" s="45"/>
      <c r="M1418" s="45"/>
      <c r="N1418" s="45"/>
      <c r="O1418" s="45"/>
      <c r="P1418" s="45"/>
      <c r="Q1418" s="45"/>
      <c r="R1418" s="45"/>
      <c r="AO1418" s="34"/>
      <c r="AP1418" s="34"/>
      <c r="AQ1418" s="34"/>
      <c r="AR1418" s="34"/>
      <c r="BR1418" s="69"/>
      <c r="BS1418" s="69"/>
      <c r="BT1418" s="69"/>
      <c r="BU1418" s="69"/>
      <c r="BV1418" s="69"/>
      <c r="BW1418" s="69"/>
      <c r="BX1418" s="69"/>
      <c r="BY1418" s="69"/>
      <c r="BZ1418" s="69"/>
      <c r="CA1418" s="69"/>
      <c r="CB1418" s="69"/>
      <c r="CC1418" s="69"/>
      <c r="CD1418" s="69"/>
      <c r="CE1418" s="69"/>
      <c r="CF1418" s="69"/>
      <c r="CG1418" s="69"/>
      <c r="CH1418" s="69"/>
      <c r="CI1418" s="69"/>
      <c r="CJ1418" s="69"/>
      <c r="CK1418" s="69"/>
      <c r="CL1418" s="83"/>
      <c r="CM1418" s="69"/>
    </row>
    <row r="1419" spans="10:91" x14ac:dyDescent="0.25">
      <c r="J1419" s="45"/>
      <c r="K1419" s="45"/>
      <c r="L1419" s="45"/>
      <c r="M1419" s="45"/>
      <c r="N1419" s="45"/>
      <c r="O1419" s="45"/>
      <c r="P1419" s="45"/>
      <c r="Q1419" s="45"/>
      <c r="R1419" s="45"/>
      <c r="AO1419" s="34"/>
      <c r="AP1419" s="34"/>
      <c r="AQ1419" s="34"/>
      <c r="AR1419" s="34"/>
      <c r="BR1419" s="69"/>
      <c r="BS1419" s="69"/>
      <c r="BT1419" s="69"/>
      <c r="BU1419" s="69"/>
      <c r="BV1419" s="69"/>
      <c r="BW1419" s="69"/>
      <c r="BX1419" s="69"/>
      <c r="BY1419" s="69"/>
      <c r="BZ1419" s="69"/>
      <c r="CA1419" s="69"/>
      <c r="CB1419" s="69"/>
      <c r="CC1419" s="69"/>
      <c r="CD1419" s="69"/>
      <c r="CE1419" s="69"/>
      <c r="CF1419" s="69"/>
      <c r="CG1419" s="69"/>
      <c r="CH1419" s="69"/>
      <c r="CI1419" s="69"/>
      <c r="CJ1419" s="69"/>
      <c r="CK1419" s="69"/>
      <c r="CL1419" s="83"/>
      <c r="CM1419" s="69"/>
    </row>
    <row r="1420" spans="10:91" x14ac:dyDescent="0.25">
      <c r="J1420" s="45"/>
      <c r="K1420" s="45"/>
      <c r="L1420" s="45"/>
      <c r="M1420" s="45"/>
      <c r="N1420" s="45"/>
      <c r="O1420" s="45"/>
      <c r="P1420" s="45"/>
      <c r="Q1420" s="45"/>
      <c r="R1420" s="45"/>
      <c r="AO1420" s="34"/>
      <c r="AP1420" s="34"/>
      <c r="AQ1420" s="34"/>
      <c r="AR1420" s="34"/>
      <c r="BR1420" s="69"/>
      <c r="BS1420" s="69"/>
      <c r="BT1420" s="69"/>
      <c r="BU1420" s="69"/>
      <c r="BV1420" s="69"/>
      <c r="BW1420" s="69"/>
      <c r="BX1420" s="69"/>
      <c r="BY1420" s="69"/>
      <c r="BZ1420" s="69"/>
      <c r="CA1420" s="69"/>
      <c r="CB1420" s="69"/>
      <c r="CC1420" s="69"/>
      <c r="CD1420" s="69"/>
      <c r="CE1420" s="69"/>
      <c r="CF1420" s="69"/>
      <c r="CG1420" s="69"/>
      <c r="CH1420" s="69"/>
      <c r="CI1420" s="69"/>
      <c r="CJ1420" s="69"/>
      <c r="CK1420" s="69"/>
      <c r="CL1420" s="83"/>
      <c r="CM1420" s="69"/>
    </row>
    <row r="1421" spans="10:91" x14ac:dyDescent="0.25">
      <c r="J1421" s="45"/>
      <c r="K1421" s="45"/>
      <c r="L1421" s="45"/>
      <c r="M1421" s="45"/>
      <c r="N1421" s="45"/>
      <c r="O1421" s="45"/>
      <c r="P1421" s="45"/>
      <c r="Q1421" s="45"/>
      <c r="R1421" s="45"/>
      <c r="AO1421" s="34"/>
      <c r="AP1421" s="34"/>
      <c r="AQ1421" s="34"/>
      <c r="AR1421" s="34"/>
      <c r="BR1421" s="69"/>
      <c r="BS1421" s="69"/>
      <c r="BT1421" s="69"/>
      <c r="BU1421" s="69"/>
      <c r="BV1421" s="69"/>
      <c r="BW1421" s="69"/>
      <c r="BX1421" s="69"/>
      <c r="BY1421" s="69"/>
      <c r="BZ1421" s="69"/>
      <c r="CA1421" s="69"/>
      <c r="CB1421" s="69"/>
      <c r="CC1421" s="69"/>
      <c r="CD1421" s="69"/>
      <c r="CE1421" s="69"/>
      <c r="CF1421" s="69"/>
      <c r="CG1421" s="69"/>
      <c r="CH1421" s="69"/>
      <c r="CI1421" s="69"/>
      <c r="CJ1421" s="69"/>
      <c r="CK1421" s="69"/>
      <c r="CL1421" s="83"/>
      <c r="CM1421" s="69"/>
    </row>
    <row r="1422" spans="10:91" x14ac:dyDescent="0.25">
      <c r="J1422" s="45"/>
      <c r="K1422" s="45"/>
      <c r="L1422" s="45"/>
      <c r="M1422" s="45"/>
      <c r="N1422" s="45"/>
      <c r="O1422" s="45"/>
      <c r="P1422" s="45"/>
      <c r="Q1422" s="45"/>
      <c r="R1422" s="45"/>
      <c r="AO1422" s="34"/>
      <c r="AP1422" s="34"/>
      <c r="AQ1422" s="34"/>
      <c r="AR1422" s="34"/>
      <c r="BR1422" s="69"/>
      <c r="BS1422" s="69"/>
      <c r="BT1422" s="69"/>
      <c r="BU1422" s="69"/>
      <c r="BV1422" s="69"/>
      <c r="BW1422" s="69"/>
      <c r="BX1422" s="69"/>
      <c r="BY1422" s="69"/>
      <c r="BZ1422" s="69"/>
      <c r="CA1422" s="69"/>
      <c r="CB1422" s="69"/>
      <c r="CC1422" s="69"/>
      <c r="CD1422" s="69"/>
      <c r="CE1422" s="69"/>
      <c r="CF1422" s="69"/>
      <c r="CG1422" s="69"/>
      <c r="CH1422" s="69"/>
      <c r="CI1422" s="69"/>
      <c r="CJ1422" s="69"/>
      <c r="CK1422" s="69"/>
      <c r="CL1422" s="83"/>
      <c r="CM1422" s="69"/>
    </row>
    <row r="1423" spans="10:91" x14ac:dyDescent="0.25">
      <c r="J1423" s="45"/>
      <c r="K1423" s="45"/>
      <c r="L1423" s="45"/>
      <c r="M1423" s="45"/>
      <c r="N1423" s="45"/>
      <c r="O1423" s="45"/>
      <c r="P1423" s="45"/>
      <c r="Q1423" s="45"/>
      <c r="R1423" s="45"/>
      <c r="AO1423" s="34"/>
      <c r="AP1423" s="34"/>
      <c r="AQ1423" s="34"/>
      <c r="AR1423" s="34"/>
      <c r="BR1423" s="69"/>
      <c r="BS1423" s="69"/>
      <c r="BT1423" s="69"/>
      <c r="BU1423" s="69"/>
      <c r="BV1423" s="69"/>
      <c r="BW1423" s="69"/>
      <c r="BX1423" s="69"/>
      <c r="BY1423" s="69"/>
      <c r="BZ1423" s="69"/>
      <c r="CA1423" s="69"/>
      <c r="CB1423" s="69"/>
      <c r="CC1423" s="69"/>
      <c r="CD1423" s="69"/>
      <c r="CE1423" s="69"/>
      <c r="CF1423" s="69"/>
      <c r="CG1423" s="69"/>
      <c r="CH1423" s="69"/>
      <c r="CI1423" s="69"/>
      <c r="CJ1423" s="69"/>
      <c r="CK1423" s="69"/>
      <c r="CL1423" s="83"/>
      <c r="CM1423" s="69"/>
    </row>
    <row r="1424" spans="10:91" x14ac:dyDescent="0.25">
      <c r="J1424" s="45"/>
      <c r="K1424" s="45"/>
      <c r="L1424" s="45"/>
      <c r="M1424" s="45"/>
      <c r="N1424" s="45"/>
      <c r="O1424" s="45"/>
      <c r="P1424" s="45"/>
      <c r="Q1424" s="45"/>
      <c r="R1424" s="45"/>
      <c r="AO1424" s="34"/>
      <c r="AP1424" s="34"/>
      <c r="AQ1424" s="34"/>
      <c r="AR1424" s="34"/>
      <c r="BR1424" s="69"/>
      <c r="BS1424" s="69"/>
      <c r="BT1424" s="69"/>
      <c r="BU1424" s="69"/>
      <c r="BV1424" s="69"/>
      <c r="BW1424" s="69"/>
      <c r="BX1424" s="69"/>
      <c r="BY1424" s="69"/>
      <c r="BZ1424" s="69"/>
      <c r="CA1424" s="69"/>
      <c r="CB1424" s="69"/>
      <c r="CC1424" s="69"/>
      <c r="CD1424" s="69"/>
      <c r="CE1424" s="69"/>
      <c r="CF1424" s="69"/>
      <c r="CG1424" s="69"/>
      <c r="CH1424" s="69"/>
      <c r="CI1424" s="69"/>
      <c r="CJ1424" s="69"/>
      <c r="CK1424" s="69"/>
      <c r="CL1424" s="83"/>
      <c r="CM1424" s="69"/>
    </row>
    <row r="1425" spans="10:91" x14ac:dyDescent="0.25">
      <c r="J1425" s="45"/>
      <c r="K1425" s="45"/>
      <c r="L1425" s="45"/>
      <c r="M1425" s="45"/>
      <c r="N1425" s="45"/>
      <c r="O1425" s="45"/>
      <c r="P1425" s="45"/>
      <c r="Q1425" s="45"/>
      <c r="R1425" s="45"/>
      <c r="AO1425" s="34"/>
      <c r="AP1425" s="34"/>
      <c r="AQ1425" s="34"/>
      <c r="AR1425" s="34"/>
      <c r="BR1425" s="69"/>
      <c r="BS1425" s="69"/>
      <c r="BT1425" s="69"/>
      <c r="BU1425" s="69"/>
      <c r="BV1425" s="69"/>
      <c r="BW1425" s="69"/>
      <c r="BX1425" s="69"/>
      <c r="BY1425" s="69"/>
      <c r="BZ1425" s="69"/>
      <c r="CA1425" s="69"/>
      <c r="CB1425" s="69"/>
      <c r="CC1425" s="69"/>
      <c r="CD1425" s="69"/>
      <c r="CE1425" s="69"/>
      <c r="CF1425" s="69"/>
      <c r="CG1425" s="69"/>
      <c r="CH1425" s="69"/>
      <c r="CI1425" s="69"/>
      <c r="CJ1425" s="69"/>
      <c r="CK1425" s="69"/>
      <c r="CL1425" s="83"/>
      <c r="CM1425" s="69"/>
    </row>
    <row r="1426" spans="10:91" x14ac:dyDescent="0.25">
      <c r="J1426" s="45"/>
      <c r="K1426" s="45"/>
      <c r="L1426" s="45"/>
      <c r="M1426" s="45"/>
      <c r="N1426" s="45"/>
      <c r="O1426" s="45"/>
      <c r="P1426" s="45"/>
      <c r="Q1426" s="45"/>
      <c r="R1426" s="45"/>
      <c r="AO1426" s="34"/>
      <c r="AP1426" s="34"/>
      <c r="AQ1426" s="34"/>
      <c r="AR1426" s="34"/>
      <c r="BR1426" s="69"/>
      <c r="BS1426" s="69"/>
      <c r="BT1426" s="69"/>
      <c r="BU1426" s="69"/>
      <c r="BV1426" s="69"/>
      <c r="BW1426" s="69"/>
      <c r="BX1426" s="69"/>
      <c r="BY1426" s="69"/>
      <c r="BZ1426" s="69"/>
      <c r="CA1426" s="69"/>
      <c r="CB1426" s="69"/>
      <c r="CC1426" s="69"/>
      <c r="CD1426" s="69"/>
      <c r="CE1426" s="69"/>
      <c r="CF1426" s="69"/>
      <c r="CG1426" s="69"/>
      <c r="CH1426" s="69"/>
      <c r="CI1426" s="69"/>
      <c r="CJ1426" s="69"/>
      <c r="CK1426" s="69"/>
      <c r="CL1426" s="83"/>
      <c r="CM1426" s="69"/>
    </row>
    <row r="1427" spans="10:91" x14ac:dyDescent="0.25">
      <c r="J1427" s="45"/>
      <c r="K1427" s="45"/>
      <c r="L1427" s="45"/>
      <c r="M1427" s="45"/>
      <c r="N1427" s="45"/>
      <c r="O1427" s="45"/>
      <c r="P1427" s="45"/>
      <c r="Q1427" s="45"/>
      <c r="R1427" s="45"/>
      <c r="AO1427" s="34"/>
      <c r="AP1427" s="34"/>
      <c r="AQ1427" s="34"/>
      <c r="AR1427" s="34"/>
      <c r="BR1427" s="69"/>
      <c r="BS1427" s="69"/>
      <c r="BT1427" s="69"/>
      <c r="BU1427" s="69"/>
      <c r="BV1427" s="69"/>
      <c r="BW1427" s="69"/>
      <c r="BX1427" s="69"/>
      <c r="BY1427" s="69"/>
      <c r="BZ1427" s="69"/>
      <c r="CA1427" s="69"/>
      <c r="CB1427" s="69"/>
      <c r="CC1427" s="69"/>
      <c r="CD1427" s="69"/>
      <c r="CE1427" s="69"/>
      <c r="CF1427" s="69"/>
      <c r="CG1427" s="69"/>
      <c r="CH1427" s="69"/>
      <c r="CI1427" s="69"/>
      <c r="CJ1427" s="69"/>
      <c r="CK1427" s="69"/>
      <c r="CL1427" s="83"/>
      <c r="CM1427" s="69"/>
    </row>
    <row r="1428" spans="10:91" x14ac:dyDescent="0.25">
      <c r="J1428" s="45"/>
      <c r="K1428" s="45"/>
      <c r="L1428" s="45"/>
      <c r="M1428" s="45"/>
      <c r="N1428" s="45"/>
      <c r="O1428" s="45"/>
      <c r="P1428" s="45"/>
      <c r="Q1428" s="45"/>
      <c r="R1428" s="45"/>
      <c r="AO1428" s="34"/>
      <c r="AP1428" s="34"/>
      <c r="AQ1428" s="34"/>
      <c r="AR1428" s="34"/>
      <c r="BR1428" s="69"/>
      <c r="BS1428" s="69"/>
      <c r="BT1428" s="69"/>
      <c r="BU1428" s="69"/>
      <c r="BV1428" s="69"/>
      <c r="BW1428" s="69"/>
      <c r="BX1428" s="69"/>
      <c r="BY1428" s="69"/>
      <c r="BZ1428" s="69"/>
      <c r="CA1428" s="69"/>
      <c r="CB1428" s="69"/>
      <c r="CC1428" s="69"/>
      <c r="CD1428" s="69"/>
      <c r="CE1428" s="69"/>
      <c r="CF1428" s="69"/>
      <c r="CG1428" s="69"/>
      <c r="CH1428" s="69"/>
      <c r="CI1428" s="69"/>
      <c r="CJ1428" s="69"/>
      <c r="CK1428" s="69"/>
      <c r="CL1428" s="83"/>
      <c r="CM1428" s="69"/>
    </row>
    <row r="1429" spans="10:91" x14ac:dyDescent="0.25">
      <c r="J1429" s="45"/>
      <c r="K1429" s="45"/>
      <c r="L1429" s="45"/>
      <c r="M1429" s="45"/>
      <c r="N1429" s="45"/>
      <c r="O1429" s="45"/>
      <c r="P1429" s="45"/>
      <c r="Q1429" s="45"/>
      <c r="R1429" s="45"/>
      <c r="AO1429" s="34"/>
      <c r="AP1429" s="34"/>
      <c r="AQ1429" s="34"/>
      <c r="AR1429" s="34"/>
      <c r="BR1429" s="69"/>
      <c r="BS1429" s="69"/>
      <c r="BT1429" s="69"/>
      <c r="BU1429" s="69"/>
      <c r="BV1429" s="69"/>
      <c r="BW1429" s="69"/>
      <c r="BX1429" s="69"/>
      <c r="BY1429" s="69"/>
      <c r="BZ1429" s="69"/>
      <c r="CA1429" s="69"/>
      <c r="CB1429" s="69"/>
      <c r="CC1429" s="69"/>
      <c r="CD1429" s="69"/>
      <c r="CE1429" s="69"/>
      <c r="CF1429" s="69"/>
      <c r="CG1429" s="69"/>
      <c r="CH1429" s="69"/>
      <c r="CI1429" s="69"/>
      <c r="CJ1429" s="69"/>
      <c r="CK1429" s="69"/>
      <c r="CL1429" s="83"/>
      <c r="CM1429" s="69"/>
    </row>
    <row r="1430" spans="10:91" x14ac:dyDescent="0.25">
      <c r="J1430" s="45"/>
      <c r="K1430" s="45"/>
      <c r="L1430" s="45"/>
      <c r="M1430" s="45"/>
      <c r="N1430" s="45"/>
      <c r="O1430" s="45"/>
      <c r="P1430" s="45"/>
      <c r="Q1430" s="45"/>
      <c r="R1430" s="45"/>
      <c r="AO1430" s="34"/>
      <c r="AP1430" s="34"/>
      <c r="AQ1430" s="34"/>
      <c r="AR1430" s="34"/>
      <c r="BR1430" s="69"/>
      <c r="BS1430" s="69"/>
      <c r="BT1430" s="69"/>
      <c r="BU1430" s="69"/>
      <c r="BV1430" s="69"/>
      <c r="BW1430" s="69"/>
      <c r="BX1430" s="69"/>
      <c r="BY1430" s="69"/>
      <c r="BZ1430" s="69"/>
      <c r="CA1430" s="69"/>
      <c r="CB1430" s="69"/>
      <c r="CC1430" s="69"/>
      <c r="CD1430" s="69"/>
      <c r="CE1430" s="69"/>
      <c r="CF1430" s="69"/>
      <c r="CG1430" s="69"/>
      <c r="CH1430" s="69"/>
      <c r="CI1430" s="69"/>
      <c r="CJ1430" s="69"/>
      <c r="CK1430" s="69"/>
      <c r="CL1430" s="83"/>
      <c r="CM1430" s="69"/>
    </row>
    <row r="1431" spans="10:91" x14ac:dyDescent="0.25">
      <c r="J1431" s="45"/>
      <c r="K1431" s="45"/>
      <c r="L1431" s="45"/>
      <c r="M1431" s="45"/>
      <c r="N1431" s="45"/>
      <c r="O1431" s="45"/>
      <c r="P1431" s="45"/>
      <c r="Q1431" s="45"/>
      <c r="R1431" s="45"/>
      <c r="AO1431" s="34"/>
      <c r="AP1431" s="34"/>
      <c r="AQ1431" s="34"/>
      <c r="AR1431" s="34"/>
      <c r="BR1431" s="69"/>
      <c r="BS1431" s="69"/>
      <c r="BT1431" s="69"/>
      <c r="BU1431" s="69"/>
      <c r="BV1431" s="69"/>
      <c r="BW1431" s="69"/>
      <c r="BX1431" s="69"/>
      <c r="BY1431" s="69"/>
      <c r="BZ1431" s="69"/>
      <c r="CA1431" s="69"/>
      <c r="CB1431" s="69"/>
      <c r="CC1431" s="69"/>
      <c r="CD1431" s="69"/>
      <c r="CE1431" s="69"/>
      <c r="CF1431" s="69"/>
      <c r="CG1431" s="69"/>
      <c r="CH1431" s="69"/>
      <c r="CI1431" s="69"/>
      <c r="CJ1431" s="69"/>
      <c r="CK1431" s="69"/>
      <c r="CL1431" s="83"/>
      <c r="CM1431" s="69"/>
    </row>
    <row r="1432" spans="10:91" x14ac:dyDescent="0.25">
      <c r="J1432" s="45"/>
      <c r="K1432" s="45"/>
      <c r="L1432" s="45"/>
      <c r="M1432" s="45"/>
      <c r="N1432" s="45"/>
      <c r="O1432" s="45"/>
      <c r="P1432" s="45"/>
      <c r="Q1432" s="45"/>
      <c r="R1432" s="45"/>
      <c r="AO1432" s="34"/>
      <c r="AP1432" s="34"/>
      <c r="AQ1432" s="34"/>
      <c r="AR1432" s="34"/>
      <c r="BR1432" s="69"/>
      <c r="BS1432" s="69"/>
      <c r="BT1432" s="69"/>
      <c r="BU1432" s="69"/>
      <c r="BV1432" s="69"/>
      <c r="BW1432" s="69"/>
      <c r="BX1432" s="69"/>
      <c r="BY1432" s="69"/>
      <c r="BZ1432" s="69"/>
      <c r="CA1432" s="69"/>
      <c r="CB1432" s="69"/>
      <c r="CC1432" s="69"/>
      <c r="CD1432" s="69"/>
      <c r="CE1432" s="69"/>
      <c r="CF1432" s="69"/>
      <c r="CG1432" s="69"/>
      <c r="CH1432" s="69"/>
      <c r="CI1432" s="69"/>
      <c r="CJ1432" s="69"/>
      <c r="CK1432" s="69"/>
      <c r="CL1432" s="83"/>
      <c r="CM1432" s="69"/>
    </row>
    <row r="1433" spans="10:91" x14ac:dyDescent="0.25">
      <c r="J1433" s="45"/>
      <c r="K1433" s="45"/>
      <c r="L1433" s="45"/>
      <c r="M1433" s="45"/>
      <c r="N1433" s="45"/>
      <c r="O1433" s="45"/>
      <c r="P1433" s="45"/>
      <c r="Q1433" s="45"/>
      <c r="R1433" s="45"/>
      <c r="AO1433" s="34"/>
      <c r="AP1433" s="34"/>
      <c r="AQ1433" s="34"/>
      <c r="AR1433" s="34"/>
      <c r="BR1433" s="69"/>
      <c r="BS1433" s="69"/>
      <c r="BT1433" s="69"/>
      <c r="BU1433" s="69"/>
      <c r="BV1433" s="69"/>
      <c r="BW1433" s="69"/>
      <c r="BX1433" s="69"/>
      <c r="BY1433" s="69"/>
      <c r="BZ1433" s="69"/>
      <c r="CA1433" s="69"/>
      <c r="CB1433" s="69"/>
      <c r="CC1433" s="69"/>
      <c r="CD1433" s="69"/>
      <c r="CE1433" s="69"/>
      <c r="CF1433" s="69"/>
      <c r="CG1433" s="69"/>
      <c r="CH1433" s="69"/>
      <c r="CI1433" s="69"/>
      <c r="CJ1433" s="69"/>
      <c r="CK1433" s="69"/>
      <c r="CL1433" s="83"/>
      <c r="CM1433" s="69"/>
    </row>
    <row r="1434" spans="10:91" x14ac:dyDescent="0.25">
      <c r="J1434" s="45"/>
      <c r="K1434" s="45"/>
      <c r="L1434" s="45"/>
      <c r="M1434" s="45"/>
      <c r="N1434" s="45"/>
      <c r="O1434" s="45"/>
      <c r="P1434" s="45"/>
      <c r="Q1434" s="45"/>
      <c r="R1434" s="45"/>
      <c r="AO1434" s="34"/>
      <c r="AP1434" s="34"/>
      <c r="AQ1434" s="34"/>
      <c r="AR1434" s="34"/>
      <c r="BR1434" s="69"/>
      <c r="BS1434" s="69"/>
      <c r="BT1434" s="69"/>
      <c r="BU1434" s="69"/>
      <c r="BV1434" s="69"/>
      <c r="BW1434" s="69"/>
      <c r="BX1434" s="69"/>
      <c r="BY1434" s="69"/>
      <c r="BZ1434" s="69"/>
      <c r="CA1434" s="69"/>
      <c r="CB1434" s="69"/>
      <c r="CC1434" s="69"/>
      <c r="CD1434" s="69"/>
      <c r="CE1434" s="69"/>
      <c r="CF1434" s="69"/>
      <c r="CG1434" s="69"/>
      <c r="CH1434" s="69"/>
      <c r="CI1434" s="69"/>
      <c r="CJ1434" s="69"/>
      <c r="CK1434" s="69"/>
      <c r="CL1434" s="83"/>
      <c r="CM1434" s="69"/>
    </row>
    <row r="1435" spans="10:91" x14ac:dyDescent="0.25">
      <c r="J1435" s="45"/>
      <c r="K1435" s="45"/>
      <c r="L1435" s="45"/>
      <c r="M1435" s="45"/>
      <c r="N1435" s="45"/>
      <c r="O1435" s="45"/>
      <c r="P1435" s="45"/>
      <c r="Q1435" s="45"/>
      <c r="R1435" s="45"/>
      <c r="AO1435" s="34"/>
      <c r="AP1435" s="34"/>
      <c r="AQ1435" s="34"/>
      <c r="AR1435" s="34"/>
      <c r="BR1435" s="69"/>
      <c r="BS1435" s="69"/>
      <c r="BT1435" s="69"/>
      <c r="BU1435" s="69"/>
      <c r="BV1435" s="69"/>
      <c r="BW1435" s="69"/>
      <c r="BX1435" s="69"/>
      <c r="BY1435" s="69"/>
      <c r="BZ1435" s="69"/>
      <c r="CA1435" s="69"/>
      <c r="CB1435" s="69"/>
      <c r="CC1435" s="69"/>
      <c r="CD1435" s="69"/>
      <c r="CE1435" s="69"/>
      <c r="CF1435" s="69"/>
      <c r="CG1435" s="69"/>
      <c r="CH1435" s="69"/>
      <c r="CI1435" s="69"/>
      <c r="CJ1435" s="69"/>
      <c r="CK1435" s="69"/>
      <c r="CL1435" s="83"/>
      <c r="CM1435" s="69"/>
    </row>
    <row r="1436" spans="10:91" x14ac:dyDescent="0.25">
      <c r="J1436" s="45"/>
      <c r="K1436" s="45"/>
      <c r="L1436" s="45"/>
      <c r="M1436" s="45"/>
      <c r="N1436" s="45"/>
      <c r="O1436" s="45"/>
      <c r="P1436" s="45"/>
      <c r="Q1436" s="45"/>
      <c r="R1436" s="45"/>
      <c r="AO1436" s="34"/>
      <c r="AP1436" s="34"/>
      <c r="AQ1436" s="34"/>
      <c r="AR1436" s="34"/>
      <c r="BR1436" s="69"/>
      <c r="BS1436" s="69"/>
      <c r="BT1436" s="69"/>
      <c r="BU1436" s="69"/>
      <c r="BV1436" s="69"/>
      <c r="BW1436" s="69"/>
      <c r="BX1436" s="69"/>
      <c r="BY1436" s="69"/>
      <c r="BZ1436" s="69"/>
      <c r="CA1436" s="69"/>
      <c r="CB1436" s="69"/>
      <c r="CC1436" s="69"/>
      <c r="CD1436" s="69"/>
      <c r="CE1436" s="69"/>
      <c r="CF1436" s="69"/>
      <c r="CG1436" s="69"/>
      <c r="CH1436" s="69"/>
      <c r="CI1436" s="69"/>
      <c r="CJ1436" s="69"/>
      <c r="CK1436" s="69"/>
      <c r="CL1436" s="83"/>
      <c r="CM1436" s="69"/>
    </row>
    <row r="1437" spans="10:91" x14ac:dyDescent="0.25">
      <c r="J1437" s="45"/>
      <c r="K1437" s="45"/>
      <c r="L1437" s="45"/>
      <c r="M1437" s="45"/>
      <c r="N1437" s="45"/>
      <c r="O1437" s="45"/>
      <c r="P1437" s="45"/>
      <c r="Q1437" s="45"/>
      <c r="R1437" s="45"/>
      <c r="AO1437" s="34"/>
      <c r="AP1437" s="34"/>
      <c r="AQ1437" s="34"/>
      <c r="AR1437" s="34"/>
      <c r="BR1437" s="69"/>
      <c r="BS1437" s="69"/>
      <c r="BT1437" s="69"/>
      <c r="BU1437" s="69"/>
      <c r="BV1437" s="69"/>
      <c r="BW1437" s="69"/>
      <c r="BX1437" s="69"/>
      <c r="BY1437" s="69"/>
      <c r="BZ1437" s="69"/>
      <c r="CA1437" s="69"/>
      <c r="CB1437" s="69"/>
      <c r="CC1437" s="69"/>
      <c r="CD1437" s="69"/>
      <c r="CE1437" s="69"/>
      <c r="CF1437" s="69"/>
      <c r="CG1437" s="69"/>
      <c r="CH1437" s="69"/>
      <c r="CI1437" s="69"/>
      <c r="CJ1437" s="69"/>
      <c r="CK1437" s="69"/>
      <c r="CL1437" s="83"/>
      <c r="CM1437" s="69"/>
    </row>
    <row r="1438" spans="10:91" x14ac:dyDescent="0.25">
      <c r="J1438" s="45"/>
      <c r="K1438" s="45"/>
      <c r="L1438" s="45"/>
      <c r="M1438" s="45"/>
      <c r="N1438" s="45"/>
      <c r="O1438" s="45"/>
      <c r="P1438" s="45"/>
      <c r="Q1438" s="45"/>
      <c r="R1438" s="45"/>
      <c r="AO1438" s="34"/>
      <c r="AP1438" s="34"/>
      <c r="AQ1438" s="34"/>
      <c r="AR1438" s="34"/>
      <c r="BR1438" s="69"/>
      <c r="BS1438" s="69"/>
      <c r="BT1438" s="69"/>
      <c r="BU1438" s="69"/>
      <c r="BV1438" s="69"/>
      <c r="BW1438" s="69"/>
      <c r="BX1438" s="69"/>
      <c r="BY1438" s="69"/>
      <c r="BZ1438" s="69"/>
      <c r="CA1438" s="69"/>
      <c r="CB1438" s="69"/>
      <c r="CC1438" s="69"/>
      <c r="CD1438" s="69"/>
      <c r="CE1438" s="69"/>
      <c r="CF1438" s="69"/>
      <c r="CG1438" s="69"/>
      <c r="CH1438" s="69"/>
      <c r="CI1438" s="69"/>
      <c r="CJ1438" s="69"/>
      <c r="CK1438" s="69"/>
      <c r="CL1438" s="83"/>
      <c r="CM1438" s="69"/>
    </row>
    <row r="1439" spans="10:91" x14ac:dyDescent="0.25">
      <c r="J1439" s="45"/>
      <c r="K1439" s="45"/>
      <c r="L1439" s="45"/>
      <c r="M1439" s="45"/>
      <c r="N1439" s="45"/>
      <c r="O1439" s="45"/>
      <c r="P1439" s="45"/>
      <c r="Q1439" s="45"/>
      <c r="R1439" s="45"/>
      <c r="AO1439" s="34"/>
      <c r="AP1439" s="34"/>
      <c r="AQ1439" s="34"/>
      <c r="AR1439" s="34"/>
      <c r="BR1439" s="69"/>
      <c r="BS1439" s="69"/>
      <c r="BT1439" s="69"/>
      <c r="BU1439" s="69"/>
      <c r="BV1439" s="69"/>
      <c r="BW1439" s="69"/>
      <c r="BX1439" s="69"/>
      <c r="BY1439" s="69"/>
      <c r="BZ1439" s="69"/>
      <c r="CA1439" s="69"/>
      <c r="CB1439" s="69"/>
      <c r="CC1439" s="69"/>
      <c r="CD1439" s="69"/>
      <c r="CE1439" s="69"/>
      <c r="CF1439" s="69"/>
      <c r="CG1439" s="69"/>
      <c r="CH1439" s="69"/>
      <c r="CI1439" s="69"/>
      <c r="CJ1439" s="69"/>
      <c r="CK1439" s="69"/>
      <c r="CL1439" s="83"/>
      <c r="CM1439" s="69"/>
    </row>
    <row r="1440" spans="10:91" x14ac:dyDescent="0.25">
      <c r="J1440" s="45"/>
      <c r="K1440" s="45"/>
      <c r="L1440" s="45"/>
      <c r="M1440" s="45"/>
      <c r="N1440" s="45"/>
      <c r="O1440" s="45"/>
      <c r="P1440" s="45"/>
      <c r="Q1440" s="45"/>
      <c r="R1440" s="45"/>
      <c r="AO1440" s="34"/>
      <c r="AP1440" s="34"/>
      <c r="AQ1440" s="34"/>
      <c r="AR1440" s="34"/>
      <c r="BR1440" s="69"/>
      <c r="BS1440" s="69"/>
      <c r="BT1440" s="69"/>
      <c r="BU1440" s="69"/>
      <c r="BV1440" s="69"/>
      <c r="BW1440" s="69"/>
      <c r="BX1440" s="69"/>
      <c r="BY1440" s="69"/>
      <c r="BZ1440" s="69"/>
      <c r="CA1440" s="69"/>
      <c r="CB1440" s="69"/>
      <c r="CC1440" s="69"/>
      <c r="CD1440" s="69"/>
      <c r="CE1440" s="69"/>
      <c r="CF1440" s="69"/>
      <c r="CG1440" s="69"/>
      <c r="CH1440" s="69"/>
      <c r="CI1440" s="69"/>
      <c r="CJ1440" s="69"/>
      <c r="CK1440" s="69"/>
      <c r="CL1440" s="83"/>
      <c r="CM1440" s="69"/>
    </row>
    <row r="1441" spans="10:91" x14ac:dyDescent="0.25">
      <c r="J1441" s="45"/>
      <c r="K1441" s="45"/>
      <c r="L1441" s="45"/>
      <c r="M1441" s="45"/>
      <c r="N1441" s="45"/>
      <c r="O1441" s="45"/>
      <c r="P1441" s="45"/>
      <c r="Q1441" s="45"/>
      <c r="R1441" s="45"/>
      <c r="AO1441" s="34"/>
      <c r="AP1441" s="34"/>
      <c r="AQ1441" s="34"/>
      <c r="AR1441" s="34"/>
      <c r="BR1441" s="69"/>
      <c r="BS1441" s="69"/>
      <c r="BT1441" s="69"/>
      <c r="BU1441" s="69"/>
      <c r="BV1441" s="69"/>
      <c r="BW1441" s="69"/>
      <c r="BX1441" s="69"/>
      <c r="BY1441" s="69"/>
      <c r="BZ1441" s="69"/>
      <c r="CA1441" s="69"/>
      <c r="CB1441" s="69"/>
      <c r="CC1441" s="69"/>
      <c r="CD1441" s="69"/>
      <c r="CE1441" s="69"/>
      <c r="CF1441" s="69"/>
      <c r="CG1441" s="69"/>
      <c r="CH1441" s="69"/>
      <c r="CI1441" s="69"/>
      <c r="CJ1441" s="69"/>
      <c r="CK1441" s="69"/>
      <c r="CL1441" s="83"/>
      <c r="CM1441" s="69"/>
    </row>
    <row r="1442" spans="10:91" x14ac:dyDescent="0.25">
      <c r="J1442" s="45"/>
      <c r="K1442" s="45"/>
      <c r="L1442" s="45"/>
      <c r="M1442" s="45"/>
      <c r="N1442" s="45"/>
      <c r="O1442" s="45"/>
      <c r="P1442" s="45"/>
      <c r="Q1442" s="45"/>
      <c r="R1442" s="45"/>
      <c r="AO1442" s="34"/>
      <c r="AP1442" s="34"/>
      <c r="AQ1442" s="34"/>
      <c r="AR1442" s="34"/>
      <c r="BR1442" s="69"/>
      <c r="BS1442" s="69"/>
      <c r="BT1442" s="69"/>
      <c r="BU1442" s="69"/>
      <c r="BV1442" s="69"/>
      <c r="BW1442" s="69"/>
      <c r="BX1442" s="69"/>
      <c r="BY1442" s="69"/>
      <c r="BZ1442" s="69"/>
      <c r="CA1442" s="69"/>
      <c r="CB1442" s="69"/>
      <c r="CC1442" s="69"/>
      <c r="CD1442" s="69"/>
      <c r="CE1442" s="69"/>
      <c r="CF1442" s="69"/>
      <c r="CG1442" s="69"/>
      <c r="CH1442" s="69"/>
      <c r="CI1442" s="69"/>
      <c r="CJ1442" s="69"/>
      <c r="CK1442" s="69"/>
      <c r="CL1442" s="83"/>
      <c r="CM1442" s="69"/>
    </row>
    <row r="1443" spans="10:91" x14ac:dyDescent="0.25">
      <c r="J1443" s="45"/>
      <c r="K1443" s="45"/>
      <c r="L1443" s="45"/>
      <c r="M1443" s="45"/>
      <c r="N1443" s="45"/>
      <c r="O1443" s="45"/>
      <c r="P1443" s="45"/>
      <c r="Q1443" s="45"/>
      <c r="R1443" s="45"/>
      <c r="AO1443" s="34"/>
      <c r="AP1443" s="34"/>
      <c r="AQ1443" s="34"/>
      <c r="AR1443" s="34"/>
      <c r="BR1443" s="69"/>
      <c r="BS1443" s="69"/>
      <c r="BT1443" s="69"/>
      <c r="BU1443" s="69"/>
      <c r="BV1443" s="69"/>
      <c r="BW1443" s="69"/>
      <c r="BX1443" s="69"/>
      <c r="BY1443" s="69"/>
      <c r="BZ1443" s="69"/>
      <c r="CA1443" s="69"/>
      <c r="CB1443" s="69"/>
      <c r="CC1443" s="69"/>
      <c r="CD1443" s="69"/>
      <c r="CE1443" s="69"/>
      <c r="CF1443" s="69"/>
      <c r="CG1443" s="69"/>
      <c r="CH1443" s="69"/>
      <c r="CI1443" s="69"/>
      <c r="CJ1443" s="69"/>
      <c r="CK1443" s="69"/>
      <c r="CL1443" s="83"/>
      <c r="CM1443" s="69"/>
    </row>
    <row r="1444" spans="10:91" x14ac:dyDescent="0.25">
      <c r="J1444" s="45"/>
      <c r="K1444" s="45"/>
      <c r="L1444" s="45"/>
      <c r="M1444" s="45"/>
      <c r="N1444" s="45"/>
      <c r="O1444" s="45"/>
      <c r="P1444" s="45"/>
      <c r="Q1444" s="45"/>
      <c r="R1444" s="45"/>
      <c r="AO1444" s="34"/>
      <c r="AP1444" s="34"/>
      <c r="AQ1444" s="34"/>
      <c r="AR1444" s="34"/>
      <c r="BR1444" s="69"/>
      <c r="BS1444" s="69"/>
      <c r="BT1444" s="69"/>
      <c r="BU1444" s="69"/>
      <c r="BV1444" s="69"/>
      <c r="BW1444" s="69"/>
      <c r="BX1444" s="69"/>
      <c r="BY1444" s="69"/>
      <c r="BZ1444" s="69"/>
      <c r="CA1444" s="69"/>
      <c r="CB1444" s="69"/>
      <c r="CC1444" s="69"/>
      <c r="CD1444" s="69"/>
      <c r="CE1444" s="69"/>
      <c r="CF1444" s="69"/>
      <c r="CG1444" s="69"/>
      <c r="CH1444" s="69"/>
      <c r="CI1444" s="69"/>
      <c r="CJ1444" s="69"/>
      <c r="CK1444" s="69"/>
      <c r="CL1444" s="83"/>
      <c r="CM1444" s="69"/>
    </row>
    <row r="1445" spans="10:91" x14ac:dyDescent="0.25">
      <c r="J1445" s="45"/>
      <c r="K1445" s="45"/>
      <c r="L1445" s="45"/>
      <c r="M1445" s="45"/>
      <c r="N1445" s="45"/>
      <c r="O1445" s="45"/>
      <c r="P1445" s="45"/>
      <c r="Q1445" s="45"/>
      <c r="R1445" s="45"/>
      <c r="AO1445" s="34"/>
      <c r="AP1445" s="34"/>
      <c r="AQ1445" s="34"/>
      <c r="AR1445" s="34"/>
      <c r="BR1445" s="69"/>
      <c r="BS1445" s="69"/>
      <c r="BT1445" s="69"/>
      <c r="BU1445" s="69"/>
      <c r="BV1445" s="69"/>
      <c r="BW1445" s="69"/>
      <c r="BX1445" s="69"/>
      <c r="BY1445" s="69"/>
      <c r="BZ1445" s="69"/>
      <c r="CA1445" s="69"/>
      <c r="CB1445" s="69"/>
      <c r="CC1445" s="69"/>
      <c r="CD1445" s="69"/>
      <c r="CE1445" s="69"/>
      <c r="CF1445" s="69"/>
      <c r="CG1445" s="69"/>
      <c r="CH1445" s="69"/>
      <c r="CI1445" s="69"/>
      <c r="CJ1445" s="69"/>
      <c r="CK1445" s="69"/>
      <c r="CL1445" s="83"/>
      <c r="CM1445" s="69"/>
    </row>
    <row r="1446" spans="10:91" x14ac:dyDescent="0.25">
      <c r="J1446" s="45"/>
      <c r="K1446" s="45"/>
      <c r="L1446" s="45"/>
      <c r="M1446" s="45"/>
      <c r="N1446" s="45"/>
      <c r="O1446" s="45"/>
      <c r="P1446" s="45"/>
      <c r="Q1446" s="45"/>
      <c r="R1446" s="45"/>
      <c r="AO1446" s="34"/>
      <c r="AP1446" s="34"/>
      <c r="AQ1446" s="34"/>
      <c r="AR1446" s="34"/>
      <c r="BR1446" s="69"/>
      <c r="BS1446" s="69"/>
      <c r="BT1446" s="69"/>
      <c r="BU1446" s="69"/>
      <c r="BV1446" s="69"/>
      <c r="BW1446" s="69"/>
      <c r="BX1446" s="69"/>
      <c r="BY1446" s="69"/>
      <c r="BZ1446" s="69"/>
      <c r="CA1446" s="69"/>
      <c r="CB1446" s="69"/>
      <c r="CC1446" s="69"/>
      <c r="CD1446" s="69"/>
      <c r="CE1446" s="69"/>
      <c r="CF1446" s="69"/>
      <c r="CG1446" s="69"/>
      <c r="CH1446" s="69"/>
      <c r="CI1446" s="69"/>
      <c r="CJ1446" s="69"/>
      <c r="CK1446" s="69"/>
      <c r="CL1446" s="83"/>
      <c r="CM1446" s="69"/>
    </row>
    <row r="1447" spans="10:91" x14ac:dyDescent="0.25">
      <c r="J1447" s="45"/>
      <c r="K1447" s="45"/>
      <c r="L1447" s="45"/>
      <c r="M1447" s="45"/>
      <c r="N1447" s="45"/>
      <c r="O1447" s="45"/>
      <c r="P1447" s="45"/>
      <c r="Q1447" s="45"/>
      <c r="R1447" s="45"/>
      <c r="AO1447" s="34"/>
      <c r="AP1447" s="34"/>
      <c r="AQ1447" s="34"/>
      <c r="AR1447" s="34"/>
      <c r="BR1447" s="69"/>
      <c r="BS1447" s="69"/>
      <c r="BT1447" s="69"/>
      <c r="BU1447" s="69"/>
      <c r="BV1447" s="69"/>
      <c r="BW1447" s="69"/>
      <c r="BX1447" s="69"/>
      <c r="BY1447" s="69"/>
      <c r="BZ1447" s="69"/>
      <c r="CA1447" s="69"/>
      <c r="CB1447" s="69"/>
      <c r="CC1447" s="69"/>
      <c r="CD1447" s="69"/>
      <c r="CE1447" s="69"/>
      <c r="CF1447" s="69"/>
      <c r="CG1447" s="69"/>
      <c r="CH1447" s="69"/>
      <c r="CI1447" s="69"/>
      <c r="CJ1447" s="69"/>
      <c r="CK1447" s="69"/>
      <c r="CL1447" s="83"/>
      <c r="CM1447" s="69"/>
    </row>
    <row r="1448" spans="10:91" x14ac:dyDescent="0.25">
      <c r="J1448" s="45"/>
      <c r="K1448" s="45"/>
      <c r="L1448" s="45"/>
      <c r="M1448" s="45"/>
      <c r="N1448" s="45"/>
      <c r="O1448" s="45"/>
      <c r="P1448" s="45"/>
      <c r="Q1448" s="45"/>
      <c r="R1448" s="45"/>
      <c r="AO1448" s="34"/>
      <c r="AP1448" s="34"/>
      <c r="AQ1448" s="34"/>
      <c r="AR1448" s="34"/>
      <c r="BR1448" s="69"/>
      <c r="BS1448" s="69"/>
      <c r="BT1448" s="69"/>
      <c r="BU1448" s="69"/>
      <c r="BV1448" s="69"/>
      <c r="BW1448" s="69"/>
      <c r="BX1448" s="69"/>
      <c r="BY1448" s="69"/>
      <c r="BZ1448" s="69"/>
      <c r="CA1448" s="69"/>
      <c r="CB1448" s="69"/>
      <c r="CC1448" s="69"/>
      <c r="CD1448" s="69"/>
      <c r="CE1448" s="69"/>
      <c r="CF1448" s="69"/>
      <c r="CG1448" s="69"/>
      <c r="CH1448" s="69"/>
      <c r="CI1448" s="69"/>
      <c r="CJ1448" s="69"/>
      <c r="CK1448" s="69"/>
      <c r="CL1448" s="83"/>
      <c r="CM1448" s="69"/>
    </row>
    <row r="1449" spans="10:91" x14ac:dyDescent="0.25">
      <c r="J1449" s="45"/>
      <c r="K1449" s="45"/>
      <c r="L1449" s="45"/>
      <c r="M1449" s="45"/>
      <c r="N1449" s="45"/>
      <c r="O1449" s="45"/>
      <c r="P1449" s="45"/>
      <c r="Q1449" s="45"/>
      <c r="R1449" s="45"/>
      <c r="AO1449" s="34"/>
      <c r="AP1449" s="34"/>
      <c r="AQ1449" s="34"/>
      <c r="AR1449" s="34"/>
      <c r="BR1449" s="69"/>
      <c r="BS1449" s="69"/>
      <c r="BT1449" s="69"/>
      <c r="BU1449" s="69"/>
      <c r="BV1449" s="69"/>
      <c r="BW1449" s="69"/>
      <c r="BX1449" s="69"/>
      <c r="BY1449" s="69"/>
      <c r="BZ1449" s="69"/>
      <c r="CA1449" s="69"/>
      <c r="CB1449" s="69"/>
      <c r="CC1449" s="69"/>
      <c r="CD1449" s="69"/>
      <c r="CE1449" s="69"/>
      <c r="CF1449" s="69"/>
      <c r="CG1449" s="69"/>
      <c r="CH1449" s="69"/>
      <c r="CI1449" s="69"/>
      <c r="CJ1449" s="69"/>
      <c r="CK1449" s="69"/>
      <c r="CL1449" s="83"/>
      <c r="CM1449" s="69"/>
    </row>
    <row r="1450" spans="10:91" x14ac:dyDescent="0.25">
      <c r="J1450" s="45"/>
      <c r="K1450" s="45"/>
      <c r="L1450" s="45"/>
      <c r="M1450" s="45"/>
      <c r="N1450" s="45"/>
      <c r="O1450" s="45"/>
      <c r="P1450" s="45"/>
      <c r="Q1450" s="45"/>
      <c r="R1450" s="45"/>
      <c r="AO1450" s="34"/>
      <c r="AP1450" s="34"/>
      <c r="AQ1450" s="34"/>
      <c r="AR1450" s="34"/>
      <c r="BR1450" s="69"/>
      <c r="BS1450" s="69"/>
      <c r="BT1450" s="69"/>
      <c r="BU1450" s="69"/>
      <c r="BV1450" s="69"/>
      <c r="BW1450" s="69"/>
      <c r="BX1450" s="69"/>
      <c r="BY1450" s="69"/>
      <c r="BZ1450" s="69"/>
      <c r="CA1450" s="69"/>
      <c r="CB1450" s="69"/>
      <c r="CC1450" s="69"/>
      <c r="CD1450" s="69"/>
      <c r="CE1450" s="69"/>
      <c r="CF1450" s="69"/>
      <c r="CG1450" s="69"/>
      <c r="CH1450" s="69"/>
      <c r="CI1450" s="69"/>
      <c r="CJ1450" s="69"/>
      <c r="CK1450" s="69"/>
      <c r="CL1450" s="83"/>
      <c r="CM1450" s="69"/>
    </row>
    <row r="1451" spans="10:91" x14ac:dyDescent="0.25">
      <c r="J1451" s="45"/>
      <c r="K1451" s="45"/>
      <c r="L1451" s="45"/>
      <c r="M1451" s="45"/>
      <c r="N1451" s="45"/>
      <c r="O1451" s="45"/>
      <c r="P1451" s="45"/>
      <c r="Q1451" s="45"/>
      <c r="R1451" s="45"/>
      <c r="AO1451" s="34"/>
      <c r="AP1451" s="34"/>
      <c r="AQ1451" s="34"/>
      <c r="AR1451" s="34"/>
      <c r="BR1451" s="69"/>
      <c r="BS1451" s="69"/>
      <c r="BT1451" s="69"/>
      <c r="BU1451" s="69"/>
      <c r="BV1451" s="69"/>
      <c r="BW1451" s="69"/>
      <c r="BX1451" s="69"/>
      <c r="BY1451" s="69"/>
      <c r="BZ1451" s="69"/>
      <c r="CA1451" s="69"/>
      <c r="CB1451" s="69"/>
      <c r="CC1451" s="69"/>
      <c r="CD1451" s="69"/>
      <c r="CE1451" s="69"/>
      <c r="CF1451" s="69"/>
      <c r="CG1451" s="69"/>
      <c r="CH1451" s="69"/>
      <c r="CI1451" s="69"/>
      <c r="CJ1451" s="69"/>
      <c r="CK1451" s="69"/>
      <c r="CL1451" s="83"/>
      <c r="CM1451" s="69"/>
    </row>
    <row r="1452" spans="10:91" x14ac:dyDescent="0.25">
      <c r="J1452" s="45"/>
      <c r="K1452" s="45"/>
      <c r="L1452" s="45"/>
      <c r="M1452" s="45"/>
      <c r="N1452" s="45"/>
      <c r="O1452" s="45"/>
      <c r="P1452" s="45"/>
      <c r="Q1452" s="45"/>
      <c r="R1452" s="45"/>
      <c r="AO1452" s="34"/>
      <c r="AP1452" s="34"/>
      <c r="AQ1452" s="34"/>
      <c r="AR1452" s="34"/>
      <c r="BR1452" s="69"/>
      <c r="BS1452" s="69"/>
      <c r="BT1452" s="69"/>
      <c r="BU1452" s="69"/>
      <c r="BV1452" s="69"/>
      <c r="BW1452" s="69"/>
      <c r="BX1452" s="69"/>
      <c r="BY1452" s="69"/>
      <c r="BZ1452" s="69"/>
      <c r="CA1452" s="69"/>
      <c r="CB1452" s="69"/>
      <c r="CC1452" s="69"/>
      <c r="CD1452" s="69"/>
      <c r="CE1452" s="69"/>
      <c r="CF1452" s="69"/>
      <c r="CG1452" s="69"/>
      <c r="CH1452" s="69"/>
      <c r="CI1452" s="69"/>
      <c r="CJ1452" s="69"/>
      <c r="CK1452" s="69"/>
      <c r="CL1452" s="83"/>
      <c r="CM1452" s="69"/>
    </row>
    <row r="1453" spans="10:91" x14ac:dyDescent="0.25">
      <c r="J1453" s="45"/>
      <c r="K1453" s="45"/>
      <c r="L1453" s="45"/>
      <c r="M1453" s="45"/>
      <c r="N1453" s="45"/>
      <c r="O1453" s="45"/>
      <c r="P1453" s="45"/>
      <c r="Q1453" s="45"/>
      <c r="R1453" s="45"/>
      <c r="AO1453" s="34"/>
      <c r="AP1453" s="34"/>
      <c r="AQ1453" s="34"/>
      <c r="AR1453" s="34"/>
      <c r="BR1453" s="69"/>
      <c r="BS1453" s="69"/>
      <c r="BT1453" s="69"/>
      <c r="BU1453" s="69"/>
      <c r="BV1453" s="69"/>
      <c r="BW1453" s="69"/>
      <c r="BX1453" s="69"/>
      <c r="BY1453" s="69"/>
      <c r="BZ1453" s="69"/>
      <c r="CA1453" s="69"/>
      <c r="CB1453" s="69"/>
      <c r="CC1453" s="69"/>
      <c r="CD1453" s="69"/>
      <c r="CE1453" s="69"/>
      <c r="CF1453" s="69"/>
      <c r="CG1453" s="69"/>
      <c r="CH1453" s="69"/>
      <c r="CI1453" s="69"/>
      <c r="CJ1453" s="69"/>
      <c r="CK1453" s="69"/>
      <c r="CL1453" s="83"/>
      <c r="CM1453" s="69"/>
    </row>
    <row r="1454" spans="10:91" x14ac:dyDescent="0.25">
      <c r="J1454" s="45"/>
      <c r="K1454" s="45"/>
      <c r="L1454" s="45"/>
      <c r="M1454" s="45"/>
      <c r="N1454" s="45"/>
      <c r="O1454" s="45"/>
      <c r="P1454" s="45"/>
      <c r="Q1454" s="45"/>
      <c r="R1454" s="45"/>
      <c r="AO1454" s="34"/>
      <c r="AP1454" s="34"/>
      <c r="AQ1454" s="34"/>
      <c r="AR1454" s="34"/>
      <c r="BR1454" s="69"/>
      <c r="BS1454" s="69"/>
      <c r="BT1454" s="69"/>
      <c r="BU1454" s="69"/>
      <c r="BV1454" s="69"/>
      <c r="BW1454" s="69"/>
      <c r="BX1454" s="69"/>
      <c r="BY1454" s="69"/>
      <c r="BZ1454" s="69"/>
      <c r="CA1454" s="69"/>
      <c r="CB1454" s="69"/>
      <c r="CC1454" s="69"/>
      <c r="CD1454" s="69"/>
      <c r="CE1454" s="69"/>
      <c r="CF1454" s="69"/>
      <c r="CG1454" s="69"/>
      <c r="CH1454" s="69"/>
      <c r="CI1454" s="69"/>
      <c r="CJ1454" s="69"/>
      <c r="CK1454" s="69"/>
      <c r="CL1454" s="83"/>
      <c r="CM1454" s="69"/>
    </row>
    <row r="1455" spans="10:91" x14ac:dyDescent="0.25">
      <c r="J1455" s="45"/>
      <c r="K1455" s="45"/>
      <c r="L1455" s="45"/>
      <c r="M1455" s="45"/>
      <c r="N1455" s="45"/>
      <c r="O1455" s="45"/>
      <c r="P1455" s="45"/>
      <c r="Q1455" s="45"/>
      <c r="R1455" s="45"/>
      <c r="AO1455" s="34"/>
      <c r="AP1455" s="34"/>
      <c r="AQ1455" s="34"/>
      <c r="AR1455" s="34"/>
      <c r="BR1455" s="69"/>
      <c r="BS1455" s="69"/>
      <c r="BT1455" s="69"/>
      <c r="BU1455" s="69"/>
      <c r="BV1455" s="69"/>
      <c r="BW1455" s="69"/>
      <c r="BX1455" s="69"/>
      <c r="BY1455" s="69"/>
      <c r="BZ1455" s="69"/>
      <c r="CA1455" s="69"/>
      <c r="CB1455" s="69"/>
      <c r="CC1455" s="69"/>
      <c r="CD1455" s="69"/>
      <c r="CE1455" s="69"/>
      <c r="CF1455" s="69"/>
      <c r="CG1455" s="69"/>
      <c r="CH1455" s="69"/>
      <c r="CI1455" s="69"/>
      <c r="CJ1455" s="69"/>
      <c r="CK1455" s="69"/>
      <c r="CL1455" s="83"/>
      <c r="CM1455" s="69"/>
    </row>
    <row r="1456" spans="10:91" x14ac:dyDescent="0.25">
      <c r="J1456" s="45"/>
      <c r="K1456" s="45"/>
      <c r="L1456" s="45"/>
      <c r="M1456" s="45"/>
      <c r="N1456" s="45"/>
      <c r="O1456" s="45"/>
      <c r="P1456" s="45"/>
      <c r="Q1456" s="45"/>
      <c r="R1456" s="45"/>
      <c r="AO1456" s="34"/>
      <c r="AP1456" s="34"/>
      <c r="AQ1456" s="34"/>
      <c r="AR1456" s="34"/>
      <c r="BR1456" s="69"/>
      <c r="BS1456" s="69"/>
      <c r="BT1456" s="69"/>
      <c r="BU1456" s="69"/>
      <c r="BV1456" s="69"/>
      <c r="BW1456" s="69"/>
      <c r="BX1456" s="69"/>
      <c r="BY1456" s="69"/>
      <c r="BZ1456" s="69"/>
      <c r="CA1456" s="69"/>
      <c r="CB1456" s="69"/>
      <c r="CC1456" s="69"/>
      <c r="CD1456" s="69"/>
      <c r="CE1456" s="69"/>
      <c r="CF1456" s="69"/>
      <c r="CG1456" s="69"/>
      <c r="CH1456" s="69"/>
      <c r="CI1456" s="69"/>
      <c r="CJ1456" s="69"/>
      <c r="CK1456" s="69"/>
      <c r="CL1456" s="83"/>
      <c r="CM1456" s="69"/>
    </row>
    <row r="1457" spans="10:91" x14ac:dyDescent="0.25">
      <c r="J1457" s="45"/>
      <c r="K1457" s="45"/>
      <c r="L1457" s="45"/>
      <c r="M1457" s="45"/>
      <c r="N1457" s="45"/>
      <c r="O1457" s="45"/>
      <c r="P1457" s="45"/>
      <c r="Q1457" s="45"/>
      <c r="R1457" s="45"/>
      <c r="AO1457" s="34"/>
      <c r="AP1457" s="34"/>
      <c r="AQ1457" s="34"/>
      <c r="AR1457" s="34"/>
      <c r="BR1457" s="69"/>
      <c r="BS1457" s="69"/>
      <c r="BT1457" s="69"/>
      <c r="BU1457" s="69"/>
      <c r="BV1457" s="69"/>
      <c r="BW1457" s="69"/>
      <c r="BX1457" s="69"/>
      <c r="BY1457" s="69"/>
      <c r="BZ1457" s="69"/>
      <c r="CA1457" s="69"/>
      <c r="CB1457" s="69"/>
      <c r="CC1457" s="69"/>
      <c r="CD1457" s="69"/>
      <c r="CE1457" s="69"/>
      <c r="CF1457" s="69"/>
      <c r="CG1457" s="69"/>
      <c r="CH1457" s="69"/>
      <c r="CI1457" s="69"/>
      <c r="CJ1457" s="69"/>
      <c r="CK1457" s="69"/>
      <c r="CL1457" s="83"/>
      <c r="CM1457" s="69"/>
    </row>
    <row r="1458" spans="10:91" x14ac:dyDescent="0.25">
      <c r="J1458" s="45"/>
      <c r="K1458" s="45"/>
      <c r="L1458" s="45"/>
      <c r="M1458" s="45"/>
      <c r="N1458" s="45"/>
      <c r="O1458" s="45"/>
      <c r="P1458" s="45"/>
      <c r="Q1458" s="45"/>
      <c r="R1458" s="45"/>
      <c r="AO1458" s="34"/>
      <c r="AP1458" s="34"/>
      <c r="AQ1458" s="34"/>
      <c r="AR1458" s="34"/>
      <c r="BR1458" s="69"/>
      <c r="BS1458" s="69"/>
      <c r="BT1458" s="69"/>
      <c r="BU1458" s="69"/>
      <c r="BV1458" s="69"/>
      <c r="BW1458" s="69"/>
      <c r="BX1458" s="69"/>
      <c r="BY1458" s="69"/>
      <c r="BZ1458" s="69"/>
      <c r="CA1458" s="69"/>
      <c r="CB1458" s="69"/>
      <c r="CC1458" s="69"/>
      <c r="CD1458" s="69"/>
      <c r="CE1458" s="69"/>
      <c r="CF1458" s="69"/>
      <c r="CG1458" s="69"/>
      <c r="CH1458" s="69"/>
      <c r="CI1458" s="69"/>
      <c r="CJ1458" s="69"/>
      <c r="CK1458" s="69"/>
      <c r="CL1458" s="83"/>
      <c r="CM1458" s="69"/>
    </row>
    <row r="1459" spans="10:91" x14ac:dyDescent="0.25">
      <c r="J1459" s="45"/>
      <c r="K1459" s="45"/>
      <c r="L1459" s="45"/>
      <c r="M1459" s="45"/>
      <c r="N1459" s="45"/>
      <c r="O1459" s="45"/>
      <c r="P1459" s="45"/>
      <c r="Q1459" s="45"/>
      <c r="R1459" s="45"/>
      <c r="AO1459" s="34"/>
      <c r="AP1459" s="34"/>
      <c r="AQ1459" s="34"/>
      <c r="AR1459" s="34"/>
      <c r="BR1459" s="69"/>
      <c r="BS1459" s="69"/>
      <c r="BT1459" s="69"/>
      <c r="BU1459" s="69"/>
      <c r="BV1459" s="69"/>
      <c r="BW1459" s="69"/>
      <c r="BX1459" s="69"/>
      <c r="BY1459" s="69"/>
      <c r="BZ1459" s="69"/>
      <c r="CA1459" s="69"/>
      <c r="CB1459" s="69"/>
      <c r="CC1459" s="69"/>
      <c r="CD1459" s="69"/>
      <c r="CE1459" s="69"/>
      <c r="CF1459" s="69"/>
      <c r="CG1459" s="69"/>
      <c r="CH1459" s="69"/>
      <c r="CI1459" s="69"/>
      <c r="CJ1459" s="69"/>
      <c r="CK1459" s="69"/>
      <c r="CL1459" s="83"/>
      <c r="CM1459" s="69"/>
    </row>
    <row r="1460" spans="10:91" x14ac:dyDescent="0.25">
      <c r="J1460" s="45"/>
      <c r="K1460" s="45"/>
      <c r="L1460" s="45"/>
      <c r="M1460" s="45"/>
      <c r="N1460" s="45"/>
      <c r="O1460" s="45"/>
      <c r="P1460" s="45"/>
      <c r="Q1460" s="45"/>
      <c r="R1460" s="45"/>
      <c r="AO1460" s="34"/>
      <c r="AP1460" s="34"/>
      <c r="AQ1460" s="34"/>
      <c r="AR1460" s="34"/>
      <c r="BR1460" s="69"/>
      <c r="BS1460" s="69"/>
      <c r="BT1460" s="69"/>
      <c r="BU1460" s="69"/>
      <c r="BV1460" s="69"/>
      <c r="BW1460" s="69"/>
      <c r="BX1460" s="69"/>
      <c r="BY1460" s="69"/>
      <c r="BZ1460" s="69"/>
      <c r="CA1460" s="69"/>
      <c r="CB1460" s="69"/>
      <c r="CC1460" s="69"/>
      <c r="CD1460" s="69"/>
      <c r="CE1460" s="69"/>
      <c r="CF1460" s="69"/>
      <c r="CG1460" s="69"/>
      <c r="CH1460" s="69"/>
      <c r="CI1460" s="69"/>
      <c r="CJ1460" s="69"/>
      <c r="CK1460" s="69"/>
      <c r="CL1460" s="83"/>
      <c r="CM1460" s="69"/>
    </row>
    <row r="1461" spans="10:91" x14ac:dyDescent="0.25">
      <c r="J1461" s="45"/>
      <c r="K1461" s="45"/>
      <c r="L1461" s="45"/>
      <c r="M1461" s="45"/>
      <c r="N1461" s="45"/>
      <c r="O1461" s="45"/>
      <c r="P1461" s="45"/>
      <c r="Q1461" s="45"/>
      <c r="R1461" s="45"/>
      <c r="AO1461" s="34"/>
      <c r="AP1461" s="34"/>
      <c r="AQ1461" s="34"/>
      <c r="AR1461" s="34"/>
      <c r="BR1461" s="69"/>
      <c r="BS1461" s="69"/>
      <c r="BT1461" s="69"/>
      <c r="BU1461" s="69"/>
      <c r="BV1461" s="69"/>
      <c r="BW1461" s="69"/>
      <c r="BX1461" s="69"/>
      <c r="BY1461" s="69"/>
      <c r="BZ1461" s="69"/>
      <c r="CA1461" s="69"/>
      <c r="CB1461" s="69"/>
      <c r="CC1461" s="69"/>
      <c r="CD1461" s="69"/>
      <c r="CE1461" s="69"/>
      <c r="CF1461" s="69"/>
      <c r="CG1461" s="69"/>
      <c r="CH1461" s="69"/>
      <c r="CI1461" s="69"/>
      <c r="CJ1461" s="69"/>
      <c r="CK1461" s="69"/>
      <c r="CL1461" s="83"/>
      <c r="CM1461" s="69"/>
    </row>
    <row r="1462" spans="10:91" x14ac:dyDescent="0.25">
      <c r="J1462" s="45"/>
      <c r="K1462" s="45"/>
      <c r="L1462" s="45"/>
      <c r="M1462" s="45"/>
      <c r="N1462" s="45"/>
      <c r="O1462" s="45"/>
      <c r="P1462" s="45"/>
      <c r="Q1462" s="45"/>
      <c r="R1462" s="45"/>
      <c r="AO1462" s="34"/>
      <c r="AP1462" s="34"/>
      <c r="AQ1462" s="34"/>
      <c r="AR1462" s="34"/>
      <c r="BR1462" s="69"/>
      <c r="BS1462" s="69"/>
      <c r="BT1462" s="69"/>
      <c r="BU1462" s="69"/>
      <c r="BV1462" s="69"/>
      <c r="BW1462" s="69"/>
      <c r="BX1462" s="69"/>
      <c r="BY1462" s="69"/>
      <c r="BZ1462" s="69"/>
      <c r="CA1462" s="69"/>
      <c r="CB1462" s="69"/>
      <c r="CC1462" s="69"/>
      <c r="CD1462" s="69"/>
      <c r="CE1462" s="69"/>
      <c r="CF1462" s="69"/>
      <c r="CG1462" s="69"/>
      <c r="CH1462" s="69"/>
      <c r="CI1462" s="69"/>
      <c r="CJ1462" s="69"/>
      <c r="CK1462" s="69"/>
      <c r="CL1462" s="83"/>
      <c r="CM1462" s="69"/>
    </row>
    <row r="1463" spans="10:91" x14ac:dyDescent="0.25">
      <c r="J1463" s="45"/>
      <c r="K1463" s="45"/>
      <c r="L1463" s="45"/>
      <c r="M1463" s="45"/>
      <c r="N1463" s="45"/>
      <c r="O1463" s="45"/>
      <c r="P1463" s="45"/>
      <c r="Q1463" s="45"/>
      <c r="R1463" s="45"/>
      <c r="AO1463" s="34"/>
      <c r="AP1463" s="34"/>
      <c r="AQ1463" s="34"/>
      <c r="AR1463" s="34"/>
      <c r="BR1463" s="69"/>
      <c r="BS1463" s="69"/>
      <c r="BT1463" s="69"/>
      <c r="BU1463" s="69"/>
      <c r="BV1463" s="69"/>
      <c r="BW1463" s="69"/>
      <c r="BX1463" s="69"/>
      <c r="BY1463" s="69"/>
      <c r="BZ1463" s="69"/>
      <c r="CA1463" s="69"/>
      <c r="CB1463" s="69"/>
      <c r="CC1463" s="69"/>
      <c r="CD1463" s="69"/>
      <c r="CE1463" s="69"/>
      <c r="CF1463" s="69"/>
      <c r="CG1463" s="69"/>
      <c r="CH1463" s="69"/>
      <c r="CI1463" s="69"/>
      <c r="CJ1463" s="69"/>
      <c r="CK1463" s="69"/>
      <c r="CL1463" s="83"/>
      <c r="CM1463" s="69"/>
    </row>
    <row r="1464" spans="10:91" x14ac:dyDescent="0.25">
      <c r="J1464" s="45"/>
      <c r="K1464" s="45"/>
      <c r="L1464" s="45"/>
      <c r="M1464" s="45"/>
      <c r="N1464" s="45"/>
      <c r="O1464" s="45"/>
      <c r="P1464" s="45"/>
      <c r="Q1464" s="45"/>
      <c r="R1464" s="45"/>
      <c r="AO1464" s="34"/>
      <c r="AP1464" s="34"/>
      <c r="AQ1464" s="34"/>
      <c r="AR1464" s="34"/>
      <c r="BR1464" s="69"/>
      <c r="BS1464" s="69"/>
      <c r="BT1464" s="69"/>
      <c r="BU1464" s="69"/>
      <c r="BV1464" s="69"/>
      <c r="BW1464" s="69"/>
      <c r="BX1464" s="69"/>
      <c r="BY1464" s="69"/>
      <c r="BZ1464" s="69"/>
      <c r="CA1464" s="69"/>
      <c r="CB1464" s="69"/>
      <c r="CC1464" s="69"/>
      <c r="CD1464" s="69"/>
      <c r="CE1464" s="69"/>
      <c r="CF1464" s="69"/>
      <c r="CG1464" s="69"/>
      <c r="CH1464" s="69"/>
      <c r="CI1464" s="69"/>
      <c r="CJ1464" s="69"/>
      <c r="CK1464" s="69"/>
      <c r="CL1464" s="83"/>
      <c r="CM1464" s="69"/>
    </row>
    <row r="1465" spans="10:91" x14ac:dyDescent="0.25">
      <c r="J1465" s="45"/>
      <c r="K1465" s="45"/>
      <c r="L1465" s="45"/>
      <c r="M1465" s="45"/>
      <c r="N1465" s="45"/>
      <c r="O1465" s="45"/>
      <c r="P1465" s="45"/>
      <c r="Q1465" s="45"/>
      <c r="R1465" s="45"/>
      <c r="AO1465" s="34"/>
      <c r="AP1465" s="34"/>
      <c r="AQ1465" s="34"/>
      <c r="AR1465" s="34"/>
      <c r="BR1465" s="69"/>
      <c r="BS1465" s="69"/>
      <c r="BT1465" s="69"/>
      <c r="BU1465" s="69"/>
      <c r="BV1465" s="69"/>
      <c r="BW1465" s="69"/>
      <c r="BX1465" s="69"/>
      <c r="BY1465" s="69"/>
      <c r="BZ1465" s="69"/>
      <c r="CA1465" s="69"/>
      <c r="CB1465" s="69"/>
      <c r="CC1465" s="69"/>
      <c r="CD1465" s="69"/>
      <c r="CE1465" s="69"/>
      <c r="CF1465" s="69"/>
      <c r="CG1465" s="69"/>
      <c r="CH1465" s="69"/>
      <c r="CI1465" s="69"/>
      <c r="CJ1465" s="69"/>
      <c r="CK1465" s="69"/>
      <c r="CL1465" s="83"/>
      <c r="CM1465" s="69"/>
    </row>
    <row r="1466" spans="10:91" x14ac:dyDescent="0.25">
      <c r="J1466" s="45"/>
      <c r="K1466" s="45"/>
      <c r="L1466" s="45"/>
      <c r="M1466" s="45"/>
      <c r="N1466" s="45"/>
      <c r="O1466" s="45"/>
      <c r="P1466" s="45"/>
      <c r="Q1466" s="45"/>
      <c r="R1466" s="45"/>
      <c r="AO1466" s="34"/>
      <c r="AP1466" s="34"/>
      <c r="AQ1466" s="34"/>
      <c r="AR1466" s="34"/>
      <c r="BR1466" s="69"/>
      <c r="BS1466" s="69"/>
      <c r="BT1466" s="69"/>
      <c r="BU1466" s="69"/>
      <c r="BV1466" s="69"/>
      <c r="BW1466" s="69"/>
      <c r="BX1466" s="69"/>
      <c r="BY1466" s="69"/>
      <c r="BZ1466" s="69"/>
      <c r="CA1466" s="69"/>
      <c r="CB1466" s="69"/>
      <c r="CC1466" s="69"/>
      <c r="CD1466" s="69"/>
      <c r="CE1466" s="69"/>
      <c r="CF1466" s="69"/>
      <c r="CG1466" s="69"/>
      <c r="CH1466" s="69"/>
      <c r="CI1466" s="69"/>
      <c r="CJ1466" s="69"/>
      <c r="CK1466" s="69"/>
      <c r="CL1466" s="83"/>
      <c r="CM1466" s="69"/>
    </row>
    <row r="1467" spans="10:91" x14ac:dyDescent="0.25">
      <c r="J1467" s="45"/>
      <c r="K1467" s="45"/>
      <c r="L1467" s="45"/>
      <c r="M1467" s="45"/>
      <c r="N1467" s="45"/>
      <c r="O1467" s="45"/>
      <c r="P1467" s="45"/>
      <c r="Q1467" s="45"/>
      <c r="R1467" s="45"/>
      <c r="AO1467" s="34"/>
      <c r="AP1467" s="34"/>
      <c r="AQ1467" s="34"/>
      <c r="AR1467" s="34"/>
      <c r="BR1467" s="69"/>
      <c r="BS1467" s="69"/>
      <c r="BT1467" s="69"/>
      <c r="BU1467" s="69"/>
      <c r="BV1467" s="69"/>
      <c r="BW1467" s="69"/>
      <c r="BX1467" s="69"/>
      <c r="BY1467" s="69"/>
      <c r="BZ1467" s="69"/>
      <c r="CA1467" s="69"/>
      <c r="CB1467" s="69"/>
      <c r="CC1467" s="69"/>
      <c r="CD1467" s="69"/>
      <c r="CE1467" s="69"/>
      <c r="CF1467" s="69"/>
      <c r="CG1467" s="69"/>
      <c r="CH1467" s="69"/>
      <c r="CI1467" s="69"/>
      <c r="CJ1467" s="69"/>
      <c r="CK1467" s="69"/>
      <c r="CL1467" s="83"/>
      <c r="CM1467" s="69"/>
    </row>
    <row r="1468" spans="10:91" x14ac:dyDescent="0.25">
      <c r="J1468" s="45"/>
      <c r="K1468" s="45"/>
      <c r="L1468" s="45"/>
      <c r="M1468" s="45"/>
      <c r="N1468" s="45"/>
      <c r="O1468" s="45"/>
      <c r="P1468" s="45"/>
      <c r="Q1468" s="45"/>
      <c r="R1468" s="45"/>
      <c r="AO1468" s="34"/>
      <c r="AP1468" s="34"/>
      <c r="AQ1468" s="34"/>
      <c r="AR1468" s="34"/>
      <c r="BR1468" s="69"/>
      <c r="BS1468" s="69"/>
      <c r="BT1468" s="69"/>
      <c r="BU1468" s="69"/>
      <c r="BV1468" s="69"/>
      <c r="BW1468" s="69"/>
      <c r="BX1468" s="69"/>
      <c r="BY1468" s="69"/>
      <c r="BZ1468" s="69"/>
      <c r="CA1468" s="69"/>
      <c r="CB1468" s="69"/>
      <c r="CC1468" s="69"/>
      <c r="CD1468" s="69"/>
      <c r="CE1468" s="69"/>
      <c r="CF1468" s="69"/>
      <c r="CG1468" s="69"/>
      <c r="CH1468" s="69"/>
      <c r="CI1468" s="69"/>
      <c r="CJ1468" s="69"/>
      <c r="CK1468" s="69"/>
      <c r="CL1468" s="83"/>
      <c r="CM1468" s="69"/>
    </row>
    <row r="1469" spans="10:91" x14ac:dyDescent="0.25">
      <c r="J1469" s="45"/>
      <c r="K1469" s="45"/>
      <c r="L1469" s="45"/>
      <c r="M1469" s="45"/>
      <c r="N1469" s="45"/>
      <c r="O1469" s="45"/>
      <c r="P1469" s="45"/>
      <c r="Q1469" s="45"/>
      <c r="R1469" s="45"/>
      <c r="AO1469" s="34"/>
      <c r="AP1469" s="34"/>
      <c r="AQ1469" s="34"/>
      <c r="AR1469" s="34"/>
      <c r="BR1469" s="69"/>
      <c r="BS1469" s="69"/>
      <c r="BT1469" s="69"/>
      <c r="BU1469" s="69"/>
      <c r="BV1469" s="69"/>
      <c r="BW1469" s="69"/>
      <c r="BX1469" s="69"/>
      <c r="BY1469" s="69"/>
      <c r="BZ1469" s="69"/>
      <c r="CA1469" s="69"/>
      <c r="CB1469" s="69"/>
      <c r="CC1469" s="69"/>
      <c r="CD1469" s="69"/>
      <c r="CE1469" s="69"/>
      <c r="CF1469" s="69"/>
      <c r="CG1469" s="69"/>
      <c r="CH1469" s="69"/>
      <c r="CI1469" s="69"/>
      <c r="CJ1469" s="69"/>
      <c r="CK1469" s="69"/>
      <c r="CL1469" s="83"/>
      <c r="CM1469" s="69"/>
    </row>
    <row r="1470" spans="10:91" x14ac:dyDescent="0.25">
      <c r="J1470" s="45"/>
      <c r="K1470" s="45"/>
      <c r="L1470" s="45"/>
      <c r="M1470" s="45"/>
      <c r="N1470" s="45"/>
      <c r="O1470" s="45"/>
      <c r="P1470" s="45"/>
      <c r="Q1470" s="45"/>
      <c r="R1470" s="45"/>
      <c r="AO1470" s="34"/>
      <c r="AP1470" s="34"/>
      <c r="AQ1470" s="34"/>
      <c r="AR1470" s="34"/>
      <c r="BR1470" s="69"/>
      <c r="BS1470" s="69"/>
      <c r="BT1470" s="69"/>
      <c r="BU1470" s="69"/>
      <c r="BV1470" s="69"/>
      <c r="BW1470" s="69"/>
      <c r="BX1470" s="69"/>
      <c r="BY1470" s="69"/>
      <c r="BZ1470" s="69"/>
      <c r="CA1470" s="69"/>
      <c r="CB1470" s="69"/>
      <c r="CC1470" s="69"/>
      <c r="CD1470" s="69"/>
      <c r="CE1470" s="69"/>
      <c r="CF1470" s="69"/>
      <c r="CG1470" s="69"/>
      <c r="CH1470" s="69"/>
      <c r="CI1470" s="69"/>
      <c r="CJ1470" s="69"/>
      <c r="CK1470" s="69"/>
      <c r="CL1470" s="83"/>
      <c r="CM1470" s="69"/>
    </row>
    <row r="1471" spans="10:91" x14ac:dyDescent="0.25">
      <c r="J1471" s="45"/>
      <c r="K1471" s="45"/>
      <c r="L1471" s="45"/>
      <c r="M1471" s="45"/>
      <c r="N1471" s="45"/>
      <c r="O1471" s="45"/>
      <c r="P1471" s="45"/>
      <c r="Q1471" s="45"/>
      <c r="R1471" s="45"/>
      <c r="AO1471" s="34"/>
      <c r="AP1471" s="34"/>
      <c r="AQ1471" s="34"/>
      <c r="AR1471" s="34"/>
      <c r="BR1471" s="69"/>
      <c r="BS1471" s="69"/>
      <c r="BT1471" s="69"/>
      <c r="BU1471" s="69"/>
      <c r="BV1471" s="69"/>
      <c r="BW1471" s="69"/>
      <c r="BX1471" s="69"/>
      <c r="BY1471" s="69"/>
      <c r="BZ1471" s="69"/>
      <c r="CA1471" s="69"/>
      <c r="CB1471" s="69"/>
      <c r="CC1471" s="69"/>
      <c r="CD1471" s="69"/>
      <c r="CE1471" s="69"/>
      <c r="CF1471" s="69"/>
      <c r="CG1471" s="69"/>
      <c r="CH1471" s="69"/>
      <c r="CI1471" s="69"/>
      <c r="CJ1471" s="69"/>
      <c r="CK1471" s="69"/>
      <c r="CL1471" s="83"/>
      <c r="CM1471" s="69"/>
    </row>
    <row r="1472" spans="10:91" x14ac:dyDescent="0.25">
      <c r="J1472" s="45"/>
      <c r="K1472" s="45"/>
      <c r="L1472" s="45"/>
      <c r="M1472" s="45"/>
      <c r="N1472" s="45"/>
      <c r="O1472" s="45"/>
      <c r="P1472" s="45"/>
      <c r="Q1472" s="45"/>
      <c r="R1472" s="45"/>
      <c r="AO1472" s="34"/>
      <c r="AP1472" s="34"/>
      <c r="AQ1472" s="34"/>
      <c r="AR1472" s="34"/>
      <c r="BR1472" s="69"/>
      <c r="BS1472" s="69"/>
      <c r="BT1472" s="69"/>
      <c r="BU1472" s="69"/>
      <c r="BV1472" s="69"/>
      <c r="BW1472" s="69"/>
      <c r="BX1472" s="69"/>
      <c r="BY1472" s="69"/>
      <c r="BZ1472" s="69"/>
      <c r="CA1472" s="69"/>
      <c r="CB1472" s="69"/>
      <c r="CC1472" s="69"/>
      <c r="CD1472" s="69"/>
      <c r="CE1472" s="69"/>
      <c r="CF1472" s="69"/>
      <c r="CG1472" s="69"/>
      <c r="CH1472" s="69"/>
      <c r="CI1472" s="69"/>
      <c r="CJ1472" s="69"/>
      <c r="CK1472" s="69"/>
      <c r="CL1472" s="83"/>
      <c r="CM1472" s="69"/>
    </row>
    <row r="1473" spans="10:91" x14ac:dyDescent="0.25">
      <c r="J1473" s="45"/>
      <c r="K1473" s="45"/>
      <c r="L1473" s="45"/>
      <c r="M1473" s="45"/>
      <c r="N1473" s="45"/>
      <c r="O1473" s="45"/>
      <c r="P1473" s="45"/>
      <c r="Q1473" s="45"/>
      <c r="R1473" s="45"/>
      <c r="AO1473" s="34"/>
      <c r="AP1473" s="34"/>
      <c r="AQ1473" s="34"/>
      <c r="AR1473" s="34"/>
      <c r="BR1473" s="69"/>
      <c r="BS1473" s="69"/>
      <c r="BT1473" s="69"/>
      <c r="BU1473" s="69"/>
      <c r="BV1473" s="69"/>
      <c r="BW1473" s="69"/>
      <c r="BX1473" s="69"/>
      <c r="BY1473" s="69"/>
      <c r="BZ1473" s="69"/>
      <c r="CA1473" s="69"/>
      <c r="CB1473" s="69"/>
      <c r="CC1473" s="69"/>
      <c r="CD1473" s="69"/>
      <c r="CE1473" s="69"/>
      <c r="CF1473" s="69"/>
      <c r="CG1473" s="69"/>
      <c r="CH1473" s="69"/>
      <c r="CI1473" s="69"/>
      <c r="CJ1473" s="69"/>
      <c r="CK1473" s="69"/>
      <c r="CL1473" s="83"/>
      <c r="CM1473" s="69"/>
    </row>
    <row r="1474" spans="10:91" x14ac:dyDescent="0.25">
      <c r="J1474" s="45"/>
      <c r="K1474" s="45"/>
      <c r="L1474" s="45"/>
      <c r="M1474" s="45"/>
      <c r="N1474" s="45"/>
      <c r="O1474" s="45"/>
      <c r="P1474" s="45"/>
      <c r="Q1474" s="45"/>
      <c r="R1474" s="45"/>
      <c r="AO1474" s="34"/>
      <c r="AP1474" s="34"/>
      <c r="AQ1474" s="34"/>
      <c r="AR1474" s="34"/>
      <c r="BR1474" s="69"/>
      <c r="BS1474" s="69"/>
      <c r="BT1474" s="69"/>
      <c r="BU1474" s="69"/>
      <c r="BV1474" s="69"/>
      <c r="BW1474" s="69"/>
      <c r="BX1474" s="69"/>
      <c r="BY1474" s="69"/>
      <c r="BZ1474" s="69"/>
      <c r="CA1474" s="69"/>
      <c r="CB1474" s="69"/>
      <c r="CC1474" s="69"/>
      <c r="CD1474" s="69"/>
      <c r="CE1474" s="69"/>
      <c r="CF1474" s="69"/>
      <c r="CG1474" s="69"/>
      <c r="CH1474" s="69"/>
      <c r="CI1474" s="69"/>
      <c r="CJ1474" s="69"/>
      <c r="CK1474" s="69"/>
      <c r="CL1474" s="83"/>
      <c r="CM1474" s="69"/>
    </row>
    <row r="1475" spans="10:91" x14ac:dyDescent="0.25">
      <c r="J1475" s="45"/>
      <c r="K1475" s="45"/>
      <c r="L1475" s="45"/>
      <c r="M1475" s="45"/>
      <c r="N1475" s="45"/>
      <c r="O1475" s="45"/>
      <c r="P1475" s="45"/>
      <c r="Q1475" s="45"/>
      <c r="R1475" s="45"/>
      <c r="AO1475" s="34"/>
      <c r="AP1475" s="34"/>
      <c r="AQ1475" s="34"/>
      <c r="AR1475" s="34"/>
      <c r="BR1475" s="69"/>
      <c r="BS1475" s="69"/>
      <c r="BT1475" s="69"/>
      <c r="BU1475" s="69"/>
      <c r="BV1475" s="69"/>
      <c r="BW1475" s="69"/>
      <c r="BX1475" s="69"/>
      <c r="BY1475" s="69"/>
      <c r="BZ1475" s="69"/>
      <c r="CA1475" s="69"/>
      <c r="CB1475" s="69"/>
      <c r="CC1475" s="69"/>
      <c r="CD1475" s="69"/>
      <c r="CE1475" s="69"/>
      <c r="CF1475" s="69"/>
      <c r="CG1475" s="69"/>
      <c r="CH1475" s="69"/>
      <c r="CI1475" s="69"/>
      <c r="CJ1475" s="69"/>
      <c r="CK1475" s="69"/>
      <c r="CL1475" s="83"/>
      <c r="CM1475" s="69"/>
    </row>
    <row r="1476" spans="10:91" x14ac:dyDescent="0.25">
      <c r="J1476" s="45"/>
      <c r="K1476" s="45"/>
      <c r="L1476" s="45"/>
      <c r="M1476" s="45"/>
      <c r="N1476" s="45"/>
      <c r="O1476" s="45"/>
      <c r="P1476" s="45"/>
      <c r="Q1476" s="45"/>
      <c r="R1476" s="45"/>
      <c r="AO1476" s="34"/>
      <c r="AP1476" s="34"/>
      <c r="AQ1476" s="34"/>
      <c r="AR1476" s="34"/>
      <c r="BR1476" s="69"/>
      <c r="BS1476" s="69"/>
      <c r="BT1476" s="69"/>
      <c r="BU1476" s="69"/>
      <c r="BV1476" s="69"/>
      <c r="BW1476" s="69"/>
      <c r="BX1476" s="69"/>
      <c r="BY1476" s="69"/>
      <c r="BZ1476" s="69"/>
      <c r="CA1476" s="69"/>
      <c r="CB1476" s="69"/>
      <c r="CC1476" s="69"/>
      <c r="CD1476" s="69"/>
      <c r="CE1476" s="69"/>
      <c r="CF1476" s="69"/>
      <c r="CG1476" s="69"/>
      <c r="CH1476" s="69"/>
      <c r="CI1476" s="69"/>
      <c r="CJ1476" s="69"/>
      <c r="CK1476" s="69"/>
      <c r="CL1476" s="83"/>
      <c r="CM1476" s="69"/>
    </row>
    <row r="1477" spans="10:91" x14ac:dyDescent="0.25">
      <c r="J1477" s="45"/>
      <c r="K1477" s="45"/>
      <c r="L1477" s="45"/>
      <c r="M1477" s="45"/>
      <c r="N1477" s="45"/>
      <c r="O1477" s="45"/>
      <c r="P1477" s="45"/>
      <c r="Q1477" s="45"/>
      <c r="R1477" s="45"/>
      <c r="AO1477" s="34"/>
      <c r="AP1477" s="34"/>
      <c r="AQ1477" s="34"/>
      <c r="AR1477" s="34"/>
      <c r="BR1477" s="69"/>
      <c r="BS1477" s="69"/>
      <c r="BT1477" s="69"/>
      <c r="BU1477" s="69"/>
      <c r="BV1477" s="69"/>
      <c r="BW1477" s="69"/>
      <c r="BX1477" s="69"/>
      <c r="BY1477" s="69"/>
      <c r="BZ1477" s="69"/>
      <c r="CA1477" s="69"/>
      <c r="CB1477" s="69"/>
      <c r="CC1477" s="69"/>
      <c r="CD1477" s="69"/>
      <c r="CE1477" s="69"/>
      <c r="CF1477" s="69"/>
      <c r="CG1477" s="69"/>
      <c r="CH1477" s="69"/>
      <c r="CI1477" s="69"/>
      <c r="CJ1477" s="69"/>
      <c r="CK1477" s="69"/>
      <c r="CL1477" s="83"/>
      <c r="CM1477" s="69"/>
    </row>
    <row r="1478" spans="10:91" x14ac:dyDescent="0.25">
      <c r="J1478" s="45"/>
      <c r="K1478" s="45"/>
      <c r="L1478" s="45"/>
      <c r="M1478" s="45"/>
      <c r="N1478" s="45"/>
      <c r="O1478" s="45"/>
      <c r="P1478" s="45"/>
      <c r="Q1478" s="45"/>
      <c r="R1478" s="45"/>
      <c r="AO1478" s="34"/>
      <c r="AP1478" s="34"/>
      <c r="AQ1478" s="34"/>
      <c r="AR1478" s="34"/>
      <c r="BR1478" s="69"/>
      <c r="BS1478" s="69"/>
      <c r="BT1478" s="69"/>
      <c r="BU1478" s="69"/>
      <c r="BV1478" s="69"/>
      <c r="BW1478" s="69"/>
      <c r="BX1478" s="69"/>
      <c r="BY1478" s="69"/>
      <c r="BZ1478" s="69"/>
      <c r="CA1478" s="69"/>
      <c r="CB1478" s="69"/>
      <c r="CC1478" s="69"/>
      <c r="CD1478" s="69"/>
      <c r="CE1478" s="69"/>
      <c r="CF1478" s="69"/>
      <c r="CG1478" s="69"/>
      <c r="CH1478" s="69"/>
      <c r="CI1478" s="69"/>
      <c r="CJ1478" s="69"/>
      <c r="CK1478" s="69"/>
      <c r="CL1478" s="83"/>
      <c r="CM1478" s="69"/>
    </row>
    <row r="1479" spans="10:91" x14ac:dyDescent="0.25">
      <c r="J1479" s="45"/>
      <c r="K1479" s="45"/>
      <c r="L1479" s="45"/>
      <c r="M1479" s="45"/>
      <c r="N1479" s="45"/>
      <c r="O1479" s="45"/>
      <c r="P1479" s="45"/>
      <c r="Q1479" s="45"/>
      <c r="R1479" s="45"/>
      <c r="AO1479" s="34"/>
      <c r="AP1479" s="34"/>
      <c r="AQ1479" s="34"/>
      <c r="AR1479" s="34"/>
      <c r="BR1479" s="69"/>
      <c r="BS1479" s="69"/>
      <c r="BT1479" s="69"/>
      <c r="BU1479" s="69"/>
      <c r="BV1479" s="69"/>
      <c r="BW1479" s="69"/>
      <c r="BX1479" s="69"/>
      <c r="BY1479" s="69"/>
      <c r="BZ1479" s="69"/>
      <c r="CA1479" s="69"/>
      <c r="CB1479" s="69"/>
      <c r="CC1479" s="69"/>
      <c r="CD1479" s="69"/>
      <c r="CE1479" s="69"/>
      <c r="CF1479" s="69"/>
      <c r="CG1479" s="69"/>
      <c r="CH1479" s="69"/>
      <c r="CI1479" s="69"/>
      <c r="CJ1479" s="69"/>
      <c r="CK1479" s="69"/>
      <c r="CL1479" s="83"/>
      <c r="CM1479" s="69"/>
    </row>
    <row r="1480" spans="10:91" x14ac:dyDescent="0.25">
      <c r="J1480" s="45"/>
      <c r="K1480" s="45"/>
      <c r="L1480" s="45"/>
      <c r="M1480" s="45"/>
      <c r="N1480" s="45"/>
      <c r="O1480" s="45"/>
      <c r="P1480" s="45"/>
      <c r="Q1480" s="45"/>
      <c r="R1480" s="45"/>
      <c r="AO1480" s="34"/>
      <c r="AP1480" s="34"/>
      <c r="AQ1480" s="34"/>
      <c r="AR1480" s="34"/>
      <c r="BR1480" s="69"/>
      <c r="BS1480" s="69"/>
      <c r="BT1480" s="69"/>
      <c r="BU1480" s="69"/>
      <c r="BV1480" s="69"/>
      <c r="BW1480" s="69"/>
      <c r="BX1480" s="69"/>
      <c r="BY1480" s="69"/>
      <c r="BZ1480" s="69"/>
      <c r="CA1480" s="69"/>
      <c r="CB1480" s="69"/>
      <c r="CC1480" s="69"/>
      <c r="CD1480" s="69"/>
      <c r="CE1480" s="69"/>
      <c r="CF1480" s="69"/>
      <c r="CG1480" s="69"/>
      <c r="CH1480" s="69"/>
      <c r="CI1480" s="69"/>
      <c r="CJ1480" s="69"/>
      <c r="CK1480" s="69"/>
      <c r="CL1480" s="83"/>
      <c r="CM1480" s="69"/>
    </row>
    <row r="1481" spans="10:91" x14ac:dyDescent="0.25">
      <c r="J1481" s="45"/>
      <c r="K1481" s="45"/>
      <c r="L1481" s="45"/>
      <c r="M1481" s="45"/>
      <c r="N1481" s="45"/>
      <c r="O1481" s="45"/>
      <c r="P1481" s="45"/>
      <c r="Q1481" s="45"/>
      <c r="R1481" s="45"/>
      <c r="AO1481" s="34"/>
      <c r="AP1481" s="34"/>
      <c r="AQ1481" s="34"/>
      <c r="AR1481" s="34"/>
      <c r="BR1481" s="69"/>
      <c r="BS1481" s="69"/>
      <c r="BT1481" s="69"/>
      <c r="BU1481" s="69"/>
      <c r="BV1481" s="69"/>
      <c r="BW1481" s="69"/>
      <c r="BX1481" s="69"/>
      <c r="BY1481" s="69"/>
      <c r="BZ1481" s="69"/>
      <c r="CA1481" s="69"/>
      <c r="CB1481" s="69"/>
      <c r="CC1481" s="69"/>
      <c r="CD1481" s="69"/>
      <c r="CE1481" s="69"/>
      <c r="CF1481" s="69"/>
      <c r="CG1481" s="69"/>
      <c r="CH1481" s="69"/>
      <c r="CI1481" s="69"/>
      <c r="CJ1481" s="69"/>
      <c r="CK1481" s="69"/>
      <c r="CL1481" s="83"/>
      <c r="CM1481" s="69"/>
    </row>
    <row r="1482" spans="10:91" x14ac:dyDescent="0.25">
      <c r="J1482" s="45"/>
      <c r="K1482" s="45"/>
      <c r="L1482" s="45"/>
      <c r="M1482" s="45"/>
      <c r="N1482" s="45"/>
      <c r="O1482" s="45"/>
      <c r="P1482" s="45"/>
      <c r="Q1482" s="45"/>
      <c r="R1482" s="45"/>
      <c r="AO1482" s="34"/>
      <c r="AP1482" s="34"/>
      <c r="AQ1482" s="34"/>
      <c r="AR1482" s="34"/>
      <c r="BR1482" s="69"/>
      <c r="BS1482" s="69"/>
      <c r="BT1482" s="69"/>
      <c r="BU1482" s="69"/>
      <c r="BV1482" s="69"/>
      <c r="BW1482" s="69"/>
      <c r="BX1482" s="69"/>
      <c r="BY1482" s="69"/>
      <c r="BZ1482" s="69"/>
      <c r="CA1482" s="69"/>
      <c r="CB1482" s="69"/>
      <c r="CC1482" s="69"/>
      <c r="CD1482" s="69"/>
      <c r="CE1482" s="69"/>
      <c r="CF1482" s="69"/>
      <c r="CG1482" s="69"/>
      <c r="CH1482" s="69"/>
      <c r="CI1482" s="69"/>
      <c r="CJ1482" s="69"/>
      <c r="CK1482" s="69"/>
      <c r="CL1482" s="83"/>
      <c r="CM1482" s="69"/>
    </row>
    <row r="1483" spans="10:91" x14ac:dyDescent="0.25">
      <c r="J1483" s="45"/>
      <c r="K1483" s="45"/>
      <c r="L1483" s="45"/>
      <c r="M1483" s="45"/>
      <c r="N1483" s="45"/>
      <c r="O1483" s="45"/>
      <c r="P1483" s="45"/>
      <c r="Q1483" s="45"/>
      <c r="R1483" s="45"/>
      <c r="AO1483" s="34"/>
      <c r="AP1483" s="34"/>
      <c r="AQ1483" s="34"/>
      <c r="AR1483" s="34"/>
      <c r="BR1483" s="69"/>
      <c r="BS1483" s="69"/>
      <c r="BT1483" s="69"/>
      <c r="BU1483" s="69"/>
      <c r="BV1483" s="69"/>
      <c r="BW1483" s="69"/>
      <c r="BX1483" s="69"/>
      <c r="BY1483" s="69"/>
      <c r="BZ1483" s="69"/>
      <c r="CA1483" s="69"/>
      <c r="CB1483" s="69"/>
      <c r="CC1483" s="69"/>
      <c r="CD1483" s="69"/>
      <c r="CE1483" s="69"/>
      <c r="CF1483" s="69"/>
      <c r="CG1483" s="69"/>
      <c r="CH1483" s="69"/>
      <c r="CI1483" s="69"/>
      <c r="CJ1483" s="69"/>
      <c r="CK1483" s="69"/>
      <c r="CL1483" s="83"/>
      <c r="CM1483" s="69"/>
    </row>
    <row r="1484" spans="10:91" x14ac:dyDescent="0.25">
      <c r="J1484" s="45"/>
      <c r="K1484" s="45"/>
      <c r="L1484" s="45"/>
      <c r="M1484" s="45"/>
      <c r="N1484" s="45"/>
      <c r="O1484" s="45"/>
      <c r="P1484" s="45"/>
      <c r="Q1484" s="45"/>
      <c r="R1484" s="45"/>
      <c r="AO1484" s="34"/>
      <c r="AP1484" s="34"/>
      <c r="AQ1484" s="34"/>
      <c r="AR1484" s="34"/>
      <c r="BR1484" s="69"/>
      <c r="BS1484" s="69"/>
      <c r="BT1484" s="69"/>
      <c r="BU1484" s="69"/>
      <c r="BV1484" s="69"/>
      <c r="BW1484" s="69"/>
      <c r="BX1484" s="69"/>
      <c r="BY1484" s="69"/>
      <c r="BZ1484" s="69"/>
      <c r="CA1484" s="69"/>
      <c r="CB1484" s="69"/>
      <c r="CC1484" s="69"/>
      <c r="CD1484" s="69"/>
      <c r="CE1484" s="69"/>
      <c r="CF1484" s="69"/>
      <c r="CG1484" s="69"/>
      <c r="CH1484" s="69"/>
      <c r="CI1484" s="69"/>
      <c r="CJ1484" s="69"/>
      <c r="CK1484" s="69"/>
      <c r="CL1484" s="83"/>
      <c r="CM1484" s="69"/>
    </row>
    <row r="1485" spans="10:91" x14ac:dyDescent="0.25">
      <c r="J1485" s="45"/>
      <c r="K1485" s="45"/>
      <c r="L1485" s="45"/>
      <c r="M1485" s="45"/>
      <c r="N1485" s="45"/>
      <c r="O1485" s="45"/>
      <c r="P1485" s="45"/>
      <c r="Q1485" s="45"/>
      <c r="R1485" s="45"/>
      <c r="AO1485" s="34"/>
      <c r="AP1485" s="34"/>
      <c r="AQ1485" s="34"/>
      <c r="AR1485" s="34"/>
      <c r="BR1485" s="69"/>
      <c r="BS1485" s="69"/>
      <c r="BT1485" s="69"/>
      <c r="BU1485" s="69"/>
      <c r="BV1485" s="69"/>
      <c r="BW1485" s="69"/>
      <c r="BX1485" s="69"/>
      <c r="BY1485" s="69"/>
      <c r="BZ1485" s="69"/>
      <c r="CA1485" s="69"/>
      <c r="CB1485" s="69"/>
      <c r="CC1485" s="69"/>
      <c r="CD1485" s="69"/>
      <c r="CE1485" s="69"/>
      <c r="CF1485" s="69"/>
      <c r="CG1485" s="69"/>
      <c r="CH1485" s="69"/>
      <c r="CI1485" s="69"/>
      <c r="CJ1485" s="69"/>
      <c r="CK1485" s="69"/>
      <c r="CL1485" s="83"/>
      <c r="CM1485" s="69"/>
    </row>
    <row r="1486" spans="10:91" x14ac:dyDescent="0.25">
      <c r="J1486" s="45"/>
      <c r="K1486" s="45"/>
      <c r="L1486" s="45"/>
      <c r="M1486" s="45"/>
      <c r="N1486" s="45"/>
      <c r="O1486" s="45"/>
      <c r="P1486" s="45"/>
      <c r="Q1486" s="45"/>
      <c r="R1486" s="45"/>
      <c r="AO1486" s="34"/>
      <c r="AP1486" s="34"/>
      <c r="AQ1486" s="34"/>
      <c r="AR1486" s="34"/>
      <c r="BR1486" s="69"/>
      <c r="BS1486" s="69"/>
      <c r="BT1486" s="69"/>
      <c r="BU1486" s="69"/>
      <c r="BV1486" s="69"/>
      <c r="BW1486" s="69"/>
      <c r="BX1486" s="69"/>
      <c r="BY1486" s="69"/>
      <c r="BZ1486" s="69"/>
      <c r="CA1486" s="69"/>
      <c r="CB1486" s="69"/>
      <c r="CC1486" s="69"/>
      <c r="CD1486" s="69"/>
      <c r="CE1486" s="69"/>
      <c r="CF1486" s="69"/>
      <c r="CG1486" s="69"/>
      <c r="CH1486" s="69"/>
      <c r="CI1486" s="69"/>
      <c r="CJ1486" s="69"/>
      <c r="CK1486" s="69"/>
      <c r="CL1486" s="83"/>
      <c r="CM1486" s="69"/>
    </row>
    <row r="1487" spans="10:91" x14ac:dyDescent="0.25">
      <c r="J1487" s="45"/>
      <c r="K1487" s="45"/>
      <c r="L1487" s="45"/>
      <c r="M1487" s="45"/>
      <c r="N1487" s="45"/>
      <c r="O1487" s="45"/>
      <c r="P1487" s="45"/>
      <c r="Q1487" s="45"/>
      <c r="R1487" s="45"/>
      <c r="AO1487" s="34"/>
      <c r="AP1487" s="34"/>
      <c r="AQ1487" s="34"/>
      <c r="AR1487" s="34"/>
      <c r="BR1487" s="69"/>
      <c r="BS1487" s="69"/>
      <c r="BT1487" s="69"/>
      <c r="BU1487" s="69"/>
      <c r="BV1487" s="69"/>
      <c r="BW1487" s="69"/>
      <c r="BX1487" s="69"/>
      <c r="BY1487" s="69"/>
      <c r="BZ1487" s="69"/>
      <c r="CA1487" s="69"/>
      <c r="CB1487" s="69"/>
      <c r="CC1487" s="69"/>
      <c r="CD1487" s="69"/>
      <c r="CE1487" s="69"/>
      <c r="CF1487" s="69"/>
      <c r="CG1487" s="69"/>
      <c r="CH1487" s="69"/>
      <c r="CI1487" s="69"/>
      <c r="CJ1487" s="69"/>
      <c r="CK1487" s="69"/>
      <c r="CL1487" s="83"/>
      <c r="CM1487" s="69"/>
    </row>
    <row r="1488" spans="10:91" x14ac:dyDescent="0.25">
      <c r="J1488" s="45"/>
      <c r="K1488" s="45"/>
      <c r="L1488" s="45"/>
      <c r="M1488" s="45"/>
      <c r="N1488" s="45"/>
      <c r="O1488" s="45"/>
      <c r="P1488" s="45"/>
      <c r="Q1488" s="45"/>
      <c r="R1488" s="45"/>
      <c r="AO1488" s="34"/>
      <c r="AP1488" s="34"/>
      <c r="AQ1488" s="34"/>
      <c r="AR1488" s="34"/>
      <c r="BR1488" s="69"/>
      <c r="BS1488" s="69"/>
      <c r="BT1488" s="69"/>
      <c r="BU1488" s="69"/>
      <c r="BV1488" s="69"/>
      <c r="BW1488" s="69"/>
      <c r="BX1488" s="69"/>
      <c r="BY1488" s="69"/>
      <c r="BZ1488" s="69"/>
      <c r="CA1488" s="69"/>
      <c r="CB1488" s="69"/>
      <c r="CC1488" s="69"/>
      <c r="CD1488" s="69"/>
      <c r="CE1488" s="69"/>
      <c r="CF1488" s="69"/>
      <c r="CG1488" s="69"/>
      <c r="CH1488" s="69"/>
      <c r="CI1488" s="69"/>
      <c r="CJ1488" s="69"/>
      <c r="CK1488" s="69"/>
      <c r="CL1488" s="83"/>
      <c r="CM1488" s="69"/>
    </row>
    <row r="1489" spans="10:91" x14ac:dyDescent="0.25">
      <c r="J1489" s="45"/>
      <c r="K1489" s="45"/>
      <c r="L1489" s="45"/>
      <c r="M1489" s="45"/>
      <c r="N1489" s="45"/>
      <c r="O1489" s="45"/>
      <c r="P1489" s="45"/>
      <c r="Q1489" s="45"/>
      <c r="R1489" s="45"/>
      <c r="AO1489" s="34"/>
      <c r="AP1489" s="34"/>
      <c r="AQ1489" s="34"/>
      <c r="AR1489" s="34"/>
      <c r="BR1489" s="69"/>
      <c r="BS1489" s="69"/>
      <c r="BT1489" s="69"/>
      <c r="BU1489" s="69"/>
      <c r="BV1489" s="69"/>
      <c r="BW1489" s="69"/>
      <c r="BX1489" s="69"/>
      <c r="BY1489" s="69"/>
      <c r="BZ1489" s="69"/>
      <c r="CA1489" s="69"/>
      <c r="CB1489" s="69"/>
      <c r="CC1489" s="69"/>
      <c r="CD1489" s="69"/>
      <c r="CE1489" s="69"/>
      <c r="CF1489" s="69"/>
      <c r="CG1489" s="69"/>
      <c r="CH1489" s="69"/>
      <c r="CI1489" s="69"/>
      <c r="CJ1489" s="69"/>
      <c r="CK1489" s="69"/>
      <c r="CL1489" s="83"/>
      <c r="CM1489" s="69"/>
    </row>
    <row r="1490" spans="10:91" x14ac:dyDescent="0.25">
      <c r="J1490" s="45"/>
      <c r="K1490" s="45"/>
      <c r="L1490" s="45"/>
      <c r="M1490" s="45"/>
      <c r="N1490" s="45"/>
      <c r="O1490" s="45"/>
      <c r="P1490" s="45"/>
      <c r="Q1490" s="45"/>
      <c r="R1490" s="45"/>
      <c r="AO1490" s="34"/>
      <c r="AP1490" s="34"/>
      <c r="AQ1490" s="34"/>
      <c r="AR1490" s="34"/>
      <c r="BR1490" s="69"/>
      <c r="BS1490" s="69"/>
      <c r="BT1490" s="69"/>
      <c r="BU1490" s="69"/>
      <c r="BV1490" s="69"/>
      <c r="BW1490" s="69"/>
      <c r="BX1490" s="69"/>
      <c r="BY1490" s="69"/>
      <c r="BZ1490" s="69"/>
      <c r="CA1490" s="69"/>
      <c r="CB1490" s="69"/>
      <c r="CC1490" s="69"/>
      <c r="CD1490" s="69"/>
      <c r="CE1490" s="69"/>
      <c r="CF1490" s="69"/>
      <c r="CG1490" s="69"/>
      <c r="CH1490" s="69"/>
      <c r="CI1490" s="69"/>
      <c r="CJ1490" s="69"/>
      <c r="CK1490" s="69"/>
      <c r="CL1490" s="83"/>
      <c r="CM1490" s="69"/>
    </row>
    <row r="1491" spans="10:91" x14ac:dyDescent="0.25">
      <c r="J1491" s="45"/>
      <c r="K1491" s="45"/>
      <c r="L1491" s="45"/>
      <c r="M1491" s="45"/>
      <c r="N1491" s="45"/>
      <c r="O1491" s="45"/>
      <c r="P1491" s="45"/>
      <c r="Q1491" s="45"/>
      <c r="R1491" s="45"/>
      <c r="AO1491" s="34"/>
      <c r="AP1491" s="34"/>
      <c r="AQ1491" s="34"/>
      <c r="AR1491" s="34"/>
      <c r="BR1491" s="69"/>
      <c r="BS1491" s="69"/>
      <c r="BT1491" s="69"/>
      <c r="BU1491" s="69"/>
      <c r="BV1491" s="69"/>
      <c r="BW1491" s="69"/>
      <c r="BX1491" s="69"/>
      <c r="BY1491" s="69"/>
      <c r="BZ1491" s="69"/>
      <c r="CA1491" s="69"/>
      <c r="CB1491" s="69"/>
      <c r="CC1491" s="69"/>
      <c r="CD1491" s="69"/>
      <c r="CE1491" s="69"/>
      <c r="CF1491" s="69"/>
      <c r="CG1491" s="69"/>
      <c r="CH1491" s="69"/>
      <c r="CI1491" s="69"/>
      <c r="CJ1491" s="69"/>
      <c r="CK1491" s="69"/>
      <c r="CL1491" s="83"/>
      <c r="CM1491" s="69"/>
    </row>
    <row r="1492" spans="10:91" x14ac:dyDescent="0.25">
      <c r="J1492" s="45"/>
      <c r="K1492" s="45"/>
      <c r="L1492" s="45"/>
      <c r="M1492" s="45"/>
      <c r="N1492" s="45"/>
      <c r="O1492" s="45"/>
      <c r="P1492" s="45"/>
      <c r="Q1492" s="45"/>
      <c r="R1492" s="45"/>
      <c r="AO1492" s="34"/>
      <c r="AP1492" s="34"/>
      <c r="AQ1492" s="34"/>
      <c r="AR1492" s="34"/>
      <c r="BR1492" s="69"/>
      <c r="BS1492" s="69"/>
      <c r="BT1492" s="69"/>
      <c r="BU1492" s="69"/>
      <c r="BV1492" s="69"/>
      <c r="BW1492" s="69"/>
      <c r="BX1492" s="69"/>
      <c r="BY1492" s="69"/>
      <c r="BZ1492" s="69"/>
      <c r="CA1492" s="69"/>
      <c r="CB1492" s="69"/>
      <c r="CC1492" s="69"/>
      <c r="CD1492" s="69"/>
      <c r="CE1492" s="69"/>
      <c r="CF1492" s="69"/>
      <c r="CG1492" s="69"/>
      <c r="CH1492" s="69"/>
      <c r="CI1492" s="69"/>
      <c r="CJ1492" s="69"/>
      <c r="CK1492" s="69"/>
      <c r="CL1492" s="83"/>
      <c r="CM1492" s="69"/>
    </row>
    <row r="1493" spans="10:91" x14ac:dyDescent="0.25">
      <c r="J1493" s="45"/>
      <c r="K1493" s="45"/>
      <c r="L1493" s="45"/>
      <c r="M1493" s="45"/>
      <c r="N1493" s="45"/>
      <c r="O1493" s="45"/>
      <c r="P1493" s="45"/>
      <c r="Q1493" s="45"/>
      <c r="R1493" s="45"/>
      <c r="AO1493" s="34"/>
      <c r="AP1493" s="34"/>
      <c r="AQ1493" s="34"/>
      <c r="AR1493" s="34"/>
      <c r="BR1493" s="69"/>
      <c r="BS1493" s="69"/>
      <c r="BT1493" s="69"/>
      <c r="BU1493" s="69"/>
      <c r="BV1493" s="69"/>
      <c r="BW1493" s="69"/>
      <c r="BX1493" s="69"/>
      <c r="BY1493" s="69"/>
      <c r="BZ1493" s="69"/>
      <c r="CA1493" s="69"/>
      <c r="CB1493" s="69"/>
      <c r="CC1493" s="69"/>
      <c r="CD1493" s="69"/>
      <c r="CE1493" s="69"/>
      <c r="CF1493" s="69"/>
      <c r="CG1493" s="69"/>
      <c r="CH1493" s="69"/>
      <c r="CI1493" s="69"/>
      <c r="CJ1493" s="69"/>
      <c r="CK1493" s="69"/>
      <c r="CL1493" s="83"/>
      <c r="CM1493" s="69"/>
    </row>
    <row r="1494" spans="10:91" x14ac:dyDescent="0.25">
      <c r="J1494" s="45"/>
      <c r="K1494" s="45"/>
      <c r="L1494" s="45"/>
      <c r="M1494" s="45"/>
      <c r="N1494" s="45"/>
      <c r="O1494" s="45"/>
      <c r="P1494" s="45"/>
      <c r="Q1494" s="45"/>
      <c r="R1494" s="45"/>
      <c r="AO1494" s="34"/>
      <c r="AP1494" s="34"/>
      <c r="AQ1494" s="34"/>
      <c r="AR1494" s="34"/>
      <c r="BR1494" s="69"/>
      <c r="BS1494" s="69"/>
      <c r="BT1494" s="69"/>
      <c r="BU1494" s="69"/>
      <c r="BV1494" s="69"/>
      <c r="BW1494" s="69"/>
      <c r="BX1494" s="69"/>
      <c r="BY1494" s="69"/>
      <c r="BZ1494" s="69"/>
      <c r="CA1494" s="69"/>
      <c r="CB1494" s="69"/>
      <c r="CC1494" s="69"/>
      <c r="CD1494" s="69"/>
      <c r="CE1494" s="69"/>
      <c r="CF1494" s="69"/>
      <c r="CG1494" s="69"/>
      <c r="CH1494" s="69"/>
      <c r="CI1494" s="69"/>
      <c r="CJ1494" s="69"/>
      <c r="CK1494" s="69"/>
      <c r="CL1494" s="83"/>
      <c r="CM1494" s="69"/>
    </row>
    <row r="1495" spans="10:91" x14ac:dyDescent="0.25">
      <c r="J1495" s="45"/>
      <c r="K1495" s="45"/>
      <c r="L1495" s="45"/>
      <c r="M1495" s="45"/>
      <c r="N1495" s="45"/>
      <c r="O1495" s="45"/>
      <c r="P1495" s="45"/>
      <c r="Q1495" s="45"/>
      <c r="R1495" s="45"/>
      <c r="AO1495" s="34"/>
      <c r="AP1495" s="34"/>
      <c r="AQ1495" s="34"/>
      <c r="AR1495" s="34"/>
      <c r="BR1495" s="69"/>
      <c r="BS1495" s="69"/>
      <c r="BT1495" s="69"/>
      <c r="BU1495" s="69"/>
      <c r="BV1495" s="69"/>
      <c r="BW1495" s="69"/>
      <c r="BX1495" s="69"/>
      <c r="BY1495" s="69"/>
      <c r="BZ1495" s="69"/>
      <c r="CA1495" s="69"/>
      <c r="CB1495" s="69"/>
      <c r="CC1495" s="69"/>
      <c r="CD1495" s="69"/>
      <c r="CE1495" s="69"/>
      <c r="CF1495" s="69"/>
      <c r="CG1495" s="69"/>
      <c r="CH1495" s="69"/>
      <c r="CI1495" s="69"/>
      <c r="CJ1495" s="69"/>
      <c r="CK1495" s="69"/>
      <c r="CL1495" s="83"/>
      <c r="CM1495" s="69"/>
    </row>
    <row r="1496" spans="10:91" x14ac:dyDescent="0.25">
      <c r="J1496" s="45"/>
      <c r="K1496" s="45"/>
      <c r="L1496" s="45"/>
      <c r="M1496" s="45"/>
      <c r="N1496" s="45"/>
      <c r="O1496" s="45"/>
      <c r="P1496" s="45"/>
      <c r="Q1496" s="45"/>
      <c r="R1496" s="45"/>
      <c r="AO1496" s="34"/>
      <c r="AP1496" s="34"/>
      <c r="AQ1496" s="34"/>
      <c r="AR1496" s="34"/>
      <c r="BR1496" s="69"/>
      <c r="BS1496" s="69"/>
      <c r="BT1496" s="69"/>
      <c r="BU1496" s="69"/>
      <c r="BV1496" s="69"/>
      <c r="BW1496" s="69"/>
      <c r="BX1496" s="69"/>
      <c r="BY1496" s="69"/>
      <c r="BZ1496" s="69"/>
      <c r="CA1496" s="69"/>
      <c r="CB1496" s="69"/>
      <c r="CC1496" s="69"/>
      <c r="CD1496" s="69"/>
      <c r="CE1496" s="69"/>
      <c r="CF1496" s="69"/>
      <c r="CG1496" s="69"/>
      <c r="CH1496" s="69"/>
      <c r="CI1496" s="69"/>
      <c r="CJ1496" s="69"/>
      <c r="CK1496" s="69"/>
      <c r="CL1496" s="83"/>
      <c r="CM1496" s="69"/>
    </row>
    <row r="1497" spans="10:91" x14ac:dyDescent="0.25">
      <c r="J1497" s="45"/>
      <c r="K1497" s="45"/>
      <c r="L1497" s="45"/>
      <c r="M1497" s="45"/>
      <c r="N1497" s="45"/>
      <c r="O1497" s="45"/>
      <c r="P1497" s="45"/>
      <c r="Q1497" s="45"/>
      <c r="R1497" s="45"/>
      <c r="AO1497" s="34"/>
      <c r="AP1497" s="34"/>
      <c r="AQ1497" s="34"/>
      <c r="AR1497" s="34"/>
      <c r="BR1497" s="69"/>
      <c r="BS1497" s="69"/>
      <c r="BT1497" s="69"/>
      <c r="BU1497" s="69"/>
      <c r="BV1497" s="69"/>
      <c r="BW1497" s="69"/>
      <c r="BX1497" s="69"/>
      <c r="BY1497" s="69"/>
      <c r="BZ1497" s="69"/>
      <c r="CA1497" s="69"/>
      <c r="CB1497" s="69"/>
      <c r="CC1497" s="69"/>
      <c r="CD1497" s="69"/>
      <c r="CE1497" s="69"/>
      <c r="CF1497" s="69"/>
      <c r="CG1497" s="69"/>
      <c r="CH1497" s="69"/>
      <c r="CI1497" s="69"/>
      <c r="CJ1497" s="69"/>
      <c r="CK1497" s="69"/>
      <c r="CL1497" s="83"/>
      <c r="CM1497" s="69"/>
    </row>
    <row r="1498" spans="10:91" x14ac:dyDescent="0.25">
      <c r="J1498" s="45"/>
      <c r="K1498" s="45"/>
      <c r="L1498" s="45"/>
      <c r="M1498" s="45"/>
      <c r="N1498" s="45"/>
      <c r="O1498" s="45"/>
      <c r="P1498" s="45"/>
      <c r="Q1498" s="45"/>
      <c r="R1498" s="45"/>
      <c r="AO1498" s="34"/>
      <c r="AP1498" s="34"/>
      <c r="AQ1498" s="34"/>
      <c r="AR1498" s="34"/>
      <c r="BR1498" s="69"/>
      <c r="BS1498" s="69"/>
      <c r="BT1498" s="69"/>
      <c r="BU1498" s="69"/>
      <c r="BV1498" s="69"/>
      <c r="BW1498" s="69"/>
      <c r="BX1498" s="69"/>
      <c r="BY1498" s="69"/>
      <c r="BZ1498" s="69"/>
      <c r="CA1498" s="69"/>
      <c r="CB1498" s="69"/>
      <c r="CC1498" s="69"/>
      <c r="CD1498" s="69"/>
      <c r="CE1498" s="69"/>
      <c r="CF1498" s="69"/>
      <c r="CG1498" s="69"/>
      <c r="CH1498" s="69"/>
      <c r="CI1498" s="69"/>
      <c r="CJ1498" s="69"/>
      <c r="CK1498" s="69"/>
      <c r="CL1498" s="83"/>
      <c r="CM1498" s="69"/>
    </row>
    <row r="1499" spans="10:91" x14ac:dyDescent="0.25">
      <c r="J1499" s="45"/>
      <c r="K1499" s="45"/>
      <c r="L1499" s="45"/>
      <c r="M1499" s="45"/>
      <c r="N1499" s="45"/>
      <c r="O1499" s="45"/>
      <c r="P1499" s="45"/>
      <c r="Q1499" s="45"/>
      <c r="R1499" s="45"/>
      <c r="AO1499" s="34"/>
      <c r="AP1499" s="34"/>
      <c r="AQ1499" s="34"/>
      <c r="AR1499" s="34"/>
      <c r="BR1499" s="69"/>
      <c r="BS1499" s="69"/>
      <c r="BT1499" s="69"/>
      <c r="BU1499" s="69"/>
      <c r="BV1499" s="69"/>
      <c r="BW1499" s="69"/>
      <c r="BX1499" s="69"/>
      <c r="BY1499" s="69"/>
      <c r="BZ1499" s="69"/>
      <c r="CA1499" s="69"/>
      <c r="CB1499" s="69"/>
      <c r="CC1499" s="69"/>
      <c r="CD1499" s="69"/>
      <c r="CE1499" s="69"/>
      <c r="CF1499" s="69"/>
      <c r="CG1499" s="69"/>
      <c r="CH1499" s="69"/>
      <c r="CI1499" s="69"/>
      <c r="CJ1499" s="69"/>
      <c r="CK1499" s="69"/>
      <c r="CL1499" s="83"/>
      <c r="CM1499" s="69"/>
    </row>
    <row r="1500" spans="10:91" x14ac:dyDescent="0.25">
      <c r="J1500" s="45"/>
      <c r="K1500" s="45"/>
      <c r="L1500" s="45"/>
      <c r="M1500" s="45"/>
      <c r="N1500" s="45"/>
      <c r="O1500" s="45"/>
      <c r="P1500" s="45"/>
      <c r="Q1500" s="45"/>
      <c r="R1500" s="45"/>
      <c r="AO1500" s="34"/>
      <c r="AP1500" s="34"/>
      <c r="AQ1500" s="34"/>
      <c r="AR1500" s="34"/>
      <c r="BR1500" s="69"/>
      <c r="BS1500" s="69"/>
      <c r="BT1500" s="69"/>
      <c r="BU1500" s="69"/>
      <c r="BV1500" s="69"/>
      <c r="BW1500" s="69"/>
      <c r="BX1500" s="69"/>
      <c r="BY1500" s="69"/>
      <c r="BZ1500" s="69"/>
      <c r="CA1500" s="69"/>
      <c r="CB1500" s="69"/>
      <c r="CC1500" s="69"/>
      <c r="CD1500" s="69"/>
      <c r="CE1500" s="69"/>
      <c r="CF1500" s="69"/>
      <c r="CG1500" s="69"/>
      <c r="CH1500" s="69"/>
      <c r="CI1500" s="69"/>
      <c r="CJ1500" s="69"/>
      <c r="CK1500" s="69"/>
      <c r="CL1500" s="83"/>
      <c r="CM1500" s="69"/>
    </row>
    <row r="1501" spans="10:91" x14ac:dyDescent="0.25">
      <c r="J1501" s="45"/>
      <c r="K1501" s="45"/>
      <c r="L1501" s="45"/>
      <c r="M1501" s="45"/>
      <c r="N1501" s="45"/>
      <c r="O1501" s="45"/>
      <c r="P1501" s="45"/>
      <c r="Q1501" s="45"/>
      <c r="R1501" s="45"/>
      <c r="AO1501" s="34"/>
      <c r="AP1501" s="34"/>
      <c r="AQ1501" s="34"/>
      <c r="AR1501" s="34"/>
      <c r="BR1501" s="69"/>
      <c r="BS1501" s="69"/>
      <c r="BT1501" s="69"/>
      <c r="BU1501" s="69"/>
      <c r="BV1501" s="69"/>
      <c r="BW1501" s="69"/>
      <c r="BX1501" s="69"/>
      <c r="BY1501" s="69"/>
      <c r="BZ1501" s="69"/>
      <c r="CA1501" s="69"/>
      <c r="CB1501" s="69"/>
      <c r="CC1501" s="69"/>
      <c r="CD1501" s="69"/>
      <c r="CE1501" s="69"/>
      <c r="CF1501" s="69"/>
      <c r="CG1501" s="69"/>
      <c r="CH1501" s="69"/>
      <c r="CI1501" s="69"/>
      <c r="CJ1501" s="69"/>
      <c r="CK1501" s="69"/>
      <c r="CL1501" s="83"/>
      <c r="CM1501" s="69"/>
    </row>
    <row r="1502" spans="10:91" x14ac:dyDescent="0.25">
      <c r="J1502" s="45"/>
      <c r="K1502" s="45"/>
      <c r="L1502" s="45"/>
      <c r="M1502" s="45"/>
      <c r="N1502" s="45"/>
      <c r="O1502" s="45"/>
      <c r="P1502" s="45"/>
      <c r="Q1502" s="45"/>
      <c r="R1502" s="45"/>
      <c r="AO1502" s="34"/>
      <c r="AP1502" s="34"/>
      <c r="AQ1502" s="34"/>
      <c r="AR1502" s="34"/>
      <c r="BR1502" s="69"/>
      <c r="BS1502" s="69"/>
      <c r="BT1502" s="69"/>
      <c r="BU1502" s="69"/>
      <c r="BV1502" s="69"/>
      <c r="BW1502" s="69"/>
      <c r="BX1502" s="69"/>
      <c r="BY1502" s="69"/>
      <c r="BZ1502" s="69"/>
      <c r="CA1502" s="69"/>
      <c r="CB1502" s="69"/>
      <c r="CC1502" s="69"/>
      <c r="CD1502" s="69"/>
      <c r="CE1502" s="69"/>
      <c r="CF1502" s="69"/>
      <c r="CG1502" s="69"/>
      <c r="CH1502" s="69"/>
      <c r="CI1502" s="69"/>
      <c r="CJ1502" s="69"/>
      <c r="CK1502" s="69"/>
      <c r="CL1502" s="83"/>
      <c r="CM1502" s="69"/>
    </row>
    <row r="1503" spans="10:91" x14ac:dyDescent="0.25">
      <c r="J1503" s="45"/>
      <c r="K1503" s="45"/>
      <c r="L1503" s="45"/>
      <c r="M1503" s="45"/>
      <c r="N1503" s="45"/>
      <c r="O1503" s="45"/>
      <c r="P1503" s="45"/>
      <c r="Q1503" s="45"/>
      <c r="R1503" s="45"/>
      <c r="AO1503" s="34"/>
      <c r="AP1503" s="34"/>
      <c r="AQ1503" s="34"/>
      <c r="AR1503" s="34"/>
      <c r="BR1503" s="69"/>
      <c r="BS1503" s="69"/>
      <c r="BT1503" s="69"/>
      <c r="BU1503" s="69"/>
      <c r="BV1503" s="69"/>
      <c r="BW1503" s="69"/>
      <c r="BX1503" s="69"/>
      <c r="BY1503" s="69"/>
      <c r="BZ1503" s="69"/>
      <c r="CA1503" s="69"/>
      <c r="CB1503" s="69"/>
      <c r="CC1503" s="69"/>
      <c r="CD1503" s="69"/>
      <c r="CE1503" s="69"/>
      <c r="CF1503" s="69"/>
      <c r="CG1503" s="69"/>
      <c r="CH1503" s="69"/>
      <c r="CI1503" s="69"/>
      <c r="CJ1503" s="69"/>
      <c r="CK1503" s="69"/>
      <c r="CL1503" s="83"/>
      <c r="CM1503" s="69"/>
    </row>
    <row r="1504" spans="10:91" x14ac:dyDescent="0.25">
      <c r="J1504" s="45"/>
      <c r="K1504" s="45"/>
      <c r="L1504" s="45"/>
      <c r="M1504" s="45"/>
      <c r="N1504" s="45"/>
      <c r="O1504" s="45"/>
      <c r="P1504" s="45"/>
      <c r="Q1504" s="45"/>
      <c r="R1504" s="45"/>
      <c r="AO1504" s="34"/>
      <c r="AP1504" s="34"/>
      <c r="AQ1504" s="34"/>
      <c r="AR1504" s="34"/>
      <c r="BR1504" s="69"/>
      <c r="BS1504" s="69"/>
      <c r="BT1504" s="69"/>
      <c r="BU1504" s="69"/>
      <c r="BV1504" s="69"/>
      <c r="BW1504" s="69"/>
      <c r="BX1504" s="69"/>
      <c r="BY1504" s="69"/>
      <c r="BZ1504" s="69"/>
      <c r="CA1504" s="69"/>
      <c r="CB1504" s="69"/>
      <c r="CC1504" s="69"/>
      <c r="CD1504" s="69"/>
      <c r="CE1504" s="69"/>
      <c r="CF1504" s="69"/>
      <c r="CG1504" s="69"/>
      <c r="CH1504" s="69"/>
      <c r="CI1504" s="69"/>
      <c r="CJ1504" s="69"/>
      <c r="CK1504" s="69"/>
      <c r="CL1504" s="83"/>
      <c r="CM1504" s="69"/>
    </row>
    <row r="1505" spans="10:91" x14ac:dyDescent="0.25">
      <c r="J1505" s="45"/>
      <c r="K1505" s="45"/>
      <c r="L1505" s="45"/>
      <c r="M1505" s="45"/>
      <c r="N1505" s="45"/>
      <c r="O1505" s="45"/>
      <c r="P1505" s="45"/>
      <c r="Q1505" s="45"/>
      <c r="R1505" s="45"/>
      <c r="AO1505" s="34"/>
      <c r="AP1505" s="34"/>
      <c r="AQ1505" s="34"/>
      <c r="AR1505" s="34"/>
      <c r="BR1505" s="69"/>
      <c r="BS1505" s="69"/>
      <c r="BT1505" s="69"/>
      <c r="BU1505" s="69"/>
      <c r="BV1505" s="69"/>
      <c r="BW1505" s="69"/>
      <c r="BX1505" s="69"/>
      <c r="BY1505" s="69"/>
      <c r="BZ1505" s="69"/>
      <c r="CA1505" s="69"/>
      <c r="CB1505" s="69"/>
      <c r="CC1505" s="69"/>
      <c r="CD1505" s="69"/>
      <c r="CE1505" s="69"/>
      <c r="CF1505" s="69"/>
      <c r="CG1505" s="69"/>
      <c r="CH1505" s="69"/>
      <c r="CI1505" s="69"/>
      <c r="CJ1505" s="69"/>
      <c r="CK1505" s="69"/>
      <c r="CL1505" s="83"/>
      <c r="CM1505" s="69"/>
    </row>
    <row r="1506" spans="10:91" x14ac:dyDescent="0.25">
      <c r="J1506" s="45"/>
      <c r="K1506" s="45"/>
      <c r="L1506" s="45"/>
      <c r="M1506" s="45"/>
      <c r="N1506" s="45"/>
      <c r="O1506" s="45"/>
      <c r="P1506" s="45"/>
      <c r="Q1506" s="45"/>
      <c r="R1506" s="45"/>
      <c r="AO1506" s="34"/>
      <c r="AP1506" s="34"/>
      <c r="AQ1506" s="34"/>
      <c r="AR1506" s="34"/>
      <c r="BR1506" s="69"/>
      <c r="BS1506" s="69"/>
      <c r="BT1506" s="69"/>
      <c r="BU1506" s="69"/>
      <c r="BV1506" s="69"/>
      <c r="BW1506" s="69"/>
      <c r="BX1506" s="69"/>
      <c r="BY1506" s="69"/>
      <c r="BZ1506" s="69"/>
      <c r="CA1506" s="69"/>
      <c r="CB1506" s="69"/>
      <c r="CC1506" s="69"/>
      <c r="CD1506" s="69"/>
      <c r="CE1506" s="69"/>
      <c r="CF1506" s="69"/>
      <c r="CG1506" s="69"/>
      <c r="CH1506" s="69"/>
      <c r="CI1506" s="69"/>
      <c r="CJ1506" s="69"/>
      <c r="CK1506" s="69"/>
      <c r="CL1506" s="83"/>
      <c r="CM1506" s="69"/>
    </row>
    <row r="1507" spans="10:91" x14ac:dyDescent="0.25">
      <c r="J1507" s="45"/>
      <c r="K1507" s="45"/>
      <c r="L1507" s="45"/>
      <c r="M1507" s="45"/>
      <c r="N1507" s="45"/>
      <c r="O1507" s="45"/>
      <c r="P1507" s="45"/>
      <c r="Q1507" s="45"/>
      <c r="R1507" s="45"/>
      <c r="AO1507" s="34"/>
      <c r="AP1507" s="34"/>
      <c r="AQ1507" s="34"/>
      <c r="AR1507" s="34"/>
      <c r="BR1507" s="69"/>
      <c r="BS1507" s="69"/>
      <c r="BT1507" s="69"/>
      <c r="BU1507" s="69"/>
      <c r="BV1507" s="69"/>
      <c r="BW1507" s="69"/>
      <c r="BX1507" s="69"/>
      <c r="BY1507" s="69"/>
      <c r="BZ1507" s="69"/>
      <c r="CA1507" s="69"/>
      <c r="CB1507" s="69"/>
      <c r="CC1507" s="69"/>
      <c r="CD1507" s="69"/>
      <c r="CE1507" s="69"/>
      <c r="CF1507" s="69"/>
      <c r="CG1507" s="69"/>
      <c r="CH1507" s="69"/>
      <c r="CI1507" s="69"/>
      <c r="CJ1507" s="69"/>
      <c r="CK1507" s="69"/>
      <c r="CL1507" s="83"/>
      <c r="CM1507" s="69"/>
    </row>
    <row r="1508" spans="10:91" x14ac:dyDescent="0.25">
      <c r="J1508" s="45"/>
      <c r="K1508" s="45"/>
      <c r="L1508" s="45"/>
      <c r="M1508" s="45"/>
      <c r="N1508" s="45"/>
      <c r="O1508" s="45"/>
      <c r="P1508" s="45"/>
      <c r="Q1508" s="45"/>
      <c r="R1508" s="45"/>
      <c r="AO1508" s="34"/>
      <c r="AP1508" s="34"/>
      <c r="AQ1508" s="34"/>
      <c r="AR1508" s="34"/>
      <c r="BR1508" s="69"/>
      <c r="BS1508" s="69"/>
      <c r="BT1508" s="69"/>
      <c r="BU1508" s="69"/>
      <c r="BV1508" s="69"/>
      <c r="BW1508" s="69"/>
      <c r="BX1508" s="69"/>
      <c r="BY1508" s="69"/>
      <c r="BZ1508" s="69"/>
      <c r="CA1508" s="69"/>
      <c r="CB1508" s="69"/>
      <c r="CC1508" s="69"/>
      <c r="CD1508" s="69"/>
      <c r="CE1508" s="69"/>
      <c r="CF1508" s="69"/>
      <c r="CG1508" s="69"/>
      <c r="CH1508" s="69"/>
      <c r="CI1508" s="69"/>
      <c r="CJ1508" s="69"/>
      <c r="CK1508" s="69"/>
      <c r="CL1508" s="83"/>
      <c r="CM1508" s="69"/>
    </row>
    <row r="1509" spans="10:91" x14ac:dyDescent="0.25">
      <c r="J1509" s="45"/>
      <c r="K1509" s="45"/>
      <c r="L1509" s="45"/>
      <c r="M1509" s="45"/>
      <c r="N1509" s="45"/>
      <c r="O1509" s="45"/>
      <c r="P1509" s="45"/>
      <c r="Q1509" s="45"/>
      <c r="R1509" s="45"/>
      <c r="AO1509" s="34"/>
      <c r="AP1509" s="34"/>
      <c r="AQ1509" s="34"/>
      <c r="AR1509" s="34"/>
      <c r="BR1509" s="69"/>
      <c r="BS1509" s="69"/>
      <c r="BT1509" s="69"/>
      <c r="BU1509" s="69"/>
      <c r="BV1509" s="69"/>
      <c r="BW1509" s="69"/>
      <c r="BX1509" s="69"/>
      <c r="BY1509" s="69"/>
      <c r="BZ1509" s="69"/>
      <c r="CA1509" s="69"/>
      <c r="CB1509" s="69"/>
      <c r="CC1509" s="69"/>
      <c r="CD1509" s="69"/>
      <c r="CE1509" s="69"/>
      <c r="CF1509" s="69"/>
      <c r="CG1509" s="69"/>
      <c r="CH1509" s="69"/>
      <c r="CI1509" s="69"/>
      <c r="CJ1509" s="69"/>
      <c r="CK1509" s="69"/>
      <c r="CL1509" s="83"/>
      <c r="CM1509" s="69"/>
    </row>
    <row r="1510" spans="10:91" x14ac:dyDescent="0.25">
      <c r="J1510" s="45"/>
      <c r="K1510" s="45"/>
      <c r="L1510" s="45"/>
      <c r="M1510" s="45"/>
      <c r="N1510" s="45"/>
      <c r="O1510" s="45"/>
      <c r="P1510" s="45"/>
      <c r="Q1510" s="45"/>
      <c r="R1510" s="45"/>
      <c r="AO1510" s="34"/>
      <c r="AP1510" s="34"/>
      <c r="AQ1510" s="34"/>
      <c r="AR1510" s="34"/>
      <c r="BR1510" s="69"/>
      <c r="BS1510" s="69"/>
      <c r="BT1510" s="69"/>
      <c r="BU1510" s="69"/>
      <c r="BV1510" s="69"/>
      <c r="BW1510" s="69"/>
      <c r="BX1510" s="69"/>
      <c r="BY1510" s="69"/>
      <c r="BZ1510" s="69"/>
      <c r="CA1510" s="69"/>
      <c r="CB1510" s="69"/>
      <c r="CC1510" s="69"/>
      <c r="CD1510" s="69"/>
      <c r="CE1510" s="69"/>
      <c r="CF1510" s="69"/>
      <c r="CG1510" s="69"/>
      <c r="CH1510" s="69"/>
      <c r="CI1510" s="69"/>
      <c r="CJ1510" s="69"/>
      <c r="CK1510" s="69"/>
      <c r="CL1510" s="83"/>
      <c r="CM1510" s="69"/>
    </row>
    <row r="1511" spans="10:91" x14ac:dyDescent="0.25">
      <c r="J1511" s="45"/>
      <c r="K1511" s="45"/>
      <c r="L1511" s="45"/>
      <c r="M1511" s="45"/>
      <c r="N1511" s="45"/>
      <c r="O1511" s="45"/>
      <c r="P1511" s="45"/>
      <c r="Q1511" s="45"/>
      <c r="R1511" s="45"/>
      <c r="AO1511" s="34"/>
      <c r="AP1511" s="34"/>
      <c r="AQ1511" s="34"/>
      <c r="AR1511" s="34"/>
      <c r="BR1511" s="69"/>
      <c r="BS1511" s="69"/>
      <c r="BT1511" s="69"/>
      <c r="BU1511" s="69"/>
      <c r="BV1511" s="69"/>
      <c r="BW1511" s="69"/>
      <c r="BX1511" s="69"/>
      <c r="BY1511" s="69"/>
      <c r="BZ1511" s="69"/>
      <c r="CA1511" s="69"/>
      <c r="CB1511" s="69"/>
      <c r="CC1511" s="69"/>
      <c r="CD1511" s="69"/>
      <c r="CE1511" s="69"/>
      <c r="CF1511" s="69"/>
      <c r="CG1511" s="69"/>
      <c r="CH1511" s="69"/>
      <c r="CI1511" s="69"/>
      <c r="CJ1511" s="69"/>
      <c r="CK1511" s="69"/>
      <c r="CL1511" s="83"/>
      <c r="CM1511" s="69"/>
    </row>
    <row r="1512" spans="10:91" x14ac:dyDescent="0.25">
      <c r="J1512" s="45"/>
      <c r="K1512" s="45"/>
      <c r="L1512" s="45"/>
      <c r="M1512" s="45"/>
      <c r="N1512" s="45"/>
      <c r="O1512" s="45"/>
      <c r="P1512" s="45"/>
      <c r="Q1512" s="45"/>
      <c r="R1512" s="45"/>
      <c r="AO1512" s="34"/>
      <c r="AP1512" s="34"/>
      <c r="AQ1512" s="34"/>
      <c r="AR1512" s="34"/>
      <c r="BR1512" s="69"/>
      <c r="BS1512" s="69"/>
      <c r="BT1512" s="69"/>
      <c r="BU1512" s="69"/>
      <c r="BV1512" s="69"/>
      <c r="BW1512" s="69"/>
      <c r="BX1512" s="69"/>
      <c r="BY1512" s="69"/>
      <c r="BZ1512" s="69"/>
      <c r="CA1512" s="69"/>
      <c r="CB1512" s="69"/>
      <c r="CC1512" s="69"/>
      <c r="CD1512" s="69"/>
      <c r="CE1512" s="69"/>
      <c r="CF1512" s="69"/>
      <c r="CG1512" s="69"/>
      <c r="CH1512" s="69"/>
      <c r="CI1512" s="69"/>
      <c r="CJ1512" s="69"/>
      <c r="CK1512" s="69"/>
      <c r="CL1512" s="83"/>
      <c r="CM1512" s="69"/>
    </row>
    <row r="1513" spans="10:91" x14ac:dyDescent="0.25">
      <c r="J1513" s="45"/>
      <c r="K1513" s="45"/>
      <c r="L1513" s="45"/>
      <c r="M1513" s="45"/>
      <c r="N1513" s="45"/>
      <c r="O1513" s="45"/>
      <c r="P1513" s="45"/>
      <c r="Q1513" s="45"/>
      <c r="R1513" s="45"/>
      <c r="AO1513" s="34"/>
      <c r="AP1513" s="34"/>
      <c r="AQ1513" s="34"/>
      <c r="AR1513" s="34"/>
      <c r="BR1513" s="69"/>
      <c r="BS1513" s="69"/>
      <c r="BT1513" s="69"/>
      <c r="BU1513" s="69"/>
      <c r="BV1513" s="69"/>
      <c r="BW1513" s="69"/>
      <c r="BX1513" s="69"/>
      <c r="BY1513" s="69"/>
      <c r="BZ1513" s="69"/>
      <c r="CA1513" s="69"/>
      <c r="CB1513" s="69"/>
      <c r="CC1513" s="69"/>
      <c r="CD1513" s="69"/>
      <c r="CE1513" s="69"/>
      <c r="CF1513" s="69"/>
      <c r="CG1513" s="69"/>
      <c r="CH1513" s="69"/>
      <c r="CI1513" s="69"/>
      <c r="CJ1513" s="69"/>
      <c r="CK1513" s="69"/>
      <c r="CL1513" s="83"/>
      <c r="CM1513" s="69"/>
    </row>
    <row r="1514" spans="10:91" x14ac:dyDescent="0.25">
      <c r="J1514" s="45"/>
      <c r="K1514" s="45"/>
      <c r="L1514" s="45"/>
      <c r="M1514" s="45"/>
      <c r="N1514" s="45"/>
      <c r="O1514" s="45"/>
      <c r="P1514" s="45"/>
      <c r="Q1514" s="45"/>
      <c r="R1514" s="45"/>
      <c r="AO1514" s="34"/>
      <c r="AP1514" s="34"/>
      <c r="AQ1514" s="34"/>
      <c r="AR1514" s="34"/>
      <c r="BR1514" s="69"/>
      <c r="BS1514" s="69"/>
      <c r="BT1514" s="69"/>
      <c r="BU1514" s="69"/>
      <c r="BV1514" s="69"/>
      <c r="BW1514" s="69"/>
      <c r="BX1514" s="69"/>
      <c r="BY1514" s="69"/>
      <c r="BZ1514" s="69"/>
      <c r="CA1514" s="69"/>
      <c r="CB1514" s="69"/>
      <c r="CC1514" s="69"/>
      <c r="CD1514" s="69"/>
      <c r="CE1514" s="69"/>
      <c r="CF1514" s="69"/>
      <c r="CG1514" s="69"/>
      <c r="CH1514" s="69"/>
      <c r="CI1514" s="69"/>
      <c r="CJ1514" s="69"/>
      <c r="CK1514" s="69"/>
      <c r="CL1514" s="83"/>
      <c r="CM1514" s="69"/>
    </row>
    <row r="1515" spans="10:91" x14ac:dyDescent="0.25">
      <c r="J1515" s="45"/>
      <c r="K1515" s="45"/>
      <c r="L1515" s="45"/>
      <c r="M1515" s="45"/>
      <c r="N1515" s="45"/>
      <c r="O1515" s="45"/>
      <c r="P1515" s="45"/>
      <c r="Q1515" s="45"/>
      <c r="R1515" s="45"/>
      <c r="AO1515" s="34"/>
      <c r="AP1515" s="34"/>
      <c r="AQ1515" s="34"/>
      <c r="AR1515" s="34"/>
      <c r="BR1515" s="69"/>
      <c r="BS1515" s="69"/>
      <c r="BT1515" s="69"/>
      <c r="BU1515" s="69"/>
      <c r="BV1515" s="69"/>
      <c r="BW1515" s="69"/>
      <c r="BX1515" s="69"/>
      <c r="BY1515" s="69"/>
      <c r="BZ1515" s="69"/>
      <c r="CA1515" s="69"/>
      <c r="CB1515" s="69"/>
      <c r="CC1515" s="69"/>
      <c r="CD1515" s="69"/>
      <c r="CE1515" s="69"/>
      <c r="CF1515" s="69"/>
      <c r="CG1515" s="69"/>
      <c r="CH1515" s="69"/>
      <c r="CI1515" s="69"/>
      <c r="CJ1515" s="69"/>
      <c r="CK1515" s="69"/>
      <c r="CL1515" s="83"/>
      <c r="CM1515" s="69"/>
    </row>
    <row r="1516" spans="10:91" x14ac:dyDescent="0.25">
      <c r="J1516" s="45"/>
      <c r="K1516" s="45"/>
      <c r="L1516" s="45"/>
      <c r="M1516" s="45"/>
      <c r="N1516" s="45"/>
      <c r="O1516" s="45"/>
      <c r="P1516" s="45"/>
      <c r="Q1516" s="45"/>
      <c r="R1516" s="45"/>
      <c r="AO1516" s="34"/>
      <c r="AP1516" s="34"/>
      <c r="AQ1516" s="34"/>
      <c r="AR1516" s="34"/>
      <c r="BR1516" s="69"/>
      <c r="BS1516" s="69"/>
      <c r="BT1516" s="69"/>
      <c r="BU1516" s="69"/>
      <c r="BV1516" s="69"/>
      <c r="BW1516" s="69"/>
      <c r="BX1516" s="69"/>
      <c r="BY1516" s="69"/>
      <c r="BZ1516" s="69"/>
      <c r="CA1516" s="69"/>
      <c r="CB1516" s="69"/>
      <c r="CC1516" s="69"/>
      <c r="CD1516" s="69"/>
      <c r="CE1516" s="69"/>
      <c r="CF1516" s="69"/>
      <c r="CG1516" s="69"/>
      <c r="CH1516" s="69"/>
      <c r="CI1516" s="69"/>
      <c r="CJ1516" s="69"/>
      <c r="CK1516" s="69"/>
      <c r="CL1516" s="83"/>
      <c r="CM1516" s="69"/>
    </row>
    <row r="1517" spans="10:91" x14ac:dyDescent="0.25">
      <c r="J1517" s="45"/>
      <c r="K1517" s="45"/>
      <c r="L1517" s="45"/>
      <c r="M1517" s="45"/>
      <c r="N1517" s="45"/>
      <c r="O1517" s="45"/>
      <c r="P1517" s="45"/>
      <c r="Q1517" s="45"/>
      <c r="R1517" s="45"/>
      <c r="AO1517" s="34"/>
      <c r="AP1517" s="34"/>
      <c r="AQ1517" s="34"/>
      <c r="AR1517" s="34"/>
      <c r="BR1517" s="69"/>
      <c r="BS1517" s="69"/>
      <c r="BT1517" s="69"/>
      <c r="BU1517" s="69"/>
      <c r="BV1517" s="69"/>
      <c r="BW1517" s="69"/>
      <c r="BX1517" s="69"/>
      <c r="BY1517" s="69"/>
      <c r="BZ1517" s="69"/>
      <c r="CA1517" s="69"/>
      <c r="CB1517" s="69"/>
      <c r="CC1517" s="69"/>
      <c r="CD1517" s="69"/>
      <c r="CE1517" s="69"/>
      <c r="CF1517" s="69"/>
      <c r="CG1517" s="69"/>
      <c r="CH1517" s="69"/>
      <c r="CI1517" s="69"/>
      <c r="CJ1517" s="69"/>
      <c r="CK1517" s="69"/>
      <c r="CL1517" s="83"/>
      <c r="CM1517" s="69"/>
    </row>
    <row r="1518" spans="10:91" x14ac:dyDescent="0.25">
      <c r="J1518" s="45"/>
      <c r="K1518" s="45"/>
      <c r="L1518" s="45"/>
      <c r="M1518" s="45"/>
      <c r="N1518" s="45"/>
      <c r="O1518" s="45"/>
      <c r="P1518" s="45"/>
      <c r="Q1518" s="45"/>
      <c r="R1518" s="45"/>
      <c r="AO1518" s="34"/>
      <c r="AP1518" s="34"/>
      <c r="AQ1518" s="34"/>
      <c r="AR1518" s="34"/>
      <c r="BR1518" s="69"/>
      <c r="BS1518" s="69"/>
      <c r="BT1518" s="69"/>
      <c r="BU1518" s="69"/>
      <c r="BV1518" s="69"/>
      <c r="BW1518" s="69"/>
      <c r="BX1518" s="69"/>
      <c r="BY1518" s="69"/>
      <c r="BZ1518" s="69"/>
      <c r="CA1518" s="69"/>
      <c r="CB1518" s="69"/>
      <c r="CC1518" s="69"/>
      <c r="CD1518" s="69"/>
      <c r="CE1518" s="69"/>
      <c r="CF1518" s="69"/>
      <c r="CG1518" s="69"/>
      <c r="CH1518" s="69"/>
      <c r="CI1518" s="69"/>
      <c r="CJ1518" s="69"/>
      <c r="CK1518" s="69"/>
      <c r="CL1518" s="83"/>
      <c r="CM1518" s="69"/>
    </row>
    <row r="1519" spans="10:91" x14ac:dyDescent="0.25">
      <c r="J1519" s="45"/>
      <c r="K1519" s="45"/>
      <c r="L1519" s="45"/>
      <c r="M1519" s="45"/>
      <c r="N1519" s="45"/>
      <c r="O1519" s="45"/>
      <c r="P1519" s="45"/>
      <c r="Q1519" s="45"/>
      <c r="R1519" s="45"/>
      <c r="AO1519" s="34"/>
      <c r="AP1519" s="34"/>
      <c r="AQ1519" s="34"/>
      <c r="AR1519" s="34"/>
      <c r="BR1519" s="69"/>
      <c r="BS1519" s="69"/>
      <c r="BT1519" s="69"/>
      <c r="BU1519" s="69"/>
      <c r="BV1519" s="69"/>
      <c r="BW1519" s="69"/>
      <c r="BX1519" s="69"/>
      <c r="BY1519" s="69"/>
      <c r="BZ1519" s="69"/>
      <c r="CA1519" s="69"/>
      <c r="CB1519" s="69"/>
      <c r="CC1519" s="69"/>
      <c r="CD1519" s="69"/>
      <c r="CE1519" s="69"/>
      <c r="CF1519" s="69"/>
      <c r="CG1519" s="69"/>
      <c r="CH1519" s="69"/>
      <c r="CI1519" s="69"/>
      <c r="CJ1519" s="69"/>
      <c r="CK1519" s="69"/>
      <c r="CL1519" s="83"/>
      <c r="CM1519" s="69"/>
    </row>
    <row r="1520" spans="10:91" x14ac:dyDescent="0.25">
      <c r="J1520" s="45"/>
      <c r="K1520" s="45"/>
      <c r="L1520" s="45"/>
      <c r="M1520" s="45"/>
      <c r="N1520" s="45"/>
      <c r="O1520" s="45"/>
      <c r="P1520" s="45"/>
      <c r="Q1520" s="45"/>
      <c r="R1520" s="45"/>
      <c r="AO1520" s="34"/>
      <c r="AP1520" s="34"/>
      <c r="AQ1520" s="34"/>
      <c r="AR1520" s="34"/>
      <c r="BR1520" s="69"/>
      <c r="BS1520" s="69"/>
      <c r="BT1520" s="69"/>
      <c r="BU1520" s="69"/>
      <c r="BV1520" s="69"/>
      <c r="BW1520" s="69"/>
      <c r="BX1520" s="69"/>
      <c r="BY1520" s="69"/>
      <c r="BZ1520" s="69"/>
      <c r="CA1520" s="69"/>
      <c r="CB1520" s="69"/>
      <c r="CC1520" s="69"/>
      <c r="CD1520" s="69"/>
      <c r="CE1520" s="69"/>
      <c r="CF1520" s="69"/>
      <c r="CG1520" s="69"/>
      <c r="CH1520" s="69"/>
      <c r="CI1520" s="69"/>
      <c r="CJ1520" s="69"/>
      <c r="CK1520" s="69"/>
      <c r="CL1520" s="83"/>
      <c r="CM1520" s="69"/>
    </row>
    <row r="1521" spans="10:91" x14ac:dyDescent="0.25">
      <c r="J1521" s="45"/>
      <c r="K1521" s="45"/>
      <c r="L1521" s="45"/>
      <c r="M1521" s="45"/>
      <c r="N1521" s="45"/>
      <c r="O1521" s="45"/>
      <c r="P1521" s="45"/>
      <c r="Q1521" s="45"/>
      <c r="R1521" s="45"/>
      <c r="AO1521" s="34"/>
      <c r="AP1521" s="34"/>
      <c r="AQ1521" s="34"/>
      <c r="AR1521" s="34"/>
      <c r="BR1521" s="69"/>
      <c r="BS1521" s="69"/>
      <c r="BT1521" s="69"/>
      <c r="BU1521" s="69"/>
      <c r="BV1521" s="69"/>
      <c r="BW1521" s="69"/>
      <c r="BX1521" s="69"/>
      <c r="BY1521" s="69"/>
      <c r="BZ1521" s="69"/>
      <c r="CA1521" s="69"/>
      <c r="CB1521" s="69"/>
      <c r="CC1521" s="69"/>
      <c r="CD1521" s="69"/>
      <c r="CE1521" s="69"/>
      <c r="CF1521" s="69"/>
      <c r="CG1521" s="69"/>
      <c r="CH1521" s="69"/>
      <c r="CI1521" s="69"/>
      <c r="CJ1521" s="69"/>
      <c r="CK1521" s="69"/>
      <c r="CL1521" s="83"/>
      <c r="CM1521" s="69"/>
    </row>
    <row r="1522" spans="10:91" x14ac:dyDescent="0.25">
      <c r="J1522" s="45"/>
      <c r="K1522" s="45"/>
      <c r="L1522" s="45"/>
      <c r="M1522" s="45"/>
      <c r="N1522" s="45"/>
      <c r="O1522" s="45"/>
      <c r="P1522" s="45"/>
      <c r="Q1522" s="45"/>
      <c r="R1522" s="45"/>
      <c r="AO1522" s="34"/>
      <c r="AP1522" s="34"/>
      <c r="AQ1522" s="34"/>
      <c r="AR1522" s="34"/>
      <c r="BR1522" s="69"/>
      <c r="BS1522" s="69"/>
      <c r="BT1522" s="69"/>
      <c r="BU1522" s="69"/>
      <c r="BV1522" s="69"/>
      <c r="BW1522" s="69"/>
      <c r="BX1522" s="69"/>
      <c r="BY1522" s="69"/>
      <c r="BZ1522" s="69"/>
      <c r="CA1522" s="69"/>
      <c r="CB1522" s="69"/>
      <c r="CC1522" s="69"/>
      <c r="CD1522" s="69"/>
      <c r="CE1522" s="69"/>
      <c r="CF1522" s="69"/>
      <c r="CG1522" s="69"/>
      <c r="CH1522" s="69"/>
      <c r="CI1522" s="69"/>
      <c r="CJ1522" s="69"/>
      <c r="CK1522" s="69"/>
      <c r="CL1522" s="83"/>
      <c r="CM1522" s="69"/>
    </row>
    <row r="1523" spans="10:91" x14ac:dyDescent="0.25">
      <c r="J1523" s="45"/>
      <c r="K1523" s="45"/>
      <c r="L1523" s="45"/>
      <c r="M1523" s="45"/>
      <c r="N1523" s="45"/>
      <c r="O1523" s="45"/>
      <c r="P1523" s="45"/>
      <c r="Q1523" s="45"/>
      <c r="R1523" s="45"/>
      <c r="AO1523" s="34"/>
      <c r="AP1523" s="34"/>
      <c r="AQ1523" s="34"/>
      <c r="AR1523" s="34"/>
      <c r="BR1523" s="69"/>
      <c r="BS1523" s="69"/>
      <c r="BT1523" s="69"/>
      <c r="BU1523" s="69"/>
      <c r="BV1523" s="69"/>
      <c r="BW1523" s="69"/>
      <c r="BX1523" s="69"/>
      <c r="BY1523" s="69"/>
      <c r="BZ1523" s="69"/>
      <c r="CA1523" s="69"/>
      <c r="CB1523" s="69"/>
      <c r="CC1523" s="69"/>
      <c r="CD1523" s="69"/>
      <c r="CE1523" s="69"/>
      <c r="CF1523" s="69"/>
      <c r="CG1523" s="69"/>
      <c r="CH1523" s="69"/>
      <c r="CI1523" s="69"/>
      <c r="CJ1523" s="69"/>
      <c r="CK1523" s="69"/>
      <c r="CL1523" s="83"/>
      <c r="CM1523" s="69"/>
    </row>
    <row r="1524" spans="10:91" x14ac:dyDescent="0.25">
      <c r="J1524" s="45"/>
      <c r="K1524" s="45"/>
      <c r="L1524" s="45"/>
      <c r="M1524" s="45"/>
      <c r="N1524" s="45"/>
      <c r="O1524" s="45"/>
      <c r="P1524" s="45"/>
      <c r="Q1524" s="45"/>
      <c r="R1524" s="45"/>
      <c r="AO1524" s="34"/>
      <c r="AP1524" s="34"/>
      <c r="AQ1524" s="34"/>
      <c r="AR1524" s="34"/>
      <c r="BR1524" s="69"/>
      <c r="BS1524" s="69"/>
      <c r="BT1524" s="69"/>
      <c r="BU1524" s="69"/>
      <c r="BV1524" s="69"/>
      <c r="BW1524" s="69"/>
      <c r="BX1524" s="69"/>
      <c r="BY1524" s="69"/>
      <c r="BZ1524" s="69"/>
      <c r="CA1524" s="69"/>
      <c r="CB1524" s="69"/>
      <c r="CC1524" s="69"/>
      <c r="CD1524" s="69"/>
      <c r="CE1524" s="69"/>
      <c r="CF1524" s="69"/>
      <c r="CG1524" s="69"/>
      <c r="CH1524" s="69"/>
      <c r="CI1524" s="69"/>
      <c r="CJ1524" s="69"/>
      <c r="CK1524" s="69"/>
      <c r="CL1524" s="83"/>
      <c r="CM1524" s="69"/>
    </row>
    <row r="1525" spans="10:91" x14ac:dyDescent="0.25">
      <c r="J1525" s="45"/>
      <c r="K1525" s="45"/>
      <c r="L1525" s="45"/>
      <c r="M1525" s="45"/>
      <c r="N1525" s="45"/>
      <c r="O1525" s="45"/>
      <c r="P1525" s="45"/>
      <c r="Q1525" s="45"/>
      <c r="R1525" s="45"/>
      <c r="AO1525" s="34"/>
      <c r="AP1525" s="34"/>
      <c r="AQ1525" s="34"/>
      <c r="AR1525" s="34"/>
      <c r="BR1525" s="69"/>
      <c r="BS1525" s="69"/>
      <c r="BT1525" s="69"/>
      <c r="BU1525" s="69"/>
      <c r="BV1525" s="69"/>
      <c r="BW1525" s="69"/>
      <c r="BX1525" s="69"/>
      <c r="BY1525" s="69"/>
      <c r="BZ1525" s="69"/>
      <c r="CA1525" s="69"/>
      <c r="CB1525" s="69"/>
      <c r="CC1525" s="69"/>
      <c r="CD1525" s="69"/>
      <c r="CE1525" s="69"/>
      <c r="CF1525" s="69"/>
      <c r="CG1525" s="69"/>
      <c r="CH1525" s="69"/>
      <c r="CI1525" s="69"/>
      <c r="CJ1525" s="69"/>
      <c r="CK1525" s="69"/>
      <c r="CL1525" s="83"/>
      <c r="CM1525" s="69"/>
    </row>
    <row r="1526" spans="10:91" x14ac:dyDescent="0.25">
      <c r="J1526" s="45"/>
      <c r="K1526" s="45"/>
      <c r="L1526" s="45"/>
      <c r="M1526" s="45"/>
      <c r="N1526" s="45"/>
      <c r="O1526" s="45"/>
      <c r="P1526" s="45"/>
      <c r="Q1526" s="45"/>
      <c r="R1526" s="45"/>
      <c r="AO1526" s="34"/>
      <c r="AP1526" s="34"/>
      <c r="AQ1526" s="34"/>
      <c r="AR1526" s="34"/>
      <c r="BR1526" s="69"/>
      <c r="BS1526" s="69"/>
      <c r="BT1526" s="69"/>
      <c r="BU1526" s="69"/>
      <c r="BV1526" s="69"/>
      <c r="BW1526" s="69"/>
      <c r="BX1526" s="69"/>
      <c r="BY1526" s="69"/>
      <c r="BZ1526" s="69"/>
      <c r="CA1526" s="69"/>
      <c r="CB1526" s="69"/>
      <c r="CC1526" s="69"/>
      <c r="CD1526" s="69"/>
      <c r="CE1526" s="69"/>
      <c r="CF1526" s="69"/>
      <c r="CG1526" s="69"/>
      <c r="CH1526" s="69"/>
      <c r="CI1526" s="69"/>
      <c r="CJ1526" s="69"/>
      <c r="CK1526" s="69"/>
      <c r="CL1526" s="83"/>
      <c r="CM1526" s="69"/>
    </row>
    <row r="1527" spans="10:91" x14ac:dyDescent="0.25">
      <c r="J1527" s="45"/>
      <c r="K1527" s="45"/>
      <c r="L1527" s="45"/>
      <c r="M1527" s="45"/>
      <c r="N1527" s="45"/>
      <c r="O1527" s="45"/>
      <c r="P1527" s="45"/>
      <c r="Q1527" s="45"/>
      <c r="R1527" s="45"/>
      <c r="AO1527" s="34"/>
      <c r="AP1527" s="34"/>
      <c r="AQ1527" s="34"/>
      <c r="AR1527" s="34"/>
      <c r="BR1527" s="69"/>
      <c r="BS1527" s="69"/>
      <c r="BT1527" s="69"/>
      <c r="BU1527" s="69"/>
      <c r="BV1527" s="69"/>
      <c r="BW1527" s="69"/>
      <c r="BX1527" s="69"/>
      <c r="BY1527" s="69"/>
      <c r="BZ1527" s="69"/>
      <c r="CA1527" s="69"/>
      <c r="CB1527" s="69"/>
      <c r="CC1527" s="69"/>
      <c r="CD1527" s="69"/>
      <c r="CE1527" s="69"/>
      <c r="CF1527" s="69"/>
      <c r="CG1527" s="69"/>
      <c r="CH1527" s="69"/>
      <c r="CI1527" s="69"/>
      <c r="CJ1527" s="69"/>
      <c r="CK1527" s="69"/>
      <c r="CL1527" s="83"/>
      <c r="CM1527" s="69"/>
    </row>
    <row r="1528" spans="10:91" x14ac:dyDescent="0.25">
      <c r="J1528" s="45"/>
      <c r="K1528" s="45"/>
      <c r="L1528" s="45"/>
      <c r="M1528" s="45"/>
      <c r="N1528" s="45"/>
      <c r="O1528" s="45"/>
      <c r="P1528" s="45"/>
      <c r="Q1528" s="45"/>
      <c r="R1528" s="45"/>
      <c r="AO1528" s="34"/>
      <c r="AP1528" s="34"/>
      <c r="AQ1528" s="34"/>
      <c r="AR1528" s="34"/>
      <c r="BR1528" s="69"/>
      <c r="BS1528" s="69"/>
      <c r="BT1528" s="69"/>
      <c r="BU1528" s="69"/>
      <c r="BV1528" s="69"/>
      <c r="BW1528" s="69"/>
      <c r="BX1528" s="69"/>
      <c r="BY1528" s="69"/>
      <c r="BZ1528" s="69"/>
      <c r="CA1528" s="69"/>
      <c r="CB1528" s="69"/>
      <c r="CC1528" s="69"/>
      <c r="CD1528" s="69"/>
      <c r="CE1528" s="69"/>
      <c r="CF1528" s="69"/>
      <c r="CG1528" s="69"/>
      <c r="CH1528" s="69"/>
      <c r="CI1528" s="69"/>
      <c r="CJ1528" s="69"/>
      <c r="CK1528" s="69"/>
      <c r="CL1528" s="83"/>
      <c r="CM1528" s="69"/>
    </row>
    <row r="1529" spans="10:91" x14ac:dyDescent="0.25">
      <c r="J1529" s="45"/>
      <c r="K1529" s="45"/>
      <c r="L1529" s="45"/>
      <c r="M1529" s="45"/>
      <c r="N1529" s="45"/>
      <c r="O1529" s="45"/>
      <c r="P1529" s="45"/>
      <c r="Q1529" s="45"/>
      <c r="R1529" s="45"/>
      <c r="AO1529" s="34"/>
      <c r="AP1529" s="34"/>
      <c r="AQ1529" s="34"/>
      <c r="AR1529" s="34"/>
      <c r="BR1529" s="69"/>
      <c r="BS1529" s="69"/>
      <c r="BT1529" s="69"/>
      <c r="BU1529" s="69"/>
      <c r="BV1529" s="69"/>
      <c r="BW1529" s="69"/>
      <c r="BX1529" s="69"/>
      <c r="BY1529" s="69"/>
      <c r="BZ1529" s="69"/>
      <c r="CA1529" s="69"/>
      <c r="CB1529" s="69"/>
      <c r="CC1529" s="69"/>
      <c r="CD1529" s="69"/>
      <c r="CE1529" s="69"/>
      <c r="CF1529" s="69"/>
      <c r="CG1529" s="69"/>
      <c r="CH1529" s="69"/>
      <c r="CI1529" s="69"/>
      <c r="CJ1529" s="69"/>
      <c r="CK1529" s="69"/>
      <c r="CL1529" s="83"/>
      <c r="CM1529" s="69"/>
    </row>
    <row r="1530" spans="10:91" x14ac:dyDescent="0.25">
      <c r="J1530" s="45"/>
      <c r="K1530" s="45"/>
      <c r="L1530" s="45"/>
      <c r="M1530" s="45"/>
      <c r="N1530" s="45"/>
      <c r="O1530" s="45"/>
      <c r="P1530" s="45"/>
      <c r="Q1530" s="45"/>
      <c r="R1530" s="45"/>
      <c r="AO1530" s="34"/>
      <c r="AP1530" s="34"/>
      <c r="AQ1530" s="34"/>
      <c r="AR1530" s="34"/>
      <c r="BR1530" s="69"/>
      <c r="BS1530" s="69"/>
      <c r="BT1530" s="69"/>
      <c r="BU1530" s="69"/>
      <c r="BV1530" s="69"/>
      <c r="BW1530" s="69"/>
      <c r="BX1530" s="69"/>
      <c r="BY1530" s="69"/>
      <c r="BZ1530" s="69"/>
      <c r="CA1530" s="69"/>
      <c r="CB1530" s="69"/>
      <c r="CC1530" s="69"/>
      <c r="CD1530" s="69"/>
      <c r="CE1530" s="69"/>
      <c r="CF1530" s="69"/>
      <c r="CG1530" s="69"/>
      <c r="CH1530" s="69"/>
      <c r="CI1530" s="69"/>
      <c r="CJ1530" s="69"/>
      <c r="CK1530" s="69"/>
      <c r="CL1530" s="83"/>
      <c r="CM1530" s="69"/>
    </row>
    <row r="1531" spans="10:91" x14ac:dyDescent="0.25">
      <c r="J1531" s="45"/>
      <c r="K1531" s="45"/>
      <c r="L1531" s="45"/>
      <c r="M1531" s="45"/>
      <c r="N1531" s="45"/>
      <c r="O1531" s="45"/>
      <c r="P1531" s="45"/>
      <c r="Q1531" s="45"/>
      <c r="R1531" s="45"/>
      <c r="AO1531" s="34"/>
      <c r="AP1531" s="34"/>
      <c r="AQ1531" s="34"/>
      <c r="AR1531" s="34"/>
      <c r="BR1531" s="69"/>
      <c r="BS1531" s="69"/>
      <c r="BT1531" s="69"/>
      <c r="BU1531" s="69"/>
      <c r="BV1531" s="69"/>
      <c r="BW1531" s="69"/>
      <c r="BX1531" s="69"/>
      <c r="BY1531" s="69"/>
      <c r="BZ1531" s="69"/>
      <c r="CA1531" s="69"/>
      <c r="CB1531" s="69"/>
      <c r="CC1531" s="69"/>
      <c r="CD1531" s="69"/>
      <c r="CE1531" s="69"/>
      <c r="CF1531" s="69"/>
      <c r="CG1531" s="69"/>
      <c r="CH1531" s="69"/>
      <c r="CI1531" s="69"/>
      <c r="CJ1531" s="69"/>
      <c r="CK1531" s="69"/>
      <c r="CL1531" s="83"/>
      <c r="CM1531" s="69"/>
    </row>
    <row r="1532" spans="10:91" x14ac:dyDescent="0.25">
      <c r="J1532" s="45"/>
      <c r="K1532" s="45"/>
      <c r="L1532" s="45"/>
      <c r="M1532" s="45"/>
      <c r="N1532" s="45"/>
      <c r="O1532" s="45"/>
      <c r="P1532" s="45"/>
      <c r="Q1532" s="45"/>
      <c r="R1532" s="45"/>
      <c r="AO1532" s="34"/>
      <c r="AP1532" s="34"/>
      <c r="AQ1532" s="34"/>
      <c r="AR1532" s="34"/>
      <c r="BR1532" s="69"/>
      <c r="BS1532" s="69"/>
      <c r="BT1532" s="69"/>
      <c r="BU1532" s="69"/>
      <c r="BV1532" s="69"/>
      <c r="BW1532" s="69"/>
      <c r="BX1532" s="69"/>
      <c r="BY1532" s="69"/>
      <c r="BZ1532" s="69"/>
      <c r="CA1532" s="69"/>
      <c r="CB1532" s="69"/>
      <c r="CC1532" s="69"/>
      <c r="CD1532" s="69"/>
      <c r="CE1532" s="69"/>
      <c r="CF1532" s="69"/>
      <c r="CG1532" s="69"/>
      <c r="CH1532" s="69"/>
      <c r="CI1532" s="69"/>
      <c r="CJ1532" s="69"/>
      <c r="CK1532" s="69"/>
      <c r="CL1532" s="83"/>
      <c r="CM1532" s="69"/>
    </row>
    <row r="1533" spans="10:91" x14ac:dyDescent="0.25">
      <c r="J1533" s="45"/>
      <c r="K1533" s="45"/>
      <c r="L1533" s="45"/>
      <c r="M1533" s="45"/>
      <c r="N1533" s="45"/>
      <c r="O1533" s="45"/>
      <c r="P1533" s="45"/>
      <c r="Q1533" s="45"/>
      <c r="R1533" s="45"/>
      <c r="AO1533" s="34"/>
      <c r="AP1533" s="34"/>
      <c r="AQ1533" s="34"/>
      <c r="AR1533" s="34"/>
      <c r="BR1533" s="69"/>
      <c r="BS1533" s="69"/>
      <c r="BT1533" s="69"/>
      <c r="BU1533" s="69"/>
      <c r="BV1533" s="69"/>
      <c r="BW1533" s="69"/>
      <c r="BX1533" s="69"/>
      <c r="BY1533" s="69"/>
      <c r="BZ1533" s="69"/>
      <c r="CA1533" s="69"/>
      <c r="CB1533" s="69"/>
      <c r="CC1533" s="69"/>
      <c r="CD1533" s="69"/>
      <c r="CE1533" s="69"/>
      <c r="CF1533" s="69"/>
      <c r="CG1533" s="69"/>
      <c r="CH1533" s="69"/>
      <c r="CI1533" s="69"/>
      <c r="CJ1533" s="69"/>
      <c r="CK1533" s="69"/>
      <c r="CL1533" s="83"/>
      <c r="CM1533" s="69"/>
    </row>
    <row r="1534" spans="10:91" x14ac:dyDescent="0.25">
      <c r="J1534" s="45"/>
      <c r="K1534" s="45"/>
      <c r="L1534" s="45"/>
      <c r="M1534" s="45"/>
      <c r="N1534" s="45"/>
      <c r="O1534" s="45"/>
      <c r="P1534" s="45"/>
      <c r="Q1534" s="45"/>
      <c r="R1534" s="45"/>
      <c r="AO1534" s="34"/>
      <c r="AP1534" s="34"/>
      <c r="AQ1534" s="34"/>
      <c r="AR1534" s="34"/>
      <c r="BR1534" s="69"/>
      <c r="BS1534" s="69"/>
      <c r="BT1534" s="69"/>
      <c r="BU1534" s="69"/>
      <c r="BV1534" s="69"/>
      <c r="BW1534" s="69"/>
      <c r="BX1534" s="69"/>
      <c r="BY1534" s="69"/>
      <c r="BZ1534" s="69"/>
      <c r="CA1534" s="69"/>
      <c r="CB1534" s="69"/>
      <c r="CC1534" s="69"/>
      <c r="CD1534" s="69"/>
      <c r="CE1534" s="69"/>
      <c r="CF1534" s="69"/>
      <c r="CG1534" s="69"/>
      <c r="CH1534" s="69"/>
      <c r="CI1534" s="69"/>
      <c r="CJ1534" s="69"/>
      <c r="CK1534" s="69"/>
      <c r="CL1534" s="83"/>
      <c r="CM1534" s="69"/>
    </row>
    <row r="1535" spans="10:91" x14ac:dyDescent="0.25">
      <c r="J1535" s="45"/>
      <c r="K1535" s="45"/>
      <c r="L1535" s="45"/>
      <c r="M1535" s="45"/>
      <c r="N1535" s="45"/>
      <c r="O1535" s="45"/>
      <c r="P1535" s="45"/>
      <c r="Q1535" s="45"/>
      <c r="R1535" s="45"/>
      <c r="AO1535" s="34"/>
      <c r="AP1535" s="34"/>
      <c r="AQ1535" s="34"/>
      <c r="AR1535" s="34"/>
      <c r="BR1535" s="69"/>
      <c r="BS1535" s="69"/>
      <c r="BT1535" s="69"/>
      <c r="BU1535" s="69"/>
      <c r="BV1535" s="69"/>
      <c r="BW1535" s="69"/>
      <c r="BX1535" s="69"/>
      <c r="BY1535" s="69"/>
      <c r="BZ1535" s="69"/>
      <c r="CA1535" s="69"/>
      <c r="CB1535" s="69"/>
      <c r="CC1535" s="69"/>
      <c r="CD1535" s="69"/>
      <c r="CE1535" s="69"/>
      <c r="CF1535" s="69"/>
      <c r="CG1535" s="69"/>
      <c r="CH1535" s="69"/>
      <c r="CI1535" s="69"/>
      <c r="CJ1535" s="69"/>
      <c r="CK1535" s="69"/>
      <c r="CL1535" s="83"/>
      <c r="CM1535" s="69"/>
    </row>
    <row r="1536" spans="10:91" x14ac:dyDescent="0.25">
      <c r="J1536" s="45"/>
      <c r="K1536" s="45"/>
      <c r="L1536" s="45"/>
      <c r="M1536" s="45"/>
      <c r="N1536" s="45"/>
      <c r="O1536" s="45"/>
      <c r="P1536" s="45"/>
      <c r="Q1536" s="45"/>
      <c r="R1536" s="45"/>
      <c r="AO1536" s="34"/>
      <c r="AP1536" s="34"/>
      <c r="AQ1536" s="34"/>
      <c r="AR1536" s="34"/>
      <c r="BR1536" s="69"/>
      <c r="BS1536" s="69"/>
      <c r="BT1536" s="69"/>
      <c r="BU1536" s="69"/>
      <c r="BV1536" s="69"/>
      <c r="BW1536" s="69"/>
      <c r="BX1536" s="69"/>
      <c r="BY1536" s="69"/>
      <c r="BZ1536" s="69"/>
      <c r="CA1536" s="69"/>
      <c r="CB1536" s="69"/>
      <c r="CC1536" s="69"/>
      <c r="CD1536" s="69"/>
      <c r="CE1536" s="69"/>
      <c r="CF1536" s="69"/>
      <c r="CG1536" s="69"/>
      <c r="CH1536" s="69"/>
      <c r="CI1536" s="69"/>
      <c r="CJ1536" s="69"/>
      <c r="CK1536" s="69"/>
      <c r="CL1536" s="83"/>
      <c r="CM1536" s="69"/>
    </row>
    <row r="1537" spans="10:91" x14ac:dyDescent="0.25">
      <c r="J1537" s="45"/>
      <c r="K1537" s="45"/>
      <c r="L1537" s="45"/>
      <c r="M1537" s="45"/>
      <c r="N1537" s="45"/>
      <c r="O1537" s="45"/>
      <c r="P1537" s="45"/>
      <c r="Q1537" s="45"/>
      <c r="R1537" s="45"/>
      <c r="AO1537" s="34"/>
      <c r="AP1537" s="34"/>
      <c r="AQ1537" s="34"/>
      <c r="AR1537" s="34"/>
      <c r="BR1537" s="69"/>
      <c r="BS1537" s="69"/>
      <c r="BT1537" s="69"/>
      <c r="BU1537" s="69"/>
      <c r="BV1537" s="69"/>
      <c r="BW1537" s="69"/>
      <c r="BX1537" s="69"/>
      <c r="BY1537" s="69"/>
      <c r="BZ1537" s="69"/>
      <c r="CA1537" s="69"/>
      <c r="CB1537" s="69"/>
      <c r="CC1537" s="69"/>
      <c r="CD1537" s="69"/>
      <c r="CE1537" s="69"/>
      <c r="CF1537" s="69"/>
      <c r="CG1537" s="69"/>
      <c r="CH1537" s="69"/>
      <c r="CI1537" s="69"/>
      <c r="CJ1537" s="69"/>
      <c r="CK1537" s="69"/>
      <c r="CL1537" s="83"/>
      <c r="CM1537" s="69"/>
    </row>
    <row r="1538" spans="10:91" x14ac:dyDescent="0.25">
      <c r="J1538" s="45"/>
      <c r="K1538" s="45"/>
      <c r="L1538" s="45"/>
      <c r="M1538" s="45"/>
      <c r="N1538" s="45"/>
      <c r="O1538" s="45"/>
      <c r="P1538" s="45"/>
      <c r="Q1538" s="45"/>
      <c r="R1538" s="45"/>
      <c r="AO1538" s="34"/>
      <c r="AP1538" s="34"/>
      <c r="AQ1538" s="34"/>
      <c r="AR1538" s="34"/>
      <c r="BR1538" s="69"/>
      <c r="BS1538" s="69"/>
      <c r="BT1538" s="69"/>
      <c r="BU1538" s="69"/>
      <c r="BV1538" s="69"/>
      <c r="BW1538" s="69"/>
      <c r="BX1538" s="69"/>
      <c r="BY1538" s="69"/>
      <c r="BZ1538" s="69"/>
      <c r="CA1538" s="69"/>
      <c r="CB1538" s="69"/>
      <c r="CC1538" s="69"/>
      <c r="CD1538" s="69"/>
      <c r="CE1538" s="69"/>
      <c r="CF1538" s="69"/>
      <c r="CG1538" s="69"/>
      <c r="CH1538" s="69"/>
      <c r="CI1538" s="69"/>
      <c r="CJ1538" s="69"/>
      <c r="CK1538" s="69"/>
      <c r="CL1538" s="83"/>
      <c r="CM1538" s="69"/>
    </row>
    <row r="1539" spans="10:91" x14ac:dyDescent="0.25">
      <c r="J1539" s="45"/>
      <c r="K1539" s="45"/>
      <c r="L1539" s="45"/>
      <c r="M1539" s="45"/>
      <c r="N1539" s="45"/>
      <c r="O1539" s="45"/>
      <c r="P1539" s="45"/>
      <c r="Q1539" s="45"/>
      <c r="R1539" s="45"/>
      <c r="AO1539" s="34"/>
      <c r="AP1539" s="34"/>
      <c r="AQ1539" s="34"/>
      <c r="AR1539" s="34"/>
      <c r="BR1539" s="69"/>
      <c r="BS1539" s="69"/>
      <c r="BT1539" s="69"/>
      <c r="BU1539" s="69"/>
      <c r="BV1539" s="69"/>
      <c r="BW1539" s="69"/>
      <c r="BX1539" s="69"/>
      <c r="BY1539" s="69"/>
      <c r="BZ1539" s="69"/>
      <c r="CA1539" s="69"/>
      <c r="CB1539" s="69"/>
      <c r="CC1539" s="69"/>
      <c r="CD1539" s="69"/>
      <c r="CE1539" s="69"/>
      <c r="CF1539" s="69"/>
      <c r="CG1539" s="69"/>
      <c r="CH1539" s="69"/>
      <c r="CI1539" s="69"/>
      <c r="CJ1539" s="69"/>
      <c r="CK1539" s="69"/>
      <c r="CL1539" s="83"/>
      <c r="CM1539" s="69"/>
    </row>
    <row r="1540" spans="10:91" x14ac:dyDescent="0.25">
      <c r="J1540" s="45"/>
      <c r="K1540" s="45"/>
      <c r="L1540" s="45"/>
      <c r="M1540" s="45"/>
      <c r="N1540" s="45"/>
      <c r="O1540" s="45"/>
      <c r="P1540" s="45"/>
      <c r="Q1540" s="45"/>
      <c r="R1540" s="45"/>
      <c r="AO1540" s="34"/>
      <c r="AP1540" s="34"/>
      <c r="AQ1540" s="34"/>
      <c r="AR1540" s="34"/>
      <c r="BR1540" s="69"/>
      <c r="BS1540" s="69"/>
      <c r="BT1540" s="69"/>
      <c r="BU1540" s="69"/>
      <c r="BV1540" s="69"/>
      <c r="BW1540" s="69"/>
      <c r="BX1540" s="69"/>
      <c r="BY1540" s="69"/>
      <c r="BZ1540" s="69"/>
      <c r="CA1540" s="69"/>
      <c r="CB1540" s="69"/>
      <c r="CC1540" s="69"/>
      <c r="CD1540" s="69"/>
      <c r="CE1540" s="69"/>
      <c r="CF1540" s="69"/>
      <c r="CG1540" s="69"/>
      <c r="CH1540" s="69"/>
      <c r="CI1540" s="69"/>
      <c r="CJ1540" s="69"/>
      <c r="CK1540" s="69"/>
      <c r="CL1540" s="83"/>
      <c r="CM1540" s="69"/>
    </row>
    <row r="1541" spans="10:91" x14ac:dyDescent="0.25">
      <c r="J1541" s="45"/>
      <c r="K1541" s="45"/>
      <c r="L1541" s="45"/>
      <c r="M1541" s="45"/>
      <c r="N1541" s="45"/>
      <c r="O1541" s="45"/>
      <c r="P1541" s="45"/>
      <c r="Q1541" s="45"/>
      <c r="R1541" s="45"/>
      <c r="AO1541" s="34"/>
      <c r="AP1541" s="34"/>
      <c r="AQ1541" s="34"/>
      <c r="AR1541" s="34"/>
      <c r="BR1541" s="69"/>
      <c r="BS1541" s="69"/>
      <c r="BT1541" s="69"/>
      <c r="BU1541" s="69"/>
      <c r="BV1541" s="69"/>
      <c r="BW1541" s="69"/>
      <c r="BX1541" s="69"/>
      <c r="BY1541" s="69"/>
      <c r="BZ1541" s="69"/>
      <c r="CA1541" s="69"/>
      <c r="CB1541" s="69"/>
      <c r="CC1541" s="69"/>
      <c r="CD1541" s="69"/>
      <c r="CE1541" s="69"/>
      <c r="CF1541" s="69"/>
      <c r="CG1541" s="69"/>
      <c r="CH1541" s="69"/>
      <c r="CI1541" s="69"/>
      <c r="CJ1541" s="69"/>
      <c r="CK1541" s="69"/>
      <c r="CL1541" s="83"/>
      <c r="CM1541" s="69"/>
    </row>
    <row r="1542" spans="10:91" x14ac:dyDescent="0.25">
      <c r="J1542" s="45"/>
      <c r="K1542" s="45"/>
      <c r="L1542" s="45"/>
      <c r="M1542" s="45"/>
      <c r="N1542" s="45"/>
      <c r="O1542" s="45"/>
      <c r="P1542" s="45"/>
      <c r="Q1542" s="45"/>
      <c r="R1542" s="45"/>
      <c r="AO1542" s="34"/>
      <c r="AP1542" s="34"/>
      <c r="AQ1542" s="34"/>
      <c r="AR1542" s="34"/>
      <c r="BR1542" s="69"/>
      <c r="BS1542" s="69"/>
      <c r="BT1542" s="69"/>
      <c r="BU1542" s="69"/>
      <c r="BV1542" s="69"/>
      <c r="BW1542" s="69"/>
      <c r="BX1542" s="69"/>
      <c r="BY1542" s="69"/>
      <c r="BZ1542" s="69"/>
      <c r="CA1542" s="69"/>
      <c r="CB1542" s="69"/>
      <c r="CC1542" s="69"/>
      <c r="CD1542" s="69"/>
      <c r="CE1542" s="69"/>
      <c r="CF1542" s="69"/>
      <c r="CG1542" s="69"/>
      <c r="CH1542" s="69"/>
      <c r="CI1542" s="69"/>
      <c r="CJ1542" s="69"/>
      <c r="CK1542" s="69"/>
      <c r="CL1542" s="83"/>
      <c r="CM1542" s="69"/>
    </row>
    <row r="1543" spans="10:91" x14ac:dyDescent="0.25">
      <c r="J1543" s="45"/>
      <c r="K1543" s="45"/>
      <c r="L1543" s="45"/>
      <c r="M1543" s="45"/>
      <c r="N1543" s="45"/>
      <c r="O1543" s="45"/>
      <c r="P1543" s="45"/>
      <c r="Q1543" s="45"/>
      <c r="R1543" s="45"/>
      <c r="AO1543" s="34"/>
      <c r="AP1543" s="34"/>
      <c r="AQ1543" s="34"/>
      <c r="AR1543" s="34"/>
      <c r="BR1543" s="69"/>
      <c r="BS1543" s="69"/>
      <c r="BT1543" s="69"/>
      <c r="BU1543" s="69"/>
      <c r="BV1543" s="69"/>
      <c r="BW1543" s="69"/>
      <c r="BX1543" s="69"/>
      <c r="BY1543" s="69"/>
      <c r="BZ1543" s="69"/>
      <c r="CA1543" s="69"/>
      <c r="CB1543" s="69"/>
      <c r="CC1543" s="69"/>
      <c r="CD1543" s="69"/>
      <c r="CE1543" s="69"/>
      <c r="CF1543" s="69"/>
      <c r="CG1543" s="69"/>
      <c r="CH1543" s="69"/>
      <c r="CI1543" s="69"/>
      <c r="CJ1543" s="69"/>
      <c r="CK1543" s="69"/>
      <c r="CL1543" s="83"/>
      <c r="CM1543" s="69"/>
    </row>
    <row r="1544" spans="10:91" x14ac:dyDescent="0.25">
      <c r="J1544" s="45"/>
      <c r="K1544" s="45"/>
      <c r="L1544" s="45"/>
      <c r="M1544" s="45"/>
      <c r="N1544" s="45"/>
      <c r="O1544" s="45"/>
      <c r="P1544" s="45"/>
      <c r="Q1544" s="45"/>
      <c r="R1544" s="45"/>
      <c r="AO1544" s="34"/>
      <c r="AP1544" s="34"/>
      <c r="AQ1544" s="34"/>
      <c r="AR1544" s="34"/>
      <c r="BR1544" s="69"/>
      <c r="BS1544" s="69"/>
      <c r="BT1544" s="69"/>
      <c r="BU1544" s="69"/>
      <c r="BV1544" s="69"/>
      <c r="BW1544" s="69"/>
      <c r="BX1544" s="69"/>
      <c r="BY1544" s="69"/>
      <c r="BZ1544" s="69"/>
      <c r="CA1544" s="69"/>
      <c r="CB1544" s="69"/>
      <c r="CC1544" s="69"/>
      <c r="CD1544" s="69"/>
      <c r="CE1544" s="69"/>
      <c r="CF1544" s="69"/>
      <c r="CG1544" s="69"/>
      <c r="CH1544" s="69"/>
      <c r="CI1544" s="69"/>
      <c r="CJ1544" s="69"/>
      <c r="CK1544" s="69"/>
      <c r="CL1544" s="83"/>
      <c r="CM1544" s="69"/>
    </row>
    <row r="1545" spans="10:91" x14ac:dyDescent="0.25">
      <c r="J1545" s="45"/>
      <c r="K1545" s="45"/>
      <c r="L1545" s="45"/>
      <c r="M1545" s="45"/>
      <c r="N1545" s="45"/>
      <c r="O1545" s="45"/>
      <c r="P1545" s="45"/>
      <c r="Q1545" s="45"/>
      <c r="R1545" s="45"/>
      <c r="AO1545" s="34"/>
      <c r="AP1545" s="34"/>
      <c r="AQ1545" s="34"/>
      <c r="AR1545" s="34"/>
      <c r="BR1545" s="69"/>
      <c r="BS1545" s="69"/>
      <c r="BT1545" s="69"/>
      <c r="BU1545" s="69"/>
      <c r="BV1545" s="69"/>
      <c r="BW1545" s="69"/>
      <c r="BX1545" s="69"/>
      <c r="BY1545" s="69"/>
      <c r="BZ1545" s="69"/>
      <c r="CA1545" s="69"/>
      <c r="CB1545" s="69"/>
      <c r="CC1545" s="69"/>
      <c r="CD1545" s="69"/>
      <c r="CE1545" s="69"/>
      <c r="CF1545" s="69"/>
      <c r="CG1545" s="69"/>
      <c r="CH1545" s="69"/>
      <c r="CI1545" s="69"/>
      <c r="CJ1545" s="69"/>
      <c r="CK1545" s="69"/>
      <c r="CL1545" s="83"/>
      <c r="CM1545" s="69"/>
    </row>
    <row r="1546" spans="10:91" x14ac:dyDescent="0.25">
      <c r="J1546" s="45"/>
      <c r="K1546" s="45"/>
      <c r="L1546" s="45"/>
      <c r="M1546" s="45"/>
      <c r="N1546" s="45"/>
      <c r="O1546" s="45"/>
      <c r="P1546" s="45"/>
      <c r="Q1546" s="45"/>
      <c r="R1546" s="45"/>
      <c r="AO1546" s="34"/>
      <c r="AP1546" s="34"/>
      <c r="AQ1546" s="34"/>
      <c r="AR1546" s="34"/>
      <c r="BR1546" s="69"/>
      <c r="BS1546" s="69"/>
      <c r="BT1546" s="69"/>
      <c r="BU1546" s="69"/>
      <c r="BV1546" s="69"/>
      <c r="BW1546" s="69"/>
      <c r="BX1546" s="69"/>
      <c r="BY1546" s="69"/>
      <c r="BZ1546" s="69"/>
      <c r="CA1546" s="69"/>
      <c r="CB1546" s="69"/>
      <c r="CC1546" s="69"/>
      <c r="CD1546" s="69"/>
      <c r="CE1546" s="69"/>
      <c r="CF1546" s="69"/>
      <c r="CG1546" s="69"/>
      <c r="CH1546" s="69"/>
      <c r="CI1546" s="69"/>
      <c r="CJ1546" s="69"/>
      <c r="CK1546" s="69"/>
      <c r="CL1546" s="83"/>
      <c r="CM1546" s="69"/>
    </row>
    <row r="1547" spans="10:91" x14ac:dyDescent="0.25">
      <c r="J1547" s="45"/>
      <c r="K1547" s="45"/>
      <c r="L1547" s="45"/>
      <c r="M1547" s="45"/>
      <c r="N1547" s="45"/>
      <c r="O1547" s="45"/>
      <c r="P1547" s="45"/>
      <c r="Q1547" s="45"/>
      <c r="R1547" s="45"/>
      <c r="AO1547" s="34"/>
      <c r="AP1547" s="34"/>
      <c r="AQ1547" s="34"/>
      <c r="AR1547" s="34"/>
      <c r="BR1547" s="69"/>
      <c r="BS1547" s="69"/>
      <c r="BT1547" s="69"/>
      <c r="BU1547" s="69"/>
      <c r="BV1547" s="69"/>
      <c r="BW1547" s="69"/>
      <c r="BX1547" s="69"/>
      <c r="BY1547" s="69"/>
      <c r="BZ1547" s="69"/>
      <c r="CA1547" s="69"/>
      <c r="CB1547" s="69"/>
      <c r="CC1547" s="69"/>
      <c r="CD1547" s="69"/>
      <c r="CE1547" s="69"/>
      <c r="CF1547" s="69"/>
      <c r="CG1547" s="69"/>
      <c r="CH1547" s="69"/>
      <c r="CI1547" s="69"/>
      <c r="CJ1547" s="69"/>
      <c r="CK1547" s="69"/>
      <c r="CL1547" s="83"/>
      <c r="CM1547" s="69"/>
    </row>
    <row r="1548" spans="10:91" x14ac:dyDescent="0.25">
      <c r="J1548" s="45"/>
      <c r="K1548" s="45"/>
      <c r="L1548" s="45"/>
      <c r="M1548" s="45"/>
      <c r="N1548" s="45"/>
      <c r="O1548" s="45"/>
      <c r="P1548" s="45"/>
      <c r="Q1548" s="45"/>
      <c r="R1548" s="45"/>
      <c r="AO1548" s="34"/>
      <c r="AP1548" s="34"/>
      <c r="AQ1548" s="34"/>
      <c r="AR1548" s="34"/>
      <c r="BR1548" s="69"/>
      <c r="BS1548" s="69"/>
      <c r="BT1548" s="69"/>
      <c r="BU1548" s="69"/>
      <c r="BV1548" s="69"/>
      <c r="BW1548" s="69"/>
      <c r="BX1548" s="69"/>
      <c r="BY1548" s="69"/>
      <c r="BZ1548" s="69"/>
      <c r="CA1548" s="69"/>
      <c r="CB1548" s="69"/>
      <c r="CC1548" s="69"/>
      <c r="CD1548" s="69"/>
      <c r="CE1548" s="69"/>
      <c r="CF1548" s="69"/>
      <c r="CG1548" s="69"/>
      <c r="CH1548" s="69"/>
      <c r="CI1548" s="69"/>
      <c r="CJ1548" s="69"/>
      <c r="CK1548" s="69"/>
      <c r="CL1548" s="83"/>
      <c r="CM1548" s="69"/>
    </row>
    <row r="1549" spans="10:91" x14ac:dyDescent="0.25">
      <c r="J1549" s="45"/>
      <c r="K1549" s="45"/>
      <c r="L1549" s="45"/>
      <c r="M1549" s="45"/>
      <c r="N1549" s="45"/>
      <c r="O1549" s="45"/>
      <c r="P1549" s="45"/>
      <c r="Q1549" s="45"/>
      <c r="R1549" s="45"/>
      <c r="AO1549" s="34"/>
      <c r="AP1549" s="34"/>
      <c r="AQ1549" s="34"/>
      <c r="AR1549" s="34"/>
      <c r="BR1549" s="69"/>
      <c r="BS1549" s="69"/>
      <c r="BT1549" s="69"/>
      <c r="BU1549" s="69"/>
      <c r="BV1549" s="69"/>
      <c r="BW1549" s="69"/>
      <c r="BX1549" s="69"/>
      <c r="BY1549" s="69"/>
      <c r="BZ1549" s="69"/>
      <c r="CA1549" s="69"/>
      <c r="CB1549" s="69"/>
      <c r="CC1549" s="69"/>
      <c r="CD1549" s="69"/>
      <c r="CE1549" s="69"/>
      <c r="CF1549" s="69"/>
      <c r="CG1549" s="69"/>
      <c r="CH1549" s="69"/>
      <c r="CI1549" s="69"/>
      <c r="CJ1549" s="69"/>
      <c r="CK1549" s="69"/>
      <c r="CL1549" s="83"/>
      <c r="CM1549" s="69"/>
    </row>
    <row r="1550" spans="10:91" x14ac:dyDescent="0.25">
      <c r="J1550" s="45"/>
      <c r="K1550" s="45"/>
      <c r="L1550" s="45"/>
      <c r="M1550" s="45"/>
      <c r="N1550" s="45"/>
      <c r="O1550" s="45"/>
      <c r="P1550" s="45"/>
      <c r="Q1550" s="45"/>
      <c r="R1550" s="45"/>
      <c r="AO1550" s="34"/>
      <c r="AP1550" s="34"/>
      <c r="AQ1550" s="34"/>
      <c r="AR1550" s="34"/>
      <c r="BR1550" s="69"/>
      <c r="BS1550" s="69"/>
      <c r="BT1550" s="69"/>
      <c r="BU1550" s="69"/>
      <c r="BV1550" s="69"/>
      <c r="BW1550" s="69"/>
      <c r="BX1550" s="69"/>
      <c r="BY1550" s="69"/>
      <c r="BZ1550" s="69"/>
      <c r="CA1550" s="69"/>
      <c r="CB1550" s="69"/>
      <c r="CC1550" s="69"/>
      <c r="CD1550" s="69"/>
      <c r="CE1550" s="69"/>
      <c r="CF1550" s="69"/>
      <c r="CG1550" s="69"/>
      <c r="CH1550" s="69"/>
      <c r="CI1550" s="69"/>
      <c r="CJ1550" s="69"/>
      <c r="CK1550" s="69"/>
      <c r="CL1550" s="83"/>
      <c r="CM1550" s="69"/>
    </row>
    <row r="1551" spans="10:91" x14ac:dyDescent="0.25">
      <c r="J1551" s="45"/>
      <c r="K1551" s="45"/>
      <c r="L1551" s="45"/>
      <c r="M1551" s="45"/>
      <c r="N1551" s="45"/>
      <c r="O1551" s="45"/>
      <c r="P1551" s="45"/>
      <c r="Q1551" s="45"/>
      <c r="R1551" s="45"/>
      <c r="AO1551" s="34"/>
      <c r="AP1551" s="34"/>
      <c r="AQ1551" s="34"/>
      <c r="AR1551" s="34"/>
      <c r="BR1551" s="69"/>
      <c r="BS1551" s="69"/>
      <c r="BT1551" s="69"/>
      <c r="BU1551" s="69"/>
      <c r="BV1551" s="69"/>
      <c r="BW1551" s="69"/>
      <c r="BX1551" s="69"/>
      <c r="BY1551" s="69"/>
      <c r="BZ1551" s="69"/>
      <c r="CA1551" s="69"/>
      <c r="CB1551" s="69"/>
      <c r="CC1551" s="69"/>
      <c r="CD1551" s="69"/>
      <c r="CE1551" s="69"/>
      <c r="CF1551" s="69"/>
      <c r="CG1551" s="69"/>
      <c r="CH1551" s="69"/>
      <c r="CI1551" s="69"/>
      <c r="CJ1551" s="69"/>
      <c r="CK1551" s="69"/>
      <c r="CL1551" s="83"/>
      <c r="CM1551" s="69"/>
    </row>
    <row r="1552" spans="10:91" x14ac:dyDescent="0.25">
      <c r="J1552" s="45"/>
      <c r="K1552" s="45"/>
      <c r="L1552" s="45"/>
      <c r="M1552" s="45"/>
      <c r="N1552" s="45"/>
      <c r="O1552" s="45"/>
      <c r="P1552" s="45"/>
      <c r="Q1552" s="45"/>
      <c r="R1552" s="45"/>
      <c r="AO1552" s="34"/>
      <c r="AP1552" s="34"/>
      <c r="AQ1552" s="34"/>
      <c r="AR1552" s="34"/>
      <c r="BR1552" s="69"/>
      <c r="BS1552" s="69"/>
      <c r="BT1552" s="69"/>
      <c r="BU1552" s="69"/>
      <c r="BV1552" s="69"/>
      <c r="BW1552" s="69"/>
      <c r="BX1552" s="69"/>
      <c r="BY1552" s="69"/>
      <c r="BZ1552" s="69"/>
      <c r="CA1552" s="69"/>
      <c r="CB1552" s="69"/>
      <c r="CC1552" s="69"/>
      <c r="CD1552" s="69"/>
      <c r="CE1552" s="69"/>
      <c r="CF1552" s="69"/>
      <c r="CG1552" s="69"/>
      <c r="CH1552" s="69"/>
      <c r="CI1552" s="69"/>
      <c r="CJ1552" s="69"/>
      <c r="CK1552" s="69"/>
      <c r="CL1552" s="83"/>
      <c r="CM1552" s="69"/>
    </row>
    <row r="1553" spans="10:91" x14ac:dyDescent="0.25">
      <c r="J1553" s="45"/>
      <c r="K1553" s="45"/>
      <c r="L1553" s="45"/>
      <c r="M1553" s="45"/>
      <c r="N1553" s="45"/>
      <c r="O1553" s="45"/>
      <c r="P1553" s="45"/>
      <c r="Q1553" s="45"/>
      <c r="R1553" s="45"/>
      <c r="AO1553" s="34"/>
      <c r="AP1553" s="34"/>
      <c r="AQ1553" s="34"/>
      <c r="AR1553" s="34"/>
      <c r="BR1553" s="69"/>
      <c r="BS1553" s="69"/>
      <c r="BT1553" s="69"/>
      <c r="BU1553" s="69"/>
      <c r="BV1553" s="69"/>
      <c r="BW1553" s="69"/>
      <c r="BX1553" s="69"/>
      <c r="BY1553" s="69"/>
      <c r="BZ1553" s="69"/>
      <c r="CA1553" s="69"/>
      <c r="CB1553" s="69"/>
      <c r="CC1553" s="69"/>
      <c r="CD1553" s="69"/>
      <c r="CE1553" s="69"/>
      <c r="CF1553" s="69"/>
      <c r="CG1553" s="69"/>
      <c r="CH1553" s="69"/>
      <c r="CI1553" s="69"/>
      <c r="CJ1553" s="69"/>
      <c r="CK1553" s="69"/>
      <c r="CL1553" s="83"/>
      <c r="CM1553" s="69"/>
    </row>
    <row r="1554" spans="10:91" x14ac:dyDescent="0.25">
      <c r="J1554" s="45"/>
      <c r="K1554" s="45"/>
      <c r="L1554" s="45"/>
      <c r="M1554" s="45"/>
      <c r="N1554" s="45"/>
      <c r="O1554" s="45"/>
      <c r="P1554" s="45"/>
      <c r="Q1554" s="45"/>
      <c r="R1554" s="45"/>
      <c r="AO1554" s="34"/>
      <c r="AP1554" s="34"/>
      <c r="AQ1554" s="34"/>
      <c r="AR1554" s="34"/>
      <c r="BR1554" s="69"/>
      <c r="BS1554" s="69"/>
      <c r="BT1554" s="69"/>
      <c r="BU1554" s="69"/>
      <c r="BV1554" s="69"/>
      <c r="BW1554" s="69"/>
      <c r="BX1554" s="69"/>
      <c r="BY1554" s="69"/>
      <c r="BZ1554" s="69"/>
      <c r="CA1554" s="69"/>
      <c r="CB1554" s="69"/>
      <c r="CC1554" s="69"/>
      <c r="CD1554" s="69"/>
      <c r="CE1554" s="69"/>
      <c r="CF1554" s="69"/>
      <c r="CG1554" s="69"/>
      <c r="CH1554" s="69"/>
      <c r="CI1554" s="69"/>
      <c r="CJ1554" s="69"/>
      <c r="CK1554" s="69"/>
      <c r="CL1554" s="83"/>
      <c r="CM1554" s="69"/>
    </row>
    <row r="1555" spans="10:91" x14ac:dyDescent="0.25">
      <c r="J1555" s="45"/>
      <c r="K1555" s="45"/>
      <c r="L1555" s="45"/>
      <c r="M1555" s="45"/>
      <c r="N1555" s="45"/>
      <c r="O1555" s="45"/>
      <c r="P1555" s="45"/>
      <c r="Q1555" s="45"/>
      <c r="R1555" s="45"/>
      <c r="AO1555" s="34"/>
      <c r="AP1555" s="34"/>
      <c r="AQ1555" s="34"/>
      <c r="AR1555" s="34"/>
      <c r="BR1555" s="69"/>
      <c r="BS1555" s="69"/>
      <c r="BT1555" s="69"/>
      <c r="BU1555" s="69"/>
      <c r="BV1555" s="69"/>
      <c r="BW1555" s="69"/>
      <c r="BX1555" s="69"/>
      <c r="BY1555" s="69"/>
      <c r="BZ1555" s="69"/>
      <c r="CA1555" s="69"/>
      <c r="CB1555" s="69"/>
      <c r="CC1555" s="69"/>
      <c r="CD1555" s="69"/>
      <c r="CE1555" s="69"/>
      <c r="CF1555" s="69"/>
      <c r="CG1555" s="69"/>
      <c r="CH1555" s="69"/>
      <c r="CI1555" s="69"/>
      <c r="CJ1555" s="69"/>
      <c r="CK1555" s="69"/>
      <c r="CL1555" s="83"/>
      <c r="CM1555" s="69"/>
    </row>
    <row r="1556" spans="10:91" x14ac:dyDescent="0.25">
      <c r="J1556" s="45"/>
      <c r="K1556" s="45"/>
      <c r="L1556" s="45"/>
      <c r="M1556" s="45"/>
      <c r="N1556" s="45"/>
      <c r="O1556" s="45"/>
      <c r="P1556" s="45"/>
      <c r="Q1556" s="45"/>
      <c r="R1556" s="45"/>
      <c r="AO1556" s="34"/>
      <c r="AP1556" s="34"/>
      <c r="AQ1556" s="34"/>
      <c r="AR1556" s="34"/>
      <c r="BR1556" s="69"/>
      <c r="BS1556" s="69"/>
      <c r="BT1556" s="69"/>
      <c r="BU1556" s="69"/>
      <c r="BV1556" s="69"/>
      <c r="BW1556" s="69"/>
      <c r="BX1556" s="69"/>
      <c r="BY1556" s="69"/>
      <c r="BZ1556" s="69"/>
      <c r="CA1556" s="69"/>
      <c r="CB1556" s="69"/>
      <c r="CC1556" s="69"/>
      <c r="CD1556" s="69"/>
      <c r="CE1556" s="69"/>
      <c r="CF1556" s="69"/>
      <c r="CG1556" s="69"/>
      <c r="CH1556" s="69"/>
      <c r="CI1556" s="69"/>
      <c r="CJ1556" s="69"/>
      <c r="CK1556" s="69"/>
      <c r="CL1556" s="83"/>
      <c r="CM1556" s="69"/>
    </row>
    <row r="1557" spans="10:91" x14ac:dyDescent="0.25">
      <c r="J1557" s="45"/>
      <c r="K1557" s="45"/>
      <c r="L1557" s="45"/>
      <c r="M1557" s="45"/>
      <c r="N1557" s="45"/>
      <c r="O1557" s="45"/>
      <c r="P1557" s="45"/>
      <c r="Q1557" s="45"/>
      <c r="R1557" s="45"/>
      <c r="AO1557" s="34"/>
      <c r="AP1557" s="34"/>
      <c r="AQ1557" s="34"/>
      <c r="AR1557" s="34"/>
      <c r="BR1557" s="69"/>
      <c r="BS1557" s="69"/>
      <c r="BT1557" s="69"/>
      <c r="BU1557" s="69"/>
      <c r="BV1557" s="69"/>
      <c r="BW1557" s="69"/>
      <c r="BX1557" s="69"/>
      <c r="BY1557" s="69"/>
      <c r="BZ1557" s="69"/>
      <c r="CA1557" s="69"/>
      <c r="CB1557" s="69"/>
      <c r="CC1557" s="69"/>
      <c r="CD1557" s="69"/>
      <c r="CE1557" s="69"/>
      <c r="CF1557" s="69"/>
      <c r="CG1557" s="69"/>
      <c r="CH1557" s="69"/>
      <c r="CI1557" s="69"/>
      <c r="CJ1557" s="69"/>
      <c r="CK1557" s="69"/>
      <c r="CL1557" s="83"/>
      <c r="CM1557" s="69"/>
    </row>
    <row r="1558" spans="10:91" x14ac:dyDescent="0.25">
      <c r="J1558" s="45"/>
      <c r="K1558" s="45"/>
      <c r="L1558" s="45"/>
      <c r="M1558" s="45"/>
      <c r="N1558" s="45"/>
      <c r="O1558" s="45"/>
      <c r="P1558" s="45"/>
      <c r="Q1558" s="45"/>
      <c r="R1558" s="45"/>
      <c r="AO1558" s="34"/>
      <c r="AP1558" s="34"/>
      <c r="AQ1558" s="34"/>
      <c r="AR1558" s="34"/>
      <c r="BR1558" s="69"/>
      <c r="BS1558" s="69"/>
      <c r="BT1558" s="69"/>
      <c r="BU1558" s="69"/>
      <c r="BV1558" s="69"/>
      <c r="BW1558" s="69"/>
      <c r="BX1558" s="69"/>
      <c r="BY1558" s="69"/>
      <c r="BZ1558" s="69"/>
      <c r="CA1558" s="69"/>
      <c r="CB1558" s="69"/>
      <c r="CC1558" s="69"/>
      <c r="CD1558" s="69"/>
      <c r="CE1558" s="69"/>
      <c r="CF1558" s="69"/>
      <c r="CG1558" s="69"/>
      <c r="CH1558" s="69"/>
      <c r="CI1558" s="69"/>
      <c r="CJ1558" s="69"/>
      <c r="CK1558" s="69"/>
      <c r="CL1558" s="83"/>
      <c r="CM1558" s="69"/>
    </row>
    <row r="1559" spans="10:91" x14ac:dyDescent="0.25">
      <c r="J1559" s="45"/>
      <c r="K1559" s="45"/>
      <c r="L1559" s="45"/>
      <c r="M1559" s="45"/>
      <c r="N1559" s="45"/>
      <c r="O1559" s="45"/>
      <c r="P1559" s="45"/>
      <c r="Q1559" s="45"/>
      <c r="R1559" s="45"/>
      <c r="AO1559" s="34"/>
      <c r="AP1559" s="34"/>
      <c r="AQ1559" s="34"/>
      <c r="AR1559" s="34"/>
      <c r="BR1559" s="69"/>
      <c r="BS1559" s="69"/>
      <c r="BT1559" s="69"/>
      <c r="BU1559" s="69"/>
      <c r="BV1559" s="69"/>
      <c r="BW1559" s="69"/>
      <c r="BX1559" s="69"/>
      <c r="BY1559" s="69"/>
      <c r="BZ1559" s="69"/>
      <c r="CA1559" s="69"/>
      <c r="CB1559" s="69"/>
      <c r="CC1559" s="69"/>
      <c r="CD1559" s="69"/>
      <c r="CE1559" s="69"/>
      <c r="CF1559" s="69"/>
      <c r="CG1559" s="69"/>
      <c r="CH1559" s="69"/>
      <c r="CI1559" s="69"/>
      <c r="CJ1559" s="69"/>
      <c r="CK1559" s="69"/>
      <c r="CL1559" s="83"/>
      <c r="CM1559" s="69"/>
    </row>
    <row r="1560" spans="10:91" x14ac:dyDescent="0.25">
      <c r="J1560" s="45"/>
      <c r="K1560" s="45"/>
      <c r="L1560" s="45"/>
      <c r="M1560" s="45"/>
      <c r="N1560" s="45"/>
      <c r="O1560" s="45"/>
      <c r="P1560" s="45"/>
      <c r="Q1560" s="45"/>
      <c r="R1560" s="45"/>
      <c r="AO1560" s="34"/>
      <c r="AP1560" s="34"/>
      <c r="AQ1560" s="34"/>
      <c r="AR1560" s="34"/>
      <c r="BR1560" s="69"/>
      <c r="BS1560" s="69"/>
      <c r="BT1560" s="69"/>
      <c r="BU1560" s="69"/>
      <c r="BV1560" s="69"/>
      <c r="BW1560" s="69"/>
      <c r="BX1560" s="69"/>
      <c r="BY1560" s="69"/>
      <c r="BZ1560" s="69"/>
      <c r="CA1560" s="69"/>
      <c r="CB1560" s="69"/>
      <c r="CC1560" s="69"/>
      <c r="CD1560" s="69"/>
      <c r="CE1560" s="69"/>
      <c r="CF1560" s="69"/>
      <c r="CG1560" s="69"/>
      <c r="CH1560" s="69"/>
      <c r="CI1560" s="69"/>
      <c r="CJ1560" s="69"/>
      <c r="CK1560" s="69"/>
      <c r="CL1560" s="83"/>
      <c r="CM1560" s="69"/>
    </row>
    <row r="1561" spans="10:91" x14ac:dyDescent="0.25">
      <c r="J1561" s="45"/>
      <c r="K1561" s="45"/>
      <c r="L1561" s="45"/>
      <c r="M1561" s="45"/>
      <c r="N1561" s="45"/>
      <c r="O1561" s="45"/>
      <c r="P1561" s="45"/>
      <c r="Q1561" s="45"/>
      <c r="R1561" s="45"/>
      <c r="AO1561" s="34"/>
      <c r="AP1561" s="34"/>
      <c r="AQ1561" s="34"/>
      <c r="AR1561" s="34"/>
      <c r="BR1561" s="69"/>
      <c r="BS1561" s="69"/>
      <c r="BT1561" s="69"/>
      <c r="BU1561" s="69"/>
      <c r="BV1561" s="69"/>
      <c r="BW1561" s="69"/>
      <c r="BX1561" s="69"/>
      <c r="BY1561" s="69"/>
      <c r="BZ1561" s="69"/>
      <c r="CA1561" s="69"/>
      <c r="CB1561" s="69"/>
      <c r="CC1561" s="69"/>
      <c r="CD1561" s="69"/>
      <c r="CE1561" s="69"/>
      <c r="CF1561" s="69"/>
      <c r="CG1561" s="69"/>
      <c r="CH1561" s="69"/>
      <c r="CI1561" s="69"/>
      <c r="CJ1561" s="69"/>
      <c r="CK1561" s="69"/>
      <c r="CL1561" s="83"/>
      <c r="CM1561" s="69"/>
    </row>
    <row r="1562" spans="10:91" x14ac:dyDescent="0.25">
      <c r="J1562" s="45"/>
      <c r="K1562" s="45"/>
      <c r="L1562" s="45"/>
      <c r="M1562" s="45"/>
      <c r="N1562" s="45"/>
      <c r="O1562" s="45"/>
      <c r="P1562" s="45"/>
      <c r="Q1562" s="45"/>
      <c r="R1562" s="45"/>
      <c r="AO1562" s="34"/>
      <c r="AP1562" s="34"/>
      <c r="AQ1562" s="34"/>
      <c r="AR1562" s="34"/>
      <c r="BR1562" s="69"/>
      <c r="BS1562" s="69"/>
      <c r="BT1562" s="69"/>
      <c r="BU1562" s="69"/>
      <c r="BV1562" s="69"/>
      <c r="BW1562" s="69"/>
      <c r="BX1562" s="69"/>
      <c r="BY1562" s="69"/>
      <c r="BZ1562" s="69"/>
      <c r="CA1562" s="69"/>
      <c r="CB1562" s="69"/>
      <c r="CC1562" s="69"/>
      <c r="CD1562" s="69"/>
      <c r="CE1562" s="69"/>
      <c r="CF1562" s="69"/>
      <c r="CG1562" s="69"/>
      <c r="CH1562" s="69"/>
      <c r="CI1562" s="69"/>
      <c r="CJ1562" s="69"/>
      <c r="CK1562" s="69"/>
      <c r="CL1562" s="83"/>
      <c r="CM1562" s="69"/>
    </row>
    <row r="1563" spans="10:91" x14ac:dyDescent="0.25">
      <c r="J1563" s="45"/>
      <c r="K1563" s="45"/>
      <c r="L1563" s="45"/>
      <c r="M1563" s="45"/>
      <c r="N1563" s="45"/>
      <c r="O1563" s="45"/>
      <c r="P1563" s="45"/>
      <c r="Q1563" s="45"/>
      <c r="R1563" s="45"/>
      <c r="AO1563" s="34"/>
      <c r="AP1563" s="34"/>
      <c r="AQ1563" s="34"/>
      <c r="AR1563" s="34"/>
      <c r="BR1563" s="69"/>
      <c r="BS1563" s="69"/>
      <c r="BT1563" s="69"/>
      <c r="BU1563" s="69"/>
      <c r="BV1563" s="69"/>
      <c r="BW1563" s="69"/>
      <c r="BX1563" s="69"/>
      <c r="BY1563" s="69"/>
      <c r="BZ1563" s="69"/>
      <c r="CA1563" s="69"/>
      <c r="CB1563" s="69"/>
      <c r="CC1563" s="69"/>
      <c r="CD1563" s="69"/>
      <c r="CE1563" s="69"/>
      <c r="CF1563" s="69"/>
      <c r="CG1563" s="69"/>
      <c r="CH1563" s="69"/>
      <c r="CI1563" s="69"/>
      <c r="CJ1563" s="69"/>
      <c r="CK1563" s="69"/>
      <c r="CL1563" s="83"/>
      <c r="CM1563" s="69"/>
    </row>
    <row r="1564" spans="10:91" x14ac:dyDescent="0.25">
      <c r="J1564" s="45"/>
      <c r="K1564" s="45"/>
      <c r="L1564" s="45"/>
      <c r="M1564" s="45"/>
      <c r="N1564" s="45"/>
      <c r="O1564" s="45"/>
      <c r="P1564" s="45"/>
      <c r="Q1564" s="45"/>
      <c r="R1564" s="45"/>
      <c r="AO1564" s="34"/>
      <c r="AP1564" s="34"/>
      <c r="AQ1564" s="34"/>
      <c r="AR1564" s="34"/>
      <c r="BR1564" s="69"/>
      <c r="BS1564" s="69"/>
      <c r="BT1564" s="69"/>
      <c r="BU1564" s="69"/>
      <c r="BV1564" s="69"/>
      <c r="BW1564" s="69"/>
      <c r="BX1564" s="69"/>
      <c r="BY1564" s="69"/>
      <c r="BZ1564" s="69"/>
      <c r="CA1564" s="69"/>
      <c r="CB1564" s="69"/>
      <c r="CC1564" s="69"/>
      <c r="CD1564" s="69"/>
      <c r="CE1564" s="69"/>
      <c r="CF1564" s="69"/>
      <c r="CG1564" s="69"/>
      <c r="CH1564" s="69"/>
      <c r="CI1564" s="69"/>
      <c r="CJ1564" s="69"/>
      <c r="CK1564" s="69"/>
      <c r="CL1564" s="83"/>
      <c r="CM1564" s="69"/>
    </row>
    <row r="1565" spans="10:91" x14ac:dyDescent="0.25">
      <c r="J1565" s="45"/>
      <c r="K1565" s="45"/>
      <c r="L1565" s="45"/>
      <c r="M1565" s="45"/>
      <c r="N1565" s="45"/>
      <c r="O1565" s="45"/>
      <c r="P1565" s="45"/>
      <c r="Q1565" s="45"/>
      <c r="R1565" s="45"/>
      <c r="AO1565" s="34"/>
      <c r="AP1565" s="34"/>
      <c r="AQ1565" s="34"/>
      <c r="AR1565" s="34"/>
      <c r="BR1565" s="69"/>
      <c r="BS1565" s="69"/>
      <c r="BT1565" s="69"/>
      <c r="BU1565" s="69"/>
      <c r="BV1565" s="69"/>
      <c r="BW1565" s="69"/>
      <c r="BX1565" s="69"/>
      <c r="BY1565" s="69"/>
      <c r="BZ1565" s="69"/>
      <c r="CA1565" s="69"/>
      <c r="CB1565" s="69"/>
      <c r="CC1565" s="69"/>
      <c r="CD1565" s="69"/>
      <c r="CE1565" s="69"/>
      <c r="CF1565" s="69"/>
      <c r="CG1565" s="69"/>
      <c r="CH1565" s="69"/>
      <c r="CI1565" s="69"/>
      <c r="CJ1565" s="69"/>
      <c r="CK1565" s="69"/>
      <c r="CL1565" s="83"/>
      <c r="CM1565" s="69"/>
    </row>
    <row r="1566" spans="10:91" x14ac:dyDescent="0.25">
      <c r="J1566" s="45"/>
      <c r="K1566" s="45"/>
      <c r="L1566" s="45"/>
      <c r="M1566" s="45"/>
      <c r="N1566" s="45"/>
      <c r="O1566" s="45"/>
      <c r="P1566" s="45"/>
      <c r="Q1566" s="45"/>
      <c r="R1566" s="45"/>
      <c r="AO1566" s="34"/>
      <c r="AP1566" s="34"/>
      <c r="AQ1566" s="34"/>
      <c r="AR1566" s="34"/>
      <c r="BR1566" s="69"/>
      <c r="BS1566" s="69"/>
      <c r="BT1566" s="69"/>
      <c r="BU1566" s="69"/>
      <c r="BV1566" s="69"/>
      <c r="BW1566" s="69"/>
      <c r="BX1566" s="69"/>
      <c r="BY1566" s="69"/>
      <c r="BZ1566" s="69"/>
      <c r="CA1566" s="69"/>
      <c r="CB1566" s="69"/>
      <c r="CC1566" s="69"/>
      <c r="CD1566" s="69"/>
      <c r="CE1566" s="69"/>
      <c r="CF1566" s="69"/>
      <c r="CG1566" s="69"/>
      <c r="CH1566" s="69"/>
      <c r="CI1566" s="69"/>
      <c r="CJ1566" s="69"/>
      <c r="CK1566" s="69"/>
      <c r="CL1566" s="83"/>
      <c r="CM1566" s="69"/>
    </row>
    <row r="1567" spans="10:91" x14ac:dyDescent="0.25">
      <c r="J1567" s="45"/>
      <c r="K1567" s="45"/>
      <c r="L1567" s="45"/>
      <c r="M1567" s="45"/>
      <c r="N1567" s="45"/>
      <c r="O1567" s="45"/>
      <c r="P1567" s="45"/>
      <c r="Q1567" s="45"/>
      <c r="R1567" s="45"/>
      <c r="AO1567" s="34"/>
      <c r="AP1567" s="34"/>
      <c r="AQ1567" s="34"/>
      <c r="AR1567" s="34"/>
      <c r="BR1567" s="69"/>
      <c r="BS1567" s="69"/>
      <c r="BT1567" s="69"/>
      <c r="BU1567" s="69"/>
      <c r="BV1567" s="69"/>
      <c r="BW1567" s="69"/>
      <c r="BX1567" s="69"/>
      <c r="BY1567" s="69"/>
      <c r="BZ1567" s="69"/>
      <c r="CA1567" s="69"/>
      <c r="CB1567" s="69"/>
      <c r="CC1567" s="69"/>
      <c r="CD1567" s="69"/>
      <c r="CE1567" s="69"/>
      <c r="CF1567" s="69"/>
      <c r="CG1567" s="69"/>
      <c r="CH1567" s="69"/>
      <c r="CI1567" s="69"/>
      <c r="CJ1567" s="69"/>
      <c r="CK1567" s="69"/>
      <c r="CL1567" s="83"/>
      <c r="CM1567" s="69"/>
    </row>
    <row r="1568" spans="10:91" x14ac:dyDescent="0.25">
      <c r="J1568" s="45"/>
      <c r="K1568" s="45"/>
      <c r="L1568" s="45"/>
      <c r="M1568" s="45"/>
      <c r="N1568" s="45"/>
      <c r="O1568" s="45"/>
      <c r="P1568" s="45"/>
      <c r="Q1568" s="45"/>
      <c r="R1568" s="45"/>
      <c r="AO1568" s="34"/>
      <c r="AP1568" s="34"/>
      <c r="AQ1568" s="34"/>
      <c r="AR1568" s="34"/>
      <c r="BR1568" s="69"/>
      <c r="BS1568" s="69"/>
      <c r="BT1568" s="69"/>
      <c r="BU1568" s="69"/>
      <c r="BV1568" s="69"/>
      <c r="BW1568" s="69"/>
      <c r="BX1568" s="69"/>
      <c r="BY1568" s="69"/>
      <c r="BZ1568" s="69"/>
      <c r="CA1568" s="69"/>
      <c r="CB1568" s="69"/>
      <c r="CC1568" s="69"/>
      <c r="CD1568" s="69"/>
      <c r="CE1568" s="69"/>
      <c r="CF1568" s="69"/>
      <c r="CG1568" s="69"/>
      <c r="CH1568" s="69"/>
      <c r="CI1568" s="69"/>
      <c r="CJ1568" s="69"/>
      <c r="CK1568" s="69"/>
      <c r="CL1568" s="83"/>
      <c r="CM1568" s="69"/>
    </row>
    <row r="1569" spans="10:91" x14ac:dyDescent="0.25">
      <c r="J1569" s="45"/>
      <c r="K1569" s="45"/>
      <c r="L1569" s="45"/>
      <c r="M1569" s="45"/>
      <c r="N1569" s="45"/>
      <c r="O1569" s="45"/>
      <c r="P1569" s="45"/>
      <c r="Q1569" s="45"/>
      <c r="R1569" s="45"/>
      <c r="AO1569" s="34"/>
      <c r="AP1569" s="34"/>
      <c r="AQ1569" s="34"/>
      <c r="AR1569" s="34"/>
      <c r="BR1569" s="69"/>
      <c r="BS1569" s="69"/>
      <c r="BT1569" s="69"/>
      <c r="BU1569" s="69"/>
      <c r="BV1569" s="69"/>
      <c r="BW1569" s="69"/>
      <c r="BX1569" s="69"/>
      <c r="BY1569" s="69"/>
      <c r="BZ1569" s="69"/>
      <c r="CA1569" s="69"/>
      <c r="CB1569" s="69"/>
      <c r="CC1569" s="69"/>
      <c r="CD1569" s="69"/>
      <c r="CE1569" s="69"/>
      <c r="CF1569" s="69"/>
      <c r="CG1569" s="69"/>
      <c r="CH1569" s="69"/>
      <c r="CI1569" s="69"/>
      <c r="CJ1569" s="69"/>
      <c r="CK1569" s="69"/>
      <c r="CL1569" s="83"/>
      <c r="CM1569" s="69"/>
    </row>
    <row r="1570" spans="10:91" x14ac:dyDescent="0.25">
      <c r="J1570" s="45"/>
      <c r="K1570" s="45"/>
      <c r="L1570" s="45"/>
      <c r="M1570" s="45"/>
      <c r="N1570" s="45"/>
      <c r="O1570" s="45"/>
      <c r="P1570" s="45"/>
      <c r="Q1570" s="45"/>
      <c r="R1570" s="45"/>
      <c r="AO1570" s="34"/>
      <c r="AP1570" s="34"/>
      <c r="AQ1570" s="34"/>
      <c r="AR1570" s="34"/>
      <c r="BR1570" s="69"/>
      <c r="BS1570" s="69"/>
      <c r="BT1570" s="69"/>
      <c r="BU1570" s="69"/>
      <c r="BV1570" s="69"/>
      <c r="BW1570" s="69"/>
      <c r="BX1570" s="69"/>
      <c r="BY1570" s="69"/>
      <c r="BZ1570" s="69"/>
      <c r="CA1570" s="69"/>
      <c r="CB1570" s="69"/>
      <c r="CC1570" s="69"/>
      <c r="CD1570" s="69"/>
      <c r="CE1570" s="69"/>
      <c r="CF1570" s="69"/>
      <c r="CG1570" s="69"/>
      <c r="CH1570" s="69"/>
      <c r="CI1570" s="69"/>
      <c r="CJ1570" s="69"/>
      <c r="CK1570" s="69"/>
      <c r="CL1570" s="83"/>
      <c r="CM1570" s="69"/>
    </row>
    <row r="1571" spans="10:91" x14ac:dyDescent="0.25">
      <c r="J1571" s="45"/>
      <c r="K1571" s="45"/>
      <c r="L1571" s="45"/>
      <c r="M1571" s="45"/>
      <c r="N1571" s="45"/>
      <c r="O1571" s="45"/>
      <c r="P1571" s="45"/>
      <c r="Q1571" s="45"/>
      <c r="R1571" s="45"/>
      <c r="AO1571" s="34"/>
      <c r="AP1571" s="34"/>
      <c r="AQ1571" s="34"/>
      <c r="AR1571" s="34"/>
      <c r="BR1571" s="69"/>
      <c r="BS1571" s="69"/>
      <c r="BT1571" s="69"/>
      <c r="BU1571" s="69"/>
      <c r="BV1571" s="69"/>
      <c r="BW1571" s="69"/>
      <c r="BX1571" s="69"/>
      <c r="BY1571" s="69"/>
      <c r="BZ1571" s="69"/>
      <c r="CA1571" s="69"/>
      <c r="CB1571" s="69"/>
      <c r="CC1571" s="69"/>
      <c r="CD1571" s="69"/>
      <c r="CE1571" s="69"/>
      <c r="CF1571" s="69"/>
      <c r="CG1571" s="69"/>
      <c r="CH1571" s="69"/>
      <c r="CI1571" s="69"/>
      <c r="CJ1571" s="69"/>
      <c r="CK1571" s="69"/>
      <c r="CL1571" s="83"/>
      <c r="CM1571" s="69"/>
    </row>
    <row r="1572" spans="10:91" x14ac:dyDescent="0.25">
      <c r="J1572" s="45"/>
      <c r="K1572" s="45"/>
      <c r="L1572" s="45"/>
      <c r="M1572" s="45"/>
      <c r="N1572" s="45"/>
      <c r="O1572" s="45"/>
      <c r="P1572" s="45"/>
      <c r="Q1572" s="45"/>
      <c r="R1572" s="45"/>
      <c r="AO1572" s="34"/>
      <c r="AP1572" s="34"/>
      <c r="AQ1572" s="34"/>
      <c r="AR1572" s="34"/>
      <c r="BR1572" s="69"/>
      <c r="BS1572" s="69"/>
      <c r="BT1572" s="69"/>
      <c r="BU1572" s="69"/>
      <c r="BV1572" s="69"/>
      <c r="BW1572" s="69"/>
      <c r="BX1572" s="69"/>
      <c r="BY1572" s="69"/>
      <c r="BZ1572" s="69"/>
      <c r="CA1572" s="69"/>
      <c r="CB1572" s="69"/>
      <c r="CC1572" s="69"/>
      <c r="CD1572" s="69"/>
      <c r="CE1572" s="69"/>
      <c r="CF1572" s="69"/>
      <c r="CG1572" s="69"/>
      <c r="CH1572" s="69"/>
      <c r="CI1572" s="69"/>
      <c r="CJ1572" s="69"/>
      <c r="CK1572" s="69"/>
      <c r="CL1572" s="83"/>
      <c r="CM1572" s="69"/>
    </row>
    <row r="1573" spans="10:91" x14ac:dyDescent="0.25">
      <c r="J1573" s="45"/>
      <c r="K1573" s="45"/>
      <c r="L1573" s="45"/>
      <c r="M1573" s="45"/>
      <c r="N1573" s="45"/>
      <c r="O1573" s="45"/>
      <c r="P1573" s="45"/>
      <c r="Q1573" s="45"/>
      <c r="R1573" s="45"/>
      <c r="AO1573" s="34"/>
      <c r="AP1573" s="34"/>
      <c r="AQ1573" s="34"/>
      <c r="AR1573" s="34"/>
      <c r="BR1573" s="69"/>
      <c r="BS1573" s="69"/>
      <c r="BT1573" s="69"/>
      <c r="BU1573" s="69"/>
      <c r="BV1573" s="69"/>
      <c r="BW1573" s="69"/>
      <c r="BX1573" s="69"/>
      <c r="BY1573" s="69"/>
      <c r="BZ1573" s="69"/>
      <c r="CA1573" s="69"/>
      <c r="CB1573" s="69"/>
      <c r="CC1573" s="69"/>
      <c r="CD1573" s="69"/>
      <c r="CE1573" s="69"/>
      <c r="CF1573" s="69"/>
      <c r="CG1573" s="69"/>
      <c r="CH1573" s="69"/>
      <c r="CI1573" s="69"/>
      <c r="CJ1573" s="69"/>
      <c r="CK1573" s="69"/>
      <c r="CL1573" s="83"/>
      <c r="CM1573" s="69"/>
    </row>
    <row r="1574" spans="10:91" x14ac:dyDescent="0.25">
      <c r="J1574" s="45"/>
      <c r="K1574" s="45"/>
      <c r="L1574" s="45"/>
      <c r="M1574" s="45"/>
      <c r="N1574" s="45"/>
      <c r="O1574" s="45"/>
      <c r="P1574" s="45"/>
      <c r="Q1574" s="45"/>
      <c r="R1574" s="45"/>
      <c r="AO1574" s="34"/>
      <c r="AP1574" s="34"/>
      <c r="AQ1574" s="34"/>
      <c r="AR1574" s="34"/>
      <c r="BR1574" s="69"/>
      <c r="BS1574" s="69"/>
      <c r="BT1574" s="69"/>
      <c r="BU1574" s="69"/>
      <c r="BV1574" s="69"/>
      <c r="BW1574" s="69"/>
      <c r="BX1574" s="69"/>
      <c r="BY1574" s="69"/>
      <c r="BZ1574" s="69"/>
      <c r="CA1574" s="69"/>
      <c r="CB1574" s="69"/>
      <c r="CC1574" s="69"/>
      <c r="CD1574" s="69"/>
      <c r="CE1574" s="69"/>
      <c r="CF1574" s="69"/>
      <c r="CG1574" s="69"/>
      <c r="CH1574" s="69"/>
      <c r="CI1574" s="69"/>
      <c r="CJ1574" s="69"/>
      <c r="CK1574" s="69"/>
      <c r="CL1574" s="83"/>
      <c r="CM1574" s="69"/>
    </row>
    <row r="1575" spans="10:91" x14ac:dyDescent="0.25">
      <c r="J1575" s="45"/>
      <c r="K1575" s="45"/>
      <c r="L1575" s="45"/>
      <c r="M1575" s="45"/>
      <c r="N1575" s="45"/>
      <c r="O1575" s="45"/>
      <c r="P1575" s="45"/>
      <c r="Q1575" s="45"/>
      <c r="R1575" s="45"/>
      <c r="AO1575" s="34"/>
      <c r="AP1575" s="34"/>
      <c r="AQ1575" s="34"/>
      <c r="AR1575" s="34"/>
      <c r="BR1575" s="69"/>
      <c r="BS1575" s="69"/>
      <c r="BT1575" s="69"/>
      <c r="BU1575" s="69"/>
      <c r="BV1575" s="69"/>
      <c r="BW1575" s="69"/>
      <c r="BX1575" s="69"/>
      <c r="BY1575" s="69"/>
      <c r="BZ1575" s="69"/>
      <c r="CA1575" s="69"/>
      <c r="CB1575" s="69"/>
      <c r="CC1575" s="69"/>
      <c r="CD1575" s="69"/>
      <c r="CE1575" s="69"/>
      <c r="CF1575" s="69"/>
      <c r="CG1575" s="69"/>
      <c r="CH1575" s="69"/>
      <c r="CI1575" s="69"/>
      <c r="CJ1575" s="69"/>
      <c r="CK1575" s="69"/>
      <c r="CL1575" s="83"/>
      <c r="CM1575" s="69"/>
    </row>
    <row r="1576" spans="10:91" x14ac:dyDescent="0.25">
      <c r="J1576" s="45"/>
      <c r="K1576" s="45"/>
      <c r="L1576" s="45"/>
      <c r="M1576" s="45"/>
      <c r="N1576" s="45"/>
      <c r="O1576" s="45"/>
      <c r="P1576" s="45"/>
      <c r="Q1576" s="45"/>
      <c r="R1576" s="45"/>
      <c r="AO1576" s="34"/>
      <c r="AP1576" s="34"/>
      <c r="AQ1576" s="34"/>
      <c r="AR1576" s="34"/>
      <c r="BR1576" s="69"/>
      <c r="BS1576" s="69"/>
      <c r="BT1576" s="69"/>
      <c r="BU1576" s="69"/>
      <c r="BV1576" s="69"/>
      <c r="BW1576" s="69"/>
      <c r="BX1576" s="69"/>
      <c r="BY1576" s="69"/>
      <c r="BZ1576" s="69"/>
      <c r="CA1576" s="69"/>
      <c r="CB1576" s="69"/>
      <c r="CC1576" s="69"/>
      <c r="CD1576" s="69"/>
      <c r="CE1576" s="69"/>
      <c r="CF1576" s="69"/>
      <c r="CG1576" s="69"/>
      <c r="CH1576" s="69"/>
      <c r="CI1576" s="69"/>
      <c r="CJ1576" s="69"/>
      <c r="CK1576" s="69"/>
      <c r="CL1576" s="83"/>
      <c r="CM1576" s="69"/>
    </row>
    <row r="1577" spans="10:91" x14ac:dyDescent="0.25">
      <c r="J1577" s="45"/>
      <c r="K1577" s="45"/>
      <c r="L1577" s="45"/>
      <c r="M1577" s="45"/>
      <c r="N1577" s="45"/>
      <c r="O1577" s="45"/>
      <c r="P1577" s="45"/>
      <c r="Q1577" s="45"/>
      <c r="R1577" s="45"/>
      <c r="AO1577" s="34"/>
      <c r="AP1577" s="34"/>
      <c r="AQ1577" s="34"/>
      <c r="AR1577" s="34"/>
      <c r="BR1577" s="69"/>
      <c r="BS1577" s="69"/>
      <c r="BT1577" s="69"/>
      <c r="BU1577" s="69"/>
      <c r="BV1577" s="69"/>
      <c r="BW1577" s="69"/>
      <c r="BX1577" s="69"/>
      <c r="BY1577" s="69"/>
      <c r="BZ1577" s="69"/>
      <c r="CA1577" s="69"/>
      <c r="CB1577" s="69"/>
      <c r="CC1577" s="69"/>
      <c r="CD1577" s="69"/>
      <c r="CE1577" s="69"/>
      <c r="CF1577" s="69"/>
      <c r="CG1577" s="69"/>
      <c r="CH1577" s="69"/>
      <c r="CI1577" s="69"/>
      <c r="CJ1577" s="69"/>
      <c r="CK1577" s="69"/>
      <c r="CL1577" s="83"/>
      <c r="CM1577" s="69"/>
    </row>
    <row r="1578" spans="10:91" x14ac:dyDescent="0.25">
      <c r="J1578" s="45"/>
      <c r="K1578" s="45"/>
      <c r="L1578" s="45"/>
      <c r="M1578" s="45"/>
      <c r="N1578" s="45"/>
      <c r="O1578" s="45"/>
      <c r="P1578" s="45"/>
      <c r="Q1578" s="45"/>
      <c r="R1578" s="45"/>
      <c r="AO1578" s="34"/>
      <c r="AP1578" s="34"/>
      <c r="AQ1578" s="34"/>
      <c r="AR1578" s="34"/>
      <c r="BR1578" s="69"/>
      <c r="BS1578" s="69"/>
      <c r="BT1578" s="69"/>
      <c r="BU1578" s="69"/>
      <c r="BV1578" s="69"/>
      <c r="BW1578" s="69"/>
      <c r="BX1578" s="69"/>
      <c r="BY1578" s="69"/>
      <c r="BZ1578" s="69"/>
      <c r="CA1578" s="69"/>
      <c r="CB1578" s="69"/>
      <c r="CC1578" s="69"/>
      <c r="CD1578" s="69"/>
      <c r="CE1578" s="69"/>
      <c r="CF1578" s="69"/>
      <c r="CG1578" s="69"/>
      <c r="CH1578" s="69"/>
      <c r="CI1578" s="69"/>
      <c r="CJ1578" s="69"/>
      <c r="CK1578" s="69"/>
      <c r="CL1578" s="83"/>
      <c r="CM1578" s="69"/>
    </row>
    <row r="1579" spans="10:91" x14ac:dyDescent="0.25">
      <c r="J1579" s="45"/>
      <c r="K1579" s="45"/>
      <c r="L1579" s="45"/>
      <c r="M1579" s="45"/>
      <c r="N1579" s="45"/>
      <c r="O1579" s="45"/>
      <c r="P1579" s="45"/>
      <c r="Q1579" s="45"/>
      <c r="R1579" s="45"/>
      <c r="AO1579" s="34"/>
      <c r="AP1579" s="34"/>
      <c r="AQ1579" s="34"/>
      <c r="AR1579" s="34"/>
      <c r="BR1579" s="69"/>
      <c r="BS1579" s="69"/>
      <c r="BT1579" s="69"/>
      <c r="BU1579" s="69"/>
      <c r="BV1579" s="69"/>
      <c r="BW1579" s="69"/>
      <c r="BX1579" s="69"/>
      <c r="BY1579" s="69"/>
      <c r="BZ1579" s="69"/>
      <c r="CA1579" s="69"/>
      <c r="CB1579" s="69"/>
      <c r="CC1579" s="69"/>
      <c r="CD1579" s="69"/>
      <c r="CE1579" s="69"/>
      <c r="CF1579" s="69"/>
      <c r="CG1579" s="69"/>
      <c r="CH1579" s="69"/>
      <c r="CI1579" s="69"/>
      <c r="CJ1579" s="69"/>
      <c r="CK1579" s="69"/>
      <c r="CL1579" s="83"/>
      <c r="CM1579" s="69"/>
    </row>
    <row r="1580" spans="10:91" x14ac:dyDescent="0.25">
      <c r="J1580" s="45"/>
      <c r="K1580" s="45"/>
      <c r="L1580" s="45"/>
      <c r="M1580" s="45"/>
      <c r="N1580" s="45"/>
      <c r="O1580" s="45"/>
      <c r="P1580" s="45"/>
      <c r="Q1580" s="45"/>
      <c r="R1580" s="45"/>
      <c r="AO1580" s="34"/>
      <c r="AP1580" s="34"/>
      <c r="AQ1580" s="34"/>
      <c r="AR1580" s="34"/>
      <c r="BR1580" s="69"/>
      <c r="BS1580" s="69"/>
      <c r="BT1580" s="69"/>
      <c r="BU1580" s="69"/>
      <c r="BV1580" s="69"/>
      <c r="BW1580" s="69"/>
      <c r="BX1580" s="69"/>
      <c r="BY1580" s="69"/>
      <c r="BZ1580" s="69"/>
      <c r="CA1580" s="69"/>
      <c r="CB1580" s="69"/>
      <c r="CC1580" s="69"/>
      <c r="CD1580" s="69"/>
      <c r="CE1580" s="69"/>
      <c r="CF1580" s="69"/>
      <c r="CG1580" s="69"/>
      <c r="CH1580" s="69"/>
      <c r="CI1580" s="69"/>
      <c r="CJ1580" s="69"/>
      <c r="CK1580" s="69"/>
      <c r="CL1580" s="83"/>
      <c r="CM1580" s="69"/>
    </row>
    <row r="1581" spans="10:91" x14ac:dyDescent="0.25">
      <c r="J1581" s="45"/>
      <c r="K1581" s="45"/>
      <c r="L1581" s="45"/>
      <c r="M1581" s="45"/>
      <c r="N1581" s="45"/>
      <c r="O1581" s="45"/>
      <c r="P1581" s="45"/>
      <c r="Q1581" s="45"/>
      <c r="R1581" s="45"/>
      <c r="AO1581" s="34"/>
      <c r="AP1581" s="34"/>
      <c r="AQ1581" s="34"/>
      <c r="AR1581" s="34"/>
      <c r="BR1581" s="69"/>
      <c r="BS1581" s="69"/>
      <c r="BT1581" s="69"/>
      <c r="BU1581" s="69"/>
      <c r="BV1581" s="69"/>
      <c r="BW1581" s="69"/>
      <c r="BX1581" s="69"/>
      <c r="BY1581" s="69"/>
      <c r="BZ1581" s="69"/>
      <c r="CA1581" s="69"/>
      <c r="CB1581" s="69"/>
      <c r="CC1581" s="69"/>
      <c r="CD1581" s="69"/>
      <c r="CE1581" s="69"/>
      <c r="CF1581" s="69"/>
      <c r="CG1581" s="69"/>
      <c r="CH1581" s="69"/>
      <c r="CI1581" s="69"/>
      <c r="CJ1581" s="69"/>
      <c r="CK1581" s="69"/>
      <c r="CL1581" s="83"/>
      <c r="CM1581" s="69"/>
    </row>
    <row r="1582" spans="10:91" x14ac:dyDescent="0.25">
      <c r="J1582" s="45"/>
      <c r="K1582" s="45"/>
      <c r="L1582" s="45"/>
      <c r="M1582" s="45"/>
      <c r="N1582" s="45"/>
      <c r="O1582" s="45"/>
      <c r="P1582" s="45"/>
      <c r="Q1582" s="45"/>
      <c r="R1582" s="45"/>
      <c r="AO1582" s="34"/>
      <c r="AP1582" s="34"/>
      <c r="AQ1582" s="34"/>
      <c r="AR1582" s="34"/>
      <c r="BR1582" s="69"/>
      <c r="BS1582" s="69"/>
      <c r="BT1582" s="69"/>
      <c r="BU1582" s="69"/>
      <c r="BV1582" s="69"/>
      <c r="BW1582" s="69"/>
      <c r="BX1582" s="69"/>
      <c r="BY1582" s="69"/>
      <c r="BZ1582" s="69"/>
      <c r="CA1582" s="69"/>
      <c r="CB1582" s="69"/>
      <c r="CC1582" s="69"/>
      <c r="CD1582" s="69"/>
      <c r="CE1582" s="69"/>
      <c r="CF1582" s="69"/>
      <c r="CG1582" s="69"/>
      <c r="CH1582" s="69"/>
      <c r="CI1582" s="69"/>
      <c r="CJ1582" s="69"/>
      <c r="CK1582" s="69"/>
      <c r="CL1582" s="83"/>
      <c r="CM1582" s="69"/>
    </row>
    <row r="1583" spans="10:91" x14ac:dyDescent="0.25">
      <c r="J1583" s="45"/>
      <c r="K1583" s="45"/>
      <c r="L1583" s="45"/>
      <c r="M1583" s="45"/>
      <c r="N1583" s="45"/>
      <c r="O1583" s="45"/>
      <c r="P1583" s="45"/>
      <c r="Q1583" s="45"/>
      <c r="R1583" s="45"/>
      <c r="AO1583" s="34"/>
      <c r="AP1583" s="34"/>
      <c r="AQ1583" s="34"/>
      <c r="AR1583" s="34"/>
      <c r="BR1583" s="69"/>
      <c r="BS1583" s="69"/>
      <c r="BT1583" s="69"/>
      <c r="BU1583" s="69"/>
      <c r="BV1583" s="69"/>
      <c r="BW1583" s="69"/>
      <c r="BX1583" s="69"/>
      <c r="BY1583" s="69"/>
      <c r="BZ1583" s="69"/>
      <c r="CA1583" s="69"/>
      <c r="CB1583" s="69"/>
      <c r="CC1583" s="69"/>
      <c r="CD1583" s="69"/>
      <c r="CE1583" s="69"/>
      <c r="CF1583" s="69"/>
      <c r="CG1583" s="69"/>
      <c r="CH1583" s="69"/>
      <c r="CI1583" s="69"/>
      <c r="CJ1583" s="69"/>
      <c r="CK1583" s="69"/>
      <c r="CL1583" s="83"/>
      <c r="CM1583" s="69"/>
    </row>
    <row r="1584" spans="10:91" x14ac:dyDescent="0.25">
      <c r="J1584" s="45"/>
      <c r="K1584" s="45"/>
      <c r="L1584" s="45"/>
      <c r="M1584" s="45"/>
      <c r="N1584" s="45"/>
      <c r="O1584" s="45"/>
      <c r="P1584" s="45"/>
      <c r="Q1584" s="45"/>
      <c r="R1584" s="45"/>
      <c r="AO1584" s="34"/>
      <c r="AP1584" s="34"/>
      <c r="AQ1584" s="34"/>
      <c r="AR1584" s="34"/>
      <c r="BR1584" s="69"/>
      <c r="BS1584" s="69"/>
      <c r="BT1584" s="69"/>
      <c r="BU1584" s="69"/>
      <c r="BV1584" s="69"/>
      <c r="BW1584" s="69"/>
      <c r="BX1584" s="69"/>
      <c r="BY1584" s="69"/>
      <c r="BZ1584" s="69"/>
      <c r="CA1584" s="69"/>
      <c r="CB1584" s="69"/>
      <c r="CC1584" s="69"/>
      <c r="CD1584" s="69"/>
      <c r="CE1584" s="69"/>
      <c r="CF1584" s="69"/>
      <c r="CG1584" s="69"/>
      <c r="CH1584" s="69"/>
      <c r="CI1584" s="69"/>
      <c r="CJ1584" s="69"/>
      <c r="CK1584" s="69"/>
      <c r="CL1584" s="83"/>
      <c r="CM1584" s="69"/>
    </row>
    <row r="1585" spans="10:91" x14ac:dyDescent="0.25">
      <c r="J1585" s="45"/>
      <c r="K1585" s="45"/>
      <c r="L1585" s="45"/>
      <c r="M1585" s="45"/>
      <c r="N1585" s="45"/>
      <c r="O1585" s="45"/>
      <c r="P1585" s="45"/>
      <c r="Q1585" s="45"/>
      <c r="R1585" s="45"/>
      <c r="AO1585" s="34"/>
      <c r="AP1585" s="34"/>
      <c r="AQ1585" s="34"/>
      <c r="AR1585" s="34"/>
      <c r="BR1585" s="69"/>
      <c r="BS1585" s="69"/>
      <c r="BT1585" s="69"/>
      <c r="BU1585" s="69"/>
      <c r="BV1585" s="69"/>
      <c r="BW1585" s="69"/>
      <c r="BX1585" s="69"/>
      <c r="BY1585" s="69"/>
      <c r="BZ1585" s="69"/>
      <c r="CA1585" s="69"/>
      <c r="CB1585" s="69"/>
      <c r="CC1585" s="69"/>
      <c r="CD1585" s="69"/>
      <c r="CE1585" s="69"/>
      <c r="CF1585" s="69"/>
      <c r="CG1585" s="69"/>
      <c r="CH1585" s="69"/>
      <c r="CI1585" s="69"/>
      <c r="CJ1585" s="69"/>
      <c r="CK1585" s="69"/>
      <c r="CL1585" s="83"/>
      <c r="CM1585" s="69"/>
    </row>
    <row r="1586" spans="10:91" x14ac:dyDescent="0.25">
      <c r="J1586" s="45"/>
      <c r="K1586" s="45"/>
      <c r="L1586" s="45"/>
      <c r="M1586" s="45"/>
      <c r="N1586" s="45"/>
      <c r="O1586" s="45"/>
      <c r="P1586" s="45"/>
      <c r="Q1586" s="45"/>
      <c r="R1586" s="45"/>
      <c r="AO1586" s="34"/>
      <c r="AP1586" s="34"/>
      <c r="AQ1586" s="34"/>
      <c r="AR1586" s="34"/>
      <c r="BR1586" s="69"/>
      <c r="BS1586" s="69"/>
      <c r="BT1586" s="69"/>
      <c r="BU1586" s="69"/>
      <c r="BV1586" s="69"/>
      <c r="BW1586" s="69"/>
      <c r="BX1586" s="69"/>
      <c r="BY1586" s="69"/>
      <c r="BZ1586" s="69"/>
      <c r="CA1586" s="69"/>
      <c r="CB1586" s="69"/>
      <c r="CC1586" s="69"/>
      <c r="CD1586" s="69"/>
      <c r="CE1586" s="69"/>
      <c r="CF1586" s="69"/>
      <c r="CG1586" s="69"/>
      <c r="CH1586" s="69"/>
      <c r="CI1586" s="69"/>
      <c r="CJ1586" s="69"/>
      <c r="CK1586" s="69"/>
      <c r="CL1586" s="83"/>
      <c r="CM1586" s="69"/>
    </row>
    <row r="1587" spans="10:91" x14ac:dyDescent="0.25">
      <c r="J1587" s="45"/>
      <c r="K1587" s="45"/>
      <c r="L1587" s="45"/>
      <c r="M1587" s="45"/>
      <c r="N1587" s="45"/>
      <c r="O1587" s="45"/>
      <c r="P1587" s="45"/>
      <c r="Q1587" s="45"/>
      <c r="R1587" s="45"/>
      <c r="AO1587" s="34"/>
      <c r="AP1587" s="34"/>
      <c r="AQ1587" s="34"/>
      <c r="AR1587" s="34"/>
      <c r="BR1587" s="69"/>
      <c r="BS1587" s="69"/>
      <c r="BT1587" s="69"/>
      <c r="BU1587" s="69"/>
      <c r="BV1587" s="69"/>
      <c r="BW1587" s="69"/>
      <c r="BX1587" s="69"/>
      <c r="BY1587" s="69"/>
      <c r="BZ1587" s="69"/>
      <c r="CA1587" s="69"/>
      <c r="CB1587" s="69"/>
      <c r="CC1587" s="69"/>
      <c r="CD1587" s="69"/>
      <c r="CE1587" s="69"/>
      <c r="CF1587" s="69"/>
      <c r="CG1587" s="69"/>
      <c r="CH1587" s="69"/>
      <c r="CI1587" s="69"/>
      <c r="CJ1587" s="69"/>
      <c r="CK1587" s="69"/>
      <c r="CL1587" s="83"/>
      <c r="CM1587" s="69"/>
    </row>
    <row r="1588" spans="10:91" x14ac:dyDescent="0.25">
      <c r="J1588" s="45"/>
      <c r="K1588" s="45"/>
      <c r="L1588" s="45"/>
      <c r="M1588" s="45"/>
      <c r="N1588" s="45"/>
      <c r="O1588" s="45"/>
      <c r="P1588" s="45"/>
      <c r="Q1588" s="45"/>
      <c r="R1588" s="45"/>
      <c r="AO1588" s="34"/>
      <c r="AP1588" s="34"/>
      <c r="AQ1588" s="34"/>
      <c r="AR1588" s="34"/>
      <c r="BR1588" s="69"/>
      <c r="BS1588" s="69"/>
      <c r="BT1588" s="69"/>
      <c r="BU1588" s="69"/>
      <c r="BV1588" s="69"/>
      <c r="BW1588" s="69"/>
      <c r="BX1588" s="69"/>
      <c r="BY1588" s="69"/>
      <c r="BZ1588" s="69"/>
      <c r="CA1588" s="69"/>
      <c r="CB1588" s="69"/>
      <c r="CC1588" s="69"/>
      <c r="CD1588" s="69"/>
      <c r="CE1588" s="69"/>
      <c r="CF1588" s="69"/>
      <c r="CG1588" s="69"/>
      <c r="CH1588" s="69"/>
      <c r="CI1588" s="69"/>
      <c r="CJ1588" s="69"/>
      <c r="CK1588" s="69"/>
      <c r="CL1588" s="83"/>
      <c r="CM1588" s="69"/>
    </row>
    <row r="1589" spans="10:91" x14ac:dyDescent="0.25">
      <c r="J1589" s="45"/>
      <c r="K1589" s="45"/>
      <c r="L1589" s="45"/>
      <c r="M1589" s="45"/>
      <c r="N1589" s="45"/>
      <c r="O1589" s="45"/>
      <c r="P1589" s="45"/>
      <c r="Q1589" s="45"/>
      <c r="R1589" s="45"/>
      <c r="AO1589" s="34"/>
      <c r="AP1589" s="34"/>
      <c r="AQ1589" s="34"/>
      <c r="AR1589" s="34"/>
      <c r="BR1589" s="69"/>
      <c r="BS1589" s="69"/>
      <c r="BT1589" s="69"/>
      <c r="BU1589" s="69"/>
      <c r="BV1589" s="69"/>
      <c r="BW1589" s="69"/>
      <c r="BX1589" s="69"/>
      <c r="BY1589" s="69"/>
      <c r="BZ1589" s="69"/>
      <c r="CA1589" s="69"/>
      <c r="CB1589" s="69"/>
      <c r="CC1589" s="69"/>
      <c r="CD1589" s="69"/>
      <c r="CE1589" s="69"/>
      <c r="CF1589" s="69"/>
      <c r="CG1589" s="69"/>
      <c r="CH1589" s="69"/>
      <c r="CI1589" s="69"/>
      <c r="CJ1589" s="69"/>
      <c r="CK1589" s="69"/>
      <c r="CL1589" s="83"/>
      <c r="CM1589" s="69"/>
    </row>
    <row r="1590" spans="10:91" x14ac:dyDescent="0.25">
      <c r="J1590" s="45"/>
      <c r="K1590" s="45"/>
      <c r="L1590" s="45"/>
      <c r="M1590" s="45"/>
      <c r="N1590" s="45"/>
      <c r="O1590" s="45"/>
      <c r="P1590" s="45"/>
      <c r="Q1590" s="45"/>
      <c r="R1590" s="45"/>
      <c r="AO1590" s="34"/>
      <c r="AP1590" s="34"/>
      <c r="AQ1590" s="34"/>
      <c r="AR1590" s="34"/>
      <c r="BR1590" s="69"/>
      <c r="BS1590" s="69"/>
      <c r="BT1590" s="69"/>
      <c r="BU1590" s="69"/>
      <c r="BV1590" s="69"/>
      <c r="BW1590" s="69"/>
      <c r="BX1590" s="69"/>
      <c r="BY1590" s="69"/>
      <c r="BZ1590" s="69"/>
      <c r="CA1590" s="69"/>
      <c r="CB1590" s="69"/>
      <c r="CC1590" s="69"/>
      <c r="CD1590" s="69"/>
      <c r="CE1590" s="69"/>
      <c r="CF1590" s="69"/>
      <c r="CG1590" s="69"/>
      <c r="CH1590" s="69"/>
      <c r="CI1590" s="69"/>
      <c r="CJ1590" s="69"/>
      <c r="CK1590" s="69"/>
      <c r="CL1590" s="83"/>
      <c r="CM1590" s="69"/>
    </row>
    <row r="1591" spans="10:91" x14ac:dyDescent="0.25">
      <c r="J1591" s="45"/>
      <c r="K1591" s="45"/>
      <c r="L1591" s="45"/>
      <c r="M1591" s="45"/>
      <c r="N1591" s="45"/>
      <c r="O1591" s="45"/>
      <c r="P1591" s="45"/>
      <c r="Q1591" s="45"/>
      <c r="R1591" s="45"/>
      <c r="AO1591" s="34"/>
      <c r="AP1591" s="34"/>
      <c r="AQ1591" s="34"/>
      <c r="AR1591" s="34"/>
      <c r="BR1591" s="69"/>
      <c r="BS1591" s="69"/>
      <c r="BT1591" s="69"/>
      <c r="BU1591" s="69"/>
      <c r="BV1591" s="69"/>
      <c r="BW1591" s="69"/>
      <c r="BX1591" s="69"/>
      <c r="BY1591" s="69"/>
      <c r="BZ1591" s="69"/>
      <c r="CA1591" s="69"/>
      <c r="CB1591" s="69"/>
      <c r="CC1591" s="69"/>
      <c r="CD1591" s="69"/>
      <c r="CE1591" s="69"/>
      <c r="CF1591" s="69"/>
      <c r="CG1591" s="69"/>
      <c r="CH1591" s="69"/>
      <c r="CI1591" s="69"/>
      <c r="CJ1591" s="69"/>
      <c r="CK1591" s="69"/>
      <c r="CL1591" s="83"/>
      <c r="CM1591" s="69"/>
    </row>
    <row r="1592" spans="10:91" x14ac:dyDescent="0.25">
      <c r="J1592" s="45"/>
      <c r="K1592" s="45"/>
      <c r="L1592" s="45"/>
      <c r="M1592" s="45"/>
      <c r="N1592" s="45"/>
      <c r="O1592" s="45"/>
      <c r="P1592" s="45"/>
      <c r="Q1592" s="45"/>
      <c r="R1592" s="45"/>
      <c r="AO1592" s="34"/>
      <c r="AP1592" s="34"/>
      <c r="AQ1592" s="34"/>
      <c r="AR1592" s="34"/>
      <c r="BR1592" s="69"/>
      <c r="BS1592" s="69"/>
      <c r="BT1592" s="69"/>
      <c r="BU1592" s="69"/>
      <c r="BV1592" s="69"/>
      <c r="BW1592" s="69"/>
      <c r="BX1592" s="69"/>
      <c r="BY1592" s="69"/>
      <c r="BZ1592" s="69"/>
      <c r="CA1592" s="69"/>
      <c r="CB1592" s="69"/>
      <c r="CC1592" s="69"/>
      <c r="CD1592" s="69"/>
      <c r="CE1592" s="69"/>
      <c r="CF1592" s="69"/>
      <c r="CG1592" s="69"/>
      <c r="CH1592" s="69"/>
      <c r="CI1592" s="69"/>
      <c r="CJ1592" s="69"/>
      <c r="CK1592" s="69"/>
      <c r="CL1592" s="83"/>
      <c r="CM1592" s="69"/>
    </row>
    <row r="1593" spans="10:91" x14ac:dyDescent="0.25">
      <c r="J1593" s="45"/>
      <c r="K1593" s="45"/>
      <c r="L1593" s="45"/>
      <c r="M1593" s="45"/>
      <c r="N1593" s="45"/>
      <c r="O1593" s="45"/>
      <c r="P1593" s="45"/>
      <c r="Q1593" s="45"/>
      <c r="R1593" s="45"/>
      <c r="AO1593" s="34"/>
      <c r="AP1593" s="34"/>
      <c r="AQ1593" s="34"/>
      <c r="AR1593" s="34"/>
      <c r="BR1593" s="69"/>
      <c r="BS1593" s="69"/>
      <c r="BT1593" s="69"/>
      <c r="BU1593" s="69"/>
      <c r="BV1593" s="69"/>
      <c r="BW1593" s="69"/>
      <c r="BX1593" s="69"/>
      <c r="BY1593" s="69"/>
      <c r="BZ1593" s="69"/>
      <c r="CA1593" s="69"/>
      <c r="CB1593" s="69"/>
      <c r="CC1593" s="69"/>
      <c r="CD1593" s="69"/>
      <c r="CE1593" s="69"/>
      <c r="CF1593" s="69"/>
      <c r="CG1593" s="69"/>
      <c r="CH1593" s="69"/>
      <c r="CI1593" s="69"/>
      <c r="CJ1593" s="69"/>
      <c r="CK1593" s="69"/>
      <c r="CL1593" s="83"/>
      <c r="CM1593" s="69"/>
    </row>
    <row r="1594" spans="10:91" x14ac:dyDescent="0.25">
      <c r="J1594" s="45"/>
      <c r="K1594" s="45"/>
      <c r="L1594" s="45"/>
      <c r="M1594" s="45"/>
      <c r="N1594" s="45"/>
      <c r="O1594" s="45"/>
      <c r="P1594" s="45"/>
      <c r="Q1594" s="45"/>
      <c r="R1594" s="45"/>
      <c r="AO1594" s="34"/>
      <c r="AP1594" s="34"/>
      <c r="AQ1594" s="34"/>
      <c r="AR1594" s="34"/>
      <c r="BR1594" s="69"/>
      <c r="BS1594" s="69"/>
      <c r="BT1594" s="69"/>
      <c r="BU1594" s="69"/>
      <c r="BV1594" s="69"/>
      <c r="BW1594" s="69"/>
      <c r="BX1594" s="69"/>
      <c r="BY1594" s="69"/>
      <c r="BZ1594" s="69"/>
      <c r="CA1594" s="69"/>
      <c r="CB1594" s="69"/>
      <c r="CC1594" s="69"/>
      <c r="CD1594" s="69"/>
      <c r="CE1594" s="69"/>
      <c r="CF1594" s="69"/>
      <c r="CG1594" s="69"/>
      <c r="CH1594" s="69"/>
      <c r="CI1594" s="69"/>
      <c r="CJ1594" s="69"/>
      <c r="CK1594" s="69"/>
      <c r="CL1594" s="83"/>
      <c r="CM1594" s="69"/>
    </row>
    <row r="1595" spans="10:91" x14ac:dyDescent="0.25">
      <c r="J1595" s="45"/>
      <c r="K1595" s="45"/>
      <c r="L1595" s="45"/>
      <c r="M1595" s="45"/>
      <c r="N1595" s="45"/>
      <c r="O1595" s="45"/>
      <c r="P1595" s="45"/>
      <c r="Q1595" s="45"/>
      <c r="R1595" s="45"/>
      <c r="AO1595" s="34"/>
      <c r="AP1595" s="34"/>
      <c r="AQ1595" s="34"/>
      <c r="AR1595" s="34"/>
      <c r="BR1595" s="69"/>
      <c r="BS1595" s="69"/>
      <c r="BT1595" s="69"/>
      <c r="BU1595" s="69"/>
      <c r="BV1595" s="69"/>
      <c r="BW1595" s="69"/>
      <c r="BX1595" s="69"/>
      <c r="BY1595" s="69"/>
      <c r="BZ1595" s="69"/>
      <c r="CA1595" s="69"/>
      <c r="CB1595" s="69"/>
      <c r="CC1595" s="69"/>
      <c r="CD1595" s="69"/>
      <c r="CE1595" s="69"/>
      <c r="CF1595" s="69"/>
      <c r="CG1595" s="69"/>
      <c r="CH1595" s="69"/>
      <c r="CI1595" s="69"/>
      <c r="CJ1595" s="69"/>
      <c r="CK1595" s="69"/>
      <c r="CL1595" s="83"/>
      <c r="CM1595" s="69"/>
    </row>
    <row r="1596" spans="10:91" x14ac:dyDescent="0.25">
      <c r="J1596" s="45"/>
      <c r="K1596" s="45"/>
      <c r="L1596" s="45"/>
      <c r="M1596" s="45"/>
      <c r="N1596" s="45"/>
      <c r="O1596" s="45"/>
      <c r="P1596" s="45"/>
      <c r="Q1596" s="45"/>
      <c r="R1596" s="45"/>
      <c r="AO1596" s="34"/>
      <c r="AP1596" s="34"/>
      <c r="AQ1596" s="34"/>
      <c r="AR1596" s="34"/>
      <c r="BR1596" s="69"/>
      <c r="BS1596" s="69"/>
      <c r="BT1596" s="69"/>
      <c r="BU1596" s="69"/>
      <c r="BV1596" s="69"/>
      <c r="BW1596" s="69"/>
      <c r="BX1596" s="69"/>
      <c r="BY1596" s="69"/>
      <c r="BZ1596" s="69"/>
      <c r="CA1596" s="69"/>
      <c r="CB1596" s="69"/>
      <c r="CC1596" s="69"/>
      <c r="CD1596" s="69"/>
      <c r="CE1596" s="69"/>
      <c r="CF1596" s="69"/>
      <c r="CG1596" s="69"/>
      <c r="CH1596" s="69"/>
      <c r="CI1596" s="69"/>
      <c r="CJ1596" s="69"/>
      <c r="CK1596" s="69"/>
      <c r="CL1596" s="83"/>
      <c r="CM1596" s="69"/>
    </row>
    <row r="1597" spans="10:91" x14ac:dyDescent="0.25">
      <c r="J1597" s="45"/>
      <c r="K1597" s="45"/>
      <c r="L1597" s="45"/>
      <c r="M1597" s="45"/>
      <c r="N1597" s="45"/>
      <c r="O1597" s="45"/>
      <c r="P1597" s="45"/>
      <c r="Q1597" s="45"/>
      <c r="R1597" s="45"/>
      <c r="AO1597" s="34"/>
      <c r="AP1597" s="34"/>
      <c r="AQ1597" s="34"/>
      <c r="AR1597" s="34"/>
      <c r="BR1597" s="69"/>
      <c r="BS1597" s="69"/>
      <c r="BT1597" s="69"/>
      <c r="BU1597" s="69"/>
      <c r="BV1597" s="69"/>
      <c r="BW1597" s="69"/>
      <c r="BX1597" s="69"/>
      <c r="BY1597" s="69"/>
      <c r="BZ1597" s="69"/>
      <c r="CA1597" s="69"/>
      <c r="CB1597" s="69"/>
      <c r="CC1597" s="69"/>
      <c r="CD1597" s="69"/>
      <c r="CE1597" s="69"/>
      <c r="CF1597" s="69"/>
      <c r="CG1597" s="69"/>
      <c r="CH1597" s="69"/>
      <c r="CI1597" s="69"/>
      <c r="CJ1597" s="69"/>
      <c r="CK1597" s="69"/>
      <c r="CL1597" s="83"/>
      <c r="CM1597" s="69"/>
    </row>
    <row r="1598" spans="10:91" x14ac:dyDescent="0.25">
      <c r="J1598" s="45"/>
      <c r="K1598" s="45"/>
      <c r="L1598" s="45"/>
      <c r="M1598" s="45"/>
      <c r="N1598" s="45"/>
      <c r="O1598" s="45"/>
      <c r="P1598" s="45"/>
      <c r="Q1598" s="45"/>
      <c r="R1598" s="45"/>
      <c r="AO1598" s="34"/>
      <c r="AP1598" s="34"/>
      <c r="AQ1598" s="34"/>
      <c r="AR1598" s="34"/>
      <c r="BR1598" s="69"/>
      <c r="BS1598" s="69"/>
      <c r="BT1598" s="69"/>
      <c r="BU1598" s="69"/>
      <c r="BV1598" s="69"/>
      <c r="BW1598" s="69"/>
      <c r="BX1598" s="69"/>
      <c r="BY1598" s="69"/>
      <c r="BZ1598" s="69"/>
      <c r="CA1598" s="69"/>
      <c r="CB1598" s="69"/>
      <c r="CC1598" s="69"/>
      <c r="CD1598" s="69"/>
      <c r="CE1598" s="69"/>
      <c r="CF1598" s="69"/>
      <c r="CG1598" s="69"/>
      <c r="CH1598" s="69"/>
      <c r="CI1598" s="69"/>
      <c r="CJ1598" s="69"/>
      <c r="CK1598" s="69"/>
      <c r="CL1598" s="83"/>
      <c r="CM1598" s="69"/>
    </row>
    <row r="1599" spans="10:91" x14ac:dyDescent="0.25">
      <c r="J1599" s="45"/>
      <c r="K1599" s="45"/>
      <c r="L1599" s="45"/>
      <c r="M1599" s="45"/>
      <c r="N1599" s="45"/>
      <c r="O1599" s="45"/>
      <c r="P1599" s="45"/>
      <c r="Q1599" s="45"/>
      <c r="R1599" s="45"/>
      <c r="AO1599" s="34"/>
      <c r="AP1599" s="34"/>
      <c r="AQ1599" s="34"/>
      <c r="AR1599" s="34"/>
      <c r="BR1599" s="69"/>
      <c r="BS1599" s="69"/>
      <c r="BT1599" s="69"/>
      <c r="BU1599" s="69"/>
      <c r="BV1599" s="69"/>
      <c r="BW1599" s="69"/>
      <c r="BX1599" s="69"/>
      <c r="BY1599" s="69"/>
      <c r="BZ1599" s="69"/>
      <c r="CA1599" s="69"/>
      <c r="CB1599" s="69"/>
      <c r="CC1599" s="69"/>
      <c r="CD1599" s="69"/>
      <c r="CE1599" s="69"/>
      <c r="CF1599" s="69"/>
      <c r="CG1599" s="69"/>
      <c r="CH1599" s="69"/>
      <c r="CI1599" s="69"/>
      <c r="CJ1599" s="69"/>
      <c r="CK1599" s="69"/>
      <c r="CL1599" s="83"/>
      <c r="CM1599" s="69"/>
    </row>
    <row r="1600" spans="10:91" x14ac:dyDescent="0.25">
      <c r="J1600" s="45"/>
      <c r="K1600" s="45"/>
      <c r="L1600" s="45"/>
      <c r="M1600" s="45"/>
      <c r="N1600" s="45"/>
      <c r="O1600" s="45"/>
      <c r="P1600" s="45"/>
      <c r="Q1600" s="45"/>
      <c r="R1600" s="45"/>
      <c r="AO1600" s="34"/>
      <c r="AP1600" s="34"/>
      <c r="AQ1600" s="34"/>
      <c r="AR1600" s="34"/>
      <c r="BR1600" s="69"/>
      <c r="BS1600" s="69"/>
      <c r="BT1600" s="69"/>
      <c r="BU1600" s="69"/>
      <c r="BV1600" s="69"/>
      <c r="BW1600" s="69"/>
      <c r="BX1600" s="69"/>
      <c r="BY1600" s="69"/>
      <c r="BZ1600" s="69"/>
      <c r="CA1600" s="69"/>
      <c r="CB1600" s="69"/>
      <c r="CC1600" s="69"/>
      <c r="CD1600" s="69"/>
      <c r="CE1600" s="69"/>
      <c r="CF1600" s="69"/>
      <c r="CG1600" s="69"/>
      <c r="CH1600" s="69"/>
      <c r="CI1600" s="69"/>
      <c r="CJ1600" s="69"/>
      <c r="CK1600" s="69"/>
      <c r="CL1600" s="83"/>
      <c r="CM1600" s="69"/>
    </row>
    <row r="1601" spans="10:91" x14ac:dyDescent="0.25">
      <c r="J1601" s="45"/>
      <c r="K1601" s="45"/>
      <c r="L1601" s="45"/>
      <c r="M1601" s="45"/>
      <c r="N1601" s="45"/>
      <c r="O1601" s="45"/>
      <c r="P1601" s="45"/>
      <c r="Q1601" s="45"/>
      <c r="R1601" s="45"/>
      <c r="AO1601" s="34"/>
      <c r="AP1601" s="34"/>
      <c r="AQ1601" s="34"/>
      <c r="AR1601" s="34"/>
      <c r="BR1601" s="69"/>
      <c r="BS1601" s="69"/>
      <c r="BT1601" s="69"/>
      <c r="BU1601" s="69"/>
      <c r="BV1601" s="69"/>
      <c r="BW1601" s="69"/>
      <c r="BX1601" s="69"/>
      <c r="BY1601" s="69"/>
      <c r="BZ1601" s="69"/>
      <c r="CA1601" s="69"/>
      <c r="CB1601" s="69"/>
      <c r="CC1601" s="69"/>
      <c r="CD1601" s="69"/>
      <c r="CE1601" s="69"/>
      <c r="CF1601" s="69"/>
      <c r="CG1601" s="69"/>
      <c r="CH1601" s="69"/>
      <c r="CI1601" s="69"/>
      <c r="CJ1601" s="69"/>
      <c r="CK1601" s="69"/>
      <c r="CL1601" s="83"/>
      <c r="CM1601" s="69"/>
    </row>
    <row r="1602" spans="10:91" x14ac:dyDescent="0.25">
      <c r="J1602" s="45"/>
      <c r="K1602" s="45"/>
      <c r="L1602" s="45"/>
      <c r="M1602" s="45"/>
      <c r="N1602" s="45"/>
      <c r="O1602" s="45"/>
      <c r="P1602" s="45"/>
      <c r="Q1602" s="45"/>
      <c r="R1602" s="45"/>
      <c r="AO1602" s="34"/>
      <c r="AP1602" s="34"/>
      <c r="AQ1602" s="34"/>
      <c r="AR1602" s="34"/>
      <c r="BR1602" s="69"/>
      <c r="BS1602" s="69"/>
      <c r="BT1602" s="69"/>
      <c r="BU1602" s="69"/>
      <c r="BV1602" s="69"/>
      <c r="BW1602" s="69"/>
      <c r="BX1602" s="69"/>
      <c r="BY1602" s="69"/>
      <c r="BZ1602" s="69"/>
      <c r="CA1602" s="69"/>
      <c r="CB1602" s="69"/>
      <c r="CC1602" s="69"/>
      <c r="CD1602" s="69"/>
      <c r="CE1602" s="69"/>
      <c r="CF1602" s="69"/>
      <c r="CG1602" s="69"/>
      <c r="CH1602" s="69"/>
      <c r="CI1602" s="69"/>
      <c r="CJ1602" s="69"/>
      <c r="CK1602" s="69"/>
      <c r="CL1602" s="83"/>
      <c r="CM1602" s="69"/>
    </row>
    <row r="1603" spans="10:91" x14ac:dyDescent="0.25">
      <c r="J1603" s="45"/>
      <c r="K1603" s="45"/>
      <c r="L1603" s="45"/>
      <c r="M1603" s="45"/>
      <c r="N1603" s="45"/>
      <c r="O1603" s="45"/>
      <c r="P1603" s="45"/>
      <c r="Q1603" s="45"/>
      <c r="R1603" s="45"/>
      <c r="AO1603" s="34"/>
      <c r="AP1603" s="34"/>
      <c r="AQ1603" s="34"/>
      <c r="AR1603" s="34"/>
      <c r="BR1603" s="69"/>
      <c r="BS1603" s="69"/>
      <c r="BT1603" s="69"/>
      <c r="BU1603" s="69"/>
      <c r="BV1603" s="69"/>
      <c r="BW1603" s="69"/>
      <c r="BX1603" s="69"/>
      <c r="BY1603" s="69"/>
      <c r="BZ1603" s="69"/>
      <c r="CA1603" s="69"/>
      <c r="CB1603" s="69"/>
      <c r="CC1603" s="69"/>
      <c r="CD1603" s="69"/>
      <c r="CE1603" s="69"/>
      <c r="CF1603" s="69"/>
      <c r="CG1603" s="69"/>
      <c r="CH1603" s="69"/>
      <c r="CI1603" s="69"/>
      <c r="CJ1603" s="69"/>
      <c r="CK1603" s="69"/>
      <c r="CL1603" s="83"/>
      <c r="CM1603" s="69"/>
    </row>
    <row r="1604" spans="10:91" x14ac:dyDescent="0.25">
      <c r="J1604" s="45"/>
      <c r="K1604" s="45"/>
      <c r="L1604" s="45"/>
      <c r="M1604" s="45"/>
      <c r="N1604" s="45"/>
      <c r="O1604" s="45"/>
      <c r="P1604" s="45"/>
      <c r="Q1604" s="45"/>
      <c r="R1604" s="45"/>
      <c r="AO1604" s="34"/>
      <c r="AP1604" s="34"/>
      <c r="AQ1604" s="34"/>
      <c r="AR1604" s="34"/>
      <c r="BR1604" s="69"/>
      <c r="BS1604" s="69"/>
      <c r="BT1604" s="69"/>
      <c r="BU1604" s="69"/>
      <c r="BV1604" s="69"/>
      <c r="BW1604" s="69"/>
      <c r="BX1604" s="69"/>
      <c r="BY1604" s="69"/>
      <c r="BZ1604" s="69"/>
      <c r="CA1604" s="69"/>
      <c r="CB1604" s="69"/>
      <c r="CC1604" s="69"/>
      <c r="CD1604" s="69"/>
      <c r="CE1604" s="69"/>
      <c r="CF1604" s="69"/>
      <c r="CG1604" s="69"/>
      <c r="CH1604" s="69"/>
      <c r="CI1604" s="69"/>
      <c r="CJ1604" s="69"/>
      <c r="CK1604" s="69"/>
      <c r="CL1604" s="83"/>
      <c r="CM1604" s="69"/>
    </row>
    <row r="1605" spans="10:91" x14ac:dyDescent="0.25">
      <c r="J1605" s="45"/>
      <c r="K1605" s="45"/>
      <c r="L1605" s="45"/>
      <c r="M1605" s="45"/>
      <c r="N1605" s="45"/>
      <c r="O1605" s="45"/>
      <c r="P1605" s="45"/>
      <c r="Q1605" s="45"/>
      <c r="R1605" s="45"/>
      <c r="AO1605" s="34"/>
      <c r="AP1605" s="34"/>
      <c r="AQ1605" s="34"/>
      <c r="AR1605" s="34"/>
      <c r="BR1605" s="69"/>
      <c r="BS1605" s="69"/>
      <c r="BT1605" s="69"/>
      <c r="BU1605" s="69"/>
      <c r="BV1605" s="69"/>
      <c r="BW1605" s="69"/>
      <c r="BX1605" s="69"/>
      <c r="BY1605" s="69"/>
      <c r="BZ1605" s="69"/>
      <c r="CA1605" s="69"/>
      <c r="CB1605" s="69"/>
      <c r="CC1605" s="69"/>
      <c r="CD1605" s="69"/>
      <c r="CE1605" s="69"/>
      <c r="CF1605" s="69"/>
      <c r="CG1605" s="69"/>
      <c r="CH1605" s="69"/>
      <c r="CI1605" s="69"/>
      <c r="CJ1605" s="69"/>
      <c r="CK1605" s="69"/>
      <c r="CL1605" s="83"/>
      <c r="CM1605" s="69"/>
    </row>
    <row r="1606" spans="10:91" x14ac:dyDescent="0.25">
      <c r="J1606" s="45"/>
      <c r="K1606" s="45"/>
      <c r="L1606" s="45"/>
      <c r="M1606" s="45"/>
      <c r="N1606" s="45"/>
      <c r="O1606" s="45"/>
      <c r="P1606" s="45"/>
      <c r="Q1606" s="45"/>
      <c r="R1606" s="45"/>
      <c r="AO1606" s="34"/>
      <c r="AP1606" s="34"/>
      <c r="AQ1606" s="34"/>
      <c r="AR1606" s="34"/>
      <c r="BR1606" s="69"/>
      <c r="BS1606" s="69"/>
      <c r="BT1606" s="69"/>
      <c r="BU1606" s="69"/>
      <c r="BV1606" s="69"/>
      <c r="BW1606" s="69"/>
      <c r="BX1606" s="69"/>
      <c r="BY1606" s="69"/>
      <c r="BZ1606" s="69"/>
      <c r="CA1606" s="69"/>
      <c r="CB1606" s="69"/>
      <c r="CC1606" s="69"/>
      <c r="CD1606" s="69"/>
      <c r="CE1606" s="69"/>
      <c r="CF1606" s="69"/>
      <c r="CG1606" s="69"/>
      <c r="CH1606" s="69"/>
      <c r="CI1606" s="69"/>
      <c r="CJ1606" s="69"/>
      <c r="CK1606" s="69"/>
      <c r="CL1606" s="83"/>
      <c r="CM1606" s="69"/>
    </row>
    <row r="1607" spans="10:91" x14ac:dyDescent="0.25">
      <c r="J1607" s="45"/>
      <c r="K1607" s="45"/>
      <c r="L1607" s="45"/>
      <c r="M1607" s="45"/>
      <c r="N1607" s="45"/>
      <c r="O1607" s="45"/>
      <c r="P1607" s="45"/>
      <c r="Q1607" s="45"/>
      <c r="R1607" s="45"/>
      <c r="AO1607" s="34"/>
      <c r="AP1607" s="34"/>
      <c r="AQ1607" s="34"/>
      <c r="AR1607" s="34"/>
      <c r="BR1607" s="69"/>
      <c r="BS1607" s="69"/>
      <c r="BT1607" s="69"/>
      <c r="BU1607" s="69"/>
      <c r="BV1607" s="69"/>
      <c r="BW1607" s="69"/>
      <c r="BX1607" s="69"/>
      <c r="BY1607" s="69"/>
      <c r="BZ1607" s="69"/>
      <c r="CA1607" s="69"/>
      <c r="CB1607" s="69"/>
      <c r="CC1607" s="69"/>
      <c r="CD1607" s="69"/>
      <c r="CE1607" s="69"/>
      <c r="CF1607" s="69"/>
      <c r="CG1607" s="69"/>
      <c r="CH1607" s="69"/>
      <c r="CI1607" s="69"/>
      <c r="CJ1607" s="69"/>
      <c r="CK1607" s="69"/>
      <c r="CL1607" s="83"/>
      <c r="CM1607" s="69"/>
    </row>
    <row r="1608" spans="10:91" x14ac:dyDescent="0.25">
      <c r="J1608" s="45"/>
      <c r="K1608" s="45"/>
      <c r="L1608" s="45"/>
      <c r="M1608" s="45"/>
      <c r="N1608" s="45"/>
      <c r="O1608" s="45"/>
      <c r="P1608" s="45"/>
      <c r="Q1608" s="45"/>
      <c r="R1608" s="45"/>
      <c r="AO1608" s="34"/>
      <c r="AP1608" s="34"/>
      <c r="AQ1608" s="34"/>
      <c r="AR1608" s="34"/>
      <c r="BR1608" s="69"/>
      <c r="BS1608" s="69"/>
      <c r="BT1608" s="69"/>
      <c r="BU1608" s="69"/>
      <c r="BV1608" s="69"/>
      <c r="BW1608" s="69"/>
      <c r="BX1608" s="69"/>
      <c r="BY1608" s="69"/>
      <c r="BZ1608" s="69"/>
      <c r="CA1608" s="69"/>
      <c r="CB1608" s="69"/>
      <c r="CC1608" s="69"/>
      <c r="CD1608" s="69"/>
      <c r="CE1608" s="69"/>
      <c r="CF1608" s="69"/>
      <c r="CG1608" s="69"/>
      <c r="CH1608" s="69"/>
      <c r="CI1608" s="69"/>
      <c r="CJ1608" s="69"/>
      <c r="CK1608" s="69"/>
      <c r="CL1608" s="83"/>
      <c r="CM1608" s="69"/>
    </row>
    <row r="1609" spans="10:91" x14ac:dyDescent="0.25">
      <c r="J1609" s="45"/>
      <c r="K1609" s="45"/>
      <c r="L1609" s="45"/>
      <c r="M1609" s="45"/>
      <c r="N1609" s="45"/>
      <c r="O1609" s="45"/>
      <c r="P1609" s="45"/>
      <c r="Q1609" s="45"/>
      <c r="R1609" s="45"/>
      <c r="AO1609" s="34"/>
      <c r="AP1609" s="34"/>
      <c r="AQ1609" s="34"/>
      <c r="AR1609" s="34"/>
      <c r="BR1609" s="69"/>
      <c r="BS1609" s="69"/>
      <c r="BT1609" s="69"/>
      <c r="BU1609" s="69"/>
      <c r="BV1609" s="69"/>
      <c r="BW1609" s="69"/>
      <c r="BX1609" s="69"/>
      <c r="BY1609" s="69"/>
      <c r="BZ1609" s="69"/>
      <c r="CA1609" s="69"/>
      <c r="CB1609" s="69"/>
      <c r="CC1609" s="69"/>
      <c r="CD1609" s="69"/>
      <c r="CE1609" s="69"/>
      <c r="CF1609" s="69"/>
      <c r="CG1609" s="69"/>
      <c r="CH1609" s="69"/>
      <c r="CI1609" s="69"/>
      <c r="CJ1609" s="69"/>
      <c r="CK1609" s="69"/>
      <c r="CL1609" s="83"/>
      <c r="CM1609" s="69"/>
    </row>
    <row r="1610" spans="10:91" x14ac:dyDescent="0.25">
      <c r="J1610" s="45"/>
      <c r="K1610" s="45"/>
      <c r="L1610" s="45"/>
      <c r="M1610" s="45"/>
      <c r="N1610" s="45"/>
      <c r="O1610" s="45"/>
      <c r="P1610" s="45"/>
      <c r="Q1610" s="45"/>
      <c r="R1610" s="45"/>
      <c r="AO1610" s="34"/>
      <c r="AP1610" s="34"/>
      <c r="AQ1610" s="34"/>
      <c r="AR1610" s="34"/>
      <c r="BR1610" s="69"/>
      <c r="BS1610" s="69"/>
      <c r="BT1610" s="69"/>
      <c r="BU1610" s="69"/>
      <c r="BV1610" s="69"/>
      <c r="BW1610" s="69"/>
      <c r="BX1610" s="69"/>
      <c r="BY1610" s="69"/>
      <c r="BZ1610" s="69"/>
      <c r="CA1610" s="69"/>
      <c r="CB1610" s="69"/>
      <c r="CC1610" s="69"/>
      <c r="CD1610" s="69"/>
      <c r="CE1610" s="69"/>
      <c r="CF1610" s="69"/>
      <c r="CG1610" s="69"/>
      <c r="CH1610" s="69"/>
      <c r="CI1610" s="69"/>
      <c r="CJ1610" s="69"/>
      <c r="CK1610" s="69"/>
      <c r="CL1610" s="83"/>
      <c r="CM1610" s="69"/>
    </row>
    <row r="1611" spans="10:91" x14ac:dyDescent="0.25">
      <c r="J1611" s="45"/>
      <c r="K1611" s="45"/>
      <c r="L1611" s="45"/>
      <c r="M1611" s="45"/>
      <c r="N1611" s="45"/>
      <c r="O1611" s="45"/>
      <c r="P1611" s="45"/>
      <c r="Q1611" s="45"/>
      <c r="R1611" s="45"/>
      <c r="AO1611" s="34"/>
      <c r="AP1611" s="34"/>
      <c r="AQ1611" s="34"/>
      <c r="AR1611" s="34"/>
      <c r="BR1611" s="69"/>
      <c r="BS1611" s="69"/>
      <c r="BT1611" s="69"/>
      <c r="BU1611" s="69"/>
      <c r="BV1611" s="69"/>
      <c r="BW1611" s="69"/>
      <c r="BX1611" s="69"/>
      <c r="BY1611" s="69"/>
      <c r="BZ1611" s="69"/>
      <c r="CA1611" s="69"/>
      <c r="CB1611" s="69"/>
      <c r="CC1611" s="69"/>
      <c r="CD1611" s="69"/>
      <c r="CE1611" s="69"/>
      <c r="CF1611" s="69"/>
      <c r="CG1611" s="69"/>
      <c r="CH1611" s="69"/>
      <c r="CI1611" s="69"/>
      <c r="CJ1611" s="69"/>
      <c r="CK1611" s="69"/>
      <c r="CL1611" s="83"/>
      <c r="CM1611" s="69"/>
    </row>
    <row r="1612" spans="10:91" x14ac:dyDescent="0.25">
      <c r="J1612" s="45"/>
      <c r="K1612" s="45"/>
      <c r="L1612" s="45"/>
      <c r="M1612" s="45"/>
      <c r="N1612" s="45"/>
      <c r="O1612" s="45"/>
      <c r="P1612" s="45"/>
      <c r="Q1612" s="45"/>
      <c r="R1612" s="45"/>
      <c r="AO1612" s="34"/>
      <c r="AP1612" s="34"/>
      <c r="AQ1612" s="34"/>
      <c r="AR1612" s="34"/>
      <c r="BR1612" s="69"/>
      <c r="BS1612" s="69"/>
      <c r="BT1612" s="69"/>
      <c r="BU1612" s="69"/>
      <c r="BV1612" s="69"/>
      <c r="BW1612" s="69"/>
      <c r="BX1612" s="69"/>
      <c r="BY1612" s="69"/>
      <c r="BZ1612" s="69"/>
      <c r="CA1612" s="69"/>
      <c r="CB1612" s="69"/>
      <c r="CC1612" s="69"/>
      <c r="CD1612" s="69"/>
      <c r="CE1612" s="69"/>
      <c r="CF1612" s="69"/>
      <c r="CG1612" s="69"/>
      <c r="CH1612" s="69"/>
      <c r="CI1612" s="69"/>
      <c r="CJ1612" s="69"/>
      <c r="CK1612" s="69"/>
      <c r="CL1612" s="83"/>
      <c r="CM1612" s="69"/>
    </row>
    <row r="1613" spans="10:91" x14ac:dyDescent="0.25">
      <c r="J1613" s="45"/>
      <c r="K1613" s="45"/>
      <c r="L1613" s="45"/>
      <c r="M1613" s="45"/>
      <c r="N1613" s="45"/>
      <c r="O1613" s="45"/>
      <c r="P1613" s="45"/>
      <c r="Q1613" s="45"/>
      <c r="R1613" s="45"/>
      <c r="AO1613" s="34"/>
      <c r="AP1613" s="34"/>
      <c r="AQ1613" s="34"/>
      <c r="AR1613" s="34"/>
      <c r="BR1613" s="69"/>
      <c r="BS1613" s="69"/>
      <c r="BT1613" s="69"/>
      <c r="BU1613" s="69"/>
      <c r="BV1613" s="69"/>
      <c r="BW1613" s="69"/>
      <c r="BX1613" s="69"/>
      <c r="BY1613" s="69"/>
      <c r="BZ1613" s="69"/>
      <c r="CA1613" s="69"/>
      <c r="CB1613" s="69"/>
      <c r="CC1613" s="69"/>
      <c r="CD1613" s="69"/>
      <c r="CE1613" s="69"/>
      <c r="CF1613" s="69"/>
      <c r="CG1613" s="69"/>
      <c r="CH1613" s="69"/>
      <c r="CI1613" s="69"/>
      <c r="CJ1613" s="69"/>
      <c r="CK1613" s="69"/>
      <c r="CL1613" s="83"/>
      <c r="CM1613" s="69"/>
    </row>
    <row r="1614" spans="10:91" x14ac:dyDescent="0.25">
      <c r="J1614" s="45"/>
      <c r="K1614" s="45"/>
      <c r="L1614" s="45"/>
      <c r="M1614" s="45"/>
      <c r="N1614" s="45"/>
      <c r="O1614" s="45"/>
      <c r="P1614" s="45"/>
      <c r="Q1614" s="45"/>
      <c r="R1614" s="45"/>
      <c r="AO1614" s="34"/>
      <c r="AP1614" s="34"/>
      <c r="AQ1614" s="34"/>
      <c r="AR1614" s="34"/>
      <c r="BR1614" s="69"/>
      <c r="BS1614" s="69"/>
      <c r="BT1614" s="69"/>
      <c r="BU1614" s="69"/>
      <c r="BV1614" s="69"/>
      <c r="BW1614" s="69"/>
      <c r="BX1614" s="69"/>
      <c r="BY1614" s="69"/>
      <c r="BZ1614" s="69"/>
      <c r="CA1614" s="69"/>
      <c r="CB1614" s="69"/>
      <c r="CC1614" s="69"/>
      <c r="CD1614" s="69"/>
      <c r="CE1614" s="69"/>
      <c r="CF1614" s="69"/>
      <c r="CG1614" s="69"/>
      <c r="CH1614" s="69"/>
      <c r="CI1614" s="69"/>
      <c r="CJ1614" s="69"/>
      <c r="CK1614" s="69"/>
      <c r="CL1614" s="83"/>
      <c r="CM1614" s="69"/>
    </row>
    <row r="1615" spans="10:91" x14ac:dyDescent="0.25">
      <c r="J1615" s="45"/>
      <c r="K1615" s="45"/>
      <c r="L1615" s="45"/>
      <c r="M1615" s="45"/>
      <c r="N1615" s="45"/>
      <c r="O1615" s="45"/>
      <c r="P1615" s="45"/>
      <c r="Q1615" s="45"/>
      <c r="R1615" s="45"/>
      <c r="AO1615" s="34"/>
      <c r="AP1615" s="34"/>
      <c r="AQ1615" s="34"/>
      <c r="AR1615" s="34"/>
      <c r="BR1615" s="69"/>
      <c r="BS1615" s="69"/>
      <c r="BT1615" s="69"/>
      <c r="BU1615" s="69"/>
      <c r="BV1615" s="69"/>
      <c r="BW1615" s="69"/>
      <c r="BX1615" s="69"/>
      <c r="BY1615" s="69"/>
      <c r="BZ1615" s="69"/>
      <c r="CA1615" s="69"/>
      <c r="CB1615" s="69"/>
      <c r="CC1615" s="69"/>
      <c r="CD1615" s="69"/>
      <c r="CE1615" s="69"/>
      <c r="CF1615" s="69"/>
      <c r="CG1615" s="69"/>
      <c r="CH1615" s="69"/>
      <c r="CI1615" s="69"/>
      <c r="CJ1615" s="69"/>
      <c r="CK1615" s="69"/>
      <c r="CL1615" s="83"/>
      <c r="CM1615" s="69"/>
    </row>
    <row r="1616" spans="10:91" x14ac:dyDescent="0.25">
      <c r="J1616" s="45"/>
      <c r="K1616" s="45"/>
      <c r="L1616" s="45"/>
      <c r="M1616" s="45"/>
      <c r="N1616" s="45"/>
      <c r="O1616" s="45"/>
      <c r="P1616" s="45"/>
      <c r="Q1616" s="45"/>
      <c r="R1616" s="45"/>
      <c r="AO1616" s="34"/>
      <c r="AP1616" s="34"/>
      <c r="AQ1616" s="34"/>
      <c r="AR1616" s="34"/>
      <c r="BR1616" s="69"/>
      <c r="BS1616" s="69"/>
      <c r="BT1616" s="69"/>
      <c r="BU1616" s="69"/>
      <c r="BV1616" s="69"/>
      <c r="BW1616" s="69"/>
      <c r="BX1616" s="69"/>
      <c r="BY1616" s="69"/>
      <c r="BZ1616" s="69"/>
      <c r="CA1616" s="69"/>
      <c r="CB1616" s="69"/>
      <c r="CC1616" s="69"/>
      <c r="CD1616" s="69"/>
      <c r="CE1616" s="69"/>
      <c r="CF1616" s="69"/>
      <c r="CG1616" s="69"/>
      <c r="CH1616" s="69"/>
      <c r="CI1616" s="69"/>
      <c r="CJ1616" s="69"/>
      <c r="CK1616" s="69"/>
      <c r="CL1616" s="83"/>
      <c r="CM1616" s="69"/>
    </row>
    <row r="1617" spans="10:91" x14ac:dyDescent="0.25">
      <c r="J1617" s="45"/>
      <c r="K1617" s="45"/>
      <c r="L1617" s="45"/>
      <c r="M1617" s="45"/>
      <c r="N1617" s="45"/>
      <c r="O1617" s="45"/>
      <c r="P1617" s="45"/>
      <c r="Q1617" s="45"/>
      <c r="R1617" s="45"/>
      <c r="AO1617" s="34"/>
      <c r="AP1617" s="34"/>
      <c r="AQ1617" s="34"/>
      <c r="AR1617" s="34"/>
      <c r="BR1617" s="69"/>
      <c r="BS1617" s="69"/>
      <c r="BT1617" s="69"/>
      <c r="BU1617" s="69"/>
      <c r="BV1617" s="69"/>
      <c r="BW1617" s="69"/>
      <c r="BX1617" s="69"/>
      <c r="BY1617" s="69"/>
      <c r="BZ1617" s="69"/>
      <c r="CA1617" s="69"/>
      <c r="CB1617" s="69"/>
      <c r="CC1617" s="69"/>
      <c r="CD1617" s="69"/>
      <c r="CE1617" s="69"/>
      <c r="CF1617" s="69"/>
      <c r="CG1617" s="69"/>
      <c r="CH1617" s="69"/>
      <c r="CI1617" s="69"/>
      <c r="CJ1617" s="69"/>
      <c r="CK1617" s="69"/>
      <c r="CL1617" s="83"/>
      <c r="CM1617" s="69"/>
    </row>
    <row r="1618" spans="10:91" x14ac:dyDescent="0.25">
      <c r="J1618" s="45"/>
      <c r="K1618" s="45"/>
      <c r="L1618" s="45"/>
      <c r="M1618" s="45"/>
      <c r="N1618" s="45"/>
      <c r="O1618" s="45"/>
      <c r="P1618" s="45"/>
      <c r="Q1618" s="45"/>
      <c r="R1618" s="45"/>
      <c r="AO1618" s="34"/>
      <c r="AP1618" s="34"/>
      <c r="AQ1618" s="34"/>
      <c r="AR1618" s="34"/>
      <c r="BR1618" s="69"/>
      <c r="BS1618" s="69"/>
      <c r="BT1618" s="69"/>
      <c r="BU1618" s="69"/>
      <c r="BV1618" s="69"/>
      <c r="BW1618" s="69"/>
      <c r="BX1618" s="69"/>
      <c r="BY1618" s="69"/>
      <c r="BZ1618" s="69"/>
      <c r="CA1618" s="69"/>
      <c r="CB1618" s="69"/>
      <c r="CC1618" s="69"/>
      <c r="CD1618" s="69"/>
      <c r="CE1618" s="69"/>
      <c r="CF1618" s="69"/>
      <c r="CG1618" s="69"/>
      <c r="CH1618" s="69"/>
      <c r="CI1618" s="69"/>
      <c r="CJ1618" s="69"/>
      <c r="CK1618" s="69"/>
      <c r="CL1618" s="83"/>
      <c r="CM1618" s="69"/>
    </row>
    <row r="1619" spans="10:91" x14ac:dyDescent="0.25">
      <c r="J1619" s="45"/>
      <c r="K1619" s="45"/>
      <c r="L1619" s="45"/>
      <c r="M1619" s="45"/>
      <c r="N1619" s="45"/>
      <c r="O1619" s="45"/>
      <c r="P1619" s="45"/>
      <c r="Q1619" s="45"/>
      <c r="R1619" s="45"/>
      <c r="AO1619" s="34"/>
      <c r="AP1619" s="34"/>
      <c r="AQ1619" s="34"/>
      <c r="AR1619" s="34"/>
      <c r="BR1619" s="69"/>
      <c r="BS1619" s="69"/>
      <c r="BT1619" s="69"/>
      <c r="BU1619" s="69"/>
      <c r="BV1619" s="69"/>
      <c r="BW1619" s="69"/>
      <c r="BX1619" s="69"/>
      <c r="BY1619" s="69"/>
      <c r="BZ1619" s="69"/>
      <c r="CA1619" s="69"/>
      <c r="CB1619" s="69"/>
      <c r="CC1619" s="69"/>
      <c r="CD1619" s="69"/>
      <c r="CE1619" s="69"/>
      <c r="CF1619" s="69"/>
      <c r="CG1619" s="69"/>
      <c r="CH1619" s="69"/>
      <c r="CI1619" s="69"/>
      <c r="CJ1619" s="69"/>
      <c r="CK1619" s="69"/>
      <c r="CL1619" s="83"/>
      <c r="CM1619" s="69"/>
    </row>
    <row r="1620" spans="10:91" x14ac:dyDescent="0.25">
      <c r="J1620" s="45"/>
      <c r="K1620" s="45"/>
      <c r="L1620" s="45"/>
      <c r="M1620" s="45"/>
      <c r="N1620" s="45"/>
      <c r="O1620" s="45"/>
      <c r="P1620" s="45"/>
      <c r="Q1620" s="45"/>
      <c r="R1620" s="45"/>
      <c r="AO1620" s="34"/>
      <c r="AP1620" s="34"/>
      <c r="AQ1620" s="34"/>
      <c r="AR1620" s="34"/>
      <c r="BR1620" s="69"/>
      <c r="BS1620" s="69"/>
      <c r="BT1620" s="69"/>
      <c r="BU1620" s="69"/>
      <c r="BV1620" s="69"/>
      <c r="BW1620" s="69"/>
      <c r="BX1620" s="69"/>
      <c r="BY1620" s="69"/>
      <c r="BZ1620" s="69"/>
      <c r="CA1620" s="69"/>
      <c r="CB1620" s="69"/>
      <c r="CC1620" s="69"/>
      <c r="CD1620" s="69"/>
      <c r="CE1620" s="69"/>
      <c r="CF1620" s="69"/>
      <c r="CG1620" s="69"/>
      <c r="CH1620" s="69"/>
      <c r="CI1620" s="69"/>
      <c r="CJ1620" s="69"/>
      <c r="CK1620" s="69"/>
      <c r="CL1620" s="83"/>
      <c r="CM1620" s="69"/>
    </row>
    <row r="1621" spans="10:91" x14ac:dyDescent="0.25">
      <c r="J1621" s="45"/>
      <c r="K1621" s="45"/>
      <c r="L1621" s="45"/>
      <c r="M1621" s="45"/>
      <c r="N1621" s="45"/>
      <c r="O1621" s="45"/>
      <c r="P1621" s="45"/>
      <c r="Q1621" s="45"/>
      <c r="R1621" s="45"/>
      <c r="AO1621" s="34"/>
      <c r="AP1621" s="34"/>
      <c r="AQ1621" s="34"/>
      <c r="AR1621" s="34"/>
      <c r="BR1621" s="69"/>
      <c r="BS1621" s="69"/>
      <c r="BT1621" s="69"/>
      <c r="BU1621" s="69"/>
      <c r="BV1621" s="69"/>
      <c r="BW1621" s="69"/>
      <c r="BX1621" s="69"/>
      <c r="BY1621" s="69"/>
      <c r="BZ1621" s="69"/>
      <c r="CA1621" s="69"/>
      <c r="CB1621" s="69"/>
      <c r="CC1621" s="69"/>
      <c r="CD1621" s="69"/>
      <c r="CE1621" s="69"/>
      <c r="CF1621" s="69"/>
      <c r="CG1621" s="69"/>
      <c r="CH1621" s="69"/>
      <c r="CI1621" s="69"/>
      <c r="CJ1621" s="69"/>
      <c r="CK1621" s="69"/>
      <c r="CL1621" s="83"/>
      <c r="CM1621" s="69"/>
    </row>
    <row r="1622" spans="10:91" x14ac:dyDescent="0.25">
      <c r="J1622" s="45"/>
      <c r="K1622" s="45"/>
      <c r="L1622" s="45"/>
      <c r="M1622" s="45"/>
      <c r="N1622" s="45"/>
      <c r="O1622" s="45"/>
      <c r="P1622" s="45"/>
      <c r="Q1622" s="45"/>
      <c r="R1622" s="45"/>
      <c r="AO1622" s="34"/>
      <c r="AP1622" s="34"/>
      <c r="AQ1622" s="34"/>
      <c r="AR1622" s="34"/>
      <c r="BR1622" s="69"/>
      <c r="BS1622" s="69"/>
      <c r="BT1622" s="69"/>
      <c r="BU1622" s="69"/>
      <c r="BV1622" s="69"/>
      <c r="BW1622" s="69"/>
      <c r="BX1622" s="69"/>
      <c r="BY1622" s="69"/>
      <c r="BZ1622" s="69"/>
      <c r="CA1622" s="69"/>
      <c r="CB1622" s="69"/>
      <c r="CC1622" s="69"/>
      <c r="CD1622" s="69"/>
      <c r="CE1622" s="69"/>
      <c r="CF1622" s="69"/>
      <c r="CG1622" s="69"/>
      <c r="CH1622" s="69"/>
      <c r="CI1622" s="69"/>
      <c r="CJ1622" s="69"/>
      <c r="CK1622" s="69"/>
      <c r="CL1622" s="83"/>
      <c r="CM1622" s="69"/>
    </row>
    <row r="1623" spans="10:91" x14ac:dyDescent="0.25">
      <c r="J1623" s="45"/>
      <c r="K1623" s="45"/>
      <c r="L1623" s="45"/>
      <c r="M1623" s="45"/>
      <c r="N1623" s="45"/>
      <c r="O1623" s="45"/>
      <c r="P1623" s="45"/>
      <c r="Q1623" s="45"/>
      <c r="R1623" s="45"/>
      <c r="AO1623" s="34"/>
      <c r="AP1623" s="34"/>
      <c r="AQ1623" s="34"/>
      <c r="AR1623" s="34"/>
      <c r="BR1623" s="69"/>
      <c r="BS1623" s="69"/>
      <c r="BT1623" s="69"/>
      <c r="BU1623" s="69"/>
      <c r="BV1623" s="69"/>
      <c r="BW1623" s="69"/>
      <c r="BX1623" s="69"/>
      <c r="BY1623" s="69"/>
      <c r="BZ1623" s="69"/>
      <c r="CA1623" s="69"/>
      <c r="CB1623" s="69"/>
      <c r="CC1623" s="69"/>
      <c r="CD1623" s="69"/>
      <c r="CE1623" s="69"/>
      <c r="CF1623" s="69"/>
      <c r="CG1623" s="69"/>
      <c r="CH1623" s="69"/>
      <c r="CI1623" s="69"/>
      <c r="CJ1623" s="69"/>
      <c r="CK1623" s="69"/>
      <c r="CL1623" s="83"/>
      <c r="CM1623" s="69"/>
    </row>
    <row r="1624" spans="10:91" x14ac:dyDescent="0.25">
      <c r="J1624" s="45"/>
      <c r="K1624" s="45"/>
      <c r="L1624" s="45"/>
      <c r="M1624" s="45"/>
      <c r="N1624" s="45"/>
      <c r="O1624" s="45"/>
      <c r="P1624" s="45"/>
      <c r="Q1624" s="45"/>
      <c r="R1624" s="45"/>
      <c r="AO1624" s="34"/>
      <c r="AP1624" s="34"/>
      <c r="AQ1624" s="34"/>
      <c r="AR1624" s="34"/>
      <c r="BR1624" s="69"/>
      <c r="BS1624" s="69"/>
      <c r="BT1624" s="69"/>
      <c r="BU1624" s="69"/>
      <c r="BV1624" s="69"/>
      <c r="BW1624" s="69"/>
      <c r="BX1624" s="69"/>
      <c r="BY1624" s="69"/>
      <c r="BZ1624" s="69"/>
      <c r="CA1624" s="69"/>
      <c r="CB1624" s="69"/>
      <c r="CC1624" s="69"/>
      <c r="CD1624" s="69"/>
      <c r="CE1624" s="69"/>
      <c r="CF1624" s="69"/>
      <c r="CG1624" s="69"/>
      <c r="CH1624" s="69"/>
      <c r="CI1624" s="69"/>
      <c r="CJ1624" s="69"/>
      <c r="CK1624" s="69"/>
      <c r="CL1624" s="83"/>
      <c r="CM1624" s="69"/>
    </row>
    <row r="1625" spans="10:91" x14ac:dyDescent="0.25">
      <c r="J1625" s="45"/>
      <c r="K1625" s="45"/>
      <c r="L1625" s="45"/>
      <c r="M1625" s="45"/>
      <c r="N1625" s="45"/>
      <c r="O1625" s="45"/>
      <c r="P1625" s="45"/>
      <c r="Q1625" s="45"/>
      <c r="R1625" s="45"/>
      <c r="AO1625" s="34"/>
      <c r="AP1625" s="34"/>
      <c r="AQ1625" s="34"/>
      <c r="AR1625" s="34"/>
      <c r="BR1625" s="69"/>
      <c r="BS1625" s="69"/>
      <c r="BT1625" s="69"/>
      <c r="BU1625" s="69"/>
      <c r="BV1625" s="69"/>
      <c r="BW1625" s="69"/>
      <c r="BX1625" s="69"/>
      <c r="BY1625" s="69"/>
      <c r="BZ1625" s="69"/>
      <c r="CA1625" s="69"/>
      <c r="CB1625" s="69"/>
      <c r="CC1625" s="69"/>
      <c r="CD1625" s="69"/>
      <c r="CE1625" s="69"/>
      <c r="CF1625" s="69"/>
      <c r="CG1625" s="69"/>
      <c r="CH1625" s="69"/>
      <c r="CI1625" s="69"/>
      <c r="CJ1625" s="69"/>
      <c r="CK1625" s="69"/>
      <c r="CL1625" s="83"/>
      <c r="CM1625" s="69"/>
    </row>
    <row r="1626" spans="10:91" x14ac:dyDescent="0.25">
      <c r="J1626" s="45"/>
      <c r="K1626" s="45"/>
      <c r="L1626" s="45"/>
      <c r="M1626" s="45"/>
      <c r="N1626" s="45"/>
      <c r="O1626" s="45"/>
      <c r="P1626" s="45"/>
      <c r="Q1626" s="45"/>
      <c r="R1626" s="45"/>
      <c r="AO1626" s="34"/>
      <c r="AP1626" s="34"/>
      <c r="AQ1626" s="34"/>
      <c r="AR1626" s="34"/>
      <c r="BR1626" s="69"/>
      <c r="BS1626" s="69"/>
      <c r="BT1626" s="69"/>
      <c r="BU1626" s="69"/>
      <c r="BV1626" s="69"/>
      <c r="BW1626" s="69"/>
      <c r="BX1626" s="69"/>
      <c r="BY1626" s="69"/>
      <c r="BZ1626" s="69"/>
      <c r="CA1626" s="69"/>
      <c r="CB1626" s="69"/>
      <c r="CC1626" s="69"/>
      <c r="CD1626" s="69"/>
      <c r="CE1626" s="69"/>
      <c r="CF1626" s="69"/>
      <c r="CG1626" s="69"/>
      <c r="CH1626" s="69"/>
      <c r="CI1626" s="69"/>
      <c r="CJ1626" s="69"/>
      <c r="CK1626" s="69"/>
      <c r="CL1626" s="83"/>
      <c r="CM1626" s="69"/>
    </row>
    <row r="1627" spans="10:91" x14ac:dyDescent="0.25">
      <c r="J1627" s="45"/>
      <c r="K1627" s="45"/>
      <c r="L1627" s="45"/>
      <c r="M1627" s="45"/>
      <c r="N1627" s="45"/>
      <c r="O1627" s="45"/>
      <c r="P1627" s="45"/>
      <c r="Q1627" s="45"/>
      <c r="R1627" s="45"/>
      <c r="AO1627" s="34"/>
      <c r="AP1627" s="34"/>
      <c r="AQ1627" s="34"/>
      <c r="AR1627" s="34"/>
      <c r="BR1627" s="69"/>
      <c r="BS1627" s="69"/>
      <c r="BT1627" s="69"/>
      <c r="BU1627" s="69"/>
      <c r="BV1627" s="69"/>
      <c r="BW1627" s="69"/>
      <c r="BX1627" s="69"/>
      <c r="BY1627" s="69"/>
      <c r="BZ1627" s="69"/>
      <c r="CA1627" s="69"/>
      <c r="CB1627" s="69"/>
      <c r="CC1627" s="69"/>
      <c r="CD1627" s="69"/>
      <c r="CE1627" s="69"/>
      <c r="CF1627" s="69"/>
      <c r="CG1627" s="69"/>
      <c r="CH1627" s="69"/>
      <c r="CI1627" s="69"/>
      <c r="CJ1627" s="69"/>
      <c r="CK1627" s="69"/>
      <c r="CL1627" s="83"/>
      <c r="CM1627" s="69"/>
    </row>
    <row r="1628" spans="10:91" x14ac:dyDescent="0.25">
      <c r="J1628" s="45"/>
      <c r="K1628" s="45"/>
      <c r="L1628" s="45"/>
      <c r="M1628" s="45"/>
      <c r="N1628" s="45"/>
      <c r="O1628" s="45"/>
      <c r="P1628" s="45"/>
      <c r="Q1628" s="45"/>
      <c r="R1628" s="45"/>
      <c r="AO1628" s="34"/>
      <c r="AP1628" s="34"/>
      <c r="AQ1628" s="34"/>
      <c r="AR1628" s="34"/>
      <c r="BR1628" s="69"/>
      <c r="BS1628" s="69"/>
      <c r="BT1628" s="69"/>
      <c r="BU1628" s="69"/>
      <c r="BV1628" s="69"/>
      <c r="BW1628" s="69"/>
      <c r="BX1628" s="69"/>
      <c r="BY1628" s="69"/>
      <c r="BZ1628" s="69"/>
      <c r="CA1628" s="69"/>
      <c r="CB1628" s="69"/>
      <c r="CC1628" s="69"/>
      <c r="CD1628" s="69"/>
      <c r="CE1628" s="69"/>
      <c r="CF1628" s="69"/>
      <c r="CG1628" s="69"/>
      <c r="CH1628" s="69"/>
      <c r="CI1628" s="69"/>
      <c r="CJ1628" s="69"/>
      <c r="CK1628" s="69"/>
      <c r="CL1628" s="83"/>
      <c r="CM1628" s="69"/>
    </row>
    <row r="1629" spans="10:91" x14ac:dyDescent="0.25">
      <c r="J1629" s="45"/>
      <c r="K1629" s="45"/>
      <c r="L1629" s="45"/>
      <c r="M1629" s="45"/>
      <c r="N1629" s="45"/>
      <c r="O1629" s="45"/>
      <c r="P1629" s="45"/>
      <c r="Q1629" s="45"/>
      <c r="R1629" s="45"/>
      <c r="AO1629" s="34"/>
      <c r="AP1629" s="34"/>
      <c r="AQ1629" s="34"/>
      <c r="AR1629" s="34"/>
      <c r="BR1629" s="69"/>
      <c r="BS1629" s="69"/>
      <c r="BT1629" s="69"/>
      <c r="BU1629" s="69"/>
      <c r="BV1629" s="69"/>
      <c r="BW1629" s="69"/>
      <c r="BX1629" s="69"/>
      <c r="BY1629" s="69"/>
      <c r="BZ1629" s="69"/>
      <c r="CA1629" s="69"/>
      <c r="CB1629" s="69"/>
      <c r="CC1629" s="69"/>
      <c r="CD1629" s="69"/>
      <c r="CE1629" s="69"/>
      <c r="CF1629" s="69"/>
      <c r="CG1629" s="69"/>
      <c r="CH1629" s="69"/>
      <c r="CI1629" s="69"/>
      <c r="CJ1629" s="69"/>
      <c r="CK1629" s="69"/>
      <c r="CL1629" s="83"/>
      <c r="CM1629" s="69"/>
    </row>
    <row r="1630" spans="10:91" x14ac:dyDescent="0.25">
      <c r="J1630" s="45"/>
      <c r="K1630" s="45"/>
      <c r="L1630" s="45"/>
      <c r="M1630" s="45"/>
      <c r="N1630" s="45"/>
      <c r="O1630" s="45"/>
      <c r="P1630" s="45"/>
      <c r="Q1630" s="45"/>
      <c r="R1630" s="45"/>
      <c r="AO1630" s="34"/>
      <c r="AP1630" s="34"/>
      <c r="AQ1630" s="34"/>
      <c r="AR1630" s="34"/>
      <c r="BR1630" s="69"/>
      <c r="BS1630" s="69"/>
      <c r="BT1630" s="69"/>
      <c r="BU1630" s="69"/>
      <c r="BV1630" s="69"/>
      <c r="BW1630" s="69"/>
      <c r="BX1630" s="69"/>
      <c r="BY1630" s="69"/>
      <c r="BZ1630" s="69"/>
      <c r="CA1630" s="69"/>
      <c r="CB1630" s="69"/>
      <c r="CC1630" s="69"/>
      <c r="CD1630" s="69"/>
      <c r="CE1630" s="69"/>
      <c r="CF1630" s="69"/>
      <c r="CG1630" s="69"/>
      <c r="CH1630" s="69"/>
      <c r="CI1630" s="69"/>
      <c r="CJ1630" s="69"/>
      <c r="CK1630" s="69"/>
      <c r="CL1630" s="83"/>
      <c r="CM1630" s="69"/>
    </row>
    <row r="1631" spans="10:91" x14ac:dyDescent="0.25">
      <c r="J1631" s="45"/>
      <c r="K1631" s="45"/>
      <c r="L1631" s="45"/>
      <c r="M1631" s="45"/>
      <c r="N1631" s="45"/>
      <c r="O1631" s="45"/>
      <c r="P1631" s="45"/>
      <c r="Q1631" s="45"/>
      <c r="R1631" s="45"/>
      <c r="AO1631" s="34"/>
      <c r="AP1631" s="34"/>
      <c r="AQ1631" s="34"/>
      <c r="AR1631" s="34"/>
      <c r="BR1631" s="69"/>
      <c r="BS1631" s="69"/>
      <c r="BT1631" s="69"/>
      <c r="BU1631" s="69"/>
      <c r="BV1631" s="69"/>
      <c r="BW1631" s="69"/>
      <c r="BX1631" s="69"/>
      <c r="BY1631" s="69"/>
      <c r="BZ1631" s="69"/>
      <c r="CA1631" s="69"/>
      <c r="CB1631" s="69"/>
      <c r="CC1631" s="69"/>
      <c r="CD1631" s="69"/>
      <c r="CE1631" s="69"/>
      <c r="CF1631" s="69"/>
      <c r="CG1631" s="69"/>
      <c r="CH1631" s="69"/>
      <c r="CI1631" s="69"/>
      <c r="CJ1631" s="69"/>
      <c r="CK1631" s="69"/>
      <c r="CL1631" s="83"/>
      <c r="CM1631" s="69"/>
    </row>
    <row r="1632" spans="10:91" x14ac:dyDescent="0.25">
      <c r="J1632" s="45"/>
      <c r="K1632" s="45"/>
      <c r="L1632" s="45"/>
      <c r="M1632" s="45"/>
      <c r="N1632" s="45"/>
      <c r="O1632" s="45"/>
      <c r="P1632" s="45"/>
      <c r="Q1632" s="45"/>
      <c r="R1632" s="45"/>
      <c r="AO1632" s="34"/>
      <c r="AP1632" s="34"/>
      <c r="AQ1632" s="34"/>
      <c r="AR1632" s="34"/>
      <c r="BR1632" s="69"/>
      <c r="BS1632" s="69"/>
      <c r="BT1632" s="69"/>
      <c r="BU1632" s="69"/>
      <c r="BV1632" s="69"/>
      <c r="BW1632" s="69"/>
      <c r="BX1632" s="69"/>
      <c r="BY1632" s="69"/>
      <c r="BZ1632" s="69"/>
      <c r="CA1632" s="69"/>
      <c r="CB1632" s="69"/>
      <c r="CC1632" s="69"/>
      <c r="CD1632" s="69"/>
      <c r="CE1632" s="69"/>
      <c r="CF1632" s="69"/>
      <c r="CG1632" s="69"/>
      <c r="CH1632" s="69"/>
      <c r="CI1632" s="69"/>
      <c r="CJ1632" s="69"/>
      <c r="CK1632" s="69"/>
      <c r="CL1632" s="83"/>
      <c r="CM1632" s="69"/>
    </row>
    <row r="1633" spans="10:91" x14ac:dyDescent="0.25">
      <c r="J1633" s="45"/>
      <c r="K1633" s="45"/>
      <c r="L1633" s="45"/>
      <c r="M1633" s="45"/>
      <c r="N1633" s="45"/>
      <c r="O1633" s="45"/>
      <c r="P1633" s="45"/>
      <c r="Q1633" s="45"/>
      <c r="R1633" s="45"/>
      <c r="AO1633" s="34"/>
      <c r="AP1633" s="34"/>
      <c r="AQ1633" s="34"/>
      <c r="AR1633" s="34"/>
      <c r="BR1633" s="69"/>
      <c r="BS1633" s="69"/>
      <c r="BT1633" s="69"/>
      <c r="BU1633" s="69"/>
      <c r="BV1633" s="69"/>
      <c r="BW1633" s="69"/>
      <c r="BX1633" s="69"/>
      <c r="BY1633" s="69"/>
      <c r="BZ1633" s="69"/>
      <c r="CA1633" s="69"/>
      <c r="CB1633" s="69"/>
      <c r="CC1633" s="69"/>
      <c r="CD1633" s="69"/>
      <c r="CE1633" s="69"/>
      <c r="CF1633" s="69"/>
      <c r="CG1633" s="69"/>
      <c r="CH1633" s="69"/>
      <c r="CI1633" s="69"/>
      <c r="CJ1633" s="69"/>
      <c r="CK1633" s="69"/>
      <c r="CL1633" s="83"/>
      <c r="CM1633" s="69"/>
    </row>
    <row r="1634" spans="10:91" x14ac:dyDescent="0.25">
      <c r="J1634" s="45"/>
      <c r="K1634" s="45"/>
      <c r="L1634" s="45"/>
      <c r="M1634" s="45"/>
      <c r="N1634" s="45"/>
      <c r="O1634" s="45"/>
      <c r="P1634" s="45"/>
      <c r="Q1634" s="45"/>
      <c r="R1634" s="45"/>
      <c r="AO1634" s="34"/>
      <c r="AP1634" s="34"/>
      <c r="AQ1634" s="34"/>
      <c r="AR1634" s="34"/>
      <c r="BR1634" s="69"/>
      <c r="BS1634" s="69"/>
      <c r="BT1634" s="69"/>
      <c r="BU1634" s="69"/>
      <c r="BV1634" s="69"/>
      <c r="BW1634" s="69"/>
      <c r="BX1634" s="69"/>
      <c r="BY1634" s="69"/>
      <c r="BZ1634" s="69"/>
      <c r="CA1634" s="69"/>
      <c r="CB1634" s="69"/>
      <c r="CC1634" s="69"/>
      <c r="CD1634" s="69"/>
      <c r="CE1634" s="69"/>
      <c r="CF1634" s="69"/>
      <c r="CG1634" s="69"/>
      <c r="CH1634" s="69"/>
      <c r="CI1634" s="69"/>
      <c r="CJ1634" s="69"/>
      <c r="CK1634" s="69"/>
      <c r="CL1634" s="83"/>
      <c r="CM1634" s="69"/>
    </row>
    <row r="1635" spans="10:91" x14ac:dyDescent="0.25">
      <c r="J1635" s="45"/>
      <c r="K1635" s="45"/>
      <c r="L1635" s="45"/>
      <c r="M1635" s="45"/>
      <c r="N1635" s="45"/>
      <c r="O1635" s="45"/>
      <c r="P1635" s="45"/>
      <c r="Q1635" s="45"/>
      <c r="R1635" s="45"/>
      <c r="AO1635" s="34"/>
      <c r="AP1635" s="34"/>
      <c r="AQ1635" s="34"/>
      <c r="AR1635" s="34"/>
      <c r="BR1635" s="69"/>
      <c r="BS1635" s="69"/>
      <c r="BT1635" s="69"/>
      <c r="BU1635" s="69"/>
      <c r="BV1635" s="69"/>
      <c r="BW1635" s="69"/>
      <c r="BX1635" s="69"/>
      <c r="BY1635" s="69"/>
      <c r="BZ1635" s="69"/>
      <c r="CA1635" s="69"/>
      <c r="CB1635" s="69"/>
      <c r="CC1635" s="69"/>
      <c r="CD1635" s="69"/>
      <c r="CE1635" s="69"/>
      <c r="CF1635" s="69"/>
      <c r="CG1635" s="69"/>
      <c r="CH1635" s="69"/>
      <c r="CI1635" s="69"/>
      <c r="CJ1635" s="69"/>
      <c r="CK1635" s="69"/>
      <c r="CL1635" s="83"/>
      <c r="CM1635" s="69"/>
    </row>
    <row r="1636" spans="10:91" x14ac:dyDescent="0.25">
      <c r="J1636" s="45"/>
      <c r="K1636" s="45"/>
      <c r="L1636" s="45"/>
      <c r="M1636" s="45"/>
      <c r="N1636" s="45"/>
      <c r="O1636" s="45"/>
      <c r="P1636" s="45"/>
      <c r="Q1636" s="45"/>
      <c r="R1636" s="45"/>
      <c r="AO1636" s="34"/>
      <c r="AP1636" s="34"/>
      <c r="AQ1636" s="34"/>
      <c r="AR1636" s="34"/>
      <c r="BR1636" s="69"/>
      <c r="BS1636" s="69"/>
      <c r="BT1636" s="69"/>
      <c r="BU1636" s="69"/>
      <c r="BV1636" s="69"/>
      <c r="BW1636" s="69"/>
      <c r="BX1636" s="69"/>
      <c r="BY1636" s="69"/>
      <c r="BZ1636" s="69"/>
      <c r="CA1636" s="69"/>
      <c r="CB1636" s="69"/>
      <c r="CC1636" s="69"/>
      <c r="CD1636" s="69"/>
      <c r="CE1636" s="69"/>
      <c r="CF1636" s="69"/>
      <c r="CG1636" s="69"/>
      <c r="CH1636" s="69"/>
      <c r="CI1636" s="69"/>
      <c r="CJ1636" s="69"/>
      <c r="CK1636" s="69"/>
      <c r="CL1636" s="83"/>
      <c r="CM1636" s="69"/>
    </row>
    <row r="1637" spans="10:91" x14ac:dyDescent="0.25">
      <c r="J1637" s="45"/>
      <c r="K1637" s="45"/>
      <c r="L1637" s="45"/>
      <c r="M1637" s="45"/>
      <c r="N1637" s="45"/>
      <c r="O1637" s="45"/>
      <c r="P1637" s="45"/>
      <c r="Q1637" s="45"/>
      <c r="R1637" s="45"/>
      <c r="AO1637" s="34"/>
      <c r="AP1637" s="34"/>
      <c r="AQ1637" s="34"/>
      <c r="AR1637" s="34"/>
      <c r="BR1637" s="69"/>
      <c r="BS1637" s="69"/>
      <c r="BT1637" s="69"/>
      <c r="BU1637" s="69"/>
      <c r="BV1637" s="69"/>
      <c r="BW1637" s="69"/>
      <c r="BX1637" s="69"/>
      <c r="BY1637" s="69"/>
      <c r="BZ1637" s="69"/>
      <c r="CA1637" s="69"/>
      <c r="CB1637" s="69"/>
      <c r="CC1637" s="69"/>
      <c r="CD1637" s="69"/>
      <c r="CE1637" s="69"/>
      <c r="CF1637" s="69"/>
      <c r="CG1637" s="69"/>
      <c r="CH1637" s="69"/>
      <c r="CI1637" s="69"/>
      <c r="CJ1637" s="69"/>
      <c r="CK1637" s="69"/>
      <c r="CL1637" s="83"/>
      <c r="CM1637" s="69"/>
    </row>
    <row r="1638" spans="10:91" x14ac:dyDescent="0.25">
      <c r="J1638" s="45"/>
      <c r="K1638" s="45"/>
      <c r="L1638" s="45"/>
      <c r="M1638" s="45"/>
      <c r="N1638" s="45"/>
      <c r="O1638" s="45"/>
      <c r="P1638" s="45"/>
      <c r="Q1638" s="45"/>
      <c r="R1638" s="45"/>
      <c r="AO1638" s="34"/>
      <c r="AP1638" s="34"/>
      <c r="AQ1638" s="34"/>
      <c r="AR1638" s="34"/>
      <c r="BR1638" s="69"/>
      <c r="BS1638" s="69"/>
      <c r="BT1638" s="69"/>
      <c r="BU1638" s="69"/>
      <c r="BV1638" s="69"/>
      <c r="BW1638" s="69"/>
      <c r="BX1638" s="69"/>
      <c r="BY1638" s="69"/>
      <c r="BZ1638" s="69"/>
      <c r="CA1638" s="69"/>
      <c r="CB1638" s="69"/>
      <c r="CC1638" s="69"/>
      <c r="CD1638" s="69"/>
      <c r="CE1638" s="69"/>
      <c r="CF1638" s="69"/>
      <c r="CG1638" s="69"/>
      <c r="CH1638" s="69"/>
      <c r="CI1638" s="69"/>
      <c r="CJ1638" s="69"/>
      <c r="CK1638" s="69"/>
      <c r="CL1638" s="83"/>
      <c r="CM1638" s="69"/>
    </row>
    <row r="1639" spans="10:91" x14ac:dyDescent="0.25">
      <c r="J1639" s="45"/>
      <c r="K1639" s="45"/>
      <c r="L1639" s="45"/>
      <c r="M1639" s="45"/>
      <c r="N1639" s="45"/>
      <c r="O1639" s="45"/>
      <c r="P1639" s="45"/>
      <c r="Q1639" s="45"/>
      <c r="R1639" s="45"/>
      <c r="AO1639" s="34"/>
      <c r="AP1639" s="34"/>
      <c r="AQ1639" s="34"/>
      <c r="AR1639" s="34"/>
      <c r="BR1639" s="69"/>
      <c r="BS1639" s="69"/>
      <c r="BT1639" s="69"/>
      <c r="BU1639" s="69"/>
      <c r="BV1639" s="69"/>
      <c r="BW1639" s="69"/>
      <c r="BX1639" s="69"/>
      <c r="BY1639" s="69"/>
      <c r="BZ1639" s="69"/>
      <c r="CA1639" s="69"/>
      <c r="CB1639" s="69"/>
      <c r="CC1639" s="69"/>
      <c r="CD1639" s="69"/>
      <c r="CE1639" s="69"/>
      <c r="CF1639" s="69"/>
      <c r="CG1639" s="69"/>
      <c r="CH1639" s="69"/>
      <c r="CI1639" s="69"/>
      <c r="CJ1639" s="69"/>
      <c r="CK1639" s="69"/>
      <c r="CL1639" s="83"/>
      <c r="CM1639" s="69"/>
    </row>
    <row r="1640" spans="10:91" x14ac:dyDescent="0.25">
      <c r="J1640" s="45"/>
      <c r="K1640" s="45"/>
      <c r="L1640" s="45"/>
      <c r="M1640" s="45"/>
      <c r="N1640" s="45"/>
      <c r="O1640" s="45"/>
      <c r="P1640" s="45"/>
      <c r="Q1640" s="45"/>
      <c r="R1640" s="45"/>
      <c r="AO1640" s="34"/>
      <c r="AP1640" s="34"/>
      <c r="AQ1640" s="34"/>
      <c r="AR1640" s="34"/>
      <c r="BR1640" s="69"/>
      <c r="BS1640" s="69"/>
      <c r="BT1640" s="69"/>
      <c r="BU1640" s="69"/>
      <c r="BV1640" s="69"/>
      <c r="BW1640" s="69"/>
      <c r="BX1640" s="69"/>
      <c r="BY1640" s="69"/>
      <c r="BZ1640" s="69"/>
      <c r="CA1640" s="69"/>
      <c r="CB1640" s="69"/>
      <c r="CC1640" s="69"/>
      <c r="CD1640" s="69"/>
      <c r="CE1640" s="69"/>
      <c r="CF1640" s="69"/>
      <c r="CG1640" s="69"/>
      <c r="CH1640" s="69"/>
      <c r="CI1640" s="69"/>
      <c r="CJ1640" s="69"/>
      <c r="CK1640" s="69"/>
      <c r="CL1640" s="83"/>
      <c r="CM1640" s="69"/>
    </row>
    <row r="1641" spans="10:91" x14ac:dyDescent="0.25">
      <c r="J1641" s="45"/>
      <c r="K1641" s="45"/>
      <c r="L1641" s="45"/>
      <c r="M1641" s="45"/>
      <c r="N1641" s="45"/>
      <c r="O1641" s="45"/>
      <c r="P1641" s="45"/>
      <c r="Q1641" s="45"/>
      <c r="R1641" s="45"/>
      <c r="AO1641" s="34"/>
      <c r="AP1641" s="34"/>
      <c r="AQ1641" s="34"/>
      <c r="AR1641" s="34"/>
      <c r="BR1641" s="69"/>
      <c r="BS1641" s="69"/>
      <c r="BT1641" s="69"/>
      <c r="BU1641" s="69"/>
      <c r="BV1641" s="69"/>
      <c r="BW1641" s="69"/>
      <c r="BX1641" s="69"/>
      <c r="BY1641" s="69"/>
      <c r="BZ1641" s="69"/>
      <c r="CA1641" s="69"/>
      <c r="CB1641" s="69"/>
      <c r="CC1641" s="69"/>
      <c r="CD1641" s="69"/>
      <c r="CE1641" s="69"/>
      <c r="CF1641" s="69"/>
      <c r="CG1641" s="69"/>
      <c r="CH1641" s="69"/>
      <c r="CI1641" s="69"/>
      <c r="CJ1641" s="69"/>
      <c r="CK1641" s="69"/>
      <c r="CL1641" s="83"/>
      <c r="CM1641" s="69"/>
    </row>
    <row r="1642" spans="10:91" x14ac:dyDescent="0.25">
      <c r="J1642" s="45"/>
      <c r="K1642" s="45"/>
      <c r="L1642" s="45"/>
      <c r="M1642" s="45"/>
      <c r="N1642" s="45"/>
      <c r="O1642" s="45"/>
      <c r="P1642" s="45"/>
      <c r="Q1642" s="45"/>
      <c r="R1642" s="45"/>
      <c r="AO1642" s="34"/>
      <c r="AP1642" s="34"/>
      <c r="AQ1642" s="34"/>
      <c r="AR1642" s="34"/>
      <c r="BR1642" s="69"/>
      <c r="BS1642" s="69"/>
      <c r="BT1642" s="69"/>
      <c r="BU1642" s="69"/>
      <c r="BV1642" s="69"/>
      <c r="BW1642" s="69"/>
      <c r="BX1642" s="69"/>
      <c r="BY1642" s="69"/>
      <c r="BZ1642" s="69"/>
      <c r="CA1642" s="69"/>
      <c r="CB1642" s="69"/>
      <c r="CC1642" s="69"/>
      <c r="CD1642" s="69"/>
      <c r="CE1642" s="69"/>
      <c r="CF1642" s="69"/>
      <c r="CG1642" s="69"/>
      <c r="CH1642" s="69"/>
      <c r="CI1642" s="69"/>
      <c r="CJ1642" s="69"/>
      <c r="CK1642" s="69"/>
      <c r="CL1642" s="83"/>
      <c r="CM1642" s="69"/>
    </row>
    <row r="1643" spans="10:91" x14ac:dyDescent="0.25">
      <c r="J1643" s="45"/>
      <c r="K1643" s="45"/>
      <c r="L1643" s="45"/>
      <c r="M1643" s="45"/>
      <c r="N1643" s="45"/>
      <c r="O1643" s="45"/>
      <c r="P1643" s="45"/>
      <c r="Q1643" s="45"/>
      <c r="R1643" s="45"/>
      <c r="AO1643" s="34"/>
      <c r="AP1643" s="34"/>
      <c r="AQ1643" s="34"/>
      <c r="AR1643" s="34"/>
      <c r="BR1643" s="69"/>
      <c r="BS1643" s="69"/>
      <c r="BT1643" s="69"/>
      <c r="BU1643" s="69"/>
      <c r="BV1643" s="69"/>
      <c r="BW1643" s="69"/>
      <c r="BX1643" s="69"/>
      <c r="BY1643" s="69"/>
      <c r="BZ1643" s="69"/>
      <c r="CA1643" s="69"/>
      <c r="CB1643" s="69"/>
      <c r="CC1643" s="69"/>
      <c r="CD1643" s="69"/>
      <c r="CE1643" s="69"/>
      <c r="CF1643" s="69"/>
      <c r="CG1643" s="69"/>
      <c r="CH1643" s="69"/>
      <c r="CI1643" s="69"/>
      <c r="CJ1643" s="69"/>
      <c r="CK1643" s="69"/>
      <c r="CL1643" s="83"/>
      <c r="CM1643" s="69"/>
    </row>
    <row r="1644" spans="10:91" x14ac:dyDescent="0.25">
      <c r="J1644" s="45"/>
      <c r="K1644" s="45"/>
      <c r="L1644" s="45"/>
      <c r="M1644" s="45"/>
      <c r="N1644" s="45"/>
      <c r="O1644" s="45"/>
      <c r="P1644" s="45"/>
      <c r="Q1644" s="45"/>
      <c r="R1644" s="45"/>
      <c r="AO1644" s="34"/>
      <c r="AP1644" s="34"/>
      <c r="AQ1644" s="34"/>
      <c r="AR1644" s="34"/>
      <c r="BR1644" s="69"/>
      <c r="BS1644" s="69"/>
      <c r="BT1644" s="69"/>
      <c r="BU1644" s="69"/>
      <c r="BV1644" s="69"/>
      <c r="BW1644" s="69"/>
      <c r="BX1644" s="69"/>
      <c r="BY1644" s="69"/>
      <c r="BZ1644" s="69"/>
      <c r="CA1644" s="69"/>
      <c r="CB1644" s="69"/>
      <c r="CC1644" s="69"/>
      <c r="CD1644" s="69"/>
      <c r="CE1644" s="69"/>
      <c r="CF1644" s="69"/>
      <c r="CG1644" s="69"/>
      <c r="CH1644" s="69"/>
      <c r="CI1644" s="69"/>
      <c r="CJ1644" s="69"/>
      <c r="CK1644" s="69"/>
      <c r="CL1644" s="83"/>
      <c r="CM1644" s="69"/>
    </row>
    <row r="1645" spans="10:91" x14ac:dyDescent="0.25">
      <c r="J1645" s="45"/>
      <c r="K1645" s="45"/>
      <c r="L1645" s="45"/>
      <c r="M1645" s="45"/>
      <c r="N1645" s="45"/>
      <c r="O1645" s="45"/>
      <c r="P1645" s="45"/>
      <c r="Q1645" s="45"/>
      <c r="R1645" s="45"/>
      <c r="AO1645" s="34"/>
      <c r="AP1645" s="34"/>
      <c r="AQ1645" s="34"/>
      <c r="AR1645" s="34"/>
      <c r="BR1645" s="69"/>
      <c r="BS1645" s="69"/>
      <c r="BT1645" s="69"/>
      <c r="BU1645" s="69"/>
      <c r="BV1645" s="69"/>
      <c r="BW1645" s="69"/>
      <c r="BX1645" s="69"/>
      <c r="BY1645" s="69"/>
      <c r="BZ1645" s="69"/>
      <c r="CA1645" s="69"/>
      <c r="CB1645" s="69"/>
      <c r="CC1645" s="69"/>
      <c r="CD1645" s="69"/>
      <c r="CE1645" s="69"/>
      <c r="CF1645" s="69"/>
      <c r="CG1645" s="69"/>
      <c r="CH1645" s="69"/>
      <c r="CI1645" s="69"/>
      <c r="CJ1645" s="69"/>
      <c r="CK1645" s="69"/>
      <c r="CL1645" s="83"/>
      <c r="CM1645" s="69"/>
    </row>
    <row r="1646" spans="10:91" x14ac:dyDescent="0.25">
      <c r="J1646" s="45"/>
      <c r="K1646" s="45"/>
      <c r="L1646" s="45"/>
      <c r="M1646" s="45"/>
      <c r="N1646" s="45"/>
      <c r="O1646" s="45"/>
      <c r="P1646" s="45"/>
      <c r="Q1646" s="45"/>
      <c r="R1646" s="45"/>
      <c r="AO1646" s="34"/>
      <c r="AP1646" s="34"/>
      <c r="AQ1646" s="34"/>
      <c r="AR1646" s="34"/>
      <c r="BR1646" s="69"/>
      <c r="BS1646" s="69"/>
      <c r="BT1646" s="69"/>
      <c r="BU1646" s="69"/>
      <c r="BV1646" s="69"/>
      <c r="BW1646" s="69"/>
      <c r="BX1646" s="69"/>
      <c r="BY1646" s="69"/>
      <c r="BZ1646" s="69"/>
      <c r="CA1646" s="69"/>
      <c r="CB1646" s="69"/>
      <c r="CC1646" s="69"/>
      <c r="CD1646" s="69"/>
      <c r="CE1646" s="69"/>
      <c r="CF1646" s="69"/>
      <c r="CG1646" s="69"/>
      <c r="CH1646" s="69"/>
      <c r="CI1646" s="69"/>
      <c r="CJ1646" s="69"/>
      <c r="CK1646" s="69"/>
      <c r="CL1646" s="83"/>
      <c r="CM1646" s="69"/>
    </row>
    <row r="1647" spans="10:91" x14ac:dyDescent="0.25">
      <c r="J1647" s="45"/>
      <c r="K1647" s="45"/>
      <c r="L1647" s="45"/>
      <c r="M1647" s="45"/>
      <c r="N1647" s="45"/>
      <c r="O1647" s="45"/>
      <c r="P1647" s="45"/>
      <c r="Q1647" s="45"/>
      <c r="R1647" s="45"/>
      <c r="AO1647" s="34"/>
      <c r="AP1647" s="34"/>
      <c r="AQ1647" s="34"/>
      <c r="AR1647" s="34"/>
      <c r="BR1647" s="69"/>
      <c r="BS1647" s="69"/>
      <c r="BT1647" s="69"/>
      <c r="BU1647" s="69"/>
      <c r="BV1647" s="69"/>
      <c r="BW1647" s="69"/>
      <c r="BX1647" s="69"/>
      <c r="BY1647" s="69"/>
      <c r="BZ1647" s="69"/>
      <c r="CA1647" s="69"/>
      <c r="CB1647" s="69"/>
      <c r="CC1647" s="69"/>
      <c r="CD1647" s="69"/>
      <c r="CE1647" s="69"/>
      <c r="CF1647" s="69"/>
      <c r="CG1647" s="69"/>
      <c r="CH1647" s="69"/>
      <c r="CI1647" s="69"/>
      <c r="CJ1647" s="69"/>
      <c r="CK1647" s="69"/>
      <c r="CL1647" s="83"/>
      <c r="CM1647" s="69"/>
    </row>
    <row r="1648" spans="10:91" x14ac:dyDescent="0.25">
      <c r="J1648" s="45"/>
      <c r="K1648" s="45"/>
      <c r="L1648" s="45"/>
      <c r="M1648" s="45"/>
      <c r="N1648" s="45"/>
      <c r="O1648" s="45"/>
      <c r="P1648" s="45"/>
      <c r="Q1648" s="45"/>
      <c r="R1648" s="45"/>
      <c r="AO1648" s="34"/>
      <c r="AP1648" s="34"/>
      <c r="AQ1648" s="34"/>
      <c r="AR1648" s="34"/>
      <c r="BR1648" s="69"/>
      <c r="BS1648" s="69"/>
      <c r="BT1648" s="69"/>
      <c r="BU1648" s="69"/>
      <c r="BV1648" s="69"/>
      <c r="BW1648" s="69"/>
      <c r="BX1648" s="69"/>
      <c r="BY1648" s="69"/>
      <c r="BZ1648" s="69"/>
      <c r="CA1648" s="69"/>
      <c r="CB1648" s="69"/>
      <c r="CC1648" s="69"/>
      <c r="CD1648" s="69"/>
      <c r="CE1648" s="69"/>
      <c r="CF1648" s="69"/>
      <c r="CG1648" s="69"/>
      <c r="CH1648" s="69"/>
      <c r="CI1648" s="69"/>
      <c r="CJ1648" s="69"/>
      <c r="CK1648" s="69"/>
      <c r="CL1648" s="83"/>
      <c r="CM1648" s="69"/>
    </row>
    <row r="1649" spans="10:91" x14ac:dyDescent="0.25">
      <c r="J1649" s="45"/>
      <c r="K1649" s="45"/>
      <c r="L1649" s="45"/>
      <c r="M1649" s="45"/>
      <c r="N1649" s="45"/>
      <c r="O1649" s="45"/>
      <c r="P1649" s="45"/>
      <c r="Q1649" s="45"/>
      <c r="R1649" s="45"/>
      <c r="AO1649" s="34"/>
      <c r="AP1649" s="34"/>
      <c r="AQ1649" s="34"/>
      <c r="AR1649" s="34"/>
      <c r="BR1649" s="69"/>
      <c r="BS1649" s="69"/>
      <c r="BT1649" s="69"/>
      <c r="BU1649" s="69"/>
      <c r="BV1649" s="69"/>
      <c r="BW1649" s="69"/>
      <c r="BX1649" s="69"/>
      <c r="BY1649" s="69"/>
      <c r="BZ1649" s="69"/>
      <c r="CA1649" s="69"/>
      <c r="CB1649" s="69"/>
      <c r="CC1649" s="69"/>
      <c r="CD1649" s="69"/>
      <c r="CE1649" s="69"/>
      <c r="CF1649" s="69"/>
      <c r="CG1649" s="69"/>
      <c r="CH1649" s="69"/>
      <c r="CI1649" s="69"/>
      <c r="CJ1649" s="69"/>
      <c r="CK1649" s="69"/>
      <c r="CL1649" s="83"/>
      <c r="CM1649" s="69"/>
    </row>
    <row r="1650" spans="10:91" x14ac:dyDescent="0.25">
      <c r="J1650" s="45"/>
      <c r="K1650" s="45"/>
      <c r="L1650" s="45"/>
      <c r="M1650" s="45"/>
      <c r="N1650" s="45"/>
      <c r="O1650" s="45"/>
      <c r="P1650" s="45"/>
      <c r="Q1650" s="45"/>
      <c r="R1650" s="45"/>
      <c r="AO1650" s="34"/>
      <c r="AP1650" s="34"/>
      <c r="AQ1650" s="34"/>
      <c r="AR1650" s="34"/>
      <c r="BR1650" s="69"/>
      <c r="BS1650" s="69"/>
      <c r="BT1650" s="69"/>
      <c r="BU1650" s="69"/>
      <c r="BV1650" s="69"/>
      <c r="BW1650" s="69"/>
      <c r="BX1650" s="69"/>
      <c r="BY1650" s="69"/>
      <c r="BZ1650" s="69"/>
      <c r="CA1650" s="69"/>
      <c r="CB1650" s="69"/>
      <c r="CC1650" s="69"/>
      <c r="CD1650" s="69"/>
      <c r="CE1650" s="69"/>
      <c r="CF1650" s="69"/>
      <c r="CG1650" s="69"/>
      <c r="CH1650" s="69"/>
      <c r="CI1650" s="69"/>
      <c r="CJ1650" s="69"/>
      <c r="CK1650" s="69"/>
      <c r="CL1650" s="83"/>
      <c r="CM1650" s="69"/>
    </row>
    <row r="1651" spans="10:91" x14ac:dyDescent="0.25">
      <c r="J1651" s="45"/>
      <c r="K1651" s="45"/>
      <c r="L1651" s="45"/>
      <c r="M1651" s="45"/>
      <c r="N1651" s="45"/>
      <c r="O1651" s="45"/>
      <c r="P1651" s="45"/>
      <c r="Q1651" s="45"/>
      <c r="R1651" s="45"/>
      <c r="AO1651" s="34"/>
      <c r="AP1651" s="34"/>
      <c r="AQ1651" s="34"/>
      <c r="AR1651" s="34"/>
      <c r="BR1651" s="69"/>
      <c r="BS1651" s="69"/>
      <c r="BT1651" s="69"/>
      <c r="BU1651" s="69"/>
      <c r="BV1651" s="69"/>
      <c r="BW1651" s="69"/>
      <c r="BX1651" s="69"/>
      <c r="BY1651" s="69"/>
      <c r="BZ1651" s="69"/>
      <c r="CA1651" s="69"/>
      <c r="CB1651" s="69"/>
      <c r="CC1651" s="69"/>
      <c r="CD1651" s="69"/>
      <c r="CE1651" s="69"/>
      <c r="CF1651" s="69"/>
      <c r="CG1651" s="69"/>
      <c r="CH1651" s="69"/>
      <c r="CI1651" s="69"/>
      <c r="CJ1651" s="69"/>
      <c r="CK1651" s="69"/>
      <c r="CL1651" s="83"/>
      <c r="CM1651" s="69"/>
    </row>
    <row r="1652" spans="10:91" x14ac:dyDescent="0.25">
      <c r="J1652" s="45"/>
      <c r="K1652" s="45"/>
      <c r="L1652" s="45"/>
      <c r="M1652" s="45"/>
      <c r="N1652" s="45"/>
      <c r="O1652" s="45"/>
      <c r="P1652" s="45"/>
      <c r="Q1652" s="45"/>
      <c r="R1652" s="45"/>
      <c r="AO1652" s="34"/>
      <c r="AP1652" s="34"/>
      <c r="AQ1652" s="34"/>
      <c r="AR1652" s="34"/>
      <c r="BR1652" s="69"/>
      <c r="BS1652" s="69"/>
      <c r="BT1652" s="69"/>
      <c r="BU1652" s="69"/>
      <c r="BV1652" s="69"/>
      <c r="BW1652" s="69"/>
      <c r="BX1652" s="69"/>
      <c r="BY1652" s="69"/>
      <c r="BZ1652" s="69"/>
      <c r="CA1652" s="69"/>
      <c r="CB1652" s="69"/>
      <c r="CC1652" s="69"/>
      <c r="CD1652" s="69"/>
      <c r="CE1652" s="69"/>
      <c r="CF1652" s="69"/>
      <c r="CG1652" s="69"/>
      <c r="CH1652" s="69"/>
      <c r="CI1652" s="69"/>
      <c r="CJ1652" s="69"/>
      <c r="CK1652" s="69"/>
      <c r="CL1652" s="83"/>
      <c r="CM1652" s="69"/>
    </row>
    <row r="1653" spans="10:91" x14ac:dyDescent="0.25">
      <c r="J1653" s="45"/>
      <c r="K1653" s="45"/>
      <c r="L1653" s="45"/>
      <c r="M1653" s="45"/>
      <c r="N1653" s="45"/>
      <c r="O1653" s="45"/>
      <c r="P1653" s="45"/>
      <c r="Q1653" s="45"/>
      <c r="R1653" s="45"/>
      <c r="AO1653" s="34"/>
      <c r="AP1653" s="34"/>
      <c r="AQ1653" s="34"/>
      <c r="AR1653" s="34"/>
      <c r="BR1653" s="69"/>
      <c r="BS1653" s="69"/>
      <c r="BT1653" s="69"/>
      <c r="BU1653" s="69"/>
      <c r="BV1653" s="69"/>
      <c r="BW1653" s="69"/>
      <c r="BX1653" s="69"/>
      <c r="BY1653" s="69"/>
      <c r="BZ1653" s="69"/>
      <c r="CA1653" s="69"/>
      <c r="CB1653" s="69"/>
      <c r="CC1653" s="69"/>
      <c r="CD1653" s="69"/>
      <c r="CE1653" s="69"/>
      <c r="CF1653" s="69"/>
      <c r="CG1653" s="69"/>
      <c r="CH1653" s="69"/>
      <c r="CI1653" s="69"/>
      <c r="CJ1653" s="69"/>
      <c r="CK1653" s="69"/>
      <c r="CL1653" s="83"/>
      <c r="CM1653" s="69"/>
    </row>
    <row r="1654" spans="10:91" x14ac:dyDescent="0.25">
      <c r="J1654" s="45"/>
      <c r="K1654" s="45"/>
      <c r="L1654" s="45"/>
      <c r="M1654" s="45"/>
      <c r="N1654" s="45"/>
      <c r="O1654" s="45"/>
      <c r="P1654" s="45"/>
      <c r="Q1654" s="45"/>
      <c r="R1654" s="45"/>
      <c r="AO1654" s="34"/>
      <c r="AP1654" s="34"/>
      <c r="AQ1654" s="34"/>
      <c r="AR1654" s="34"/>
      <c r="BR1654" s="69"/>
      <c r="BS1654" s="69"/>
      <c r="BT1654" s="69"/>
      <c r="BU1654" s="69"/>
      <c r="BV1654" s="69"/>
      <c r="BW1654" s="69"/>
      <c r="BX1654" s="69"/>
      <c r="BY1654" s="69"/>
      <c r="BZ1654" s="69"/>
      <c r="CA1654" s="69"/>
      <c r="CB1654" s="69"/>
      <c r="CC1654" s="69"/>
      <c r="CD1654" s="69"/>
      <c r="CE1654" s="69"/>
      <c r="CF1654" s="69"/>
      <c r="CG1654" s="69"/>
      <c r="CH1654" s="69"/>
      <c r="CI1654" s="69"/>
      <c r="CJ1654" s="69"/>
      <c r="CK1654" s="69"/>
      <c r="CL1654" s="83"/>
      <c r="CM1654" s="69"/>
    </row>
    <row r="1655" spans="10:91" x14ac:dyDescent="0.25">
      <c r="J1655" s="45"/>
      <c r="K1655" s="45"/>
      <c r="L1655" s="45"/>
      <c r="M1655" s="45"/>
      <c r="N1655" s="45"/>
      <c r="O1655" s="45"/>
      <c r="P1655" s="45"/>
      <c r="Q1655" s="45"/>
      <c r="R1655" s="45"/>
      <c r="AO1655" s="34"/>
      <c r="AP1655" s="34"/>
      <c r="AQ1655" s="34"/>
      <c r="AR1655" s="34"/>
      <c r="BR1655" s="69"/>
      <c r="BS1655" s="69"/>
      <c r="BT1655" s="69"/>
      <c r="BU1655" s="69"/>
      <c r="BV1655" s="69"/>
      <c r="BW1655" s="69"/>
      <c r="BX1655" s="69"/>
      <c r="BY1655" s="69"/>
      <c r="BZ1655" s="69"/>
      <c r="CA1655" s="69"/>
      <c r="CB1655" s="69"/>
      <c r="CC1655" s="69"/>
      <c r="CD1655" s="69"/>
      <c r="CE1655" s="69"/>
      <c r="CF1655" s="69"/>
      <c r="CG1655" s="69"/>
      <c r="CH1655" s="69"/>
      <c r="CI1655" s="69"/>
      <c r="CJ1655" s="69"/>
      <c r="CK1655" s="69"/>
      <c r="CL1655" s="83"/>
      <c r="CM1655" s="69"/>
    </row>
    <row r="1656" spans="10:91" x14ac:dyDescent="0.25">
      <c r="J1656" s="45"/>
      <c r="K1656" s="45"/>
      <c r="L1656" s="45"/>
      <c r="M1656" s="45"/>
      <c r="N1656" s="45"/>
      <c r="O1656" s="45"/>
      <c r="P1656" s="45"/>
      <c r="Q1656" s="45"/>
      <c r="R1656" s="45"/>
      <c r="AO1656" s="34"/>
      <c r="AP1656" s="34"/>
      <c r="AQ1656" s="34"/>
      <c r="AR1656" s="34"/>
      <c r="BR1656" s="69"/>
      <c r="BS1656" s="69"/>
      <c r="BT1656" s="69"/>
      <c r="BU1656" s="69"/>
      <c r="BV1656" s="69"/>
      <c r="BW1656" s="69"/>
      <c r="BX1656" s="69"/>
      <c r="BY1656" s="69"/>
      <c r="BZ1656" s="69"/>
      <c r="CA1656" s="69"/>
      <c r="CB1656" s="69"/>
      <c r="CC1656" s="69"/>
      <c r="CD1656" s="69"/>
      <c r="CE1656" s="69"/>
      <c r="CF1656" s="69"/>
      <c r="CG1656" s="69"/>
      <c r="CH1656" s="69"/>
      <c r="CI1656" s="69"/>
      <c r="CJ1656" s="69"/>
      <c r="CK1656" s="69"/>
      <c r="CL1656" s="83"/>
      <c r="CM1656" s="69"/>
    </row>
    <row r="1657" spans="10:91" x14ac:dyDescent="0.25">
      <c r="J1657" s="45"/>
      <c r="K1657" s="45"/>
      <c r="L1657" s="45"/>
      <c r="M1657" s="45"/>
      <c r="N1657" s="45"/>
      <c r="O1657" s="45"/>
      <c r="P1657" s="45"/>
      <c r="Q1657" s="45"/>
      <c r="R1657" s="45"/>
      <c r="AO1657" s="34"/>
      <c r="AP1657" s="34"/>
      <c r="AQ1657" s="34"/>
      <c r="AR1657" s="34"/>
      <c r="BR1657" s="69"/>
      <c r="BS1657" s="69"/>
      <c r="BT1657" s="69"/>
      <c r="BU1657" s="69"/>
      <c r="BV1657" s="69"/>
      <c r="BW1657" s="69"/>
      <c r="BX1657" s="69"/>
      <c r="BY1657" s="69"/>
      <c r="BZ1657" s="69"/>
      <c r="CA1657" s="69"/>
      <c r="CB1657" s="69"/>
      <c r="CC1657" s="69"/>
      <c r="CD1657" s="69"/>
      <c r="CE1657" s="69"/>
      <c r="CF1657" s="69"/>
      <c r="CG1657" s="69"/>
      <c r="CH1657" s="69"/>
      <c r="CI1657" s="69"/>
      <c r="CJ1657" s="69"/>
      <c r="CK1657" s="69"/>
      <c r="CL1657" s="83"/>
      <c r="CM1657" s="69"/>
    </row>
    <row r="1658" spans="10:91" x14ac:dyDescent="0.25">
      <c r="J1658" s="45"/>
      <c r="K1658" s="45"/>
      <c r="L1658" s="45"/>
      <c r="M1658" s="45"/>
      <c r="N1658" s="45"/>
      <c r="O1658" s="45"/>
      <c r="P1658" s="45"/>
      <c r="Q1658" s="45"/>
      <c r="R1658" s="45"/>
      <c r="AO1658" s="34"/>
      <c r="AP1658" s="34"/>
      <c r="AQ1658" s="34"/>
      <c r="AR1658" s="34"/>
      <c r="BR1658" s="69"/>
      <c r="BS1658" s="69"/>
      <c r="BT1658" s="69"/>
      <c r="BU1658" s="69"/>
      <c r="BV1658" s="69"/>
      <c r="BW1658" s="69"/>
      <c r="BX1658" s="69"/>
      <c r="BY1658" s="69"/>
      <c r="BZ1658" s="69"/>
      <c r="CA1658" s="69"/>
      <c r="CB1658" s="69"/>
      <c r="CC1658" s="69"/>
      <c r="CD1658" s="69"/>
      <c r="CE1658" s="69"/>
      <c r="CF1658" s="69"/>
      <c r="CG1658" s="69"/>
      <c r="CH1658" s="69"/>
      <c r="CI1658" s="69"/>
      <c r="CJ1658" s="69"/>
      <c r="CK1658" s="69"/>
      <c r="CL1658" s="83"/>
      <c r="CM1658" s="69"/>
    </row>
    <row r="1659" spans="10:91" x14ac:dyDescent="0.25">
      <c r="J1659" s="45"/>
      <c r="K1659" s="45"/>
      <c r="L1659" s="45"/>
      <c r="M1659" s="45"/>
      <c r="N1659" s="45"/>
      <c r="O1659" s="45"/>
      <c r="P1659" s="45"/>
      <c r="Q1659" s="45"/>
      <c r="R1659" s="45"/>
      <c r="AO1659" s="34"/>
      <c r="AP1659" s="34"/>
      <c r="AQ1659" s="34"/>
      <c r="AR1659" s="34"/>
      <c r="BR1659" s="69"/>
      <c r="BS1659" s="69"/>
      <c r="BT1659" s="69"/>
      <c r="BU1659" s="69"/>
      <c r="BV1659" s="69"/>
      <c r="BW1659" s="69"/>
      <c r="BX1659" s="69"/>
      <c r="BY1659" s="69"/>
      <c r="BZ1659" s="69"/>
      <c r="CA1659" s="69"/>
      <c r="CB1659" s="69"/>
      <c r="CC1659" s="69"/>
      <c r="CD1659" s="69"/>
      <c r="CE1659" s="69"/>
      <c r="CF1659" s="69"/>
      <c r="CG1659" s="69"/>
      <c r="CH1659" s="69"/>
      <c r="CI1659" s="69"/>
      <c r="CJ1659" s="69"/>
      <c r="CK1659" s="69"/>
      <c r="CL1659" s="83"/>
      <c r="CM1659" s="69"/>
    </row>
    <row r="1660" spans="10:91" x14ac:dyDescent="0.25">
      <c r="J1660" s="45"/>
      <c r="K1660" s="45"/>
      <c r="L1660" s="45"/>
      <c r="M1660" s="45"/>
      <c r="N1660" s="45"/>
      <c r="O1660" s="45"/>
      <c r="P1660" s="45"/>
      <c r="Q1660" s="45"/>
      <c r="R1660" s="45"/>
      <c r="AO1660" s="34"/>
      <c r="AP1660" s="34"/>
      <c r="AQ1660" s="34"/>
      <c r="AR1660" s="34"/>
      <c r="BR1660" s="69"/>
      <c r="BS1660" s="69"/>
      <c r="BT1660" s="69"/>
      <c r="BU1660" s="69"/>
      <c r="BV1660" s="69"/>
      <c r="BW1660" s="69"/>
      <c r="BX1660" s="69"/>
      <c r="BY1660" s="69"/>
      <c r="BZ1660" s="69"/>
      <c r="CA1660" s="69"/>
      <c r="CB1660" s="69"/>
      <c r="CC1660" s="69"/>
      <c r="CD1660" s="69"/>
      <c r="CE1660" s="69"/>
      <c r="CF1660" s="69"/>
      <c r="CG1660" s="69"/>
      <c r="CH1660" s="69"/>
      <c r="CI1660" s="69"/>
      <c r="CJ1660" s="69"/>
      <c r="CK1660" s="69"/>
      <c r="CL1660" s="83"/>
      <c r="CM1660" s="69"/>
    </row>
    <row r="1661" spans="10:91" x14ac:dyDescent="0.25">
      <c r="J1661" s="45"/>
      <c r="K1661" s="45"/>
      <c r="L1661" s="45"/>
      <c r="M1661" s="45"/>
      <c r="N1661" s="45"/>
      <c r="O1661" s="45"/>
      <c r="P1661" s="45"/>
      <c r="Q1661" s="45"/>
      <c r="R1661" s="45"/>
      <c r="AO1661" s="34"/>
      <c r="AP1661" s="34"/>
      <c r="AQ1661" s="34"/>
      <c r="AR1661" s="34"/>
      <c r="BR1661" s="69"/>
      <c r="BS1661" s="69"/>
      <c r="BT1661" s="69"/>
      <c r="BU1661" s="69"/>
      <c r="BV1661" s="69"/>
      <c r="BW1661" s="69"/>
      <c r="BX1661" s="69"/>
      <c r="BY1661" s="69"/>
      <c r="BZ1661" s="69"/>
      <c r="CA1661" s="69"/>
      <c r="CB1661" s="69"/>
      <c r="CC1661" s="69"/>
      <c r="CD1661" s="69"/>
      <c r="CE1661" s="69"/>
      <c r="CF1661" s="69"/>
      <c r="CG1661" s="69"/>
      <c r="CH1661" s="69"/>
      <c r="CI1661" s="69"/>
      <c r="CJ1661" s="69"/>
      <c r="CK1661" s="69"/>
      <c r="CL1661" s="83"/>
      <c r="CM1661" s="69"/>
    </row>
    <row r="1662" spans="10:91" x14ac:dyDescent="0.25">
      <c r="J1662" s="45"/>
      <c r="K1662" s="45"/>
      <c r="L1662" s="45"/>
      <c r="M1662" s="45"/>
      <c r="N1662" s="45"/>
      <c r="O1662" s="45"/>
      <c r="P1662" s="45"/>
      <c r="Q1662" s="45"/>
      <c r="R1662" s="45"/>
      <c r="AO1662" s="34"/>
      <c r="AP1662" s="34"/>
      <c r="AQ1662" s="34"/>
      <c r="AR1662" s="34"/>
      <c r="BR1662" s="69"/>
      <c r="BS1662" s="69"/>
      <c r="BT1662" s="69"/>
      <c r="BU1662" s="69"/>
      <c r="BV1662" s="69"/>
      <c r="BW1662" s="69"/>
      <c r="BX1662" s="69"/>
      <c r="BY1662" s="69"/>
      <c r="BZ1662" s="69"/>
      <c r="CA1662" s="69"/>
      <c r="CB1662" s="69"/>
      <c r="CC1662" s="69"/>
      <c r="CD1662" s="69"/>
      <c r="CE1662" s="69"/>
      <c r="CF1662" s="69"/>
      <c r="CG1662" s="69"/>
      <c r="CH1662" s="69"/>
      <c r="CI1662" s="69"/>
      <c r="CJ1662" s="69"/>
      <c r="CK1662" s="69"/>
      <c r="CL1662" s="83"/>
      <c r="CM1662" s="69"/>
    </row>
    <row r="1663" spans="10:91" x14ac:dyDescent="0.25">
      <c r="J1663" s="45"/>
      <c r="K1663" s="45"/>
      <c r="L1663" s="45"/>
      <c r="M1663" s="45"/>
      <c r="N1663" s="45"/>
      <c r="O1663" s="45"/>
      <c r="P1663" s="45"/>
      <c r="Q1663" s="45"/>
      <c r="R1663" s="45"/>
      <c r="AO1663" s="34"/>
      <c r="AP1663" s="34"/>
      <c r="AQ1663" s="34"/>
      <c r="AR1663" s="34"/>
      <c r="BR1663" s="69"/>
      <c r="BS1663" s="69"/>
      <c r="BT1663" s="69"/>
      <c r="BU1663" s="69"/>
      <c r="BV1663" s="69"/>
      <c r="BW1663" s="69"/>
      <c r="BX1663" s="69"/>
      <c r="BY1663" s="69"/>
      <c r="BZ1663" s="69"/>
      <c r="CA1663" s="69"/>
      <c r="CB1663" s="69"/>
      <c r="CC1663" s="69"/>
      <c r="CD1663" s="69"/>
      <c r="CE1663" s="69"/>
      <c r="CF1663" s="69"/>
      <c r="CG1663" s="69"/>
      <c r="CH1663" s="69"/>
      <c r="CI1663" s="69"/>
      <c r="CJ1663" s="69"/>
      <c r="CK1663" s="69"/>
      <c r="CL1663" s="83"/>
      <c r="CM1663" s="69"/>
    </row>
    <row r="1664" spans="10:91" x14ac:dyDescent="0.25">
      <c r="J1664" s="45"/>
      <c r="K1664" s="45"/>
      <c r="L1664" s="45"/>
      <c r="M1664" s="45"/>
      <c r="N1664" s="45"/>
      <c r="O1664" s="45"/>
      <c r="P1664" s="45"/>
      <c r="Q1664" s="45"/>
      <c r="R1664" s="45"/>
      <c r="AO1664" s="34"/>
      <c r="AP1664" s="34"/>
      <c r="AQ1664" s="34"/>
      <c r="AR1664" s="34"/>
      <c r="BR1664" s="69"/>
      <c r="BS1664" s="69"/>
      <c r="BT1664" s="69"/>
      <c r="BU1664" s="69"/>
      <c r="BV1664" s="69"/>
      <c r="BW1664" s="69"/>
      <c r="BX1664" s="69"/>
      <c r="BY1664" s="69"/>
      <c r="BZ1664" s="69"/>
      <c r="CA1664" s="69"/>
      <c r="CB1664" s="69"/>
      <c r="CC1664" s="69"/>
      <c r="CD1664" s="69"/>
      <c r="CE1664" s="69"/>
      <c r="CF1664" s="69"/>
      <c r="CG1664" s="69"/>
      <c r="CH1664" s="69"/>
      <c r="CI1664" s="69"/>
      <c r="CJ1664" s="69"/>
      <c r="CK1664" s="69"/>
      <c r="CL1664" s="83"/>
      <c r="CM1664" s="69"/>
    </row>
    <row r="1665" spans="10:91" x14ac:dyDescent="0.25">
      <c r="J1665" s="45"/>
      <c r="K1665" s="45"/>
      <c r="L1665" s="45"/>
      <c r="M1665" s="45"/>
      <c r="N1665" s="45"/>
      <c r="O1665" s="45"/>
      <c r="P1665" s="45"/>
      <c r="Q1665" s="45"/>
      <c r="R1665" s="45"/>
      <c r="AO1665" s="34"/>
      <c r="AP1665" s="34"/>
      <c r="AQ1665" s="34"/>
      <c r="AR1665" s="34"/>
      <c r="BR1665" s="69"/>
      <c r="BS1665" s="69"/>
      <c r="BT1665" s="69"/>
      <c r="BU1665" s="69"/>
      <c r="BV1665" s="69"/>
      <c r="BW1665" s="69"/>
      <c r="BX1665" s="69"/>
      <c r="BY1665" s="69"/>
      <c r="BZ1665" s="69"/>
      <c r="CA1665" s="69"/>
      <c r="CB1665" s="69"/>
      <c r="CC1665" s="69"/>
      <c r="CD1665" s="69"/>
      <c r="CE1665" s="69"/>
      <c r="CF1665" s="69"/>
      <c r="CG1665" s="69"/>
      <c r="CH1665" s="69"/>
      <c r="CI1665" s="69"/>
      <c r="CJ1665" s="69"/>
      <c r="CK1665" s="69"/>
      <c r="CL1665" s="83"/>
      <c r="CM1665" s="69"/>
    </row>
    <row r="1666" spans="10:91" x14ac:dyDescent="0.25">
      <c r="J1666" s="45"/>
      <c r="K1666" s="45"/>
      <c r="L1666" s="45"/>
      <c r="M1666" s="45"/>
      <c r="N1666" s="45"/>
      <c r="O1666" s="45"/>
      <c r="P1666" s="45"/>
      <c r="Q1666" s="45"/>
      <c r="R1666" s="45"/>
      <c r="AO1666" s="34"/>
      <c r="AP1666" s="34"/>
      <c r="AQ1666" s="34"/>
      <c r="AR1666" s="34"/>
      <c r="BR1666" s="69"/>
      <c r="BS1666" s="69"/>
      <c r="BT1666" s="69"/>
      <c r="BU1666" s="69"/>
      <c r="BV1666" s="69"/>
      <c r="BW1666" s="69"/>
      <c r="BX1666" s="69"/>
      <c r="BY1666" s="69"/>
      <c r="BZ1666" s="69"/>
      <c r="CA1666" s="69"/>
      <c r="CB1666" s="69"/>
      <c r="CC1666" s="69"/>
      <c r="CD1666" s="69"/>
      <c r="CE1666" s="69"/>
      <c r="CF1666" s="69"/>
      <c r="CG1666" s="69"/>
      <c r="CH1666" s="69"/>
      <c r="CI1666" s="69"/>
      <c r="CJ1666" s="69"/>
      <c r="CK1666" s="69"/>
      <c r="CL1666" s="83"/>
      <c r="CM1666" s="69"/>
    </row>
    <row r="1667" spans="10:91" x14ac:dyDescent="0.25">
      <c r="J1667" s="45"/>
      <c r="K1667" s="45"/>
      <c r="L1667" s="45"/>
      <c r="M1667" s="45"/>
      <c r="N1667" s="45"/>
      <c r="O1667" s="45"/>
      <c r="P1667" s="45"/>
      <c r="Q1667" s="45"/>
      <c r="R1667" s="45"/>
      <c r="AO1667" s="34"/>
      <c r="AP1667" s="34"/>
      <c r="AQ1667" s="34"/>
      <c r="AR1667" s="34"/>
      <c r="BR1667" s="69"/>
      <c r="BS1667" s="69"/>
      <c r="BT1667" s="69"/>
      <c r="BU1667" s="69"/>
      <c r="BV1667" s="69"/>
      <c r="BW1667" s="69"/>
      <c r="BX1667" s="69"/>
      <c r="BY1667" s="69"/>
      <c r="BZ1667" s="69"/>
      <c r="CA1667" s="69"/>
      <c r="CB1667" s="69"/>
      <c r="CC1667" s="69"/>
      <c r="CD1667" s="69"/>
      <c r="CE1667" s="69"/>
      <c r="CF1667" s="69"/>
      <c r="CG1667" s="69"/>
      <c r="CH1667" s="69"/>
      <c r="CI1667" s="69"/>
      <c r="CJ1667" s="69"/>
      <c r="CK1667" s="69"/>
      <c r="CL1667" s="83"/>
      <c r="CM1667" s="69"/>
    </row>
    <row r="1668" spans="10:91" x14ac:dyDescent="0.25">
      <c r="J1668" s="45"/>
      <c r="K1668" s="45"/>
      <c r="L1668" s="45"/>
      <c r="M1668" s="45"/>
      <c r="N1668" s="45"/>
      <c r="O1668" s="45"/>
      <c r="P1668" s="45"/>
      <c r="Q1668" s="45"/>
      <c r="R1668" s="45"/>
      <c r="AO1668" s="34"/>
      <c r="AP1668" s="34"/>
      <c r="AQ1668" s="34"/>
      <c r="AR1668" s="34"/>
      <c r="BR1668" s="69"/>
      <c r="BS1668" s="69"/>
      <c r="BT1668" s="69"/>
      <c r="BU1668" s="69"/>
      <c r="BV1668" s="69"/>
      <c r="BW1668" s="69"/>
      <c r="BX1668" s="69"/>
      <c r="BY1668" s="69"/>
      <c r="BZ1668" s="69"/>
      <c r="CA1668" s="69"/>
      <c r="CB1668" s="69"/>
      <c r="CC1668" s="69"/>
      <c r="CD1668" s="69"/>
      <c r="CE1668" s="69"/>
      <c r="CF1668" s="69"/>
      <c r="CG1668" s="69"/>
      <c r="CH1668" s="69"/>
      <c r="CI1668" s="69"/>
      <c r="CJ1668" s="69"/>
      <c r="CK1668" s="69"/>
      <c r="CL1668" s="83"/>
      <c r="CM1668" s="69"/>
    </row>
    <row r="1669" spans="10:91" x14ac:dyDescent="0.25">
      <c r="J1669" s="45"/>
      <c r="K1669" s="45"/>
      <c r="L1669" s="45"/>
      <c r="M1669" s="45"/>
      <c r="N1669" s="45"/>
      <c r="O1669" s="45"/>
      <c r="P1669" s="45"/>
      <c r="Q1669" s="45"/>
      <c r="R1669" s="45"/>
      <c r="AO1669" s="34"/>
      <c r="AP1669" s="34"/>
      <c r="AQ1669" s="34"/>
      <c r="AR1669" s="34"/>
      <c r="BR1669" s="69"/>
      <c r="BS1669" s="69"/>
      <c r="BT1669" s="69"/>
      <c r="BU1669" s="69"/>
      <c r="BV1669" s="69"/>
      <c r="BW1669" s="69"/>
      <c r="BX1669" s="69"/>
      <c r="BY1669" s="69"/>
      <c r="BZ1669" s="69"/>
      <c r="CA1669" s="69"/>
      <c r="CB1669" s="69"/>
      <c r="CC1669" s="69"/>
      <c r="CD1669" s="69"/>
      <c r="CE1669" s="69"/>
      <c r="CF1669" s="69"/>
      <c r="CG1669" s="69"/>
      <c r="CH1669" s="69"/>
      <c r="CI1669" s="69"/>
      <c r="CJ1669" s="69"/>
      <c r="CK1669" s="69"/>
      <c r="CL1669" s="83"/>
      <c r="CM1669" s="69"/>
    </row>
    <row r="1670" spans="10:91" x14ac:dyDescent="0.25">
      <c r="J1670" s="45"/>
      <c r="K1670" s="45"/>
      <c r="L1670" s="45"/>
      <c r="M1670" s="45"/>
      <c r="N1670" s="45"/>
      <c r="O1670" s="45"/>
      <c r="P1670" s="45"/>
      <c r="Q1670" s="45"/>
      <c r="R1670" s="45"/>
      <c r="AO1670" s="34"/>
      <c r="AP1670" s="34"/>
      <c r="AQ1670" s="34"/>
      <c r="AR1670" s="34"/>
      <c r="BR1670" s="69"/>
      <c r="BS1670" s="69"/>
      <c r="BT1670" s="69"/>
      <c r="BU1670" s="69"/>
      <c r="BV1670" s="69"/>
      <c r="BW1670" s="69"/>
      <c r="BX1670" s="69"/>
      <c r="BY1670" s="69"/>
      <c r="BZ1670" s="69"/>
      <c r="CA1670" s="69"/>
      <c r="CB1670" s="69"/>
      <c r="CC1670" s="69"/>
      <c r="CD1670" s="69"/>
      <c r="CE1670" s="69"/>
      <c r="CF1670" s="69"/>
      <c r="CG1670" s="69"/>
      <c r="CH1670" s="69"/>
      <c r="CI1670" s="69"/>
      <c r="CJ1670" s="69"/>
      <c r="CK1670" s="69"/>
      <c r="CL1670" s="83"/>
      <c r="CM1670" s="69"/>
    </row>
    <row r="1671" spans="10:91" x14ac:dyDescent="0.25">
      <c r="J1671" s="45"/>
      <c r="K1671" s="45"/>
      <c r="L1671" s="45"/>
      <c r="M1671" s="45"/>
      <c r="N1671" s="45"/>
      <c r="O1671" s="45"/>
      <c r="P1671" s="45"/>
      <c r="Q1671" s="45"/>
      <c r="R1671" s="45"/>
      <c r="AO1671" s="34"/>
      <c r="AP1671" s="34"/>
      <c r="AQ1671" s="34"/>
      <c r="AR1671" s="34"/>
      <c r="BR1671" s="69"/>
      <c r="BS1671" s="69"/>
      <c r="BT1671" s="69"/>
      <c r="BU1671" s="69"/>
      <c r="BV1671" s="69"/>
      <c r="BW1671" s="69"/>
      <c r="BX1671" s="69"/>
      <c r="BY1671" s="69"/>
      <c r="BZ1671" s="69"/>
      <c r="CA1671" s="69"/>
      <c r="CB1671" s="69"/>
      <c r="CC1671" s="69"/>
      <c r="CD1671" s="69"/>
      <c r="CE1671" s="69"/>
      <c r="CF1671" s="69"/>
      <c r="CG1671" s="69"/>
      <c r="CH1671" s="69"/>
      <c r="CI1671" s="69"/>
      <c r="CJ1671" s="69"/>
      <c r="CK1671" s="69"/>
      <c r="CL1671" s="83"/>
      <c r="CM1671" s="69"/>
    </row>
    <row r="1672" spans="10:91" x14ac:dyDescent="0.25">
      <c r="J1672" s="45"/>
      <c r="K1672" s="45"/>
      <c r="L1672" s="45"/>
      <c r="M1672" s="45"/>
      <c r="N1672" s="45"/>
      <c r="O1672" s="45"/>
      <c r="P1672" s="45"/>
      <c r="Q1672" s="45"/>
      <c r="R1672" s="45"/>
      <c r="AO1672" s="34"/>
      <c r="AP1672" s="34"/>
      <c r="AQ1672" s="34"/>
      <c r="AR1672" s="34"/>
      <c r="BR1672" s="69"/>
      <c r="BS1672" s="69"/>
      <c r="BT1672" s="69"/>
      <c r="BU1672" s="69"/>
      <c r="BV1672" s="69"/>
      <c r="BW1672" s="69"/>
      <c r="BX1672" s="69"/>
      <c r="BY1672" s="69"/>
      <c r="BZ1672" s="69"/>
      <c r="CA1672" s="69"/>
      <c r="CB1672" s="69"/>
      <c r="CC1672" s="69"/>
      <c r="CD1672" s="69"/>
      <c r="CE1672" s="69"/>
      <c r="CF1672" s="69"/>
      <c r="CG1672" s="69"/>
      <c r="CH1672" s="69"/>
      <c r="CI1672" s="69"/>
      <c r="CJ1672" s="69"/>
      <c r="CK1672" s="69"/>
      <c r="CL1672" s="83"/>
      <c r="CM1672" s="69"/>
    </row>
    <row r="1673" spans="10:91" x14ac:dyDescent="0.25">
      <c r="J1673" s="45"/>
      <c r="K1673" s="45"/>
      <c r="L1673" s="45"/>
      <c r="M1673" s="45"/>
      <c r="N1673" s="45"/>
      <c r="O1673" s="45"/>
      <c r="P1673" s="45"/>
      <c r="Q1673" s="45"/>
      <c r="R1673" s="45"/>
      <c r="AO1673" s="34"/>
      <c r="AP1673" s="34"/>
      <c r="AQ1673" s="34"/>
      <c r="AR1673" s="34"/>
      <c r="BR1673" s="69"/>
      <c r="BS1673" s="69"/>
      <c r="BT1673" s="69"/>
      <c r="BU1673" s="69"/>
      <c r="BV1673" s="69"/>
      <c r="BW1673" s="69"/>
      <c r="BX1673" s="69"/>
      <c r="BY1673" s="69"/>
      <c r="BZ1673" s="69"/>
      <c r="CA1673" s="69"/>
      <c r="CB1673" s="69"/>
      <c r="CC1673" s="69"/>
      <c r="CD1673" s="69"/>
      <c r="CE1673" s="69"/>
      <c r="CF1673" s="69"/>
      <c r="CG1673" s="69"/>
      <c r="CH1673" s="69"/>
      <c r="CI1673" s="69"/>
      <c r="CJ1673" s="69"/>
      <c r="CK1673" s="69"/>
      <c r="CL1673" s="83"/>
      <c r="CM1673" s="69"/>
    </row>
    <row r="1674" spans="10:91" x14ac:dyDescent="0.25">
      <c r="J1674" s="45"/>
      <c r="K1674" s="45"/>
      <c r="L1674" s="45"/>
      <c r="M1674" s="45"/>
      <c r="N1674" s="45"/>
      <c r="O1674" s="45"/>
      <c r="P1674" s="45"/>
      <c r="Q1674" s="45"/>
      <c r="R1674" s="45"/>
      <c r="AO1674" s="34"/>
      <c r="AP1674" s="34"/>
      <c r="AQ1674" s="34"/>
      <c r="AR1674" s="34"/>
      <c r="BR1674" s="69"/>
      <c r="BS1674" s="69"/>
      <c r="BT1674" s="69"/>
      <c r="BU1674" s="69"/>
      <c r="BV1674" s="69"/>
      <c r="BW1674" s="69"/>
      <c r="BX1674" s="69"/>
      <c r="BY1674" s="69"/>
      <c r="BZ1674" s="69"/>
      <c r="CA1674" s="69"/>
      <c r="CB1674" s="69"/>
      <c r="CC1674" s="69"/>
      <c r="CD1674" s="69"/>
      <c r="CE1674" s="69"/>
      <c r="CF1674" s="69"/>
      <c r="CG1674" s="69"/>
      <c r="CH1674" s="69"/>
      <c r="CI1674" s="69"/>
      <c r="CJ1674" s="69"/>
      <c r="CK1674" s="69"/>
      <c r="CL1674" s="83"/>
      <c r="CM1674" s="69"/>
    </row>
    <row r="1675" spans="10:91" x14ac:dyDescent="0.25">
      <c r="J1675" s="45"/>
      <c r="K1675" s="45"/>
      <c r="L1675" s="45"/>
      <c r="M1675" s="45"/>
      <c r="N1675" s="45"/>
      <c r="O1675" s="45"/>
      <c r="P1675" s="45"/>
      <c r="Q1675" s="45"/>
      <c r="R1675" s="45"/>
      <c r="AO1675" s="34"/>
      <c r="AP1675" s="34"/>
      <c r="AQ1675" s="34"/>
      <c r="AR1675" s="34"/>
      <c r="BR1675" s="69"/>
      <c r="BS1675" s="69"/>
      <c r="BT1675" s="69"/>
      <c r="BU1675" s="69"/>
      <c r="BV1675" s="69"/>
      <c r="BW1675" s="69"/>
      <c r="BX1675" s="69"/>
      <c r="BY1675" s="69"/>
      <c r="BZ1675" s="69"/>
      <c r="CA1675" s="69"/>
      <c r="CB1675" s="69"/>
      <c r="CC1675" s="69"/>
      <c r="CD1675" s="69"/>
      <c r="CE1675" s="69"/>
      <c r="CF1675" s="69"/>
      <c r="CG1675" s="69"/>
      <c r="CH1675" s="69"/>
      <c r="CI1675" s="69"/>
      <c r="CJ1675" s="69"/>
      <c r="CK1675" s="69"/>
      <c r="CL1675" s="83"/>
      <c r="CM1675" s="69"/>
    </row>
    <row r="1676" spans="10:91" x14ac:dyDescent="0.25">
      <c r="J1676" s="45"/>
      <c r="K1676" s="45"/>
      <c r="L1676" s="45"/>
      <c r="M1676" s="45"/>
      <c r="N1676" s="45"/>
      <c r="O1676" s="45"/>
      <c r="P1676" s="45"/>
      <c r="Q1676" s="45"/>
      <c r="R1676" s="45"/>
      <c r="AO1676" s="34"/>
      <c r="AP1676" s="34"/>
      <c r="AQ1676" s="34"/>
      <c r="AR1676" s="34"/>
      <c r="BR1676" s="69"/>
      <c r="BS1676" s="69"/>
      <c r="BT1676" s="69"/>
      <c r="BU1676" s="69"/>
      <c r="BV1676" s="69"/>
      <c r="BW1676" s="69"/>
      <c r="BX1676" s="69"/>
      <c r="BY1676" s="69"/>
      <c r="BZ1676" s="69"/>
      <c r="CA1676" s="69"/>
      <c r="CB1676" s="69"/>
      <c r="CC1676" s="69"/>
      <c r="CD1676" s="69"/>
      <c r="CE1676" s="69"/>
      <c r="CF1676" s="69"/>
      <c r="CG1676" s="69"/>
      <c r="CH1676" s="69"/>
      <c r="CI1676" s="69"/>
      <c r="CJ1676" s="69"/>
      <c r="CK1676" s="69"/>
      <c r="CL1676" s="83"/>
      <c r="CM1676" s="69"/>
    </row>
    <row r="1677" spans="10:91" x14ac:dyDescent="0.25">
      <c r="J1677" s="45"/>
      <c r="K1677" s="45"/>
      <c r="L1677" s="45"/>
      <c r="M1677" s="45"/>
      <c r="N1677" s="45"/>
      <c r="O1677" s="45"/>
      <c r="P1677" s="45"/>
      <c r="Q1677" s="45"/>
      <c r="R1677" s="45"/>
      <c r="AO1677" s="34"/>
      <c r="AP1677" s="34"/>
      <c r="AQ1677" s="34"/>
      <c r="AR1677" s="34"/>
      <c r="BR1677" s="69"/>
      <c r="BS1677" s="69"/>
      <c r="BT1677" s="69"/>
      <c r="BU1677" s="69"/>
      <c r="BV1677" s="69"/>
      <c r="BW1677" s="69"/>
      <c r="BX1677" s="69"/>
      <c r="BY1677" s="69"/>
      <c r="BZ1677" s="69"/>
      <c r="CA1677" s="69"/>
      <c r="CB1677" s="69"/>
      <c r="CC1677" s="69"/>
      <c r="CD1677" s="69"/>
      <c r="CE1677" s="69"/>
      <c r="CF1677" s="69"/>
      <c r="CG1677" s="69"/>
      <c r="CH1677" s="69"/>
      <c r="CI1677" s="69"/>
      <c r="CJ1677" s="69"/>
      <c r="CK1677" s="69"/>
      <c r="CL1677" s="83"/>
      <c r="CM1677" s="69"/>
    </row>
    <row r="1678" spans="10:91" x14ac:dyDescent="0.25">
      <c r="J1678" s="45"/>
      <c r="K1678" s="45"/>
      <c r="L1678" s="45"/>
      <c r="M1678" s="45"/>
      <c r="N1678" s="45"/>
      <c r="O1678" s="45"/>
      <c r="P1678" s="45"/>
      <c r="Q1678" s="45"/>
      <c r="R1678" s="45"/>
      <c r="AO1678" s="34"/>
      <c r="AP1678" s="34"/>
      <c r="AQ1678" s="34"/>
      <c r="AR1678" s="34"/>
      <c r="BR1678" s="69"/>
      <c r="BS1678" s="69"/>
      <c r="BT1678" s="69"/>
      <c r="BU1678" s="69"/>
      <c r="BV1678" s="69"/>
      <c r="BW1678" s="69"/>
      <c r="BX1678" s="69"/>
      <c r="BY1678" s="69"/>
      <c r="BZ1678" s="69"/>
      <c r="CA1678" s="69"/>
      <c r="CB1678" s="69"/>
      <c r="CC1678" s="69"/>
      <c r="CD1678" s="69"/>
      <c r="CE1678" s="69"/>
      <c r="CF1678" s="69"/>
      <c r="CG1678" s="69"/>
      <c r="CH1678" s="69"/>
      <c r="CI1678" s="69"/>
      <c r="CJ1678" s="69"/>
      <c r="CK1678" s="69"/>
      <c r="CL1678" s="83"/>
      <c r="CM1678" s="69"/>
    </row>
    <row r="1679" spans="10:91" x14ac:dyDescent="0.25">
      <c r="J1679" s="45"/>
      <c r="K1679" s="45"/>
      <c r="L1679" s="45"/>
      <c r="M1679" s="45"/>
      <c r="N1679" s="45"/>
      <c r="O1679" s="45"/>
      <c r="P1679" s="45"/>
      <c r="Q1679" s="45"/>
      <c r="R1679" s="45"/>
      <c r="AO1679" s="34"/>
      <c r="AP1679" s="34"/>
      <c r="AQ1679" s="34"/>
      <c r="AR1679" s="34"/>
      <c r="BR1679" s="69"/>
      <c r="BS1679" s="69"/>
      <c r="BT1679" s="69"/>
      <c r="BU1679" s="69"/>
      <c r="BV1679" s="69"/>
      <c r="BW1679" s="69"/>
      <c r="BX1679" s="69"/>
      <c r="BY1679" s="69"/>
      <c r="BZ1679" s="69"/>
      <c r="CA1679" s="69"/>
      <c r="CB1679" s="69"/>
      <c r="CC1679" s="69"/>
      <c r="CD1679" s="69"/>
      <c r="CE1679" s="69"/>
      <c r="CF1679" s="69"/>
      <c r="CG1679" s="69"/>
      <c r="CH1679" s="69"/>
      <c r="CI1679" s="69"/>
      <c r="CJ1679" s="69"/>
      <c r="CK1679" s="69"/>
      <c r="CL1679" s="83"/>
      <c r="CM1679" s="69"/>
    </row>
    <row r="1680" spans="10:91" x14ac:dyDescent="0.25">
      <c r="J1680" s="45"/>
      <c r="K1680" s="45"/>
      <c r="L1680" s="45"/>
      <c r="M1680" s="45"/>
      <c r="N1680" s="45"/>
      <c r="O1680" s="45"/>
      <c r="P1680" s="45"/>
      <c r="Q1680" s="45"/>
      <c r="R1680" s="45"/>
      <c r="AO1680" s="34"/>
      <c r="AP1680" s="34"/>
      <c r="AQ1680" s="34"/>
      <c r="AR1680" s="34"/>
      <c r="BR1680" s="69"/>
      <c r="BS1680" s="69"/>
      <c r="BT1680" s="69"/>
      <c r="BU1680" s="69"/>
      <c r="BV1680" s="69"/>
      <c r="BW1680" s="69"/>
      <c r="BX1680" s="69"/>
      <c r="BY1680" s="69"/>
      <c r="BZ1680" s="69"/>
      <c r="CA1680" s="69"/>
      <c r="CB1680" s="69"/>
      <c r="CC1680" s="69"/>
      <c r="CD1680" s="69"/>
      <c r="CE1680" s="69"/>
      <c r="CF1680" s="69"/>
      <c r="CG1680" s="69"/>
      <c r="CH1680" s="69"/>
      <c r="CI1680" s="69"/>
      <c r="CJ1680" s="69"/>
      <c r="CK1680" s="69"/>
      <c r="CL1680" s="83"/>
      <c r="CM1680" s="69"/>
    </row>
    <row r="1681" spans="10:91" x14ac:dyDescent="0.25">
      <c r="J1681" s="45"/>
      <c r="K1681" s="45"/>
      <c r="L1681" s="45"/>
      <c r="M1681" s="45"/>
      <c r="N1681" s="45"/>
      <c r="O1681" s="45"/>
      <c r="P1681" s="45"/>
      <c r="Q1681" s="45"/>
      <c r="R1681" s="45"/>
      <c r="AO1681" s="34"/>
      <c r="AP1681" s="34"/>
      <c r="AQ1681" s="34"/>
      <c r="AR1681" s="34"/>
      <c r="BR1681" s="69"/>
      <c r="BS1681" s="69"/>
      <c r="BT1681" s="69"/>
      <c r="BU1681" s="69"/>
      <c r="BV1681" s="69"/>
      <c r="BW1681" s="69"/>
      <c r="BX1681" s="69"/>
      <c r="BY1681" s="69"/>
      <c r="BZ1681" s="69"/>
      <c r="CA1681" s="69"/>
      <c r="CB1681" s="69"/>
      <c r="CC1681" s="69"/>
      <c r="CD1681" s="69"/>
      <c r="CE1681" s="69"/>
      <c r="CF1681" s="69"/>
      <c r="CG1681" s="69"/>
      <c r="CH1681" s="69"/>
      <c r="CI1681" s="69"/>
      <c r="CJ1681" s="69"/>
      <c r="CK1681" s="69"/>
      <c r="CL1681" s="83"/>
      <c r="CM1681" s="69"/>
    </row>
    <row r="1682" spans="10:91" x14ac:dyDescent="0.25">
      <c r="J1682" s="45"/>
      <c r="K1682" s="45"/>
      <c r="L1682" s="45"/>
      <c r="M1682" s="45"/>
      <c r="N1682" s="45"/>
      <c r="O1682" s="45"/>
      <c r="P1682" s="45"/>
      <c r="Q1682" s="45"/>
      <c r="R1682" s="45"/>
      <c r="AO1682" s="34"/>
      <c r="AP1682" s="34"/>
      <c r="AQ1682" s="34"/>
      <c r="AR1682" s="34"/>
      <c r="BR1682" s="69"/>
      <c r="BS1682" s="69"/>
      <c r="BT1682" s="69"/>
      <c r="BU1682" s="69"/>
      <c r="BV1682" s="69"/>
      <c r="BW1682" s="69"/>
      <c r="BX1682" s="69"/>
      <c r="BY1682" s="69"/>
      <c r="BZ1682" s="69"/>
      <c r="CA1682" s="69"/>
      <c r="CB1682" s="69"/>
      <c r="CC1682" s="69"/>
      <c r="CD1682" s="69"/>
      <c r="CE1682" s="69"/>
      <c r="CF1682" s="69"/>
      <c r="CG1682" s="69"/>
      <c r="CH1682" s="69"/>
      <c r="CI1682" s="69"/>
      <c r="CJ1682" s="69"/>
      <c r="CK1682" s="69"/>
      <c r="CL1682" s="83"/>
      <c r="CM1682" s="69"/>
    </row>
    <row r="1683" spans="10:91" x14ac:dyDescent="0.25">
      <c r="J1683" s="45"/>
      <c r="K1683" s="45"/>
      <c r="L1683" s="45"/>
      <c r="M1683" s="45"/>
      <c r="N1683" s="45"/>
      <c r="O1683" s="45"/>
      <c r="P1683" s="45"/>
      <c r="Q1683" s="45"/>
      <c r="R1683" s="45"/>
      <c r="AO1683" s="34"/>
      <c r="AP1683" s="34"/>
      <c r="AQ1683" s="34"/>
      <c r="AR1683" s="34"/>
      <c r="BR1683" s="69"/>
      <c r="BS1683" s="69"/>
      <c r="BT1683" s="69"/>
      <c r="BU1683" s="69"/>
      <c r="BV1683" s="69"/>
      <c r="BW1683" s="69"/>
      <c r="BX1683" s="69"/>
      <c r="BY1683" s="69"/>
      <c r="BZ1683" s="69"/>
      <c r="CA1683" s="69"/>
      <c r="CB1683" s="69"/>
      <c r="CC1683" s="69"/>
      <c r="CD1683" s="69"/>
      <c r="CE1683" s="69"/>
      <c r="CF1683" s="69"/>
      <c r="CG1683" s="69"/>
      <c r="CH1683" s="69"/>
      <c r="CI1683" s="69"/>
      <c r="CJ1683" s="69"/>
      <c r="CK1683" s="69"/>
      <c r="CL1683" s="83"/>
      <c r="CM1683" s="69"/>
    </row>
    <row r="1684" spans="10:91" x14ac:dyDescent="0.25">
      <c r="J1684" s="45"/>
      <c r="K1684" s="45"/>
      <c r="L1684" s="45"/>
      <c r="M1684" s="45"/>
      <c r="N1684" s="45"/>
      <c r="O1684" s="45"/>
      <c r="P1684" s="45"/>
      <c r="Q1684" s="45"/>
      <c r="R1684" s="45"/>
      <c r="AO1684" s="34"/>
      <c r="AP1684" s="34"/>
      <c r="AQ1684" s="34"/>
      <c r="AR1684" s="34"/>
      <c r="BR1684" s="69"/>
      <c r="BS1684" s="69"/>
      <c r="BT1684" s="69"/>
      <c r="BU1684" s="69"/>
      <c r="BV1684" s="69"/>
      <c r="BW1684" s="69"/>
      <c r="BX1684" s="69"/>
      <c r="BY1684" s="69"/>
      <c r="BZ1684" s="69"/>
      <c r="CA1684" s="69"/>
      <c r="CB1684" s="69"/>
      <c r="CC1684" s="69"/>
      <c r="CD1684" s="69"/>
      <c r="CE1684" s="69"/>
      <c r="CF1684" s="69"/>
      <c r="CG1684" s="69"/>
      <c r="CH1684" s="69"/>
      <c r="CI1684" s="69"/>
      <c r="CJ1684" s="69"/>
      <c r="CK1684" s="69"/>
      <c r="CL1684" s="83"/>
      <c r="CM1684" s="69"/>
    </row>
    <row r="1685" spans="10:91" x14ac:dyDescent="0.25">
      <c r="J1685" s="45"/>
      <c r="K1685" s="45"/>
      <c r="L1685" s="45"/>
      <c r="M1685" s="45"/>
      <c r="N1685" s="45"/>
      <c r="O1685" s="45"/>
      <c r="P1685" s="45"/>
      <c r="Q1685" s="45"/>
      <c r="R1685" s="45"/>
      <c r="AO1685" s="34"/>
      <c r="AP1685" s="34"/>
      <c r="AQ1685" s="34"/>
      <c r="AR1685" s="34"/>
      <c r="BR1685" s="69"/>
      <c r="BS1685" s="69"/>
      <c r="BT1685" s="69"/>
      <c r="BU1685" s="69"/>
      <c r="BV1685" s="69"/>
      <c r="BW1685" s="69"/>
      <c r="BX1685" s="69"/>
      <c r="BY1685" s="69"/>
      <c r="BZ1685" s="69"/>
      <c r="CA1685" s="69"/>
      <c r="CB1685" s="69"/>
      <c r="CC1685" s="69"/>
      <c r="CD1685" s="69"/>
      <c r="CE1685" s="69"/>
      <c r="CF1685" s="69"/>
      <c r="CG1685" s="69"/>
      <c r="CH1685" s="69"/>
      <c r="CI1685" s="69"/>
      <c r="CJ1685" s="69"/>
      <c r="CK1685" s="69"/>
      <c r="CL1685" s="83"/>
      <c r="CM1685" s="69"/>
    </row>
    <row r="1686" spans="10:91" x14ac:dyDescent="0.25">
      <c r="J1686" s="45"/>
      <c r="K1686" s="45"/>
      <c r="L1686" s="45"/>
      <c r="M1686" s="45"/>
      <c r="N1686" s="45"/>
      <c r="O1686" s="45"/>
      <c r="P1686" s="45"/>
      <c r="Q1686" s="45"/>
      <c r="R1686" s="45"/>
      <c r="AO1686" s="34"/>
      <c r="AP1686" s="34"/>
      <c r="AQ1686" s="34"/>
      <c r="AR1686" s="34"/>
      <c r="BR1686" s="69"/>
      <c r="BS1686" s="69"/>
      <c r="BT1686" s="69"/>
      <c r="BU1686" s="69"/>
      <c r="BV1686" s="69"/>
      <c r="BW1686" s="69"/>
      <c r="BX1686" s="69"/>
      <c r="BY1686" s="69"/>
      <c r="BZ1686" s="69"/>
      <c r="CA1686" s="69"/>
      <c r="CB1686" s="69"/>
      <c r="CC1686" s="69"/>
      <c r="CD1686" s="69"/>
      <c r="CE1686" s="69"/>
      <c r="CF1686" s="69"/>
      <c r="CG1686" s="69"/>
      <c r="CH1686" s="69"/>
      <c r="CI1686" s="69"/>
      <c r="CJ1686" s="69"/>
      <c r="CK1686" s="69"/>
      <c r="CL1686" s="83"/>
      <c r="CM1686" s="69"/>
    </row>
    <row r="1687" spans="10:91" x14ac:dyDescent="0.25">
      <c r="J1687" s="45"/>
      <c r="K1687" s="45"/>
      <c r="L1687" s="45"/>
      <c r="M1687" s="45"/>
      <c r="N1687" s="45"/>
      <c r="O1687" s="45"/>
      <c r="P1687" s="45"/>
      <c r="Q1687" s="45"/>
      <c r="R1687" s="45"/>
      <c r="AO1687" s="34"/>
      <c r="AP1687" s="34"/>
      <c r="AQ1687" s="34"/>
      <c r="AR1687" s="34"/>
      <c r="BR1687" s="69"/>
      <c r="BS1687" s="69"/>
      <c r="BT1687" s="69"/>
      <c r="BU1687" s="69"/>
      <c r="BV1687" s="69"/>
      <c r="BW1687" s="69"/>
      <c r="BX1687" s="69"/>
      <c r="BY1687" s="69"/>
      <c r="BZ1687" s="69"/>
      <c r="CA1687" s="69"/>
      <c r="CB1687" s="69"/>
      <c r="CC1687" s="69"/>
      <c r="CD1687" s="69"/>
      <c r="CE1687" s="69"/>
      <c r="CF1687" s="69"/>
      <c r="CG1687" s="69"/>
      <c r="CH1687" s="69"/>
      <c r="CI1687" s="69"/>
      <c r="CJ1687" s="69"/>
      <c r="CK1687" s="69"/>
      <c r="CL1687" s="83"/>
      <c r="CM1687" s="69"/>
    </row>
    <row r="1688" spans="10:91" x14ac:dyDescent="0.25">
      <c r="J1688" s="45"/>
      <c r="K1688" s="45"/>
      <c r="L1688" s="45"/>
      <c r="M1688" s="45"/>
      <c r="N1688" s="45"/>
      <c r="O1688" s="45"/>
      <c r="P1688" s="45"/>
      <c r="Q1688" s="45"/>
      <c r="R1688" s="45"/>
      <c r="AO1688" s="34"/>
      <c r="AP1688" s="34"/>
      <c r="AQ1688" s="34"/>
      <c r="AR1688" s="34"/>
      <c r="BR1688" s="69"/>
      <c r="BS1688" s="69"/>
      <c r="BT1688" s="69"/>
      <c r="BU1688" s="69"/>
      <c r="BV1688" s="69"/>
      <c r="BW1688" s="69"/>
      <c r="BX1688" s="69"/>
      <c r="BY1688" s="69"/>
      <c r="BZ1688" s="69"/>
      <c r="CA1688" s="69"/>
      <c r="CB1688" s="69"/>
      <c r="CC1688" s="69"/>
      <c r="CD1688" s="69"/>
      <c r="CE1688" s="69"/>
      <c r="CF1688" s="69"/>
      <c r="CG1688" s="69"/>
      <c r="CH1688" s="69"/>
      <c r="CI1688" s="69"/>
      <c r="CJ1688" s="69"/>
      <c r="CK1688" s="69"/>
      <c r="CL1688" s="83"/>
      <c r="CM1688" s="69"/>
    </row>
    <row r="1689" spans="10:91" x14ac:dyDescent="0.25">
      <c r="J1689" s="45"/>
      <c r="K1689" s="45"/>
      <c r="L1689" s="45"/>
      <c r="M1689" s="45"/>
      <c r="N1689" s="45"/>
      <c r="O1689" s="45"/>
      <c r="P1689" s="45"/>
      <c r="Q1689" s="45"/>
      <c r="R1689" s="45"/>
      <c r="AO1689" s="34"/>
      <c r="AP1689" s="34"/>
      <c r="AQ1689" s="34"/>
      <c r="AR1689" s="34"/>
      <c r="BR1689" s="69"/>
      <c r="BS1689" s="69"/>
      <c r="BT1689" s="69"/>
      <c r="BU1689" s="69"/>
      <c r="BV1689" s="69"/>
      <c r="BW1689" s="69"/>
      <c r="BX1689" s="69"/>
      <c r="BY1689" s="69"/>
      <c r="BZ1689" s="69"/>
      <c r="CA1689" s="69"/>
      <c r="CB1689" s="69"/>
      <c r="CC1689" s="69"/>
      <c r="CD1689" s="69"/>
      <c r="CE1689" s="69"/>
      <c r="CF1689" s="69"/>
      <c r="CG1689" s="69"/>
      <c r="CH1689" s="69"/>
      <c r="CI1689" s="69"/>
      <c r="CJ1689" s="69"/>
      <c r="CK1689" s="69"/>
      <c r="CL1689" s="83"/>
      <c r="CM1689" s="69"/>
    </row>
    <row r="1690" spans="10:91" x14ac:dyDescent="0.25">
      <c r="J1690" s="45"/>
      <c r="K1690" s="45"/>
      <c r="L1690" s="45"/>
      <c r="M1690" s="45"/>
      <c r="N1690" s="45"/>
      <c r="O1690" s="45"/>
      <c r="P1690" s="45"/>
      <c r="Q1690" s="45"/>
      <c r="R1690" s="45"/>
      <c r="AO1690" s="34"/>
      <c r="AP1690" s="34"/>
      <c r="AQ1690" s="34"/>
      <c r="AR1690" s="34"/>
      <c r="BR1690" s="69"/>
      <c r="BS1690" s="69"/>
      <c r="BT1690" s="69"/>
      <c r="BU1690" s="69"/>
      <c r="BV1690" s="69"/>
      <c r="BW1690" s="69"/>
      <c r="BX1690" s="69"/>
      <c r="BY1690" s="69"/>
      <c r="BZ1690" s="69"/>
      <c r="CA1690" s="69"/>
      <c r="CB1690" s="69"/>
      <c r="CC1690" s="69"/>
      <c r="CD1690" s="69"/>
      <c r="CE1690" s="69"/>
      <c r="CF1690" s="69"/>
      <c r="CG1690" s="69"/>
      <c r="CH1690" s="69"/>
      <c r="CI1690" s="69"/>
      <c r="CJ1690" s="69"/>
      <c r="CK1690" s="69"/>
      <c r="CL1690" s="83"/>
      <c r="CM1690" s="69"/>
    </row>
    <row r="1691" spans="10:91" x14ac:dyDescent="0.25">
      <c r="J1691" s="45"/>
      <c r="K1691" s="45"/>
      <c r="L1691" s="45"/>
      <c r="M1691" s="45"/>
      <c r="N1691" s="45"/>
      <c r="O1691" s="45"/>
      <c r="P1691" s="45"/>
      <c r="Q1691" s="45"/>
      <c r="R1691" s="45"/>
      <c r="AO1691" s="34"/>
      <c r="AP1691" s="34"/>
      <c r="AQ1691" s="34"/>
      <c r="AR1691" s="34"/>
      <c r="BR1691" s="69"/>
      <c r="BS1691" s="69"/>
      <c r="BT1691" s="69"/>
      <c r="BU1691" s="69"/>
      <c r="BV1691" s="69"/>
      <c r="BW1691" s="69"/>
      <c r="BX1691" s="69"/>
      <c r="BY1691" s="69"/>
      <c r="BZ1691" s="69"/>
      <c r="CA1691" s="69"/>
      <c r="CB1691" s="69"/>
      <c r="CC1691" s="69"/>
      <c r="CD1691" s="69"/>
      <c r="CE1691" s="69"/>
      <c r="CF1691" s="69"/>
      <c r="CG1691" s="69"/>
      <c r="CH1691" s="69"/>
      <c r="CI1691" s="69"/>
      <c r="CJ1691" s="69"/>
      <c r="CK1691" s="69"/>
      <c r="CL1691" s="83"/>
      <c r="CM1691" s="69"/>
    </row>
    <row r="1692" spans="10:91" x14ac:dyDescent="0.25">
      <c r="J1692" s="45"/>
      <c r="K1692" s="45"/>
      <c r="L1692" s="45"/>
      <c r="M1692" s="45"/>
      <c r="N1692" s="45"/>
      <c r="O1692" s="45"/>
      <c r="P1692" s="45"/>
      <c r="Q1692" s="45"/>
      <c r="R1692" s="45"/>
      <c r="AO1692" s="34"/>
      <c r="AP1692" s="34"/>
      <c r="AQ1692" s="34"/>
      <c r="AR1692" s="34"/>
      <c r="BR1692" s="69"/>
      <c r="BS1692" s="69"/>
      <c r="BT1692" s="69"/>
      <c r="BU1692" s="69"/>
      <c r="BV1692" s="69"/>
      <c r="BW1692" s="69"/>
      <c r="BX1692" s="69"/>
      <c r="BY1692" s="69"/>
      <c r="BZ1692" s="69"/>
      <c r="CA1692" s="69"/>
      <c r="CB1692" s="69"/>
      <c r="CC1692" s="69"/>
      <c r="CD1692" s="69"/>
      <c r="CE1692" s="69"/>
      <c r="CF1692" s="69"/>
      <c r="CG1692" s="69"/>
      <c r="CH1692" s="69"/>
      <c r="CI1692" s="69"/>
      <c r="CJ1692" s="69"/>
      <c r="CK1692" s="69"/>
      <c r="CL1692" s="83"/>
      <c r="CM1692" s="69"/>
    </row>
    <row r="1693" spans="10:91" x14ac:dyDescent="0.25">
      <c r="J1693" s="45"/>
      <c r="K1693" s="45"/>
      <c r="L1693" s="45"/>
      <c r="M1693" s="45"/>
      <c r="N1693" s="45"/>
      <c r="O1693" s="45"/>
      <c r="P1693" s="45"/>
      <c r="Q1693" s="45"/>
      <c r="R1693" s="45"/>
      <c r="AO1693" s="34"/>
      <c r="AP1693" s="34"/>
      <c r="AQ1693" s="34"/>
      <c r="AR1693" s="34"/>
      <c r="BR1693" s="69"/>
      <c r="BS1693" s="69"/>
      <c r="BT1693" s="69"/>
      <c r="BU1693" s="69"/>
      <c r="BV1693" s="69"/>
      <c r="BW1693" s="69"/>
      <c r="BX1693" s="69"/>
      <c r="BY1693" s="69"/>
      <c r="BZ1693" s="69"/>
      <c r="CA1693" s="69"/>
      <c r="CB1693" s="69"/>
      <c r="CC1693" s="69"/>
      <c r="CD1693" s="69"/>
      <c r="CE1693" s="69"/>
      <c r="CF1693" s="69"/>
      <c r="CG1693" s="69"/>
      <c r="CH1693" s="69"/>
      <c r="CI1693" s="69"/>
      <c r="CJ1693" s="69"/>
      <c r="CK1693" s="69"/>
      <c r="CL1693" s="83"/>
      <c r="CM1693" s="69"/>
    </row>
    <row r="1694" spans="10:91" x14ac:dyDescent="0.25">
      <c r="J1694" s="45"/>
      <c r="K1694" s="45"/>
      <c r="L1694" s="45"/>
      <c r="M1694" s="45"/>
      <c r="N1694" s="45"/>
      <c r="O1694" s="45"/>
      <c r="P1694" s="45"/>
      <c r="Q1694" s="45"/>
      <c r="R1694" s="45"/>
      <c r="AO1694" s="34"/>
      <c r="AP1694" s="34"/>
      <c r="AQ1694" s="34"/>
      <c r="AR1694" s="34"/>
      <c r="BR1694" s="69"/>
      <c r="BS1694" s="69"/>
      <c r="BT1694" s="69"/>
      <c r="BU1694" s="69"/>
      <c r="BV1694" s="69"/>
      <c r="BW1694" s="69"/>
      <c r="BX1694" s="69"/>
      <c r="BY1694" s="69"/>
      <c r="BZ1694" s="69"/>
      <c r="CA1694" s="69"/>
      <c r="CB1694" s="69"/>
      <c r="CC1694" s="69"/>
      <c r="CD1694" s="69"/>
      <c r="CE1694" s="69"/>
      <c r="CF1694" s="69"/>
      <c r="CG1694" s="69"/>
      <c r="CH1694" s="69"/>
      <c r="CI1694" s="69"/>
      <c r="CJ1694" s="69"/>
      <c r="CK1694" s="69"/>
      <c r="CL1694" s="83"/>
      <c r="CM1694" s="69"/>
    </row>
    <row r="1695" spans="10:91" x14ac:dyDescent="0.25">
      <c r="J1695" s="45"/>
      <c r="K1695" s="45"/>
      <c r="L1695" s="45"/>
      <c r="M1695" s="45"/>
      <c r="N1695" s="45"/>
      <c r="O1695" s="45"/>
      <c r="P1695" s="45"/>
      <c r="Q1695" s="45"/>
      <c r="R1695" s="45"/>
      <c r="AO1695" s="34"/>
      <c r="AP1695" s="34"/>
      <c r="AQ1695" s="34"/>
      <c r="AR1695" s="34"/>
      <c r="BR1695" s="69"/>
      <c r="BS1695" s="69"/>
      <c r="BT1695" s="69"/>
      <c r="BU1695" s="69"/>
      <c r="BV1695" s="69"/>
      <c r="BW1695" s="69"/>
      <c r="BX1695" s="69"/>
      <c r="BY1695" s="69"/>
      <c r="BZ1695" s="69"/>
      <c r="CA1695" s="69"/>
      <c r="CB1695" s="69"/>
      <c r="CC1695" s="69"/>
      <c r="CD1695" s="69"/>
      <c r="CE1695" s="69"/>
      <c r="CF1695" s="69"/>
      <c r="CG1695" s="69"/>
      <c r="CH1695" s="69"/>
      <c r="CI1695" s="69"/>
      <c r="CJ1695" s="69"/>
      <c r="CK1695" s="69"/>
      <c r="CL1695" s="83"/>
      <c r="CM1695" s="69"/>
    </row>
    <row r="1696" spans="10:91" x14ac:dyDescent="0.25">
      <c r="J1696" s="45"/>
      <c r="K1696" s="45"/>
      <c r="L1696" s="45"/>
      <c r="M1696" s="45"/>
      <c r="N1696" s="45"/>
      <c r="O1696" s="45"/>
      <c r="P1696" s="45"/>
      <c r="Q1696" s="45"/>
      <c r="R1696" s="45"/>
      <c r="AO1696" s="34"/>
      <c r="AP1696" s="34"/>
      <c r="AQ1696" s="34"/>
      <c r="AR1696" s="34"/>
      <c r="BR1696" s="69"/>
      <c r="BS1696" s="69"/>
      <c r="BT1696" s="69"/>
      <c r="BU1696" s="69"/>
      <c r="BV1696" s="69"/>
      <c r="BW1696" s="69"/>
      <c r="BX1696" s="69"/>
      <c r="BY1696" s="69"/>
      <c r="BZ1696" s="69"/>
      <c r="CA1696" s="69"/>
      <c r="CB1696" s="69"/>
      <c r="CC1696" s="69"/>
      <c r="CD1696" s="69"/>
      <c r="CE1696" s="69"/>
      <c r="CF1696" s="69"/>
      <c r="CG1696" s="69"/>
      <c r="CH1696" s="69"/>
      <c r="CI1696" s="69"/>
      <c r="CJ1696" s="69"/>
      <c r="CK1696" s="69"/>
      <c r="CL1696" s="83"/>
      <c r="CM1696" s="69"/>
    </row>
    <row r="1697" spans="10:91" x14ac:dyDescent="0.25">
      <c r="J1697" s="45"/>
      <c r="K1697" s="45"/>
      <c r="L1697" s="45"/>
      <c r="M1697" s="45"/>
      <c r="N1697" s="45"/>
      <c r="O1697" s="45"/>
      <c r="P1697" s="45"/>
      <c r="Q1697" s="45"/>
      <c r="R1697" s="45"/>
      <c r="AO1697" s="34"/>
      <c r="AP1697" s="34"/>
      <c r="AQ1697" s="34"/>
      <c r="AR1697" s="34"/>
      <c r="BR1697" s="69"/>
      <c r="BS1697" s="69"/>
      <c r="BT1697" s="69"/>
      <c r="BU1697" s="69"/>
      <c r="BV1697" s="69"/>
      <c r="BW1697" s="69"/>
      <c r="BX1697" s="69"/>
      <c r="BY1697" s="69"/>
      <c r="BZ1697" s="69"/>
      <c r="CA1697" s="69"/>
      <c r="CB1697" s="69"/>
      <c r="CC1697" s="69"/>
      <c r="CD1697" s="69"/>
      <c r="CE1697" s="69"/>
      <c r="CF1697" s="69"/>
      <c r="CG1697" s="69"/>
      <c r="CH1697" s="69"/>
      <c r="CI1697" s="69"/>
      <c r="CJ1697" s="69"/>
      <c r="CK1697" s="69"/>
      <c r="CL1697" s="83"/>
      <c r="CM1697" s="69"/>
    </row>
    <row r="1698" spans="10:91" x14ac:dyDescent="0.25">
      <c r="J1698" s="45"/>
      <c r="K1698" s="45"/>
      <c r="L1698" s="45"/>
      <c r="M1698" s="45"/>
      <c r="N1698" s="45"/>
      <c r="O1698" s="45"/>
      <c r="P1698" s="45"/>
      <c r="Q1698" s="45"/>
      <c r="R1698" s="45"/>
      <c r="AO1698" s="34"/>
      <c r="AP1698" s="34"/>
      <c r="AQ1698" s="34"/>
      <c r="AR1698" s="34"/>
      <c r="BR1698" s="69"/>
      <c r="BS1698" s="69"/>
      <c r="BT1698" s="69"/>
      <c r="BU1698" s="69"/>
      <c r="BV1698" s="69"/>
      <c r="BW1698" s="69"/>
      <c r="BX1698" s="69"/>
      <c r="BY1698" s="69"/>
      <c r="BZ1698" s="69"/>
      <c r="CA1698" s="69"/>
      <c r="CB1698" s="69"/>
      <c r="CC1698" s="69"/>
      <c r="CD1698" s="69"/>
      <c r="CE1698" s="69"/>
      <c r="CF1698" s="69"/>
      <c r="CG1698" s="69"/>
      <c r="CH1698" s="69"/>
      <c r="CI1698" s="69"/>
      <c r="CJ1698" s="69"/>
      <c r="CK1698" s="69"/>
      <c r="CL1698" s="83"/>
      <c r="CM1698" s="69"/>
    </row>
    <row r="1699" spans="10:91" x14ac:dyDescent="0.25">
      <c r="J1699" s="45"/>
      <c r="K1699" s="45"/>
      <c r="L1699" s="45"/>
      <c r="M1699" s="45"/>
      <c r="N1699" s="45"/>
      <c r="O1699" s="45"/>
      <c r="P1699" s="45"/>
      <c r="Q1699" s="45"/>
      <c r="R1699" s="45"/>
      <c r="AO1699" s="34"/>
      <c r="AP1699" s="34"/>
      <c r="AQ1699" s="34"/>
      <c r="AR1699" s="34"/>
      <c r="BR1699" s="69"/>
      <c r="BS1699" s="69"/>
      <c r="BT1699" s="69"/>
      <c r="BU1699" s="69"/>
      <c r="BV1699" s="69"/>
      <c r="BW1699" s="69"/>
      <c r="BX1699" s="69"/>
      <c r="BY1699" s="69"/>
      <c r="BZ1699" s="69"/>
      <c r="CA1699" s="69"/>
      <c r="CB1699" s="69"/>
      <c r="CC1699" s="69"/>
      <c r="CD1699" s="69"/>
      <c r="CE1699" s="69"/>
      <c r="CF1699" s="69"/>
      <c r="CG1699" s="69"/>
      <c r="CH1699" s="69"/>
      <c r="CI1699" s="69"/>
      <c r="CJ1699" s="69"/>
      <c r="CK1699" s="69"/>
      <c r="CL1699" s="83"/>
      <c r="CM1699" s="69"/>
    </row>
    <row r="1700" spans="10:91" x14ac:dyDescent="0.25">
      <c r="J1700" s="45"/>
      <c r="K1700" s="45"/>
      <c r="L1700" s="45"/>
      <c r="M1700" s="45"/>
      <c r="N1700" s="45"/>
      <c r="O1700" s="45"/>
      <c r="P1700" s="45"/>
      <c r="Q1700" s="45"/>
      <c r="R1700" s="45"/>
      <c r="AO1700" s="34"/>
      <c r="AP1700" s="34"/>
      <c r="AQ1700" s="34"/>
      <c r="AR1700" s="34"/>
      <c r="BR1700" s="69"/>
      <c r="BS1700" s="69"/>
      <c r="BT1700" s="69"/>
      <c r="BU1700" s="69"/>
      <c r="BV1700" s="69"/>
      <c r="BW1700" s="69"/>
      <c r="BX1700" s="69"/>
      <c r="BY1700" s="69"/>
      <c r="BZ1700" s="69"/>
      <c r="CA1700" s="69"/>
      <c r="CB1700" s="69"/>
      <c r="CC1700" s="69"/>
      <c r="CD1700" s="69"/>
      <c r="CE1700" s="69"/>
      <c r="CF1700" s="69"/>
      <c r="CG1700" s="69"/>
      <c r="CH1700" s="69"/>
      <c r="CI1700" s="69"/>
      <c r="CJ1700" s="69"/>
      <c r="CK1700" s="69"/>
      <c r="CL1700" s="83"/>
      <c r="CM1700" s="69"/>
    </row>
    <row r="1701" spans="10:91" x14ac:dyDescent="0.25">
      <c r="J1701" s="45"/>
      <c r="K1701" s="45"/>
      <c r="L1701" s="45"/>
      <c r="M1701" s="45"/>
      <c r="N1701" s="45"/>
      <c r="O1701" s="45"/>
      <c r="P1701" s="45"/>
      <c r="Q1701" s="45"/>
      <c r="R1701" s="45"/>
      <c r="AO1701" s="34"/>
      <c r="AP1701" s="34"/>
      <c r="AQ1701" s="34"/>
      <c r="AR1701" s="34"/>
      <c r="BR1701" s="69"/>
      <c r="BS1701" s="69"/>
      <c r="BT1701" s="69"/>
      <c r="BU1701" s="69"/>
      <c r="BV1701" s="69"/>
      <c r="BW1701" s="69"/>
      <c r="BX1701" s="69"/>
      <c r="BY1701" s="69"/>
      <c r="BZ1701" s="69"/>
      <c r="CA1701" s="69"/>
      <c r="CB1701" s="69"/>
      <c r="CC1701" s="69"/>
      <c r="CD1701" s="69"/>
      <c r="CE1701" s="69"/>
      <c r="CF1701" s="69"/>
      <c r="CG1701" s="69"/>
      <c r="CH1701" s="69"/>
      <c r="CI1701" s="69"/>
      <c r="CJ1701" s="69"/>
      <c r="CK1701" s="69"/>
      <c r="CL1701" s="83"/>
      <c r="CM1701" s="69"/>
    </row>
    <row r="1702" spans="10:91" x14ac:dyDescent="0.25">
      <c r="J1702" s="45"/>
      <c r="K1702" s="45"/>
      <c r="L1702" s="45"/>
      <c r="M1702" s="45"/>
      <c r="N1702" s="45"/>
      <c r="O1702" s="45"/>
      <c r="P1702" s="45"/>
      <c r="Q1702" s="45"/>
      <c r="R1702" s="45"/>
      <c r="AO1702" s="34"/>
      <c r="AP1702" s="34"/>
      <c r="AQ1702" s="34"/>
      <c r="AR1702" s="34"/>
      <c r="BR1702" s="69"/>
      <c r="BS1702" s="69"/>
      <c r="BT1702" s="69"/>
      <c r="BU1702" s="69"/>
      <c r="BV1702" s="69"/>
      <c r="BW1702" s="69"/>
      <c r="BX1702" s="69"/>
      <c r="BY1702" s="69"/>
      <c r="BZ1702" s="69"/>
      <c r="CA1702" s="69"/>
      <c r="CB1702" s="69"/>
      <c r="CC1702" s="69"/>
      <c r="CD1702" s="69"/>
      <c r="CE1702" s="69"/>
      <c r="CF1702" s="69"/>
      <c r="CG1702" s="69"/>
      <c r="CH1702" s="69"/>
      <c r="CI1702" s="69"/>
      <c r="CJ1702" s="69"/>
      <c r="CK1702" s="69"/>
      <c r="CL1702" s="83"/>
      <c r="CM1702" s="69"/>
    </row>
    <row r="1703" spans="10:91" x14ac:dyDescent="0.25">
      <c r="J1703" s="45"/>
      <c r="K1703" s="45"/>
      <c r="L1703" s="45"/>
      <c r="M1703" s="45"/>
      <c r="N1703" s="45"/>
      <c r="O1703" s="45"/>
      <c r="P1703" s="45"/>
      <c r="Q1703" s="45"/>
      <c r="R1703" s="45"/>
      <c r="AO1703" s="34"/>
      <c r="AP1703" s="34"/>
      <c r="AQ1703" s="34"/>
      <c r="AR1703" s="34"/>
      <c r="BR1703" s="69"/>
      <c r="BS1703" s="69"/>
      <c r="BT1703" s="69"/>
      <c r="BU1703" s="69"/>
      <c r="BV1703" s="69"/>
      <c r="BW1703" s="69"/>
      <c r="BX1703" s="69"/>
      <c r="BY1703" s="69"/>
      <c r="BZ1703" s="69"/>
      <c r="CA1703" s="69"/>
      <c r="CB1703" s="69"/>
      <c r="CC1703" s="69"/>
      <c r="CD1703" s="69"/>
      <c r="CE1703" s="69"/>
      <c r="CF1703" s="69"/>
      <c r="CG1703" s="69"/>
      <c r="CH1703" s="69"/>
      <c r="CI1703" s="69"/>
      <c r="CJ1703" s="69"/>
      <c r="CK1703" s="69"/>
      <c r="CL1703" s="83"/>
      <c r="CM1703" s="69"/>
    </row>
    <row r="1704" spans="10:91" x14ac:dyDescent="0.25">
      <c r="J1704" s="45"/>
      <c r="K1704" s="45"/>
      <c r="L1704" s="45"/>
      <c r="M1704" s="45"/>
      <c r="N1704" s="45"/>
      <c r="O1704" s="45"/>
      <c r="P1704" s="45"/>
      <c r="Q1704" s="45"/>
      <c r="R1704" s="45"/>
      <c r="AO1704" s="34"/>
      <c r="AP1704" s="34"/>
      <c r="AQ1704" s="34"/>
      <c r="AR1704" s="34"/>
      <c r="BR1704" s="69"/>
      <c r="BS1704" s="69"/>
      <c r="BT1704" s="69"/>
      <c r="BU1704" s="69"/>
      <c r="BV1704" s="69"/>
      <c r="BW1704" s="69"/>
      <c r="BX1704" s="69"/>
      <c r="BY1704" s="69"/>
      <c r="BZ1704" s="69"/>
      <c r="CA1704" s="69"/>
      <c r="CB1704" s="69"/>
      <c r="CC1704" s="69"/>
      <c r="CD1704" s="69"/>
      <c r="CE1704" s="69"/>
      <c r="CF1704" s="69"/>
      <c r="CG1704" s="69"/>
      <c r="CH1704" s="69"/>
      <c r="CI1704" s="69"/>
      <c r="CJ1704" s="69"/>
      <c r="CK1704" s="69"/>
      <c r="CL1704" s="83"/>
      <c r="CM1704" s="69"/>
    </row>
    <row r="1705" spans="10:91" x14ac:dyDescent="0.25">
      <c r="J1705" s="45"/>
      <c r="K1705" s="45"/>
      <c r="L1705" s="45"/>
      <c r="M1705" s="45"/>
      <c r="N1705" s="45"/>
      <c r="O1705" s="45"/>
      <c r="P1705" s="45"/>
      <c r="Q1705" s="45"/>
      <c r="R1705" s="45"/>
      <c r="AO1705" s="34"/>
      <c r="AP1705" s="34"/>
      <c r="AQ1705" s="34"/>
      <c r="AR1705" s="34"/>
      <c r="BR1705" s="69"/>
      <c r="BS1705" s="69"/>
      <c r="BT1705" s="69"/>
      <c r="BU1705" s="69"/>
      <c r="BV1705" s="69"/>
      <c r="BW1705" s="69"/>
      <c r="BX1705" s="69"/>
      <c r="BY1705" s="69"/>
      <c r="BZ1705" s="69"/>
      <c r="CA1705" s="69"/>
      <c r="CB1705" s="69"/>
      <c r="CC1705" s="69"/>
      <c r="CD1705" s="69"/>
      <c r="CE1705" s="69"/>
      <c r="CF1705" s="69"/>
      <c r="CG1705" s="69"/>
      <c r="CH1705" s="69"/>
      <c r="CI1705" s="69"/>
      <c r="CJ1705" s="69"/>
      <c r="CK1705" s="69"/>
      <c r="CL1705" s="83"/>
      <c r="CM1705" s="69"/>
    </row>
    <row r="1706" spans="10:91" x14ac:dyDescent="0.25">
      <c r="J1706" s="45"/>
      <c r="K1706" s="45"/>
      <c r="L1706" s="45"/>
      <c r="M1706" s="45"/>
      <c r="N1706" s="45"/>
      <c r="O1706" s="45"/>
      <c r="P1706" s="45"/>
      <c r="Q1706" s="45"/>
      <c r="R1706" s="45"/>
      <c r="AO1706" s="34"/>
      <c r="AP1706" s="34"/>
      <c r="AQ1706" s="34"/>
      <c r="AR1706" s="34"/>
      <c r="BR1706" s="69"/>
      <c r="BS1706" s="69"/>
      <c r="BT1706" s="69"/>
      <c r="BU1706" s="69"/>
      <c r="BV1706" s="69"/>
      <c r="BW1706" s="69"/>
      <c r="BX1706" s="69"/>
      <c r="BY1706" s="69"/>
      <c r="BZ1706" s="69"/>
      <c r="CA1706" s="69"/>
      <c r="CB1706" s="69"/>
      <c r="CC1706" s="69"/>
      <c r="CD1706" s="69"/>
      <c r="CE1706" s="69"/>
      <c r="CF1706" s="69"/>
      <c r="CG1706" s="69"/>
      <c r="CH1706" s="69"/>
      <c r="CI1706" s="69"/>
      <c r="CJ1706" s="69"/>
      <c r="CK1706" s="69"/>
      <c r="CL1706" s="83"/>
      <c r="CM1706" s="69"/>
    </row>
    <row r="1707" spans="10:91" x14ac:dyDescent="0.25">
      <c r="J1707" s="45"/>
      <c r="K1707" s="45"/>
      <c r="L1707" s="45"/>
      <c r="M1707" s="45"/>
      <c r="N1707" s="45"/>
      <c r="O1707" s="45"/>
      <c r="P1707" s="45"/>
      <c r="Q1707" s="45"/>
      <c r="R1707" s="45"/>
      <c r="AO1707" s="34"/>
      <c r="AP1707" s="34"/>
      <c r="AQ1707" s="34"/>
      <c r="AR1707" s="34"/>
      <c r="BR1707" s="69"/>
      <c r="BS1707" s="69"/>
      <c r="BT1707" s="69"/>
      <c r="BU1707" s="69"/>
      <c r="BV1707" s="69"/>
      <c r="BW1707" s="69"/>
      <c r="BX1707" s="69"/>
      <c r="BY1707" s="69"/>
      <c r="BZ1707" s="69"/>
      <c r="CA1707" s="69"/>
      <c r="CB1707" s="69"/>
      <c r="CC1707" s="69"/>
      <c r="CD1707" s="69"/>
      <c r="CE1707" s="69"/>
      <c r="CF1707" s="69"/>
      <c r="CG1707" s="69"/>
      <c r="CH1707" s="69"/>
      <c r="CI1707" s="69"/>
      <c r="CJ1707" s="69"/>
      <c r="CK1707" s="69"/>
      <c r="CL1707" s="83"/>
      <c r="CM1707" s="69"/>
    </row>
    <row r="1708" spans="10:91" x14ac:dyDescent="0.25">
      <c r="J1708" s="45"/>
      <c r="K1708" s="45"/>
      <c r="L1708" s="45"/>
      <c r="M1708" s="45"/>
      <c r="N1708" s="45"/>
      <c r="O1708" s="45"/>
      <c r="P1708" s="45"/>
      <c r="Q1708" s="45"/>
      <c r="R1708" s="45"/>
      <c r="AO1708" s="34"/>
      <c r="AP1708" s="34"/>
      <c r="AQ1708" s="34"/>
      <c r="AR1708" s="34"/>
      <c r="BR1708" s="69"/>
      <c r="BS1708" s="69"/>
      <c r="BT1708" s="69"/>
      <c r="BU1708" s="69"/>
      <c r="BV1708" s="69"/>
      <c r="BW1708" s="69"/>
      <c r="BX1708" s="69"/>
      <c r="BY1708" s="69"/>
      <c r="BZ1708" s="69"/>
      <c r="CA1708" s="69"/>
      <c r="CB1708" s="69"/>
      <c r="CC1708" s="69"/>
      <c r="CD1708" s="69"/>
      <c r="CE1708" s="69"/>
      <c r="CF1708" s="69"/>
      <c r="CG1708" s="69"/>
      <c r="CH1708" s="69"/>
      <c r="CI1708" s="69"/>
      <c r="CJ1708" s="69"/>
      <c r="CK1708" s="69"/>
      <c r="CL1708" s="83"/>
      <c r="CM1708" s="69"/>
    </row>
    <row r="1709" spans="10:91" x14ac:dyDescent="0.25">
      <c r="J1709" s="45"/>
      <c r="K1709" s="45"/>
      <c r="L1709" s="45"/>
      <c r="M1709" s="45"/>
      <c r="N1709" s="45"/>
      <c r="O1709" s="45"/>
      <c r="P1709" s="45"/>
      <c r="Q1709" s="45"/>
      <c r="R1709" s="45"/>
      <c r="AO1709" s="34"/>
      <c r="AP1709" s="34"/>
      <c r="AQ1709" s="34"/>
      <c r="AR1709" s="34"/>
      <c r="BR1709" s="69"/>
      <c r="BS1709" s="69"/>
      <c r="BT1709" s="69"/>
      <c r="BU1709" s="69"/>
      <c r="BV1709" s="69"/>
      <c r="BW1709" s="69"/>
      <c r="BX1709" s="69"/>
      <c r="BY1709" s="69"/>
      <c r="BZ1709" s="69"/>
      <c r="CA1709" s="69"/>
      <c r="CB1709" s="69"/>
      <c r="CC1709" s="69"/>
      <c r="CD1709" s="69"/>
      <c r="CE1709" s="69"/>
      <c r="CF1709" s="69"/>
      <c r="CG1709" s="69"/>
      <c r="CH1709" s="69"/>
      <c r="CI1709" s="69"/>
      <c r="CJ1709" s="69"/>
      <c r="CK1709" s="69"/>
      <c r="CL1709" s="83"/>
      <c r="CM1709" s="69"/>
    </row>
    <row r="1710" spans="10:91" x14ac:dyDescent="0.25">
      <c r="J1710" s="45"/>
      <c r="K1710" s="45"/>
      <c r="L1710" s="45"/>
      <c r="M1710" s="45"/>
      <c r="N1710" s="45"/>
      <c r="O1710" s="45"/>
      <c r="P1710" s="45"/>
      <c r="Q1710" s="45"/>
      <c r="R1710" s="45"/>
      <c r="AO1710" s="34"/>
      <c r="AP1710" s="34"/>
      <c r="AQ1710" s="34"/>
      <c r="AR1710" s="34"/>
      <c r="BR1710" s="69"/>
      <c r="BS1710" s="69"/>
      <c r="BT1710" s="69"/>
      <c r="BU1710" s="69"/>
      <c r="BV1710" s="69"/>
      <c r="BW1710" s="69"/>
      <c r="BX1710" s="69"/>
      <c r="BY1710" s="69"/>
      <c r="BZ1710" s="69"/>
      <c r="CA1710" s="69"/>
      <c r="CB1710" s="69"/>
      <c r="CC1710" s="69"/>
      <c r="CD1710" s="69"/>
      <c r="CE1710" s="69"/>
      <c r="CF1710" s="69"/>
      <c r="CG1710" s="69"/>
      <c r="CH1710" s="69"/>
      <c r="CI1710" s="69"/>
      <c r="CJ1710" s="69"/>
      <c r="CK1710" s="69"/>
      <c r="CL1710" s="83"/>
      <c r="CM1710" s="69"/>
    </row>
    <row r="1711" spans="10:91" x14ac:dyDescent="0.25">
      <c r="J1711" s="45"/>
      <c r="K1711" s="45"/>
      <c r="L1711" s="45"/>
      <c r="M1711" s="45"/>
      <c r="N1711" s="45"/>
      <c r="O1711" s="45"/>
      <c r="P1711" s="45"/>
      <c r="Q1711" s="45"/>
      <c r="R1711" s="45"/>
      <c r="AO1711" s="34"/>
      <c r="AP1711" s="34"/>
      <c r="AQ1711" s="34"/>
      <c r="AR1711" s="34"/>
      <c r="BR1711" s="69"/>
      <c r="BS1711" s="69"/>
      <c r="BT1711" s="69"/>
      <c r="BU1711" s="69"/>
      <c r="BV1711" s="69"/>
      <c r="BW1711" s="69"/>
      <c r="BX1711" s="69"/>
      <c r="BY1711" s="69"/>
      <c r="BZ1711" s="69"/>
      <c r="CA1711" s="69"/>
      <c r="CB1711" s="69"/>
      <c r="CC1711" s="69"/>
      <c r="CD1711" s="69"/>
      <c r="CE1711" s="69"/>
      <c r="CF1711" s="69"/>
      <c r="CG1711" s="69"/>
      <c r="CH1711" s="69"/>
      <c r="CI1711" s="69"/>
      <c r="CJ1711" s="69"/>
      <c r="CK1711" s="69"/>
      <c r="CL1711" s="83"/>
      <c r="CM1711" s="69"/>
    </row>
    <row r="1712" spans="10:91" x14ac:dyDescent="0.25">
      <c r="J1712" s="45"/>
      <c r="K1712" s="45"/>
      <c r="L1712" s="45"/>
      <c r="M1712" s="45"/>
      <c r="N1712" s="45"/>
      <c r="O1712" s="45"/>
      <c r="P1712" s="45"/>
      <c r="Q1712" s="45"/>
      <c r="R1712" s="45"/>
      <c r="AO1712" s="34"/>
      <c r="AP1712" s="34"/>
      <c r="AQ1712" s="34"/>
      <c r="AR1712" s="34"/>
      <c r="BR1712" s="69"/>
      <c r="BS1712" s="69"/>
      <c r="BT1712" s="69"/>
      <c r="BU1712" s="69"/>
      <c r="BV1712" s="69"/>
      <c r="BW1712" s="69"/>
      <c r="BX1712" s="69"/>
      <c r="BY1712" s="69"/>
      <c r="BZ1712" s="69"/>
      <c r="CA1712" s="69"/>
      <c r="CB1712" s="69"/>
      <c r="CC1712" s="69"/>
      <c r="CD1712" s="69"/>
      <c r="CE1712" s="69"/>
      <c r="CF1712" s="69"/>
      <c r="CG1712" s="69"/>
      <c r="CH1712" s="69"/>
      <c r="CI1712" s="69"/>
      <c r="CJ1712" s="69"/>
      <c r="CK1712" s="69"/>
      <c r="CL1712" s="83"/>
      <c r="CM1712" s="69"/>
    </row>
    <row r="1713" spans="10:91" x14ac:dyDescent="0.25">
      <c r="J1713" s="45"/>
      <c r="K1713" s="45"/>
      <c r="L1713" s="45"/>
      <c r="M1713" s="45"/>
      <c r="N1713" s="45"/>
      <c r="O1713" s="45"/>
      <c r="P1713" s="45"/>
      <c r="Q1713" s="45"/>
      <c r="R1713" s="45"/>
      <c r="AO1713" s="34"/>
      <c r="AP1713" s="34"/>
      <c r="AQ1713" s="34"/>
      <c r="AR1713" s="34"/>
      <c r="BR1713" s="69"/>
      <c r="BS1713" s="69"/>
      <c r="BT1713" s="69"/>
      <c r="BU1713" s="69"/>
      <c r="BV1713" s="69"/>
      <c r="BW1713" s="69"/>
      <c r="BX1713" s="69"/>
      <c r="BY1713" s="69"/>
      <c r="BZ1713" s="69"/>
      <c r="CA1713" s="69"/>
      <c r="CB1713" s="69"/>
      <c r="CC1713" s="69"/>
      <c r="CD1713" s="69"/>
      <c r="CE1713" s="69"/>
      <c r="CF1713" s="69"/>
      <c r="CG1713" s="69"/>
      <c r="CH1713" s="69"/>
      <c r="CI1713" s="69"/>
      <c r="CJ1713" s="69"/>
      <c r="CK1713" s="69"/>
      <c r="CL1713" s="83"/>
      <c r="CM1713" s="69"/>
    </row>
    <row r="1714" spans="10:91" x14ac:dyDescent="0.25">
      <c r="J1714" s="45"/>
      <c r="K1714" s="45"/>
      <c r="L1714" s="45"/>
      <c r="M1714" s="45"/>
      <c r="N1714" s="45"/>
      <c r="O1714" s="45"/>
      <c r="P1714" s="45"/>
      <c r="Q1714" s="45"/>
      <c r="R1714" s="45"/>
      <c r="AO1714" s="34"/>
      <c r="AP1714" s="34"/>
      <c r="AQ1714" s="34"/>
      <c r="AR1714" s="34"/>
      <c r="BR1714" s="69"/>
      <c r="BS1714" s="69"/>
      <c r="BT1714" s="69"/>
      <c r="BU1714" s="69"/>
      <c r="BV1714" s="69"/>
      <c r="BW1714" s="69"/>
      <c r="BX1714" s="69"/>
      <c r="BY1714" s="69"/>
      <c r="BZ1714" s="69"/>
      <c r="CA1714" s="69"/>
      <c r="CB1714" s="69"/>
      <c r="CC1714" s="69"/>
      <c r="CD1714" s="69"/>
      <c r="CE1714" s="69"/>
      <c r="CF1714" s="69"/>
      <c r="CG1714" s="69"/>
      <c r="CH1714" s="69"/>
      <c r="CI1714" s="69"/>
      <c r="CJ1714" s="69"/>
      <c r="CK1714" s="69"/>
      <c r="CL1714" s="83"/>
      <c r="CM1714" s="69"/>
    </row>
    <row r="1715" spans="10:91" x14ac:dyDescent="0.25">
      <c r="J1715" s="45"/>
      <c r="K1715" s="45"/>
      <c r="L1715" s="45"/>
      <c r="M1715" s="45"/>
      <c r="N1715" s="45"/>
      <c r="O1715" s="45"/>
      <c r="P1715" s="45"/>
      <c r="Q1715" s="45"/>
      <c r="R1715" s="45"/>
      <c r="AO1715" s="34"/>
      <c r="AP1715" s="34"/>
      <c r="AQ1715" s="34"/>
      <c r="AR1715" s="34"/>
      <c r="BR1715" s="69"/>
      <c r="BS1715" s="69"/>
      <c r="BT1715" s="69"/>
      <c r="BU1715" s="69"/>
      <c r="BV1715" s="69"/>
      <c r="BW1715" s="69"/>
      <c r="BX1715" s="69"/>
      <c r="BY1715" s="69"/>
      <c r="BZ1715" s="69"/>
      <c r="CA1715" s="69"/>
      <c r="CB1715" s="69"/>
      <c r="CC1715" s="69"/>
      <c r="CD1715" s="69"/>
      <c r="CE1715" s="69"/>
      <c r="CF1715" s="69"/>
      <c r="CG1715" s="69"/>
      <c r="CH1715" s="69"/>
      <c r="CI1715" s="69"/>
      <c r="CJ1715" s="69"/>
      <c r="CK1715" s="69"/>
      <c r="CL1715" s="83"/>
      <c r="CM1715" s="69"/>
    </row>
    <row r="1716" spans="10:91" x14ac:dyDescent="0.25">
      <c r="J1716" s="45"/>
      <c r="K1716" s="45"/>
      <c r="L1716" s="45"/>
      <c r="M1716" s="45"/>
      <c r="N1716" s="45"/>
      <c r="O1716" s="45"/>
      <c r="P1716" s="45"/>
      <c r="Q1716" s="45"/>
      <c r="R1716" s="45"/>
      <c r="AO1716" s="34"/>
      <c r="AP1716" s="34"/>
      <c r="AQ1716" s="34"/>
      <c r="AR1716" s="34"/>
      <c r="BR1716" s="69"/>
      <c r="BS1716" s="69"/>
      <c r="BT1716" s="69"/>
      <c r="BU1716" s="69"/>
      <c r="BV1716" s="69"/>
      <c r="BW1716" s="69"/>
      <c r="BX1716" s="69"/>
      <c r="BY1716" s="69"/>
      <c r="BZ1716" s="69"/>
      <c r="CA1716" s="69"/>
      <c r="CB1716" s="69"/>
      <c r="CC1716" s="69"/>
      <c r="CD1716" s="69"/>
      <c r="CE1716" s="69"/>
      <c r="CF1716" s="69"/>
      <c r="CG1716" s="69"/>
      <c r="CH1716" s="69"/>
      <c r="CI1716" s="69"/>
      <c r="CJ1716" s="69"/>
      <c r="CK1716" s="69"/>
      <c r="CL1716" s="83"/>
      <c r="CM1716" s="69"/>
    </row>
    <row r="1717" spans="10:91" x14ac:dyDescent="0.25">
      <c r="J1717" s="45"/>
      <c r="K1717" s="45"/>
      <c r="L1717" s="45"/>
      <c r="M1717" s="45"/>
      <c r="N1717" s="45"/>
      <c r="O1717" s="45"/>
      <c r="P1717" s="45"/>
      <c r="Q1717" s="45"/>
      <c r="R1717" s="45"/>
      <c r="AO1717" s="34"/>
      <c r="AP1717" s="34"/>
      <c r="AQ1717" s="34"/>
      <c r="AR1717" s="34"/>
      <c r="BR1717" s="69"/>
      <c r="BS1717" s="69"/>
      <c r="BT1717" s="69"/>
      <c r="BU1717" s="69"/>
      <c r="BV1717" s="69"/>
      <c r="BW1717" s="69"/>
      <c r="BX1717" s="69"/>
      <c r="BY1717" s="69"/>
      <c r="BZ1717" s="69"/>
      <c r="CA1717" s="69"/>
      <c r="CB1717" s="69"/>
      <c r="CC1717" s="69"/>
      <c r="CD1717" s="69"/>
      <c r="CE1717" s="69"/>
      <c r="CF1717" s="69"/>
      <c r="CG1717" s="69"/>
      <c r="CH1717" s="69"/>
      <c r="CI1717" s="69"/>
      <c r="CJ1717" s="69"/>
      <c r="CK1717" s="69"/>
      <c r="CL1717" s="83"/>
      <c r="CM1717" s="69"/>
    </row>
    <row r="1718" spans="10:91" x14ac:dyDescent="0.25">
      <c r="J1718" s="45"/>
      <c r="K1718" s="45"/>
      <c r="L1718" s="45"/>
      <c r="M1718" s="45"/>
      <c r="N1718" s="45"/>
      <c r="O1718" s="45"/>
      <c r="P1718" s="45"/>
      <c r="Q1718" s="45"/>
      <c r="R1718" s="45"/>
      <c r="AO1718" s="34"/>
      <c r="AP1718" s="34"/>
      <c r="AQ1718" s="34"/>
      <c r="AR1718" s="34"/>
      <c r="BR1718" s="69"/>
      <c r="BS1718" s="69"/>
      <c r="BT1718" s="69"/>
      <c r="BU1718" s="69"/>
      <c r="BV1718" s="69"/>
      <c r="BW1718" s="69"/>
      <c r="BX1718" s="69"/>
      <c r="BY1718" s="69"/>
      <c r="BZ1718" s="69"/>
      <c r="CA1718" s="69"/>
      <c r="CB1718" s="69"/>
      <c r="CC1718" s="69"/>
      <c r="CD1718" s="69"/>
      <c r="CE1718" s="69"/>
      <c r="CF1718" s="69"/>
      <c r="CG1718" s="69"/>
      <c r="CH1718" s="69"/>
      <c r="CI1718" s="69"/>
      <c r="CJ1718" s="69"/>
      <c r="CK1718" s="69"/>
      <c r="CL1718" s="83"/>
      <c r="CM1718" s="69"/>
    </row>
    <row r="1719" spans="10:91" x14ac:dyDescent="0.25">
      <c r="J1719" s="45"/>
      <c r="K1719" s="45"/>
      <c r="L1719" s="45"/>
      <c r="M1719" s="45"/>
      <c r="N1719" s="45"/>
      <c r="O1719" s="45"/>
      <c r="P1719" s="45"/>
      <c r="Q1719" s="45"/>
      <c r="R1719" s="45"/>
      <c r="AO1719" s="34"/>
      <c r="AP1719" s="34"/>
      <c r="AQ1719" s="34"/>
      <c r="AR1719" s="34"/>
      <c r="BR1719" s="69"/>
      <c r="BS1719" s="69"/>
      <c r="BT1719" s="69"/>
      <c r="BU1719" s="69"/>
      <c r="BV1719" s="69"/>
      <c r="BW1719" s="69"/>
      <c r="BX1719" s="69"/>
      <c r="BY1719" s="69"/>
      <c r="BZ1719" s="69"/>
      <c r="CA1719" s="69"/>
      <c r="CB1719" s="69"/>
      <c r="CC1719" s="69"/>
      <c r="CD1719" s="69"/>
      <c r="CE1719" s="69"/>
      <c r="CF1719" s="69"/>
      <c r="CG1719" s="69"/>
      <c r="CH1719" s="69"/>
      <c r="CI1719" s="69"/>
      <c r="CJ1719" s="69"/>
      <c r="CK1719" s="69"/>
      <c r="CL1719" s="83"/>
      <c r="CM1719" s="69"/>
    </row>
    <row r="1720" spans="10:91" x14ac:dyDescent="0.25">
      <c r="J1720" s="45"/>
      <c r="K1720" s="45"/>
      <c r="L1720" s="45"/>
      <c r="M1720" s="45"/>
      <c r="N1720" s="45"/>
      <c r="O1720" s="45"/>
      <c r="P1720" s="45"/>
      <c r="Q1720" s="45"/>
      <c r="R1720" s="45"/>
      <c r="AO1720" s="34"/>
      <c r="AP1720" s="34"/>
      <c r="AQ1720" s="34"/>
      <c r="AR1720" s="34"/>
      <c r="BR1720" s="69"/>
      <c r="BS1720" s="69"/>
      <c r="BT1720" s="69"/>
      <c r="BU1720" s="69"/>
      <c r="BV1720" s="69"/>
      <c r="BW1720" s="69"/>
      <c r="BX1720" s="69"/>
      <c r="BY1720" s="69"/>
      <c r="BZ1720" s="69"/>
      <c r="CA1720" s="69"/>
      <c r="CB1720" s="69"/>
      <c r="CC1720" s="69"/>
      <c r="CD1720" s="69"/>
      <c r="CE1720" s="69"/>
      <c r="CF1720" s="69"/>
      <c r="CG1720" s="69"/>
      <c r="CH1720" s="69"/>
      <c r="CI1720" s="69"/>
      <c r="CJ1720" s="69"/>
      <c r="CK1720" s="69"/>
      <c r="CL1720" s="83"/>
      <c r="CM1720" s="69"/>
    </row>
    <row r="1721" spans="10:91" x14ac:dyDescent="0.25">
      <c r="J1721" s="45"/>
      <c r="K1721" s="45"/>
      <c r="L1721" s="45"/>
      <c r="M1721" s="45"/>
      <c r="N1721" s="45"/>
      <c r="O1721" s="45"/>
      <c r="P1721" s="45"/>
      <c r="Q1721" s="45"/>
      <c r="R1721" s="45"/>
      <c r="AO1721" s="34"/>
      <c r="AP1721" s="34"/>
      <c r="AQ1721" s="34"/>
      <c r="AR1721" s="34"/>
      <c r="BR1721" s="69"/>
      <c r="BS1721" s="69"/>
      <c r="BT1721" s="69"/>
      <c r="BU1721" s="69"/>
      <c r="BV1721" s="69"/>
      <c r="BW1721" s="69"/>
      <c r="BX1721" s="69"/>
      <c r="BY1721" s="69"/>
      <c r="BZ1721" s="69"/>
      <c r="CA1721" s="69"/>
      <c r="CB1721" s="69"/>
      <c r="CC1721" s="69"/>
      <c r="CD1721" s="69"/>
      <c r="CE1721" s="69"/>
      <c r="CF1721" s="69"/>
      <c r="CG1721" s="69"/>
      <c r="CH1721" s="69"/>
      <c r="CI1721" s="69"/>
      <c r="CJ1721" s="69"/>
      <c r="CK1721" s="69"/>
      <c r="CL1721" s="83"/>
      <c r="CM1721" s="69"/>
    </row>
    <row r="1722" spans="10:91" x14ac:dyDescent="0.25">
      <c r="J1722" s="45"/>
      <c r="K1722" s="45"/>
      <c r="L1722" s="45"/>
      <c r="M1722" s="45"/>
      <c r="N1722" s="45"/>
      <c r="O1722" s="45"/>
      <c r="P1722" s="45"/>
      <c r="Q1722" s="45"/>
      <c r="R1722" s="45"/>
      <c r="AO1722" s="34"/>
      <c r="AP1722" s="34"/>
      <c r="AQ1722" s="34"/>
      <c r="AR1722" s="34"/>
      <c r="BR1722" s="69"/>
      <c r="BS1722" s="69"/>
      <c r="BT1722" s="69"/>
      <c r="BU1722" s="69"/>
      <c r="BV1722" s="69"/>
      <c r="BW1722" s="69"/>
      <c r="BX1722" s="69"/>
      <c r="BY1722" s="69"/>
      <c r="BZ1722" s="69"/>
      <c r="CA1722" s="69"/>
      <c r="CB1722" s="69"/>
      <c r="CC1722" s="69"/>
      <c r="CD1722" s="69"/>
      <c r="CE1722" s="69"/>
      <c r="CF1722" s="69"/>
      <c r="CG1722" s="69"/>
      <c r="CH1722" s="69"/>
      <c r="CI1722" s="69"/>
      <c r="CJ1722" s="69"/>
      <c r="CK1722" s="69"/>
      <c r="CL1722" s="83"/>
      <c r="CM1722" s="69"/>
    </row>
    <row r="1723" spans="10:91" x14ac:dyDescent="0.25">
      <c r="J1723" s="45"/>
      <c r="K1723" s="45"/>
      <c r="L1723" s="45"/>
      <c r="M1723" s="45"/>
      <c r="N1723" s="45"/>
      <c r="O1723" s="45"/>
      <c r="P1723" s="45"/>
      <c r="Q1723" s="45"/>
      <c r="R1723" s="45"/>
      <c r="AO1723" s="34"/>
      <c r="AP1723" s="34"/>
      <c r="AQ1723" s="34"/>
      <c r="AR1723" s="34"/>
      <c r="BR1723" s="69"/>
      <c r="BS1723" s="69"/>
      <c r="BT1723" s="69"/>
      <c r="BU1723" s="69"/>
      <c r="BV1723" s="69"/>
      <c r="BW1723" s="69"/>
      <c r="BX1723" s="69"/>
      <c r="BY1723" s="69"/>
      <c r="BZ1723" s="69"/>
      <c r="CA1723" s="69"/>
      <c r="CB1723" s="69"/>
      <c r="CC1723" s="69"/>
      <c r="CD1723" s="69"/>
      <c r="CE1723" s="69"/>
      <c r="CF1723" s="69"/>
      <c r="CG1723" s="69"/>
      <c r="CH1723" s="69"/>
      <c r="CI1723" s="69"/>
      <c r="CJ1723" s="69"/>
      <c r="CK1723" s="69"/>
      <c r="CL1723" s="83"/>
      <c r="CM1723" s="69"/>
    </row>
    <row r="1724" spans="10:91" x14ac:dyDescent="0.25">
      <c r="J1724" s="45"/>
      <c r="K1724" s="45"/>
      <c r="L1724" s="45"/>
      <c r="M1724" s="45"/>
      <c r="N1724" s="45"/>
      <c r="O1724" s="45"/>
      <c r="P1724" s="45"/>
      <c r="Q1724" s="45"/>
      <c r="R1724" s="45"/>
      <c r="AO1724" s="34"/>
      <c r="AP1724" s="34"/>
      <c r="AQ1724" s="34"/>
      <c r="AR1724" s="34"/>
      <c r="BR1724" s="69"/>
      <c r="BS1724" s="69"/>
      <c r="BT1724" s="69"/>
      <c r="BU1724" s="69"/>
      <c r="BV1724" s="69"/>
      <c r="BW1724" s="69"/>
      <c r="BX1724" s="69"/>
      <c r="BY1724" s="69"/>
      <c r="BZ1724" s="69"/>
      <c r="CA1724" s="69"/>
      <c r="CB1724" s="69"/>
      <c r="CC1724" s="69"/>
      <c r="CD1724" s="69"/>
      <c r="CE1724" s="69"/>
      <c r="CF1724" s="69"/>
      <c r="CG1724" s="69"/>
      <c r="CH1724" s="69"/>
      <c r="CI1724" s="69"/>
      <c r="CJ1724" s="69"/>
      <c r="CK1724" s="69"/>
      <c r="CL1724" s="83"/>
      <c r="CM1724" s="69"/>
    </row>
    <row r="1725" spans="10:91" x14ac:dyDescent="0.25">
      <c r="J1725" s="45"/>
      <c r="K1725" s="45"/>
      <c r="L1725" s="45"/>
      <c r="M1725" s="45"/>
      <c r="N1725" s="45"/>
      <c r="O1725" s="45"/>
      <c r="P1725" s="45"/>
      <c r="Q1725" s="45"/>
      <c r="R1725" s="45"/>
      <c r="AO1725" s="34"/>
      <c r="AP1725" s="34"/>
      <c r="AQ1725" s="34"/>
      <c r="AR1725" s="34"/>
      <c r="BR1725" s="69"/>
      <c r="BS1725" s="69"/>
      <c r="BT1725" s="69"/>
      <c r="BU1725" s="69"/>
      <c r="BV1725" s="69"/>
      <c r="BW1725" s="69"/>
      <c r="BX1725" s="69"/>
      <c r="BY1725" s="69"/>
      <c r="BZ1725" s="69"/>
      <c r="CA1725" s="69"/>
      <c r="CB1725" s="69"/>
      <c r="CC1725" s="69"/>
      <c r="CD1725" s="69"/>
      <c r="CE1725" s="69"/>
      <c r="CF1725" s="69"/>
      <c r="CG1725" s="69"/>
      <c r="CH1725" s="69"/>
      <c r="CI1725" s="69"/>
      <c r="CJ1725" s="69"/>
      <c r="CK1725" s="69"/>
      <c r="CL1725" s="83"/>
      <c r="CM1725" s="69"/>
    </row>
    <row r="1726" spans="10:91" x14ac:dyDescent="0.25">
      <c r="J1726" s="45"/>
      <c r="K1726" s="45"/>
      <c r="L1726" s="45"/>
      <c r="M1726" s="45"/>
      <c r="N1726" s="45"/>
      <c r="O1726" s="45"/>
      <c r="P1726" s="45"/>
      <c r="Q1726" s="45"/>
      <c r="R1726" s="45"/>
      <c r="AO1726" s="34"/>
      <c r="AP1726" s="34"/>
      <c r="AQ1726" s="34"/>
      <c r="AR1726" s="34"/>
      <c r="BR1726" s="69"/>
      <c r="BS1726" s="69"/>
      <c r="BT1726" s="69"/>
      <c r="BU1726" s="69"/>
      <c r="BV1726" s="69"/>
      <c r="BW1726" s="69"/>
      <c r="BX1726" s="69"/>
      <c r="BY1726" s="69"/>
      <c r="BZ1726" s="69"/>
      <c r="CA1726" s="69"/>
      <c r="CB1726" s="69"/>
      <c r="CC1726" s="69"/>
      <c r="CD1726" s="69"/>
      <c r="CE1726" s="69"/>
      <c r="CF1726" s="69"/>
      <c r="CG1726" s="69"/>
      <c r="CH1726" s="69"/>
      <c r="CI1726" s="69"/>
      <c r="CJ1726" s="69"/>
      <c r="CK1726" s="69"/>
      <c r="CL1726" s="83"/>
      <c r="CM1726" s="69"/>
    </row>
    <row r="1727" spans="10:91" x14ac:dyDescent="0.25">
      <c r="J1727" s="45"/>
      <c r="K1727" s="45"/>
      <c r="L1727" s="45"/>
      <c r="M1727" s="45"/>
      <c r="N1727" s="45"/>
      <c r="O1727" s="45"/>
      <c r="P1727" s="45"/>
      <c r="Q1727" s="45"/>
      <c r="R1727" s="45"/>
      <c r="AO1727" s="34"/>
      <c r="AP1727" s="34"/>
      <c r="AQ1727" s="34"/>
      <c r="AR1727" s="34"/>
      <c r="BR1727" s="69"/>
      <c r="BS1727" s="69"/>
      <c r="BT1727" s="69"/>
      <c r="BU1727" s="69"/>
      <c r="BV1727" s="69"/>
      <c r="BW1727" s="69"/>
      <c r="BX1727" s="69"/>
      <c r="BY1727" s="69"/>
      <c r="BZ1727" s="69"/>
      <c r="CA1727" s="69"/>
      <c r="CB1727" s="69"/>
      <c r="CC1727" s="69"/>
      <c r="CD1727" s="69"/>
      <c r="CE1727" s="69"/>
      <c r="CF1727" s="69"/>
      <c r="CG1727" s="69"/>
      <c r="CH1727" s="69"/>
      <c r="CI1727" s="69"/>
      <c r="CJ1727" s="69"/>
      <c r="CK1727" s="69"/>
      <c r="CL1727" s="83"/>
      <c r="CM1727" s="69"/>
    </row>
    <row r="1728" spans="10:91" x14ac:dyDescent="0.25">
      <c r="J1728" s="45"/>
      <c r="K1728" s="45"/>
      <c r="L1728" s="45"/>
      <c r="M1728" s="45"/>
      <c r="N1728" s="45"/>
      <c r="O1728" s="45"/>
      <c r="P1728" s="45"/>
      <c r="Q1728" s="45"/>
      <c r="R1728" s="45"/>
      <c r="AO1728" s="34"/>
      <c r="AP1728" s="34"/>
      <c r="AQ1728" s="34"/>
      <c r="AR1728" s="34"/>
      <c r="BR1728" s="69"/>
      <c r="BS1728" s="69"/>
      <c r="BT1728" s="69"/>
      <c r="BU1728" s="69"/>
      <c r="BV1728" s="69"/>
      <c r="BW1728" s="69"/>
      <c r="BX1728" s="69"/>
      <c r="BY1728" s="69"/>
      <c r="BZ1728" s="69"/>
      <c r="CA1728" s="69"/>
      <c r="CB1728" s="69"/>
      <c r="CC1728" s="69"/>
      <c r="CD1728" s="69"/>
      <c r="CE1728" s="69"/>
      <c r="CF1728" s="69"/>
      <c r="CG1728" s="69"/>
      <c r="CH1728" s="69"/>
      <c r="CI1728" s="69"/>
      <c r="CJ1728" s="69"/>
      <c r="CK1728" s="69"/>
      <c r="CL1728" s="83"/>
      <c r="CM1728" s="69"/>
    </row>
    <row r="1729" spans="10:91" x14ac:dyDescent="0.25">
      <c r="J1729" s="45"/>
      <c r="K1729" s="45"/>
      <c r="L1729" s="45"/>
      <c r="M1729" s="45"/>
      <c r="N1729" s="45"/>
      <c r="O1729" s="45"/>
      <c r="P1729" s="45"/>
      <c r="Q1729" s="45"/>
      <c r="R1729" s="45"/>
      <c r="AO1729" s="34"/>
      <c r="AP1729" s="34"/>
      <c r="AQ1729" s="34"/>
      <c r="AR1729" s="34"/>
      <c r="BR1729" s="69"/>
      <c r="BS1729" s="69"/>
      <c r="BT1729" s="69"/>
      <c r="BU1729" s="69"/>
      <c r="BV1729" s="69"/>
      <c r="BW1729" s="69"/>
      <c r="BX1729" s="69"/>
      <c r="BY1729" s="69"/>
      <c r="BZ1729" s="69"/>
      <c r="CA1729" s="69"/>
      <c r="CB1729" s="69"/>
      <c r="CC1729" s="69"/>
      <c r="CD1729" s="69"/>
      <c r="CE1729" s="69"/>
      <c r="CF1729" s="69"/>
      <c r="CG1729" s="69"/>
      <c r="CH1729" s="69"/>
      <c r="CI1729" s="69"/>
      <c r="CJ1729" s="69"/>
      <c r="CK1729" s="69"/>
      <c r="CL1729" s="83"/>
      <c r="CM1729" s="69"/>
    </row>
    <row r="1730" spans="10:91" x14ac:dyDescent="0.25">
      <c r="J1730" s="45"/>
      <c r="K1730" s="45"/>
      <c r="L1730" s="45"/>
      <c r="M1730" s="45"/>
      <c r="N1730" s="45"/>
      <c r="O1730" s="45"/>
      <c r="P1730" s="45"/>
      <c r="Q1730" s="45"/>
      <c r="R1730" s="45"/>
      <c r="AO1730" s="34"/>
      <c r="AP1730" s="34"/>
      <c r="AQ1730" s="34"/>
      <c r="AR1730" s="34"/>
      <c r="BR1730" s="69"/>
      <c r="BS1730" s="69"/>
      <c r="BT1730" s="69"/>
      <c r="BU1730" s="69"/>
      <c r="BV1730" s="69"/>
      <c r="BW1730" s="69"/>
      <c r="BX1730" s="69"/>
      <c r="BY1730" s="69"/>
      <c r="BZ1730" s="69"/>
      <c r="CA1730" s="69"/>
      <c r="CB1730" s="69"/>
      <c r="CC1730" s="69"/>
      <c r="CD1730" s="69"/>
      <c r="CE1730" s="69"/>
      <c r="CF1730" s="69"/>
      <c r="CG1730" s="69"/>
      <c r="CH1730" s="69"/>
      <c r="CI1730" s="69"/>
      <c r="CJ1730" s="69"/>
      <c r="CK1730" s="69"/>
      <c r="CL1730" s="83"/>
      <c r="CM1730" s="69"/>
    </row>
    <row r="1731" spans="10:91" x14ac:dyDescent="0.25">
      <c r="J1731" s="45"/>
      <c r="K1731" s="45"/>
      <c r="L1731" s="45"/>
      <c r="M1731" s="45"/>
      <c r="N1731" s="45"/>
      <c r="O1731" s="45"/>
      <c r="P1731" s="45"/>
      <c r="Q1731" s="45"/>
      <c r="R1731" s="45"/>
      <c r="AO1731" s="34"/>
      <c r="AP1731" s="34"/>
      <c r="AQ1731" s="34"/>
      <c r="AR1731" s="34"/>
      <c r="BR1731" s="69"/>
      <c r="BS1731" s="69"/>
      <c r="BT1731" s="69"/>
      <c r="BU1731" s="69"/>
      <c r="BV1731" s="69"/>
      <c r="BW1731" s="69"/>
      <c r="BX1731" s="69"/>
      <c r="BY1731" s="69"/>
      <c r="BZ1731" s="69"/>
      <c r="CA1731" s="69"/>
      <c r="CB1731" s="69"/>
      <c r="CC1731" s="69"/>
      <c r="CD1731" s="69"/>
      <c r="CE1731" s="69"/>
      <c r="CF1731" s="69"/>
      <c r="CG1731" s="69"/>
      <c r="CH1731" s="69"/>
      <c r="CI1731" s="69"/>
      <c r="CJ1731" s="69"/>
      <c r="CK1731" s="69"/>
      <c r="CL1731" s="83"/>
      <c r="CM1731" s="69"/>
    </row>
    <row r="1732" spans="10:91" x14ac:dyDescent="0.25">
      <c r="J1732" s="45"/>
      <c r="K1732" s="45"/>
      <c r="L1732" s="45"/>
      <c r="M1732" s="45"/>
      <c r="N1732" s="45"/>
      <c r="O1732" s="45"/>
      <c r="P1732" s="45"/>
      <c r="Q1732" s="45"/>
      <c r="R1732" s="45"/>
      <c r="AO1732" s="34"/>
      <c r="AP1732" s="34"/>
      <c r="AQ1732" s="34"/>
      <c r="AR1732" s="34"/>
      <c r="BR1732" s="69"/>
      <c r="BS1732" s="69"/>
      <c r="BT1732" s="69"/>
      <c r="BU1732" s="69"/>
      <c r="BV1732" s="69"/>
      <c r="BW1732" s="69"/>
      <c r="BX1732" s="69"/>
      <c r="BY1732" s="69"/>
      <c r="BZ1732" s="69"/>
      <c r="CA1732" s="69"/>
      <c r="CB1732" s="69"/>
      <c r="CC1732" s="69"/>
      <c r="CD1732" s="69"/>
      <c r="CE1732" s="69"/>
      <c r="CF1732" s="69"/>
      <c r="CG1732" s="69"/>
      <c r="CH1732" s="69"/>
      <c r="CI1732" s="69"/>
      <c r="CJ1732" s="69"/>
      <c r="CK1732" s="69"/>
      <c r="CL1732" s="83"/>
      <c r="CM1732" s="69"/>
    </row>
    <row r="1733" spans="10:91" x14ac:dyDescent="0.25">
      <c r="J1733" s="45"/>
      <c r="K1733" s="45"/>
      <c r="L1733" s="45"/>
      <c r="M1733" s="45"/>
      <c r="N1733" s="45"/>
      <c r="O1733" s="45"/>
      <c r="P1733" s="45"/>
      <c r="Q1733" s="45"/>
      <c r="R1733" s="45"/>
      <c r="AO1733" s="34"/>
      <c r="AP1733" s="34"/>
      <c r="AQ1733" s="34"/>
      <c r="AR1733" s="34"/>
      <c r="BR1733" s="69"/>
      <c r="BS1733" s="69"/>
      <c r="BT1733" s="69"/>
      <c r="BU1733" s="69"/>
      <c r="BV1733" s="69"/>
      <c r="BW1733" s="69"/>
      <c r="BX1733" s="69"/>
      <c r="BY1733" s="69"/>
      <c r="BZ1733" s="69"/>
      <c r="CA1733" s="69"/>
      <c r="CB1733" s="69"/>
      <c r="CC1733" s="69"/>
      <c r="CD1733" s="69"/>
      <c r="CE1733" s="69"/>
      <c r="CF1733" s="69"/>
      <c r="CG1733" s="69"/>
      <c r="CH1733" s="69"/>
      <c r="CI1733" s="69"/>
      <c r="CJ1733" s="69"/>
      <c r="CK1733" s="69"/>
      <c r="CL1733" s="83"/>
      <c r="CM1733" s="69"/>
    </row>
    <row r="1734" spans="10:91" x14ac:dyDescent="0.25">
      <c r="J1734" s="45"/>
      <c r="K1734" s="45"/>
      <c r="L1734" s="45"/>
      <c r="M1734" s="45"/>
      <c r="N1734" s="45"/>
      <c r="O1734" s="45"/>
      <c r="P1734" s="45"/>
      <c r="Q1734" s="45"/>
      <c r="R1734" s="45"/>
      <c r="AO1734" s="34"/>
      <c r="AP1734" s="34"/>
      <c r="AQ1734" s="34"/>
      <c r="AR1734" s="34"/>
      <c r="BR1734" s="69"/>
      <c r="BS1734" s="69"/>
      <c r="BT1734" s="69"/>
      <c r="BU1734" s="69"/>
      <c r="BV1734" s="69"/>
      <c r="BW1734" s="69"/>
      <c r="BX1734" s="69"/>
      <c r="BY1734" s="69"/>
      <c r="BZ1734" s="69"/>
      <c r="CA1734" s="69"/>
      <c r="CB1734" s="69"/>
      <c r="CC1734" s="69"/>
      <c r="CD1734" s="69"/>
      <c r="CE1734" s="69"/>
      <c r="CF1734" s="69"/>
      <c r="CG1734" s="69"/>
      <c r="CH1734" s="69"/>
      <c r="CI1734" s="69"/>
      <c r="CJ1734" s="69"/>
      <c r="CK1734" s="69"/>
      <c r="CL1734" s="83"/>
      <c r="CM1734" s="69"/>
    </row>
    <row r="1735" spans="10:91" x14ac:dyDescent="0.25">
      <c r="J1735" s="45"/>
      <c r="K1735" s="45"/>
      <c r="L1735" s="45"/>
      <c r="M1735" s="45"/>
      <c r="N1735" s="45"/>
      <c r="O1735" s="45"/>
      <c r="P1735" s="45"/>
      <c r="Q1735" s="45"/>
      <c r="R1735" s="45"/>
      <c r="AO1735" s="34"/>
      <c r="AP1735" s="34"/>
      <c r="AQ1735" s="34"/>
      <c r="AR1735" s="34"/>
      <c r="BR1735" s="69"/>
      <c r="BS1735" s="69"/>
      <c r="BT1735" s="69"/>
      <c r="BU1735" s="69"/>
      <c r="BV1735" s="69"/>
      <c r="BW1735" s="69"/>
      <c r="BX1735" s="69"/>
      <c r="BY1735" s="69"/>
      <c r="BZ1735" s="69"/>
      <c r="CA1735" s="69"/>
      <c r="CB1735" s="69"/>
      <c r="CC1735" s="69"/>
      <c r="CD1735" s="69"/>
      <c r="CE1735" s="69"/>
      <c r="CF1735" s="69"/>
      <c r="CG1735" s="69"/>
      <c r="CH1735" s="69"/>
      <c r="CI1735" s="69"/>
      <c r="CJ1735" s="69"/>
      <c r="CK1735" s="69"/>
      <c r="CL1735" s="83"/>
      <c r="CM1735" s="69"/>
    </row>
    <row r="1736" spans="10:91" x14ac:dyDescent="0.25">
      <c r="J1736" s="45"/>
      <c r="K1736" s="45"/>
      <c r="L1736" s="45"/>
      <c r="M1736" s="45"/>
      <c r="N1736" s="45"/>
      <c r="O1736" s="45"/>
      <c r="P1736" s="45"/>
      <c r="Q1736" s="45"/>
      <c r="R1736" s="45"/>
      <c r="AO1736" s="34"/>
      <c r="AP1736" s="34"/>
      <c r="AQ1736" s="34"/>
      <c r="AR1736" s="34"/>
      <c r="BR1736" s="69"/>
      <c r="BS1736" s="69"/>
      <c r="BT1736" s="69"/>
      <c r="BU1736" s="69"/>
      <c r="BV1736" s="69"/>
      <c r="BW1736" s="69"/>
      <c r="BX1736" s="69"/>
      <c r="BY1736" s="69"/>
      <c r="BZ1736" s="69"/>
      <c r="CA1736" s="69"/>
      <c r="CB1736" s="69"/>
      <c r="CC1736" s="69"/>
      <c r="CD1736" s="69"/>
      <c r="CE1736" s="69"/>
      <c r="CF1736" s="69"/>
      <c r="CG1736" s="69"/>
      <c r="CH1736" s="69"/>
      <c r="CI1736" s="69"/>
      <c r="CJ1736" s="69"/>
      <c r="CK1736" s="69"/>
      <c r="CL1736" s="83"/>
      <c r="CM1736" s="69"/>
    </row>
    <row r="1737" spans="10:91" x14ac:dyDescent="0.25">
      <c r="J1737" s="45"/>
      <c r="K1737" s="45"/>
      <c r="L1737" s="45"/>
      <c r="M1737" s="45"/>
      <c r="N1737" s="45"/>
      <c r="O1737" s="45"/>
      <c r="P1737" s="45"/>
      <c r="Q1737" s="45"/>
      <c r="R1737" s="45"/>
      <c r="AO1737" s="34"/>
      <c r="AP1737" s="34"/>
      <c r="AQ1737" s="34"/>
      <c r="AR1737" s="34"/>
      <c r="BR1737" s="69"/>
      <c r="BS1737" s="69"/>
      <c r="BT1737" s="69"/>
      <c r="BU1737" s="69"/>
      <c r="BV1737" s="69"/>
      <c r="BW1737" s="69"/>
      <c r="BX1737" s="69"/>
      <c r="BY1737" s="69"/>
      <c r="BZ1737" s="69"/>
      <c r="CA1737" s="69"/>
      <c r="CB1737" s="69"/>
      <c r="CC1737" s="69"/>
      <c r="CD1737" s="69"/>
      <c r="CE1737" s="69"/>
      <c r="CF1737" s="69"/>
      <c r="CG1737" s="69"/>
      <c r="CH1737" s="69"/>
      <c r="CI1737" s="69"/>
      <c r="CJ1737" s="69"/>
      <c r="CK1737" s="69"/>
      <c r="CL1737" s="83"/>
      <c r="CM1737" s="69"/>
    </row>
    <row r="1738" spans="10:91" x14ac:dyDescent="0.25">
      <c r="J1738" s="45"/>
      <c r="K1738" s="45"/>
      <c r="L1738" s="45"/>
      <c r="M1738" s="45"/>
      <c r="N1738" s="45"/>
      <c r="O1738" s="45"/>
      <c r="P1738" s="45"/>
      <c r="Q1738" s="45"/>
      <c r="R1738" s="45"/>
      <c r="AO1738" s="34"/>
      <c r="AP1738" s="34"/>
      <c r="AQ1738" s="34"/>
      <c r="AR1738" s="34"/>
      <c r="BR1738" s="69"/>
      <c r="BS1738" s="69"/>
      <c r="BT1738" s="69"/>
      <c r="BU1738" s="69"/>
      <c r="BV1738" s="69"/>
      <c r="BW1738" s="69"/>
      <c r="BX1738" s="69"/>
      <c r="BY1738" s="69"/>
      <c r="BZ1738" s="69"/>
      <c r="CA1738" s="69"/>
      <c r="CB1738" s="69"/>
      <c r="CC1738" s="69"/>
      <c r="CD1738" s="69"/>
      <c r="CE1738" s="69"/>
      <c r="CF1738" s="69"/>
      <c r="CG1738" s="69"/>
      <c r="CH1738" s="69"/>
      <c r="CI1738" s="69"/>
      <c r="CJ1738" s="69"/>
      <c r="CK1738" s="69"/>
      <c r="CL1738" s="83"/>
      <c r="CM1738" s="69"/>
    </row>
    <row r="1739" spans="10:91" x14ac:dyDescent="0.25">
      <c r="J1739" s="45"/>
      <c r="K1739" s="45"/>
      <c r="L1739" s="45"/>
      <c r="M1739" s="45"/>
      <c r="N1739" s="45"/>
      <c r="O1739" s="45"/>
      <c r="P1739" s="45"/>
      <c r="Q1739" s="45"/>
      <c r="R1739" s="45"/>
      <c r="AO1739" s="34"/>
      <c r="AP1739" s="34"/>
      <c r="AQ1739" s="34"/>
      <c r="AR1739" s="34"/>
      <c r="BR1739" s="69"/>
      <c r="BS1739" s="69"/>
      <c r="BT1739" s="69"/>
      <c r="BU1739" s="69"/>
      <c r="BV1739" s="69"/>
      <c r="BW1739" s="69"/>
      <c r="BX1739" s="69"/>
      <c r="BY1739" s="69"/>
      <c r="BZ1739" s="69"/>
      <c r="CA1739" s="69"/>
      <c r="CB1739" s="69"/>
      <c r="CC1739" s="69"/>
      <c r="CD1739" s="69"/>
      <c r="CE1739" s="69"/>
      <c r="CF1739" s="69"/>
      <c r="CG1739" s="69"/>
      <c r="CH1739" s="69"/>
      <c r="CI1739" s="69"/>
      <c r="CJ1739" s="69"/>
      <c r="CK1739" s="69"/>
      <c r="CL1739" s="83"/>
      <c r="CM1739" s="69"/>
    </row>
    <row r="1740" spans="10:91" x14ac:dyDescent="0.25">
      <c r="J1740" s="45"/>
      <c r="K1740" s="45"/>
      <c r="L1740" s="45"/>
      <c r="M1740" s="45"/>
      <c r="N1740" s="45"/>
      <c r="O1740" s="45"/>
      <c r="P1740" s="45"/>
      <c r="Q1740" s="45"/>
      <c r="R1740" s="45"/>
      <c r="AO1740" s="34"/>
      <c r="AP1740" s="34"/>
      <c r="AQ1740" s="34"/>
      <c r="AR1740" s="34"/>
      <c r="BR1740" s="69"/>
      <c r="BS1740" s="69"/>
      <c r="BT1740" s="69"/>
      <c r="BU1740" s="69"/>
      <c r="BV1740" s="69"/>
      <c r="BW1740" s="69"/>
      <c r="BX1740" s="69"/>
      <c r="BY1740" s="69"/>
      <c r="BZ1740" s="69"/>
      <c r="CA1740" s="69"/>
      <c r="CB1740" s="69"/>
      <c r="CC1740" s="69"/>
      <c r="CD1740" s="69"/>
      <c r="CE1740" s="69"/>
      <c r="CF1740" s="69"/>
      <c r="CG1740" s="69"/>
      <c r="CH1740" s="69"/>
      <c r="CI1740" s="69"/>
      <c r="CJ1740" s="69"/>
      <c r="CK1740" s="69"/>
      <c r="CL1740" s="83"/>
      <c r="CM1740" s="69"/>
    </row>
    <row r="1741" spans="10:91" x14ac:dyDescent="0.25">
      <c r="J1741" s="45"/>
      <c r="K1741" s="45"/>
      <c r="L1741" s="45"/>
      <c r="M1741" s="45"/>
      <c r="N1741" s="45"/>
      <c r="O1741" s="45"/>
      <c r="P1741" s="45"/>
      <c r="Q1741" s="45"/>
      <c r="R1741" s="45"/>
      <c r="AO1741" s="34"/>
      <c r="AP1741" s="34"/>
      <c r="AQ1741" s="34"/>
      <c r="AR1741" s="34"/>
      <c r="BR1741" s="69"/>
      <c r="BS1741" s="69"/>
      <c r="BT1741" s="69"/>
      <c r="BU1741" s="69"/>
      <c r="BV1741" s="69"/>
      <c r="BW1741" s="69"/>
      <c r="BX1741" s="69"/>
      <c r="BY1741" s="69"/>
      <c r="BZ1741" s="69"/>
      <c r="CA1741" s="69"/>
      <c r="CB1741" s="69"/>
      <c r="CC1741" s="69"/>
      <c r="CD1741" s="69"/>
      <c r="CE1741" s="69"/>
      <c r="CF1741" s="69"/>
      <c r="CG1741" s="69"/>
      <c r="CH1741" s="69"/>
      <c r="CI1741" s="69"/>
      <c r="CJ1741" s="69"/>
      <c r="CK1741" s="69"/>
      <c r="CL1741" s="83"/>
      <c r="CM1741" s="69"/>
    </row>
    <row r="1742" spans="10:91" x14ac:dyDescent="0.25">
      <c r="J1742" s="45"/>
      <c r="K1742" s="45"/>
      <c r="L1742" s="45"/>
      <c r="M1742" s="45"/>
      <c r="N1742" s="45"/>
      <c r="O1742" s="45"/>
      <c r="P1742" s="45"/>
      <c r="Q1742" s="45"/>
      <c r="R1742" s="45"/>
      <c r="AO1742" s="34"/>
      <c r="AP1742" s="34"/>
      <c r="AQ1742" s="34"/>
      <c r="AR1742" s="34"/>
      <c r="BR1742" s="69"/>
      <c r="BS1742" s="69"/>
      <c r="BT1742" s="69"/>
      <c r="BU1742" s="69"/>
      <c r="BV1742" s="69"/>
      <c r="BW1742" s="69"/>
      <c r="BX1742" s="69"/>
      <c r="BY1742" s="69"/>
      <c r="BZ1742" s="69"/>
      <c r="CA1742" s="69"/>
      <c r="CB1742" s="69"/>
      <c r="CC1742" s="69"/>
      <c r="CD1742" s="69"/>
      <c r="CE1742" s="69"/>
      <c r="CF1742" s="69"/>
      <c r="CG1742" s="69"/>
      <c r="CH1742" s="69"/>
      <c r="CI1742" s="69"/>
      <c r="CJ1742" s="69"/>
      <c r="CK1742" s="69"/>
      <c r="CL1742" s="83"/>
      <c r="CM1742" s="69"/>
    </row>
    <row r="1743" spans="10:91" x14ac:dyDescent="0.25">
      <c r="J1743" s="45"/>
      <c r="K1743" s="45"/>
      <c r="L1743" s="45"/>
      <c r="M1743" s="45"/>
      <c r="N1743" s="45"/>
      <c r="O1743" s="45"/>
      <c r="P1743" s="45"/>
      <c r="Q1743" s="45"/>
      <c r="R1743" s="45"/>
      <c r="AO1743" s="34"/>
      <c r="AP1743" s="34"/>
      <c r="AQ1743" s="34"/>
      <c r="AR1743" s="34"/>
      <c r="BR1743" s="69"/>
      <c r="BS1743" s="69"/>
      <c r="BT1743" s="69"/>
      <c r="BU1743" s="69"/>
      <c r="BV1743" s="69"/>
      <c r="BW1743" s="69"/>
      <c r="BX1743" s="69"/>
      <c r="BY1743" s="69"/>
      <c r="BZ1743" s="69"/>
      <c r="CA1743" s="69"/>
      <c r="CB1743" s="69"/>
      <c r="CC1743" s="69"/>
      <c r="CD1743" s="69"/>
      <c r="CE1743" s="69"/>
      <c r="CF1743" s="69"/>
      <c r="CG1743" s="69"/>
      <c r="CH1743" s="69"/>
      <c r="CI1743" s="69"/>
      <c r="CJ1743" s="69"/>
      <c r="CK1743" s="69"/>
      <c r="CL1743" s="83"/>
      <c r="CM1743" s="69"/>
    </row>
    <row r="1744" spans="10:91" x14ac:dyDescent="0.25">
      <c r="J1744" s="45"/>
      <c r="K1744" s="45"/>
      <c r="L1744" s="45"/>
      <c r="M1744" s="45"/>
      <c r="N1744" s="45"/>
      <c r="O1744" s="45"/>
      <c r="P1744" s="45"/>
      <c r="Q1744" s="45"/>
      <c r="R1744" s="45"/>
      <c r="AO1744" s="34"/>
      <c r="AP1744" s="34"/>
      <c r="AQ1744" s="34"/>
      <c r="AR1744" s="34"/>
      <c r="BR1744" s="69"/>
      <c r="BS1744" s="69"/>
      <c r="BT1744" s="69"/>
      <c r="BU1744" s="69"/>
      <c r="BV1744" s="69"/>
      <c r="BW1744" s="69"/>
      <c r="BX1744" s="69"/>
      <c r="BY1744" s="69"/>
      <c r="BZ1744" s="69"/>
      <c r="CA1744" s="69"/>
      <c r="CB1744" s="69"/>
      <c r="CC1744" s="69"/>
      <c r="CD1744" s="69"/>
      <c r="CE1744" s="69"/>
      <c r="CF1744" s="69"/>
      <c r="CG1744" s="69"/>
      <c r="CH1744" s="69"/>
      <c r="CI1744" s="69"/>
      <c r="CJ1744" s="69"/>
      <c r="CK1744" s="69"/>
      <c r="CL1744" s="83"/>
      <c r="CM1744" s="69"/>
    </row>
    <row r="1745" spans="10:91" x14ac:dyDescent="0.25">
      <c r="J1745" s="45"/>
      <c r="K1745" s="45"/>
      <c r="L1745" s="45"/>
      <c r="M1745" s="45"/>
      <c r="N1745" s="45"/>
      <c r="O1745" s="45"/>
      <c r="P1745" s="45"/>
      <c r="Q1745" s="45"/>
      <c r="R1745" s="45"/>
      <c r="AO1745" s="34"/>
      <c r="AP1745" s="34"/>
      <c r="AQ1745" s="34"/>
      <c r="AR1745" s="34"/>
      <c r="BR1745" s="69"/>
      <c r="BS1745" s="69"/>
      <c r="BT1745" s="69"/>
      <c r="BU1745" s="69"/>
      <c r="BV1745" s="69"/>
      <c r="BW1745" s="69"/>
      <c r="BX1745" s="69"/>
      <c r="BY1745" s="69"/>
      <c r="BZ1745" s="69"/>
      <c r="CA1745" s="69"/>
      <c r="CB1745" s="69"/>
      <c r="CC1745" s="69"/>
      <c r="CD1745" s="69"/>
      <c r="CE1745" s="69"/>
      <c r="CF1745" s="69"/>
      <c r="CG1745" s="69"/>
      <c r="CH1745" s="69"/>
      <c r="CI1745" s="69"/>
      <c r="CJ1745" s="69"/>
      <c r="CK1745" s="69"/>
      <c r="CL1745" s="83"/>
      <c r="CM1745" s="69"/>
    </row>
    <row r="1746" spans="10:91" x14ac:dyDescent="0.25">
      <c r="J1746" s="45"/>
      <c r="K1746" s="45"/>
      <c r="L1746" s="45"/>
      <c r="M1746" s="45"/>
      <c r="N1746" s="45"/>
      <c r="O1746" s="45"/>
      <c r="P1746" s="45"/>
      <c r="Q1746" s="45"/>
      <c r="R1746" s="45"/>
      <c r="AO1746" s="34"/>
      <c r="AP1746" s="34"/>
      <c r="AQ1746" s="34"/>
      <c r="AR1746" s="34"/>
      <c r="BR1746" s="69"/>
      <c r="BS1746" s="69"/>
      <c r="BT1746" s="69"/>
      <c r="BU1746" s="69"/>
      <c r="BV1746" s="69"/>
      <c r="BW1746" s="69"/>
      <c r="BX1746" s="69"/>
      <c r="BY1746" s="69"/>
      <c r="BZ1746" s="69"/>
      <c r="CA1746" s="69"/>
      <c r="CB1746" s="69"/>
      <c r="CC1746" s="69"/>
      <c r="CD1746" s="69"/>
      <c r="CE1746" s="69"/>
      <c r="CF1746" s="69"/>
      <c r="CG1746" s="69"/>
      <c r="CH1746" s="69"/>
      <c r="CI1746" s="69"/>
      <c r="CJ1746" s="69"/>
      <c r="CK1746" s="69"/>
      <c r="CL1746" s="83"/>
      <c r="CM1746" s="69"/>
    </row>
    <row r="1747" spans="10:91" x14ac:dyDescent="0.25">
      <c r="J1747" s="45"/>
      <c r="K1747" s="45"/>
      <c r="L1747" s="45"/>
      <c r="M1747" s="45"/>
      <c r="N1747" s="45"/>
      <c r="O1747" s="45"/>
      <c r="P1747" s="45"/>
      <c r="Q1747" s="45"/>
      <c r="R1747" s="45"/>
      <c r="AO1747" s="34"/>
      <c r="AP1747" s="34"/>
      <c r="AQ1747" s="34"/>
      <c r="AR1747" s="34"/>
      <c r="BR1747" s="69"/>
      <c r="BS1747" s="69"/>
      <c r="BT1747" s="69"/>
      <c r="BU1747" s="69"/>
      <c r="BV1747" s="69"/>
      <c r="BW1747" s="69"/>
      <c r="BX1747" s="69"/>
      <c r="BY1747" s="69"/>
      <c r="BZ1747" s="69"/>
      <c r="CA1747" s="69"/>
      <c r="CB1747" s="69"/>
      <c r="CC1747" s="69"/>
      <c r="CD1747" s="69"/>
      <c r="CE1747" s="69"/>
      <c r="CF1747" s="69"/>
      <c r="CG1747" s="69"/>
      <c r="CH1747" s="69"/>
      <c r="CI1747" s="69"/>
      <c r="CJ1747" s="69"/>
      <c r="CK1747" s="69"/>
      <c r="CL1747" s="83"/>
      <c r="CM1747" s="69"/>
    </row>
    <row r="1748" spans="10:91" x14ac:dyDescent="0.25">
      <c r="J1748" s="45"/>
      <c r="K1748" s="45"/>
      <c r="L1748" s="45"/>
      <c r="M1748" s="45"/>
      <c r="N1748" s="45"/>
      <c r="O1748" s="45"/>
      <c r="P1748" s="45"/>
      <c r="Q1748" s="45"/>
      <c r="R1748" s="45"/>
      <c r="AO1748" s="34"/>
      <c r="AP1748" s="34"/>
      <c r="AQ1748" s="34"/>
      <c r="AR1748" s="34"/>
      <c r="BR1748" s="69"/>
      <c r="BS1748" s="69"/>
      <c r="BT1748" s="69"/>
      <c r="BU1748" s="69"/>
      <c r="BV1748" s="69"/>
      <c r="BW1748" s="69"/>
      <c r="BX1748" s="69"/>
      <c r="BY1748" s="69"/>
      <c r="BZ1748" s="69"/>
      <c r="CA1748" s="69"/>
      <c r="CB1748" s="69"/>
      <c r="CC1748" s="69"/>
      <c r="CD1748" s="69"/>
      <c r="CE1748" s="69"/>
      <c r="CF1748" s="69"/>
      <c r="CG1748" s="69"/>
      <c r="CH1748" s="69"/>
      <c r="CI1748" s="69"/>
      <c r="CJ1748" s="69"/>
      <c r="CK1748" s="69"/>
      <c r="CL1748" s="83"/>
      <c r="CM1748" s="69"/>
    </row>
    <row r="1749" spans="10:91" x14ac:dyDescent="0.25">
      <c r="J1749" s="45"/>
      <c r="K1749" s="45"/>
      <c r="L1749" s="45"/>
      <c r="M1749" s="45"/>
      <c r="N1749" s="45"/>
      <c r="O1749" s="45"/>
      <c r="P1749" s="45"/>
      <c r="Q1749" s="45"/>
      <c r="R1749" s="45"/>
      <c r="AO1749" s="34"/>
      <c r="AP1749" s="34"/>
      <c r="AQ1749" s="34"/>
      <c r="AR1749" s="34"/>
      <c r="BR1749" s="69"/>
      <c r="BS1749" s="69"/>
      <c r="BT1749" s="69"/>
      <c r="BU1749" s="69"/>
      <c r="BV1749" s="69"/>
      <c r="BW1749" s="69"/>
      <c r="BX1749" s="69"/>
      <c r="BY1749" s="69"/>
      <c r="BZ1749" s="69"/>
      <c r="CA1749" s="69"/>
      <c r="CB1749" s="69"/>
      <c r="CC1749" s="69"/>
      <c r="CD1749" s="69"/>
      <c r="CE1749" s="69"/>
      <c r="CF1749" s="69"/>
      <c r="CG1749" s="69"/>
      <c r="CH1749" s="69"/>
      <c r="CI1749" s="69"/>
      <c r="CJ1749" s="69"/>
      <c r="CK1749" s="69"/>
      <c r="CL1749" s="83"/>
      <c r="CM1749" s="69"/>
    </row>
    <row r="1750" spans="10:91" x14ac:dyDescent="0.25">
      <c r="J1750" s="45"/>
      <c r="K1750" s="45"/>
      <c r="L1750" s="45"/>
      <c r="M1750" s="45"/>
      <c r="N1750" s="45"/>
      <c r="O1750" s="45"/>
      <c r="P1750" s="45"/>
      <c r="Q1750" s="45"/>
      <c r="R1750" s="45"/>
      <c r="AO1750" s="34"/>
      <c r="AP1750" s="34"/>
      <c r="AQ1750" s="34"/>
      <c r="AR1750" s="34"/>
      <c r="BR1750" s="69"/>
      <c r="BS1750" s="69"/>
      <c r="BT1750" s="69"/>
      <c r="BU1750" s="69"/>
      <c r="BV1750" s="69"/>
      <c r="BW1750" s="69"/>
      <c r="BX1750" s="69"/>
      <c r="BY1750" s="69"/>
      <c r="BZ1750" s="69"/>
      <c r="CA1750" s="69"/>
      <c r="CB1750" s="69"/>
      <c r="CC1750" s="69"/>
      <c r="CD1750" s="69"/>
      <c r="CE1750" s="69"/>
      <c r="CF1750" s="69"/>
      <c r="CG1750" s="69"/>
      <c r="CH1750" s="69"/>
      <c r="CI1750" s="69"/>
      <c r="CJ1750" s="69"/>
      <c r="CK1750" s="69"/>
      <c r="CL1750" s="83"/>
      <c r="CM1750" s="69"/>
    </row>
    <row r="1751" spans="10:91" x14ac:dyDescent="0.25">
      <c r="J1751" s="45"/>
      <c r="K1751" s="45"/>
      <c r="L1751" s="45"/>
      <c r="M1751" s="45"/>
      <c r="N1751" s="45"/>
      <c r="O1751" s="45"/>
      <c r="P1751" s="45"/>
      <c r="Q1751" s="45"/>
      <c r="R1751" s="45"/>
      <c r="AO1751" s="34"/>
      <c r="AP1751" s="34"/>
      <c r="AQ1751" s="34"/>
      <c r="AR1751" s="34"/>
      <c r="BR1751" s="69"/>
      <c r="BS1751" s="69"/>
      <c r="BT1751" s="69"/>
      <c r="BU1751" s="69"/>
      <c r="BV1751" s="69"/>
      <c r="BW1751" s="69"/>
      <c r="BX1751" s="69"/>
      <c r="BY1751" s="69"/>
      <c r="BZ1751" s="69"/>
      <c r="CA1751" s="69"/>
      <c r="CB1751" s="69"/>
      <c r="CC1751" s="69"/>
      <c r="CD1751" s="69"/>
      <c r="CE1751" s="69"/>
      <c r="CF1751" s="69"/>
      <c r="CG1751" s="69"/>
      <c r="CH1751" s="69"/>
      <c r="CI1751" s="69"/>
      <c r="CJ1751" s="69"/>
      <c r="CK1751" s="69"/>
      <c r="CL1751" s="83"/>
      <c r="CM1751" s="69"/>
    </row>
    <row r="1752" spans="10:91" x14ac:dyDescent="0.25">
      <c r="J1752" s="45"/>
      <c r="K1752" s="45"/>
      <c r="L1752" s="45"/>
      <c r="M1752" s="45"/>
      <c r="N1752" s="45"/>
      <c r="O1752" s="45"/>
      <c r="P1752" s="45"/>
      <c r="Q1752" s="45"/>
      <c r="R1752" s="45"/>
      <c r="AO1752" s="34"/>
      <c r="AP1752" s="34"/>
      <c r="AQ1752" s="34"/>
      <c r="AR1752" s="34"/>
      <c r="BR1752" s="69"/>
      <c r="BS1752" s="69"/>
      <c r="BT1752" s="69"/>
      <c r="BU1752" s="69"/>
      <c r="BV1752" s="69"/>
      <c r="BW1752" s="69"/>
      <c r="BX1752" s="69"/>
      <c r="BY1752" s="69"/>
      <c r="BZ1752" s="69"/>
      <c r="CA1752" s="69"/>
      <c r="CB1752" s="69"/>
      <c r="CC1752" s="69"/>
      <c r="CD1752" s="69"/>
      <c r="CE1752" s="69"/>
      <c r="CF1752" s="69"/>
      <c r="CG1752" s="69"/>
      <c r="CH1752" s="69"/>
      <c r="CI1752" s="69"/>
      <c r="CJ1752" s="69"/>
      <c r="CK1752" s="69"/>
      <c r="CL1752" s="83"/>
      <c r="CM1752" s="69"/>
    </row>
    <row r="1753" spans="10:91" x14ac:dyDescent="0.25">
      <c r="J1753" s="45"/>
      <c r="K1753" s="45"/>
      <c r="L1753" s="45"/>
      <c r="M1753" s="45"/>
      <c r="N1753" s="45"/>
      <c r="O1753" s="45"/>
      <c r="P1753" s="45"/>
      <c r="Q1753" s="45"/>
      <c r="R1753" s="45"/>
      <c r="AO1753" s="34"/>
      <c r="AP1753" s="34"/>
      <c r="AQ1753" s="34"/>
      <c r="AR1753" s="34"/>
      <c r="BR1753" s="69"/>
      <c r="BS1753" s="69"/>
      <c r="BT1753" s="69"/>
      <c r="BU1753" s="69"/>
      <c r="BV1753" s="69"/>
      <c r="BW1753" s="69"/>
      <c r="BX1753" s="69"/>
      <c r="BY1753" s="69"/>
      <c r="BZ1753" s="69"/>
      <c r="CA1753" s="69"/>
      <c r="CB1753" s="69"/>
      <c r="CC1753" s="69"/>
      <c r="CD1753" s="69"/>
      <c r="CE1753" s="69"/>
      <c r="CF1753" s="69"/>
      <c r="CG1753" s="69"/>
      <c r="CH1753" s="69"/>
      <c r="CI1753" s="69"/>
      <c r="CJ1753" s="69"/>
      <c r="CK1753" s="69"/>
      <c r="CL1753" s="83"/>
      <c r="CM1753" s="69"/>
    </row>
    <row r="1754" spans="10:91" x14ac:dyDescent="0.25">
      <c r="J1754" s="45"/>
      <c r="K1754" s="45"/>
      <c r="L1754" s="45"/>
      <c r="M1754" s="45"/>
      <c r="N1754" s="45"/>
      <c r="O1754" s="45"/>
      <c r="P1754" s="45"/>
      <c r="Q1754" s="45"/>
      <c r="R1754" s="45"/>
      <c r="AO1754" s="34"/>
      <c r="AP1754" s="34"/>
      <c r="AQ1754" s="34"/>
      <c r="AR1754" s="34"/>
      <c r="BR1754" s="69"/>
      <c r="BS1754" s="69"/>
      <c r="BT1754" s="69"/>
      <c r="BU1754" s="69"/>
      <c r="BV1754" s="69"/>
      <c r="BW1754" s="69"/>
      <c r="BX1754" s="69"/>
      <c r="BY1754" s="69"/>
      <c r="BZ1754" s="69"/>
      <c r="CA1754" s="69"/>
      <c r="CB1754" s="69"/>
      <c r="CC1754" s="69"/>
      <c r="CD1754" s="69"/>
      <c r="CE1754" s="69"/>
      <c r="CF1754" s="69"/>
      <c r="CG1754" s="69"/>
      <c r="CH1754" s="69"/>
      <c r="CI1754" s="69"/>
      <c r="CJ1754" s="69"/>
      <c r="CK1754" s="69"/>
      <c r="CL1754" s="83"/>
      <c r="CM1754" s="69"/>
    </row>
    <row r="1755" spans="10:91" x14ac:dyDescent="0.25">
      <c r="J1755" s="45"/>
      <c r="K1755" s="45"/>
      <c r="L1755" s="45"/>
      <c r="M1755" s="45"/>
      <c r="N1755" s="45"/>
      <c r="O1755" s="45"/>
      <c r="P1755" s="45"/>
      <c r="Q1755" s="45"/>
      <c r="R1755" s="45"/>
      <c r="AO1755" s="34"/>
      <c r="AP1755" s="34"/>
      <c r="AQ1755" s="34"/>
      <c r="AR1755" s="34"/>
      <c r="BR1755" s="69"/>
      <c r="BS1755" s="69"/>
      <c r="BT1755" s="69"/>
      <c r="BU1755" s="69"/>
      <c r="BV1755" s="69"/>
      <c r="BW1755" s="69"/>
      <c r="BX1755" s="69"/>
      <c r="BY1755" s="69"/>
      <c r="BZ1755" s="69"/>
      <c r="CA1755" s="69"/>
      <c r="CB1755" s="69"/>
      <c r="CC1755" s="69"/>
      <c r="CD1755" s="69"/>
      <c r="CE1755" s="69"/>
      <c r="CF1755" s="69"/>
      <c r="CG1755" s="69"/>
      <c r="CH1755" s="69"/>
      <c r="CI1755" s="69"/>
      <c r="CJ1755" s="69"/>
      <c r="CK1755" s="69"/>
      <c r="CL1755" s="83"/>
      <c r="CM1755" s="69"/>
    </row>
    <row r="1756" spans="10:91" x14ac:dyDescent="0.25">
      <c r="J1756" s="45"/>
      <c r="K1756" s="45"/>
      <c r="L1756" s="45"/>
      <c r="M1756" s="45"/>
      <c r="N1756" s="45"/>
      <c r="O1756" s="45"/>
      <c r="P1756" s="45"/>
      <c r="Q1756" s="45"/>
      <c r="R1756" s="45"/>
      <c r="AO1756" s="34"/>
      <c r="AP1756" s="34"/>
      <c r="AQ1756" s="34"/>
      <c r="AR1756" s="34"/>
      <c r="BR1756" s="69"/>
      <c r="BS1756" s="69"/>
      <c r="BT1756" s="69"/>
      <c r="BU1756" s="69"/>
      <c r="BV1756" s="69"/>
      <c r="BW1756" s="69"/>
      <c r="BX1756" s="69"/>
      <c r="BY1756" s="69"/>
      <c r="BZ1756" s="69"/>
      <c r="CA1756" s="69"/>
      <c r="CB1756" s="69"/>
      <c r="CC1756" s="69"/>
      <c r="CD1756" s="69"/>
      <c r="CE1756" s="69"/>
      <c r="CF1756" s="69"/>
      <c r="CG1756" s="69"/>
      <c r="CH1756" s="69"/>
      <c r="CI1756" s="69"/>
      <c r="CJ1756" s="69"/>
      <c r="CK1756" s="69"/>
      <c r="CL1756" s="83"/>
      <c r="CM1756" s="69"/>
    </row>
    <row r="1757" spans="10:91" x14ac:dyDescent="0.25">
      <c r="J1757" s="45"/>
      <c r="K1757" s="45"/>
      <c r="L1757" s="45"/>
      <c r="M1757" s="45"/>
      <c r="N1757" s="45"/>
      <c r="O1757" s="45"/>
      <c r="P1757" s="45"/>
      <c r="Q1757" s="45"/>
      <c r="R1757" s="45"/>
      <c r="AO1757" s="34"/>
      <c r="AP1757" s="34"/>
      <c r="AQ1757" s="34"/>
      <c r="AR1757" s="34"/>
      <c r="BR1757" s="69"/>
      <c r="BS1757" s="69"/>
      <c r="BT1757" s="69"/>
      <c r="BU1757" s="69"/>
      <c r="BV1757" s="69"/>
      <c r="BW1757" s="69"/>
      <c r="BX1757" s="69"/>
      <c r="BY1757" s="69"/>
      <c r="BZ1757" s="69"/>
      <c r="CA1757" s="69"/>
      <c r="CB1757" s="69"/>
      <c r="CC1757" s="69"/>
      <c r="CD1757" s="69"/>
      <c r="CE1757" s="69"/>
      <c r="CF1757" s="69"/>
      <c r="CG1757" s="69"/>
      <c r="CH1757" s="69"/>
      <c r="CI1757" s="69"/>
      <c r="CJ1757" s="69"/>
      <c r="CK1757" s="69"/>
      <c r="CL1757" s="83"/>
      <c r="CM1757" s="69"/>
    </row>
    <row r="1758" spans="10:91" x14ac:dyDescent="0.25">
      <c r="J1758" s="45"/>
      <c r="K1758" s="45"/>
      <c r="L1758" s="45"/>
      <c r="M1758" s="45"/>
      <c r="N1758" s="45"/>
      <c r="O1758" s="45"/>
      <c r="P1758" s="45"/>
      <c r="Q1758" s="45"/>
      <c r="R1758" s="45"/>
      <c r="AO1758" s="34"/>
      <c r="AP1758" s="34"/>
      <c r="AQ1758" s="34"/>
      <c r="AR1758" s="34"/>
      <c r="BR1758" s="69"/>
      <c r="BS1758" s="69"/>
      <c r="BT1758" s="69"/>
      <c r="BU1758" s="69"/>
      <c r="BV1758" s="69"/>
      <c r="BW1758" s="69"/>
      <c r="BX1758" s="69"/>
      <c r="BY1758" s="69"/>
      <c r="BZ1758" s="69"/>
      <c r="CA1758" s="69"/>
      <c r="CB1758" s="69"/>
      <c r="CC1758" s="69"/>
      <c r="CD1758" s="69"/>
      <c r="CE1758" s="69"/>
      <c r="CF1758" s="69"/>
      <c r="CG1758" s="69"/>
      <c r="CH1758" s="69"/>
      <c r="CI1758" s="69"/>
      <c r="CJ1758" s="69"/>
      <c r="CK1758" s="69"/>
      <c r="CL1758" s="83"/>
      <c r="CM1758" s="69"/>
    </row>
    <row r="1759" spans="10:91" x14ac:dyDescent="0.25">
      <c r="J1759" s="45"/>
      <c r="K1759" s="45"/>
      <c r="L1759" s="45"/>
      <c r="M1759" s="45"/>
      <c r="N1759" s="45"/>
      <c r="O1759" s="45"/>
      <c r="P1759" s="45"/>
      <c r="Q1759" s="45"/>
      <c r="R1759" s="45"/>
      <c r="AO1759" s="34"/>
      <c r="AP1759" s="34"/>
      <c r="AQ1759" s="34"/>
      <c r="AR1759" s="34"/>
      <c r="BR1759" s="69"/>
      <c r="BS1759" s="69"/>
      <c r="BT1759" s="69"/>
      <c r="BU1759" s="69"/>
      <c r="BV1759" s="69"/>
      <c r="BW1759" s="69"/>
      <c r="BX1759" s="69"/>
      <c r="BY1759" s="69"/>
      <c r="BZ1759" s="69"/>
      <c r="CA1759" s="69"/>
      <c r="CB1759" s="69"/>
      <c r="CC1759" s="69"/>
      <c r="CD1759" s="69"/>
      <c r="CE1759" s="69"/>
      <c r="CF1759" s="69"/>
      <c r="CG1759" s="69"/>
      <c r="CH1759" s="69"/>
      <c r="CI1759" s="69"/>
      <c r="CJ1759" s="69"/>
      <c r="CK1759" s="69"/>
      <c r="CL1759" s="83"/>
      <c r="CM1759" s="69"/>
    </row>
    <row r="1760" spans="10:91" x14ac:dyDescent="0.25">
      <c r="J1760" s="45"/>
      <c r="K1760" s="45"/>
      <c r="L1760" s="45"/>
      <c r="M1760" s="45"/>
      <c r="N1760" s="45"/>
      <c r="O1760" s="45"/>
      <c r="P1760" s="45"/>
      <c r="Q1760" s="45"/>
      <c r="R1760" s="45"/>
      <c r="AO1760" s="34"/>
      <c r="AP1760" s="34"/>
      <c r="AQ1760" s="34"/>
      <c r="AR1760" s="34"/>
      <c r="BR1760" s="69"/>
      <c r="BS1760" s="69"/>
      <c r="BT1760" s="69"/>
      <c r="BU1760" s="69"/>
      <c r="BV1760" s="69"/>
      <c r="BW1760" s="69"/>
      <c r="BX1760" s="69"/>
      <c r="BY1760" s="69"/>
      <c r="BZ1760" s="69"/>
      <c r="CA1760" s="69"/>
      <c r="CB1760" s="69"/>
      <c r="CC1760" s="69"/>
      <c r="CD1760" s="69"/>
      <c r="CE1760" s="69"/>
      <c r="CF1760" s="69"/>
      <c r="CG1760" s="69"/>
      <c r="CH1760" s="69"/>
      <c r="CI1760" s="69"/>
      <c r="CJ1760" s="69"/>
      <c r="CK1760" s="69"/>
      <c r="CL1760" s="83"/>
      <c r="CM1760" s="69"/>
    </row>
    <row r="1761" spans="10:91" x14ac:dyDescent="0.25">
      <c r="J1761" s="45"/>
      <c r="K1761" s="45"/>
      <c r="L1761" s="45"/>
      <c r="M1761" s="45"/>
      <c r="N1761" s="45"/>
      <c r="O1761" s="45"/>
      <c r="P1761" s="45"/>
      <c r="Q1761" s="45"/>
      <c r="R1761" s="45"/>
      <c r="AO1761" s="34"/>
      <c r="AP1761" s="34"/>
      <c r="AQ1761" s="34"/>
      <c r="AR1761" s="34"/>
      <c r="BR1761" s="69"/>
      <c r="BS1761" s="69"/>
      <c r="BT1761" s="69"/>
      <c r="BU1761" s="69"/>
      <c r="BV1761" s="69"/>
      <c r="BW1761" s="69"/>
      <c r="BX1761" s="69"/>
      <c r="BY1761" s="69"/>
      <c r="BZ1761" s="69"/>
      <c r="CA1761" s="69"/>
      <c r="CB1761" s="69"/>
      <c r="CC1761" s="69"/>
      <c r="CD1761" s="69"/>
      <c r="CE1761" s="69"/>
      <c r="CF1761" s="69"/>
      <c r="CG1761" s="69"/>
      <c r="CH1761" s="69"/>
      <c r="CI1761" s="69"/>
      <c r="CJ1761" s="69"/>
      <c r="CK1761" s="69"/>
      <c r="CL1761" s="83"/>
      <c r="CM1761" s="69"/>
    </row>
    <row r="1762" spans="10:91" x14ac:dyDescent="0.25">
      <c r="J1762" s="45"/>
      <c r="K1762" s="45"/>
      <c r="L1762" s="45"/>
      <c r="M1762" s="45"/>
      <c r="N1762" s="45"/>
      <c r="O1762" s="45"/>
      <c r="P1762" s="45"/>
      <c r="Q1762" s="45"/>
      <c r="R1762" s="45"/>
      <c r="AO1762" s="34"/>
      <c r="AP1762" s="34"/>
      <c r="AQ1762" s="34"/>
      <c r="AR1762" s="34"/>
      <c r="BR1762" s="69"/>
      <c r="BS1762" s="69"/>
      <c r="BT1762" s="69"/>
      <c r="BU1762" s="69"/>
      <c r="BV1762" s="69"/>
      <c r="BW1762" s="69"/>
      <c r="BX1762" s="69"/>
      <c r="BY1762" s="69"/>
      <c r="BZ1762" s="69"/>
      <c r="CA1762" s="69"/>
      <c r="CB1762" s="69"/>
      <c r="CC1762" s="69"/>
      <c r="CD1762" s="69"/>
      <c r="CE1762" s="69"/>
      <c r="CF1762" s="69"/>
      <c r="CG1762" s="69"/>
      <c r="CH1762" s="69"/>
      <c r="CI1762" s="69"/>
      <c r="CJ1762" s="69"/>
      <c r="CK1762" s="69"/>
      <c r="CL1762" s="83"/>
      <c r="CM1762" s="69"/>
    </row>
    <row r="1763" spans="10:91" x14ac:dyDescent="0.25">
      <c r="J1763" s="45"/>
      <c r="K1763" s="45"/>
      <c r="L1763" s="45"/>
      <c r="M1763" s="45"/>
      <c r="N1763" s="45"/>
      <c r="O1763" s="45"/>
      <c r="P1763" s="45"/>
      <c r="Q1763" s="45"/>
      <c r="R1763" s="45"/>
      <c r="AO1763" s="34"/>
      <c r="AP1763" s="34"/>
      <c r="AQ1763" s="34"/>
      <c r="AR1763" s="34"/>
      <c r="BR1763" s="69"/>
      <c r="BS1763" s="69"/>
      <c r="BT1763" s="69"/>
      <c r="BU1763" s="69"/>
      <c r="BV1763" s="69"/>
      <c r="BW1763" s="69"/>
      <c r="BX1763" s="69"/>
      <c r="BY1763" s="69"/>
      <c r="BZ1763" s="69"/>
      <c r="CA1763" s="69"/>
      <c r="CB1763" s="69"/>
      <c r="CC1763" s="69"/>
      <c r="CD1763" s="69"/>
      <c r="CE1763" s="69"/>
      <c r="CF1763" s="69"/>
      <c r="CG1763" s="69"/>
      <c r="CH1763" s="69"/>
      <c r="CI1763" s="69"/>
      <c r="CJ1763" s="69"/>
      <c r="CK1763" s="69"/>
      <c r="CL1763" s="83"/>
      <c r="CM1763" s="69"/>
    </row>
    <row r="1764" spans="10:91" x14ac:dyDescent="0.25">
      <c r="J1764" s="45"/>
      <c r="K1764" s="45"/>
      <c r="L1764" s="45"/>
      <c r="M1764" s="45"/>
      <c r="N1764" s="45"/>
      <c r="O1764" s="45"/>
      <c r="P1764" s="45"/>
      <c r="Q1764" s="45"/>
      <c r="R1764" s="45"/>
      <c r="AO1764" s="34"/>
      <c r="AP1764" s="34"/>
      <c r="AQ1764" s="34"/>
      <c r="AR1764" s="34"/>
      <c r="BR1764" s="69"/>
      <c r="BS1764" s="69"/>
      <c r="BT1764" s="69"/>
      <c r="BU1764" s="69"/>
      <c r="BV1764" s="69"/>
      <c r="BW1764" s="69"/>
      <c r="BX1764" s="69"/>
      <c r="BY1764" s="69"/>
      <c r="BZ1764" s="69"/>
      <c r="CA1764" s="69"/>
      <c r="CB1764" s="69"/>
      <c r="CC1764" s="69"/>
      <c r="CD1764" s="69"/>
      <c r="CE1764" s="69"/>
      <c r="CF1764" s="69"/>
      <c r="CG1764" s="69"/>
      <c r="CH1764" s="69"/>
      <c r="CI1764" s="69"/>
      <c r="CJ1764" s="69"/>
      <c r="CK1764" s="69"/>
      <c r="CL1764" s="83"/>
      <c r="CM1764" s="69"/>
    </row>
    <row r="1765" spans="10:91" x14ac:dyDescent="0.25">
      <c r="J1765" s="45"/>
      <c r="K1765" s="45"/>
      <c r="L1765" s="45"/>
      <c r="M1765" s="45"/>
      <c r="N1765" s="45"/>
      <c r="O1765" s="45"/>
      <c r="P1765" s="45"/>
      <c r="Q1765" s="45"/>
      <c r="R1765" s="45"/>
      <c r="AO1765" s="34"/>
      <c r="AP1765" s="34"/>
      <c r="AQ1765" s="34"/>
      <c r="AR1765" s="34"/>
      <c r="BR1765" s="69"/>
      <c r="BS1765" s="69"/>
      <c r="BT1765" s="69"/>
      <c r="BU1765" s="69"/>
      <c r="BV1765" s="69"/>
      <c r="BW1765" s="69"/>
      <c r="BX1765" s="69"/>
      <c r="BY1765" s="69"/>
      <c r="BZ1765" s="69"/>
      <c r="CA1765" s="69"/>
      <c r="CB1765" s="69"/>
      <c r="CC1765" s="69"/>
      <c r="CD1765" s="69"/>
      <c r="CE1765" s="69"/>
      <c r="CF1765" s="69"/>
      <c r="CG1765" s="69"/>
      <c r="CH1765" s="69"/>
      <c r="CI1765" s="69"/>
      <c r="CJ1765" s="69"/>
      <c r="CK1765" s="69"/>
      <c r="CL1765" s="83"/>
      <c r="CM1765" s="69"/>
    </row>
    <row r="1766" spans="10:91" x14ac:dyDescent="0.25">
      <c r="J1766" s="45"/>
      <c r="K1766" s="45"/>
      <c r="L1766" s="45"/>
      <c r="M1766" s="45"/>
      <c r="N1766" s="45"/>
      <c r="O1766" s="45"/>
      <c r="P1766" s="45"/>
      <c r="Q1766" s="45"/>
      <c r="R1766" s="45"/>
      <c r="AO1766" s="34"/>
      <c r="AP1766" s="34"/>
      <c r="AQ1766" s="34"/>
      <c r="AR1766" s="34"/>
      <c r="BR1766" s="69"/>
      <c r="BS1766" s="69"/>
      <c r="BT1766" s="69"/>
      <c r="BU1766" s="69"/>
      <c r="BV1766" s="69"/>
      <c r="BW1766" s="69"/>
      <c r="BX1766" s="69"/>
      <c r="BY1766" s="69"/>
      <c r="BZ1766" s="69"/>
      <c r="CA1766" s="69"/>
      <c r="CB1766" s="69"/>
      <c r="CC1766" s="69"/>
      <c r="CD1766" s="69"/>
      <c r="CE1766" s="69"/>
      <c r="CF1766" s="69"/>
      <c r="CG1766" s="69"/>
      <c r="CH1766" s="69"/>
      <c r="CI1766" s="69"/>
      <c r="CJ1766" s="69"/>
      <c r="CK1766" s="69"/>
      <c r="CL1766" s="83"/>
      <c r="CM1766" s="69"/>
    </row>
    <row r="1767" spans="10:91" x14ac:dyDescent="0.25">
      <c r="J1767" s="45"/>
      <c r="K1767" s="45"/>
      <c r="L1767" s="45"/>
      <c r="M1767" s="45"/>
      <c r="N1767" s="45"/>
      <c r="O1767" s="45"/>
      <c r="P1767" s="45"/>
      <c r="Q1767" s="45"/>
      <c r="R1767" s="45"/>
      <c r="AO1767" s="34"/>
      <c r="AP1767" s="34"/>
      <c r="AQ1767" s="34"/>
      <c r="AR1767" s="34"/>
      <c r="BR1767" s="69"/>
      <c r="BS1767" s="69"/>
      <c r="BT1767" s="69"/>
      <c r="BU1767" s="69"/>
      <c r="BV1767" s="69"/>
      <c r="BW1767" s="69"/>
      <c r="BX1767" s="69"/>
      <c r="BY1767" s="69"/>
      <c r="BZ1767" s="69"/>
      <c r="CA1767" s="69"/>
      <c r="CB1767" s="69"/>
      <c r="CC1767" s="69"/>
      <c r="CD1767" s="69"/>
      <c r="CE1767" s="69"/>
      <c r="CF1767" s="69"/>
      <c r="CG1767" s="69"/>
      <c r="CH1767" s="69"/>
      <c r="CI1767" s="69"/>
      <c r="CJ1767" s="69"/>
      <c r="CK1767" s="69"/>
      <c r="CL1767" s="83"/>
      <c r="CM1767" s="69"/>
    </row>
    <row r="1768" spans="10:91" x14ac:dyDescent="0.25">
      <c r="J1768" s="45"/>
      <c r="K1768" s="45"/>
      <c r="L1768" s="45"/>
      <c r="M1768" s="45"/>
      <c r="N1768" s="45"/>
      <c r="O1768" s="45"/>
      <c r="P1768" s="45"/>
      <c r="Q1768" s="45"/>
      <c r="R1768" s="45"/>
      <c r="AO1768" s="34"/>
      <c r="AP1768" s="34"/>
      <c r="AQ1768" s="34"/>
      <c r="AR1768" s="34"/>
      <c r="BR1768" s="69"/>
      <c r="BS1768" s="69"/>
      <c r="BT1768" s="69"/>
      <c r="BU1768" s="69"/>
      <c r="BV1768" s="69"/>
      <c r="BW1768" s="69"/>
      <c r="BX1768" s="69"/>
      <c r="BY1768" s="69"/>
      <c r="BZ1768" s="69"/>
      <c r="CA1768" s="69"/>
      <c r="CB1768" s="69"/>
      <c r="CC1768" s="69"/>
      <c r="CD1768" s="69"/>
      <c r="CE1768" s="69"/>
      <c r="CF1768" s="69"/>
      <c r="CG1768" s="69"/>
      <c r="CH1768" s="69"/>
      <c r="CI1768" s="69"/>
      <c r="CJ1768" s="69"/>
      <c r="CK1768" s="69"/>
      <c r="CL1768" s="83"/>
      <c r="CM1768" s="69"/>
    </row>
    <row r="1769" spans="10:91" x14ac:dyDescent="0.25">
      <c r="J1769" s="45"/>
      <c r="K1769" s="45"/>
      <c r="L1769" s="45"/>
      <c r="M1769" s="45"/>
      <c r="N1769" s="45"/>
      <c r="O1769" s="45"/>
      <c r="P1769" s="45"/>
      <c r="Q1769" s="45"/>
      <c r="R1769" s="45"/>
      <c r="AO1769" s="34"/>
      <c r="AP1769" s="34"/>
      <c r="AQ1769" s="34"/>
      <c r="AR1769" s="34"/>
      <c r="BR1769" s="69"/>
      <c r="BS1769" s="69"/>
      <c r="BT1769" s="69"/>
      <c r="BU1769" s="69"/>
      <c r="BV1769" s="69"/>
      <c r="BW1769" s="69"/>
      <c r="BX1769" s="69"/>
      <c r="BY1769" s="69"/>
      <c r="BZ1769" s="69"/>
      <c r="CA1769" s="69"/>
      <c r="CB1769" s="69"/>
      <c r="CC1769" s="69"/>
      <c r="CD1769" s="69"/>
      <c r="CE1769" s="69"/>
      <c r="CF1769" s="69"/>
      <c r="CG1769" s="69"/>
      <c r="CH1769" s="69"/>
      <c r="CI1769" s="69"/>
      <c r="CJ1769" s="69"/>
      <c r="CK1769" s="69"/>
      <c r="CL1769" s="83"/>
      <c r="CM1769" s="69"/>
    </row>
    <row r="1770" spans="10:91" x14ac:dyDescent="0.25">
      <c r="J1770" s="45"/>
      <c r="K1770" s="45"/>
      <c r="L1770" s="45"/>
      <c r="M1770" s="45"/>
      <c r="N1770" s="45"/>
      <c r="O1770" s="45"/>
      <c r="P1770" s="45"/>
      <c r="Q1770" s="45"/>
      <c r="R1770" s="45"/>
      <c r="AO1770" s="34"/>
      <c r="AP1770" s="34"/>
      <c r="AQ1770" s="34"/>
      <c r="AR1770" s="34"/>
      <c r="BR1770" s="69"/>
      <c r="BS1770" s="69"/>
      <c r="BT1770" s="69"/>
      <c r="BU1770" s="69"/>
      <c r="BV1770" s="69"/>
      <c r="BW1770" s="69"/>
      <c r="BX1770" s="69"/>
      <c r="BY1770" s="69"/>
      <c r="BZ1770" s="69"/>
      <c r="CA1770" s="69"/>
      <c r="CB1770" s="69"/>
      <c r="CC1770" s="69"/>
      <c r="CD1770" s="69"/>
      <c r="CE1770" s="69"/>
      <c r="CF1770" s="69"/>
      <c r="CG1770" s="69"/>
      <c r="CH1770" s="69"/>
      <c r="CI1770" s="69"/>
      <c r="CJ1770" s="69"/>
      <c r="CK1770" s="69"/>
      <c r="CL1770" s="83"/>
      <c r="CM1770" s="69"/>
    </row>
    <row r="1771" spans="10:91" x14ac:dyDescent="0.25">
      <c r="J1771" s="45"/>
      <c r="K1771" s="45"/>
      <c r="L1771" s="45"/>
      <c r="M1771" s="45"/>
      <c r="N1771" s="45"/>
      <c r="O1771" s="45"/>
      <c r="P1771" s="45"/>
      <c r="Q1771" s="45"/>
      <c r="R1771" s="45"/>
      <c r="AO1771" s="34"/>
      <c r="AP1771" s="34"/>
      <c r="AQ1771" s="34"/>
      <c r="AR1771" s="34"/>
      <c r="BR1771" s="69"/>
      <c r="BS1771" s="69"/>
      <c r="BT1771" s="69"/>
      <c r="BU1771" s="69"/>
      <c r="BV1771" s="69"/>
      <c r="BW1771" s="69"/>
      <c r="BX1771" s="69"/>
      <c r="BY1771" s="69"/>
      <c r="BZ1771" s="69"/>
      <c r="CA1771" s="69"/>
      <c r="CB1771" s="69"/>
      <c r="CC1771" s="69"/>
      <c r="CD1771" s="69"/>
      <c r="CE1771" s="69"/>
      <c r="CF1771" s="69"/>
      <c r="CG1771" s="69"/>
      <c r="CH1771" s="69"/>
      <c r="CI1771" s="69"/>
      <c r="CJ1771" s="69"/>
      <c r="CK1771" s="69"/>
      <c r="CL1771" s="83"/>
      <c r="CM1771" s="69"/>
    </row>
    <row r="1772" spans="10:91" x14ac:dyDescent="0.25">
      <c r="J1772" s="45"/>
      <c r="K1772" s="45"/>
      <c r="L1772" s="45"/>
      <c r="M1772" s="45"/>
      <c r="N1772" s="45"/>
      <c r="O1772" s="45"/>
      <c r="P1772" s="45"/>
      <c r="Q1772" s="45"/>
      <c r="R1772" s="45"/>
      <c r="AO1772" s="34"/>
      <c r="AP1772" s="34"/>
      <c r="AQ1772" s="34"/>
      <c r="AR1772" s="34"/>
      <c r="BR1772" s="69"/>
      <c r="BS1772" s="69"/>
      <c r="BT1772" s="69"/>
      <c r="BU1772" s="69"/>
      <c r="BV1772" s="69"/>
      <c r="BW1772" s="69"/>
      <c r="BX1772" s="69"/>
      <c r="BY1772" s="69"/>
      <c r="BZ1772" s="69"/>
      <c r="CA1772" s="69"/>
      <c r="CB1772" s="69"/>
      <c r="CC1772" s="69"/>
      <c r="CD1772" s="69"/>
      <c r="CE1772" s="69"/>
      <c r="CF1772" s="69"/>
      <c r="CG1772" s="69"/>
      <c r="CH1772" s="69"/>
      <c r="CI1772" s="69"/>
      <c r="CJ1772" s="69"/>
      <c r="CK1772" s="69"/>
      <c r="CL1772" s="83"/>
      <c r="CM1772" s="69"/>
    </row>
    <row r="1773" spans="10:91" x14ac:dyDescent="0.25">
      <c r="J1773" s="45"/>
      <c r="K1773" s="45"/>
      <c r="L1773" s="45"/>
      <c r="M1773" s="45"/>
      <c r="N1773" s="45"/>
      <c r="O1773" s="45"/>
      <c r="P1773" s="45"/>
      <c r="Q1773" s="45"/>
      <c r="R1773" s="45"/>
      <c r="AO1773" s="34"/>
      <c r="AP1773" s="34"/>
      <c r="AQ1773" s="34"/>
      <c r="AR1773" s="34"/>
      <c r="BR1773" s="69"/>
      <c r="BS1773" s="69"/>
      <c r="BT1773" s="69"/>
      <c r="BU1773" s="69"/>
      <c r="BV1773" s="69"/>
      <c r="BW1773" s="69"/>
      <c r="BX1773" s="69"/>
      <c r="BY1773" s="69"/>
      <c r="BZ1773" s="69"/>
      <c r="CA1773" s="69"/>
      <c r="CB1773" s="69"/>
      <c r="CC1773" s="69"/>
      <c r="CD1773" s="69"/>
      <c r="CE1773" s="69"/>
      <c r="CF1773" s="69"/>
      <c r="CG1773" s="69"/>
      <c r="CH1773" s="69"/>
      <c r="CI1773" s="69"/>
      <c r="CJ1773" s="69"/>
      <c r="CK1773" s="69"/>
      <c r="CL1773" s="83"/>
      <c r="CM1773" s="69"/>
    </row>
    <row r="1774" spans="10:91" x14ac:dyDescent="0.25">
      <c r="J1774" s="45"/>
      <c r="K1774" s="45"/>
      <c r="L1774" s="45"/>
      <c r="M1774" s="45"/>
      <c r="N1774" s="45"/>
      <c r="O1774" s="45"/>
      <c r="P1774" s="45"/>
      <c r="Q1774" s="45"/>
      <c r="R1774" s="45"/>
      <c r="AO1774" s="34"/>
      <c r="AP1774" s="34"/>
      <c r="AQ1774" s="34"/>
      <c r="AR1774" s="34"/>
      <c r="BR1774" s="69"/>
      <c r="BS1774" s="69"/>
      <c r="BT1774" s="69"/>
      <c r="BU1774" s="69"/>
      <c r="BV1774" s="69"/>
      <c r="BW1774" s="69"/>
      <c r="BX1774" s="69"/>
      <c r="BY1774" s="69"/>
      <c r="BZ1774" s="69"/>
      <c r="CA1774" s="69"/>
      <c r="CB1774" s="69"/>
      <c r="CC1774" s="69"/>
      <c r="CD1774" s="69"/>
      <c r="CE1774" s="69"/>
      <c r="CF1774" s="69"/>
      <c r="CG1774" s="69"/>
      <c r="CH1774" s="69"/>
      <c r="CI1774" s="69"/>
      <c r="CJ1774" s="69"/>
      <c r="CK1774" s="69"/>
      <c r="CL1774" s="83"/>
      <c r="CM1774" s="69"/>
    </row>
    <row r="1775" spans="10:91" x14ac:dyDescent="0.25">
      <c r="J1775" s="45"/>
      <c r="K1775" s="45"/>
      <c r="L1775" s="45"/>
      <c r="M1775" s="45"/>
      <c r="N1775" s="45"/>
      <c r="O1775" s="45"/>
      <c r="P1775" s="45"/>
      <c r="Q1775" s="45"/>
      <c r="R1775" s="45"/>
      <c r="AO1775" s="34"/>
      <c r="AP1775" s="34"/>
      <c r="AQ1775" s="34"/>
      <c r="AR1775" s="34"/>
      <c r="BR1775" s="69"/>
      <c r="BS1775" s="69"/>
      <c r="BT1775" s="69"/>
      <c r="BU1775" s="69"/>
      <c r="BV1775" s="69"/>
      <c r="BW1775" s="69"/>
      <c r="BX1775" s="69"/>
      <c r="BY1775" s="69"/>
      <c r="BZ1775" s="69"/>
      <c r="CA1775" s="69"/>
      <c r="CB1775" s="69"/>
      <c r="CC1775" s="69"/>
      <c r="CD1775" s="69"/>
      <c r="CE1775" s="69"/>
      <c r="CF1775" s="69"/>
      <c r="CG1775" s="69"/>
      <c r="CH1775" s="69"/>
      <c r="CI1775" s="69"/>
      <c r="CJ1775" s="69"/>
      <c r="CK1775" s="69"/>
      <c r="CL1775" s="83"/>
      <c r="CM1775" s="69"/>
    </row>
    <row r="1776" spans="10:91" x14ac:dyDescent="0.25">
      <c r="J1776" s="45"/>
      <c r="K1776" s="45"/>
      <c r="L1776" s="45"/>
      <c r="M1776" s="45"/>
      <c r="N1776" s="45"/>
      <c r="O1776" s="45"/>
      <c r="P1776" s="45"/>
      <c r="Q1776" s="45"/>
      <c r="R1776" s="45"/>
      <c r="AO1776" s="34"/>
      <c r="AP1776" s="34"/>
      <c r="AQ1776" s="34"/>
      <c r="AR1776" s="34"/>
      <c r="BR1776" s="69"/>
      <c r="BS1776" s="69"/>
      <c r="BT1776" s="69"/>
      <c r="BU1776" s="69"/>
      <c r="BV1776" s="69"/>
      <c r="BW1776" s="69"/>
      <c r="BX1776" s="69"/>
      <c r="BY1776" s="69"/>
      <c r="BZ1776" s="69"/>
      <c r="CA1776" s="69"/>
      <c r="CB1776" s="69"/>
      <c r="CC1776" s="69"/>
      <c r="CD1776" s="69"/>
      <c r="CE1776" s="69"/>
      <c r="CF1776" s="69"/>
      <c r="CG1776" s="69"/>
      <c r="CH1776" s="69"/>
      <c r="CI1776" s="69"/>
      <c r="CJ1776" s="69"/>
      <c r="CK1776" s="69"/>
      <c r="CL1776" s="83"/>
      <c r="CM1776" s="69"/>
    </row>
    <row r="1777" spans="10:91" x14ac:dyDescent="0.25">
      <c r="J1777" s="45"/>
      <c r="K1777" s="45"/>
      <c r="L1777" s="45"/>
      <c r="M1777" s="45"/>
      <c r="N1777" s="45"/>
      <c r="O1777" s="45"/>
      <c r="P1777" s="45"/>
      <c r="Q1777" s="45"/>
      <c r="R1777" s="45"/>
      <c r="AO1777" s="34"/>
      <c r="AP1777" s="34"/>
      <c r="AQ1777" s="34"/>
      <c r="AR1777" s="34"/>
      <c r="BR1777" s="69"/>
      <c r="BS1777" s="69"/>
      <c r="BT1777" s="69"/>
      <c r="BU1777" s="69"/>
      <c r="BV1777" s="69"/>
      <c r="BW1777" s="69"/>
      <c r="BX1777" s="69"/>
      <c r="BY1777" s="69"/>
      <c r="BZ1777" s="69"/>
      <c r="CA1777" s="69"/>
      <c r="CB1777" s="69"/>
      <c r="CC1777" s="69"/>
      <c r="CD1777" s="69"/>
      <c r="CE1777" s="69"/>
      <c r="CF1777" s="69"/>
      <c r="CG1777" s="69"/>
      <c r="CH1777" s="69"/>
      <c r="CI1777" s="69"/>
      <c r="CJ1777" s="69"/>
      <c r="CK1777" s="69"/>
      <c r="CL1777" s="83"/>
      <c r="CM1777" s="69"/>
    </row>
    <row r="1778" spans="10:91" x14ac:dyDescent="0.25">
      <c r="J1778" s="45"/>
      <c r="K1778" s="45"/>
      <c r="L1778" s="45"/>
      <c r="M1778" s="45"/>
      <c r="N1778" s="45"/>
      <c r="O1778" s="45"/>
      <c r="P1778" s="45"/>
      <c r="Q1778" s="45"/>
      <c r="R1778" s="45"/>
      <c r="AO1778" s="34"/>
      <c r="AP1778" s="34"/>
      <c r="AQ1778" s="34"/>
      <c r="AR1778" s="34"/>
      <c r="BR1778" s="69"/>
      <c r="BS1778" s="69"/>
      <c r="BT1778" s="69"/>
      <c r="BU1778" s="69"/>
      <c r="BV1778" s="69"/>
      <c r="BW1778" s="69"/>
      <c r="BX1778" s="69"/>
      <c r="BY1778" s="69"/>
      <c r="BZ1778" s="69"/>
      <c r="CA1778" s="69"/>
      <c r="CB1778" s="69"/>
      <c r="CC1778" s="69"/>
      <c r="CD1778" s="69"/>
      <c r="CE1778" s="69"/>
      <c r="CF1778" s="69"/>
      <c r="CG1778" s="69"/>
      <c r="CH1778" s="69"/>
      <c r="CI1778" s="69"/>
      <c r="CJ1778" s="69"/>
      <c r="CK1778" s="69"/>
      <c r="CL1778" s="83"/>
      <c r="CM1778" s="69"/>
    </row>
    <row r="1779" spans="10:91" x14ac:dyDescent="0.25">
      <c r="J1779" s="45"/>
      <c r="K1779" s="45"/>
      <c r="L1779" s="45"/>
      <c r="M1779" s="45"/>
      <c r="N1779" s="45"/>
      <c r="O1779" s="45"/>
      <c r="P1779" s="45"/>
      <c r="Q1779" s="45"/>
      <c r="R1779" s="45"/>
      <c r="AO1779" s="34"/>
      <c r="AP1779" s="34"/>
      <c r="AQ1779" s="34"/>
      <c r="AR1779" s="34"/>
      <c r="BR1779" s="69"/>
      <c r="BS1779" s="69"/>
      <c r="BT1779" s="69"/>
      <c r="BU1779" s="69"/>
      <c r="BV1779" s="69"/>
      <c r="BW1779" s="69"/>
      <c r="BX1779" s="69"/>
      <c r="BY1779" s="69"/>
      <c r="BZ1779" s="69"/>
      <c r="CA1779" s="69"/>
      <c r="CB1779" s="69"/>
      <c r="CC1779" s="69"/>
      <c r="CD1779" s="69"/>
      <c r="CE1779" s="69"/>
      <c r="CF1779" s="69"/>
      <c r="CG1779" s="69"/>
      <c r="CH1779" s="69"/>
      <c r="CI1779" s="69"/>
      <c r="CJ1779" s="69"/>
      <c r="CK1779" s="69"/>
      <c r="CL1779" s="83"/>
      <c r="CM1779" s="69"/>
    </row>
    <row r="1780" spans="10:91" x14ac:dyDescent="0.25">
      <c r="J1780" s="45"/>
      <c r="K1780" s="45"/>
      <c r="L1780" s="45"/>
      <c r="M1780" s="45"/>
      <c r="N1780" s="45"/>
      <c r="O1780" s="45"/>
      <c r="P1780" s="45"/>
      <c r="Q1780" s="45"/>
      <c r="R1780" s="45"/>
      <c r="AO1780" s="34"/>
      <c r="AP1780" s="34"/>
      <c r="AQ1780" s="34"/>
      <c r="AR1780" s="34"/>
      <c r="BR1780" s="69"/>
      <c r="BS1780" s="69"/>
      <c r="BT1780" s="69"/>
      <c r="BU1780" s="69"/>
      <c r="BV1780" s="69"/>
      <c r="BW1780" s="69"/>
      <c r="BX1780" s="69"/>
      <c r="BY1780" s="69"/>
      <c r="BZ1780" s="69"/>
      <c r="CA1780" s="69"/>
      <c r="CB1780" s="69"/>
      <c r="CC1780" s="69"/>
      <c r="CD1780" s="69"/>
      <c r="CE1780" s="69"/>
      <c r="CF1780" s="69"/>
      <c r="CG1780" s="69"/>
      <c r="CH1780" s="69"/>
      <c r="CI1780" s="69"/>
      <c r="CJ1780" s="69"/>
      <c r="CK1780" s="69"/>
      <c r="CL1780" s="83"/>
      <c r="CM1780" s="69"/>
    </row>
    <row r="1781" spans="10:91" x14ac:dyDescent="0.25">
      <c r="J1781" s="45"/>
      <c r="K1781" s="45"/>
      <c r="L1781" s="45"/>
      <c r="M1781" s="45"/>
      <c r="N1781" s="45"/>
      <c r="O1781" s="45"/>
      <c r="P1781" s="45"/>
      <c r="Q1781" s="45"/>
      <c r="R1781" s="45"/>
      <c r="AO1781" s="34"/>
      <c r="AP1781" s="34"/>
      <c r="AQ1781" s="34"/>
      <c r="AR1781" s="34"/>
      <c r="BR1781" s="69"/>
      <c r="BS1781" s="69"/>
      <c r="BT1781" s="69"/>
      <c r="BU1781" s="69"/>
      <c r="BV1781" s="69"/>
      <c r="BW1781" s="69"/>
      <c r="BX1781" s="69"/>
      <c r="BY1781" s="69"/>
      <c r="BZ1781" s="69"/>
      <c r="CA1781" s="69"/>
      <c r="CB1781" s="69"/>
      <c r="CC1781" s="69"/>
      <c r="CD1781" s="69"/>
      <c r="CE1781" s="69"/>
      <c r="CF1781" s="69"/>
      <c r="CG1781" s="69"/>
      <c r="CH1781" s="69"/>
      <c r="CI1781" s="69"/>
      <c r="CJ1781" s="69"/>
      <c r="CK1781" s="69"/>
      <c r="CL1781" s="83"/>
      <c r="CM1781" s="69"/>
    </row>
    <row r="1782" spans="10:91" x14ac:dyDescent="0.25">
      <c r="J1782" s="45"/>
      <c r="K1782" s="45"/>
      <c r="L1782" s="45"/>
      <c r="M1782" s="45"/>
      <c r="N1782" s="45"/>
      <c r="O1782" s="45"/>
      <c r="P1782" s="45"/>
      <c r="Q1782" s="45"/>
      <c r="R1782" s="45"/>
      <c r="AO1782" s="34"/>
      <c r="AP1782" s="34"/>
      <c r="AQ1782" s="34"/>
      <c r="AR1782" s="34"/>
      <c r="BR1782" s="69"/>
      <c r="BS1782" s="69"/>
      <c r="BT1782" s="69"/>
      <c r="BU1782" s="69"/>
      <c r="BV1782" s="69"/>
      <c r="BW1782" s="69"/>
      <c r="BX1782" s="69"/>
      <c r="BY1782" s="69"/>
      <c r="BZ1782" s="69"/>
      <c r="CA1782" s="69"/>
      <c r="CB1782" s="69"/>
      <c r="CC1782" s="69"/>
      <c r="CD1782" s="69"/>
      <c r="CE1782" s="69"/>
      <c r="CF1782" s="69"/>
      <c r="CG1782" s="69"/>
      <c r="CH1782" s="69"/>
      <c r="CI1782" s="69"/>
      <c r="CJ1782" s="69"/>
      <c r="CK1782" s="69"/>
      <c r="CL1782" s="83"/>
      <c r="CM1782" s="69"/>
    </row>
    <row r="1783" spans="10:91" x14ac:dyDescent="0.25">
      <c r="J1783" s="45"/>
      <c r="K1783" s="45"/>
      <c r="L1783" s="45"/>
      <c r="M1783" s="45"/>
      <c r="N1783" s="45"/>
      <c r="O1783" s="45"/>
      <c r="P1783" s="45"/>
      <c r="Q1783" s="45"/>
      <c r="R1783" s="45"/>
      <c r="AO1783" s="34"/>
      <c r="AP1783" s="34"/>
      <c r="AQ1783" s="34"/>
      <c r="AR1783" s="34"/>
      <c r="BR1783" s="69"/>
      <c r="BS1783" s="69"/>
      <c r="BT1783" s="69"/>
      <c r="BU1783" s="69"/>
      <c r="BV1783" s="69"/>
      <c r="BW1783" s="69"/>
      <c r="BX1783" s="69"/>
      <c r="BY1783" s="69"/>
      <c r="BZ1783" s="69"/>
      <c r="CA1783" s="69"/>
      <c r="CB1783" s="69"/>
      <c r="CC1783" s="69"/>
      <c r="CD1783" s="69"/>
      <c r="CE1783" s="69"/>
      <c r="CF1783" s="69"/>
      <c r="CG1783" s="69"/>
      <c r="CH1783" s="69"/>
      <c r="CI1783" s="69"/>
      <c r="CJ1783" s="69"/>
      <c r="CK1783" s="69"/>
      <c r="CL1783" s="83"/>
      <c r="CM1783" s="69"/>
    </row>
    <row r="1784" spans="10:91" x14ac:dyDescent="0.25">
      <c r="J1784" s="45"/>
      <c r="K1784" s="45"/>
      <c r="L1784" s="45"/>
      <c r="M1784" s="45"/>
      <c r="N1784" s="45"/>
      <c r="O1784" s="45"/>
      <c r="P1784" s="45"/>
      <c r="Q1784" s="45"/>
      <c r="R1784" s="45"/>
      <c r="AO1784" s="34"/>
      <c r="AP1784" s="34"/>
      <c r="AQ1784" s="34"/>
      <c r="AR1784" s="34"/>
      <c r="BR1784" s="69"/>
      <c r="BS1784" s="69"/>
      <c r="BT1784" s="69"/>
      <c r="BU1784" s="69"/>
      <c r="BV1784" s="69"/>
      <c r="BW1784" s="69"/>
      <c r="BX1784" s="69"/>
      <c r="BY1784" s="69"/>
      <c r="BZ1784" s="69"/>
      <c r="CA1784" s="69"/>
      <c r="CB1784" s="69"/>
      <c r="CC1784" s="69"/>
      <c r="CD1784" s="69"/>
      <c r="CE1784" s="69"/>
      <c r="CF1784" s="69"/>
      <c r="CG1784" s="69"/>
      <c r="CH1784" s="69"/>
      <c r="CI1784" s="69"/>
      <c r="CJ1784" s="69"/>
      <c r="CK1784" s="69"/>
      <c r="CL1784" s="83"/>
      <c r="CM1784" s="69"/>
    </row>
    <row r="1785" spans="10:91" x14ac:dyDescent="0.25">
      <c r="J1785" s="45"/>
      <c r="K1785" s="45"/>
      <c r="L1785" s="45"/>
      <c r="M1785" s="45"/>
      <c r="N1785" s="45"/>
      <c r="O1785" s="45"/>
      <c r="P1785" s="45"/>
      <c r="Q1785" s="45"/>
      <c r="R1785" s="45"/>
      <c r="AO1785" s="34"/>
      <c r="AP1785" s="34"/>
      <c r="AQ1785" s="34"/>
      <c r="AR1785" s="34"/>
      <c r="BR1785" s="69"/>
      <c r="BS1785" s="69"/>
      <c r="BT1785" s="69"/>
      <c r="BU1785" s="69"/>
      <c r="BV1785" s="69"/>
      <c r="BW1785" s="69"/>
      <c r="BX1785" s="69"/>
      <c r="BY1785" s="69"/>
      <c r="BZ1785" s="69"/>
      <c r="CA1785" s="69"/>
      <c r="CB1785" s="69"/>
      <c r="CC1785" s="69"/>
      <c r="CD1785" s="69"/>
      <c r="CE1785" s="69"/>
      <c r="CF1785" s="69"/>
      <c r="CG1785" s="69"/>
      <c r="CH1785" s="69"/>
      <c r="CI1785" s="69"/>
      <c r="CJ1785" s="69"/>
      <c r="CK1785" s="69"/>
      <c r="CL1785" s="83"/>
      <c r="CM1785" s="69"/>
    </row>
    <row r="1786" spans="10:91" x14ac:dyDescent="0.25">
      <c r="J1786" s="45"/>
      <c r="K1786" s="45"/>
      <c r="L1786" s="45"/>
      <c r="M1786" s="45"/>
      <c r="N1786" s="45"/>
      <c r="O1786" s="45"/>
      <c r="P1786" s="45"/>
      <c r="Q1786" s="45"/>
      <c r="R1786" s="45"/>
      <c r="AO1786" s="34"/>
      <c r="AP1786" s="34"/>
      <c r="AQ1786" s="34"/>
      <c r="AR1786" s="34"/>
      <c r="BR1786" s="69"/>
      <c r="BS1786" s="69"/>
      <c r="BT1786" s="69"/>
      <c r="BU1786" s="69"/>
      <c r="BV1786" s="69"/>
      <c r="BW1786" s="69"/>
      <c r="BX1786" s="69"/>
      <c r="BY1786" s="69"/>
      <c r="BZ1786" s="69"/>
      <c r="CA1786" s="69"/>
      <c r="CB1786" s="69"/>
      <c r="CC1786" s="69"/>
      <c r="CD1786" s="69"/>
      <c r="CE1786" s="69"/>
      <c r="CF1786" s="69"/>
      <c r="CG1786" s="69"/>
      <c r="CH1786" s="69"/>
      <c r="CI1786" s="69"/>
      <c r="CJ1786" s="69"/>
      <c r="CK1786" s="69"/>
      <c r="CL1786" s="83"/>
      <c r="CM1786" s="69"/>
    </row>
    <row r="1787" spans="10:91" x14ac:dyDescent="0.25">
      <c r="J1787" s="45"/>
      <c r="K1787" s="45"/>
      <c r="L1787" s="45"/>
      <c r="M1787" s="45"/>
      <c r="N1787" s="45"/>
      <c r="O1787" s="45"/>
      <c r="P1787" s="45"/>
      <c r="Q1787" s="45"/>
      <c r="R1787" s="45"/>
      <c r="AO1787" s="34"/>
      <c r="AP1787" s="34"/>
      <c r="AQ1787" s="34"/>
      <c r="AR1787" s="34"/>
      <c r="BR1787" s="69"/>
      <c r="BS1787" s="69"/>
      <c r="BT1787" s="69"/>
      <c r="BU1787" s="69"/>
      <c r="BV1787" s="69"/>
      <c r="BW1787" s="69"/>
      <c r="BX1787" s="69"/>
      <c r="BY1787" s="69"/>
      <c r="BZ1787" s="69"/>
      <c r="CA1787" s="69"/>
      <c r="CB1787" s="69"/>
      <c r="CC1787" s="69"/>
      <c r="CD1787" s="69"/>
      <c r="CE1787" s="69"/>
      <c r="CF1787" s="69"/>
      <c r="CG1787" s="69"/>
      <c r="CH1787" s="69"/>
      <c r="CI1787" s="69"/>
      <c r="CJ1787" s="69"/>
      <c r="CK1787" s="69"/>
      <c r="CL1787" s="83"/>
      <c r="CM1787" s="69"/>
    </row>
    <row r="1788" spans="10:91" x14ac:dyDescent="0.25">
      <c r="J1788" s="45"/>
      <c r="K1788" s="45"/>
      <c r="L1788" s="45"/>
      <c r="M1788" s="45"/>
      <c r="N1788" s="45"/>
      <c r="O1788" s="45"/>
      <c r="P1788" s="45"/>
      <c r="Q1788" s="45"/>
      <c r="R1788" s="45"/>
      <c r="AO1788" s="34"/>
      <c r="AP1788" s="34"/>
      <c r="AQ1788" s="34"/>
      <c r="AR1788" s="34"/>
      <c r="BR1788" s="69"/>
      <c r="BS1788" s="69"/>
      <c r="BT1788" s="69"/>
      <c r="BU1788" s="69"/>
      <c r="BV1788" s="69"/>
      <c r="BW1788" s="69"/>
      <c r="BX1788" s="69"/>
      <c r="BY1788" s="69"/>
      <c r="BZ1788" s="69"/>
      <c r="CA1788" s="69"/>
      <c r="CB1788" s="69"/>
      <c r="CC1788" s="69"/>
      <c r="CD1788" s="69"/>
      <c r="CE1788" s="69"/>
      <c r="CF1788" s="69"/>
      <c r="CG1788" s="69"/>
      <c r="CH1788" s="69"/>
      <c r="CI1788" s="69"/>
      <c r="CJ1788" s="69"/>
      <c r="CK1788" s="69"/>
      <c r="CL1788" s="83"/>
      <c r="CM1788" s="69"/>
    </row>
    <row r="1789" spans="10:91" x14ac:dyDescent="0.25">
      <c r="J1789" s="45"/>
      <c r="K1789" s="45"/>
      <c r="L1789" s="45"/>
      <c r="M1789" s="45"/>
      <c r="N1789" s="45"/>
      <c r="O1789" s="45"/>
      <c r="P1789" s="45"/>
      <c r="Q1789" s="45"/>
      <c r="R1789" s="45"/>
      <c r="AO1789" s="34"/>
      <c r="AP1789" s="34"/>
      <c r="AQ1789" s="34"/>
      <c r="AR1789" s="34"/>
      <c r="BR1789" s="69"/>
      <c r="BS1789" s="69"/>
      <c r="BT1789" s="69"/>
      <c r="BU1789" s="69"/>
      <c r="BV1789" s="69"/>
      <c r="BW1789" s="69"/>
      <c r="BX1789" s="69"/>
      <c r="BY1789" s="69"/>
      <c r="BZ1789" s="69"/>
      <c r="CA1789" s="69"/>
      <c r="CB1789" s="69"/>
      <c r="CC1789" s="69"/>
      <c r="CD1789" s="69"/>
      <c r="CE1789" s="69"/>
      <c r="CF1789" s="69"/>
      <c r="CG1789" s="69"/>
      <c r="CH1789" s="69"/>
      <c r="CI1789" s="69"/>
      <c r="CJ1789" s="69"/>
      <c r="CK1789" s="69"/>
      <c r="CL1789" s="83"/>
      <c r="CM1789" s="69"/>
    </row>
    <row r="1790" spans="10:91" x14ac:dyDescent="0.25">
      <c r="J1790" s="45"/>
      <c r="K1790" s="45"/>
      <c r="L1790" s="45"/>
      <c r="M1790" s="45"/>
      <c r="N1790" s="45"/>
      <c r="O1790" s="45"/>
      <c r="P1790" s="45"/>
      <c r="Q1790" s="45"/>
      <c r="R1790" s="45"/>
      <c r="AO1790" s="34"/>
      <c r="AP1790" s="34"/>
      <c r="AQ1790" s="34"/>
      <c r="AR1790" s="34"/>
      <c r="BR1790" s="69"/>
      <c r="BS1790" s="69"/>
      <c r="BT1790" s="69"/>
      <c r="BU1790" s="69"/>
      <c r="BV1790" s="69"/>
      <c r="BW1790" s="69"/>
      <c r="BX1790" s="69"/>
      <c r="BY1790" s="69"/>
      <c r="BZ1790" s="69"/>
      <c r="CA1790" s="69"/>
      <c r="CB1790" s="69"/>
      <c r="CC1790" s="69"/>
      <c r="CD1790" s="69"/>
      <c r="CE1790" s="69"/>
      <c r="CF1790" s="69"/>
      <c r="CG1790" s="69"/>
      <c r="CH1790" s="69"/>
      <c r="CI1790" s="69"/>
      <c r="CJ1790" s="69"/>
      <c r="CK1790" s="69"/>
      <c r="CL1790" s="83"/>
      <c r="CM1790" s="69"/>
    </row>
    <row r="1791" spans="10:91" x14ac:dyDescent="0.25">
      <c r="J1791" s="45"/>
      <c r="K1791" s="45"/>
      <c r="L1791" s="45"/>
      <c r="M1791" s="45"/>
      <c r="N1791" s="45"/>
      <c r="O1791" s="45"/>
      <c r="P1791" s="45"/>
      <c r="Q1791" s="45"/>
      <c r="R1791" s="45"/>
      <c r="AO1791" s="34"/>
      <c r="AP1791" s="34"/>
      <c r="AQ1791" s="34"/>
      <c r="AR1791" s="34"/>
      <c r="BR1791" s="69"/>
      <c r="BS1791" s="69"/>
      <c r="BT1791" s="69"/>
      <c r="BU1791" s="69"/>
      <c r="BV1791" s="69"/>
      <c r="BW1791" s="69"/>
      <c r="BX1791" s="69"/>
      <c r="BY1791" s="69"/>
      <c r="BZ1791" s="69"/>
      <c r="CA1791" s="69"/>
      <c r="CB1791" s="69"/>
      <c r="CC1791" s="69"/>
      <c r="CD1791" s="69"/>
      <c r="CE1791" s="69"/>
      <c r="CF1791" s="69"/>
      <c r="CG1791" s="69"/>
      <c r="CH1791" s="69"/>
      <c r="CI1791" s="69"/>
      <c r="CJ1791" s="69"/>
      <c r="CK1791" s="69"/>
      <c r="CL1791" s="83"/>
      <c r="CM1791" s="69"/>
    </row>
    <row r="1792" spans="10:91" x14ac:dyDescent="0.25">
      <c r="J1792" s="45"/>
      <c r="K1792" s="45"/>
      <c r="L1792" s="45"/>
      <c r="M1792" s="45"/>
      <c r="N1792" s="45"/>
      <c r="O1792" s="45"/>
      <c r="P1792" s="45"/>
      <c r="Q1792" s="45"/>
      <c r="R1792" s="45"/>
      <c r="AO1792" s="34"/>
      <c r="AP1792" s="34"/>
      <c r="AQ1792" s="34"/>
      <c r="AR1792" s="34"/>
      <c r="BR1792" s="69"/>
      <c r="BS1792" s="69"/>
      <c r="BT1792" s="69"/>
      <c r="BU1792" s="69"/>
      <c r="BV1792" s="69"/>
      <c r="BW1792" s="69"/>
      <c r="BX1792" s="69"/>
      <c r="BY1792" s="69"/>
      <c r="BZ1792" s="69"/>
      <c r="CA1792" s="69"/>
      <c r="CB1792" s="69"/>
      <c r="CC1792" s="69"/>
      <c r="CD1792" s="69"/>
      <c r="CE1792" s="69"/>
      <c r="CF1792" s="69"/>
      <c r="CG1792" s="69"/>
      <c r="CH1792" s="69"/>
      <c r="CI1792" s="69"/>
      <c r="CJ1792" s="69"/>
      <c r="CK1792" s="69"/>
      <c r="CL1792" s="83"/>
      <c r="CM1792" s="69"/>
    </row>
    <row r="1793" spans="10:91" x14ac:dyDescent="0.25">
      <c r="J1793" s="45"/>
      <c r="K1793" s="45"/>
      <c r="L1793" s="45"/>
      <c r="M1793" s="45"/>
      <c r="N1793" s="45"/>
      <c r="O1793" s="45"/>
      <c r="P1793" s="45"/>
      <c r="Q1793" s="45"/>
      <c r="R1793" s="45"/>
      <c r="AO1793" s="34"/>
      <c r="AP1793" s="34"/>
      <c r="AQ1793" s="34"/>
      <c r="AR1793" s="34"/>
      <c r="BR1793" s="69"/>
      <c r="BS1793" s="69"/>
      <c r="BT1793" s="69"/>
      <c r="BU1793" s="69"/>
      <c r="BV1793" s="69"/>
      <c r="BW1793" s="69"/>
      <c r="BX1793" s="69"/>
      <c r="BY1793" s="69"/>
      <c r="BZ1793" s="69"/>
      <c r="CA1793" s="69"/>
      <c r="CB1793" s="69"/>
      <c r="CC1793" s="69"/>
      <c r="CD1793" s="69"/>
      <c r="CE1793" s="69"/>
      <c r="CF1793" s="69"/>
      <c r="CG1793" s="69"/>
      <c r="CH1793" s="69"/>
      <c r="CI1793" s="69"/>
      <c r="CJ1793" s="69"/>
      <c r="CK1793" s="69"/>
      <c r="CL1793" s="83"/>
      <c r="CM1793" s="69"/>
    </row>
    <row r="1794" spans="10:91" x14ac:dyDescent="0.25">
      <c r="J1794" s="45"/>
      <c r="K1794" s="45"/>
      <c r="L1794" s="45"/>
      <c r="M1794" s="45"/>
      <c r="N1794" s="45"/>
      <c r="O1794" s="45"/>
      <c r="P1794" s="45"/>
      <c r="Q1794" s="45"/>
      <c r="R1794" s="45"/>
      <c r="AO1794" s="34"/>
      <c r="AP1794" s="34"/>
      <c r="AQ1794" s="34"/>
      <c r="AR1794" s="34"/>
      <c r="BR1794" s="69"/>
      <c r="BS1794" s="69"/>
      <c r="BT1794" s="69"/>
      <c r="BU1794" s="69"/>
      <c r="BV1794" s="69"/>
      <c r="BW1794" s="69"/>
      <c r="BX1794" s="69"/>
      <c r="BY1794" s="69"/>
      <c r="BZ1794" s="69"/>
      <c r="CA1794" s="69"/>
      <c r="CB1794" s="69"/>
      <c r="CC1794" s="69"/>
      <c r="CD1794" s="69"/>
      <c r="CE1794" s="69"/>
      <c r="CF1794" s="69"/>
      <c r="CG1794" s="69"/>
      <c r="CH1794" s="69"/>
      <c r="CI1794" s="69"/>
      <c r="CJ1794" s="69"/>
      <c r="CK1794" s="69"/>
      <c r="CL1794" s="83"/>
      <c r="CM1794" s="69"/>
    </row>
    <row r="1795" spans="10:91" x14ac:dyDescent="0.25">
      <c r="J1795" s="45"/>
      <c r="K1795" s="45"/>
      <c r="L1795" s="45"/>
      <c r="M1795" s="45"/>
      <c r="N1795" s="45"/>
      <c r="O1795" s="45"/>
      <c r="P1795" s="45"/>
      <c r="Q1795" s="45"/>
      <c r="R1795" s="45"/>
      <c r="AO1795" s="34"/>
      <c r="AP1795" s="34"/>
      <c r="AQ1795" s="34"/>
      <c r="AR1795" s="34"/>
      <c r="BR1795" s="69"/>
      <c r="BS1795" s="69"/>
      <c r="BT1795" s="69"/>
      <c r="BU1795" s="69"/>
      <c r="BV1795" s="69"/>
      <c r="BW1795" s="69"/>
      <c r="BX1795" s="69"/>
      <c r="BY1795" s="69"/>
      <c r="BZ1795" s="69"/>
      <c r="CA1795" s="69"/>
      <c r="CB1795" s="69"/>
      <c r="CC1795" s="69"/>
      <c r="CD1795" s="69"/>
      <c r="CE1795" s="69"/>
      <c r="CF1795" s="69"/>
      <c r="CG1795" s="69"/>
      <c r="CH1795" s="69"/>
      <c r="CI1795" s="69"/>
      <c r="CJ1795" s="69"/>
      <c r="CK1795" s="69"/>
      <c r="CL1795" s="83"/>
      <c r="CM1795" s="69"/>
    </row>
    <row r="1796" spans="10:91" x14ac:dyDescent="0.25">
      <c r="J1796" s="45"/>
      <c r="K1796" s="45"/>
      <c r="L1796" s="45"/>
      <c r="M1796" s="45"/>
      <c r="N1796" s="45"/>
      <c r="O1796" s="45"/>
      <c r="P1796" s="45"/>
      <c r="Q1796" s="45"/>
      <c r="R1796" s="45"/>
      <c r="AO1796" s="34"/>
      <c r="AP1796" s="34"/>
      <c r="AQ1796" s="34"/>
      <c r="AR1796" s="34"/>
      <c r="BR1796" s="69"/>
      <c r="BS1796" s="69"/>
      <c r="BT1796" s="69"/>
      <c r="BU1796" s="69"/>
      <c r="BV1796" s="69"/>
      <c r="BW1796" s="69"/>
      <c r="BX1796" s="69"/>
      <c r="BY1796" s="69"/>
      <c r="BZ1796" s="69"/>
      <c r="CA1796" s="69"/>
      <c r="CB1796" s="69"/>
      <c r="CC1796" s="69"/>
      <c r="CD1796" s="69"/>
      <c r="CE1796" s="69"/>
      <c r="CF1796" s="69"/>
      <c r="CG1796" s="69"/>
      <c r="CH1796" s="69"/>
      <c r="CI1796" s="69"/>
      <c r="CJ1796" s="69"/>
      <c r="CK1796" s="69"/>
      <c r="CL1796" s="83"/>
      <c r="CM1796" s="69"/>
    </row>
    <row r="1797" spans="10:91" x14ac:dyDescent="0.25">
      <c r="J1797" s="45"/>
      <c r="K1797" s="45"/>
      <c r="L1797" s="45"/>
      <c r="M1797" s="45"/>
      <c r="N1797" s="45"/>
      <c r="O1797" s="45"/>
      <c r="P1797" s="45"/>
      <c r="Q1797" s="45"/>
      <c r="R1797" s="45"/>
      <c r="AO1797" s="34"/>
      <c r="AP1797" s="34"/>
      <c r="AQ1797" s="34"/>
      <c r="AR1797" s="34"/>
      <c r="BR1797" s="69"/>
      <c r="BS1797" s="69"/>
      <c r="BT1797" s="69"/>
      <c r="BU1797" s="69"/>
      <c r="BV1797" s="69"/>
      <c r="BW1797" s="69"/>
      <c r="BX1797" s="69"/>
      <c r="BY1797" s="69"/>
      <c r="BZ1797" s="69"/>
      <c r="CA1797" s="69"/>
      <c r="CB1797" s="69"/>
      <c r="CC1797" s="69"/>
      <c r="CD1797" s="69"/>
      <c r="CE1797" s="69"/>
      <c r="CF1797" s="69"/>
      <c r="CG1797" s="69"/>
      <c r="CH1797" s="69"/>
      <c r="CI1797" s="69"/>
      <c r="CJ1797" s="69"/>
      <c r="CK1797" s="69"/>
      <c r="CL1797" s="83"/>
      <c r="CM1797" s="69"/>
    </row>
    <row r="1798" spans="10:91" x14ac:dyDescent="0.25">
      <c r="J1798" s="45"/>
      <c r="K1798" s="45"/>
      <c r="L1798" s="45"/>
      <c r="M1798" s="45"/>
      <c r="N1798" s="45"/>
      <c r="O1798" s="45"/>
      <c r="P1798" s="45"/>
      <c r="Q1798" s="45"/>
      <c r="R1798" s="45"/>
      <c r="AO1798" s="34"/>
      <c r="AP1798" s="34"/>
      <c r="AQ1798" s="34"/>
      <c r="AR1798" s="34"/>
      <c r="BR1798" s="69"/>
      <c r="BS1798" s="69"/>
      <c r="BT1798" s="69"/>
      <c r="BU1798" s="69"/>
      <c r="BV1798" s="69"/>
      <c r="BW1798" s="69"/>
      <c r="BX1798" s="69"/>
      <c r="BY1798" s="69"/>
      <c r="BZ1798" s="69"/>
      <c r="CA1798" s="69"/>
      <c r="CB1798" s="69"/>
      <c r="CC1798" s="69"/>
      <c r="CD1798" s="69"/>
      <c r="CE1798" s="69"/>
      <c r="CF1798" s="69"/>
      <c r="CG1798" s="69"/>
      <c r="CH1798" s="69"/>
      <c r="CI1798" s="69"/>
      <c r="CJ1798" s="69"/>
      <c r="CK1798" s="69"/>
      <c r="CL1798" s="83"/>
      <c r="CM1798" s="69"/>
    </row>
    <row r="1799" spans="10:91" x14ac:dyDescent="0.25">
      <c r="J1799" s="45"/>
      <c r="K1799" s="45"/>
      <c r="L1799" s="45"/>
      <c r="M1799" s="45"/>
      <c r="N1799" s="45"/>
      <c r="O1799" s="45"/>
      <c r="P1799" s="45"/>
      <c r="Q1799" s="45"/>
      <c r="R1799" s="45"/>
      <c r="AO1799" s="34"/>
      <c r="AP1799" s="34"/>
      <c r="AQ1799" s="34"/>
      <c r="AR1799" s="34"/>
      <c r="BR1799" s="69"/>
      <c r="BS1799" s="69"/>
      <c r="BT1799" s="69"/>
      <c r="BU1799" s="69"/>
      <c r="BV1799" s="69"/>
      <c r="BW1799" s="69"/>
      <c r="BX1799" s="69"/>
      <c r="BY1799" s="69"/>
      <c r="BZ1799" s="69"/>
      <c r="CA1799" s="69"/>
      <c r="CB1799" s="69"/>
      <c r="CC1799" s="69"/>
      <c r="CD1799" s="69"/>
      <c r="CE1799" s="69"/>
      <c r="CF1799" s="69"/>
      <c r="CG1799" s="69"/>
      <c r="CH1799" s="69"/>
      <c r="CI1799" s="69"/>
      <c r="CJ1799" s="69"/>
      <c r="CK1799" s="69"/>
      <c r="CL1799" s="83"/>
      <c r="CM1799" s="69"/>
    </row>
    <row r="1800" spans="10:91" x14ac:dyDescent="0.25">
      <c r="J1800" s="45"/>
      <c r="K1800" s="45"/>
      <c r="L1800" s="45"/>
      <c r="M1800" s="45"/>
      <c r="N1800" s="45"/>
      <c r="O1800" s="45"/>
      <c r="P1800" s="45"/>
      <c r="Q1800" s="45"/>
      <c r="R1800" s="45"/>
      <c r="AO1800" s="34"/>
      <c r="AP1800" s="34"/>
      <c r="AQ1800" s="34"/>
      <c r="AR1800" s="34"/>
      <c r="BR1800" s="69"/>
      <c r="BS1800" s="69"/>
      <c r="BT1800" s="69"/>
      <c r="BU1800" s="69"/>
      <c r="BV1800" s="69"/>
      <c r="BW1800" s="69"/>
      <c r="BX1800" s="69"/>
      <c r="BY1800" s="69"/>
      <c r="BZ1800" s="69"/>
      <c r="CA1800" s="69"/>
      <c r="CB1800" s="69"/>
      <c r="CC1800" s="69"/>
      <c r="CD1800" s="69"/>
      <c r="CE1800" s="69"/>
      <c r="CF1800" s="69"/>
      <c r="CG1800" s="69"/>
      <c r="CH1800" s="69"/>
      <c r="CI1800" s="69"/>
      <c r="CJ1800" s="69"/>
      <c r="CK1800" s="69"/>
      <c r="CL1800" s="83"/>
      <c r="CM1800" s="69"/>
    </row>
    <row r="1801" spans="10:91" x14ac:dyDescent="0.25">
      <c r="J1801" s="45"/>
      <c r="K1801" s="45"/>
      <c r="L1801" s="45"/>
      <c r="M1801" s="45"/>
      <c r="N1801" s="45"/>
      <c r="O1801" s="45"/>
      <c r="P1801" s="45"/>
      <c r="Q1801" s="45"/>
      <c r="R1801" s="45"/>
      <c r="AO1801" s="34"/>
      <c r="AP1801" s="34"/>
      <c r="AQ1801" s="34"/>
      <c r="AR1801" s="34"/>
      <c r="BR1801" s="69"/>
      <c r="BS1801" s="69"/>
      <c r="BT1801" s="69"/>
      <c r="BU1801" s="69"/>
      <c r="BV1801" s="69"/>
      <c r="BW1801" s="69"/>
      <c r="BX1801" s="69"/>
      <c r="BY1801" s="69"/>
      <c r="BZ1801" s="69"/>
      <c r="CA1801" s="69"/>
      <c r="CB1801" s="69"/>
      <c r="CC1801" s="69"/>
      <c r="CD1801" s="69"/>
      <c r="CE1801" s="69"/>
      <c r="CF1801" s="69"/>
      <c r="CG1801" s="69"/>
      <c r="CH1801" s="69"/>
      <c r="CI1801" s="69"/>
      <c r="CJ1801" s="69"/>
      <c r="CK1801" s="69"/>
      <c r="CL1801" s="83"/>
      <c r="CM1801" s="69"/>
    </row>
    <row r="1802" spans="10:91" x14ac:dyDescent="0.25">
      <c r="J1802" s="45"/>
      <c r="K1802" s="45"/>
      <c r="L1802" s="45"/>
      <c r="M1802" s="45"/>
      <c r="N1802" s="45"/>
      <c r="O1802" s="45"/>
      <c r="P1802" s="45"/>
      <c r="Q1802" s="45"/>
      <c r="R1802" s="45"/>
      <c r="AO1802" s="34"/>
      <c r="AP1802" s="34"/>
      <c r="AQ1802" s="34"/>
      <c r="AR1802" s="34"/>
      <c r="BR1802" s="69"/>
      <c r="BS1802" s="69"/>
      <c r="BT1802" s="69"/>
      <c r="BU1802" s="69"/>
      <c r="BV1802" s="69"/>
      <c r="BW1802" s="69"/>
      <c r="BX1802" s="69"/>
      <c r="BY1802" s="69"/>
      <c r="BZ1802" s="69"/>
      <c r="CA1802" s="69"/>
      <c r="CB1802" s="69"/>
      <c r="CC1802" s="69"/>
      <c r="CD1802" s="69"/>
      <c r="CE1802" s="69"/>
      <c r="CF1802" s="69"/>
      <c r="CG1802" s="69"/>
      <c r="CH1802" s="69"/>
      <c r="CI1802" s="69"/>
      <c r="CJ1802" s="69"/>
      <c r="CK1802" s="69"/>
      <c r="CL1802" s="83"/>
      <c r="CM1802" s="69"/>
    </row>
    <row r="1803" spans="10:91" x14ac:dyDescent="0.25">
      <c r="J1803" s="45"/>
      <c r="K1803" s="45"/>
      <c r="L1803" s="45"/>
      <c r="M1803" s="45"/>
      <c r="N1803" s="45"/>
      <c r="O1803" s="45"/>
      <c r="P1803" s="45"/>
      <c r="Q1803" s="45"/>
      <c r="R1803" s="45"/>
      <c r="AO1803" s="34"/>
      <c r="AP1803" s="34"/>
      <c r="AQ1803" s="34"/>
      <c r="AR1803" s="34"/>
      <c r="BR1803" s="69"/>
      <c r="BS1803" s="69"/>
      <c r="BT1803" s="69"/>
      <c r="BU1803" s="69"/>
      <c r="BV1803" s="69"/>
      <c r="BW1803" s="69"/>
      <c r="BX1803" s="69"/>
      <c r="BY1803" s="69"/>
      <c r="BZ1803" s="69"/>
      <c r="CA1803" s="69"/>
      <c r="CB1803" s="69"/>
      <c r="CC1803" s="69"/>
      <c r="CD1803" s="69"/>
      <c r="CE1803" s="69"/>
      <c r="CF1803" s="69"/>
      <c r="CG1803" s="69"/>
      <c r="CH1803" s="69"/>
      <c r="CI1803" s="69"/>
      <c r="CJ1803" s="69"/>
      <c r="CK1803" s="69"/>
      <c r="CL1803" s="83"/>
      <c r="CM1803" s="69"/>
    </row>
    <row r="1804" spans="10:91" x14ac:dyDescent="0.25">
      <c r="J1804" s="45"/>
      <c r="K1804" s="45"/>
      <c r="L1804" s="45"/>
      <c r="M1804" s="45"/>
      <c r="N1804" s="45"/>
      <c r="O1804" s="45"/>
      <c r="P1804" s="45"/>
      <c r="Q1804" s="45"/>
      <c r="R1804" s="45"/>
      <c r="AO1804" s="34"/>
      <c r="AP1804" s="34"/>
      <c r="AQ1804" s="34"/>
      <c r="AR1804" s="34"/>
      <c r="BR1804" s="69"/>
      <c r="BS1804" s="69"/>
      <c r="BT1804" s="69"/>
      <c r="BU1804" s="69"/>
      <c r="BV1804" s="69"/>
      <c r="BW1804" s="69"/>
      <c r="BX1804" s="69"/>
      <c r="BY1804" s="69"/>
      <c r="BZ1804" s="69"/>
      <c r="CA1804" s="69"/>
      <c r="CB1804" s="69"/>
      <c r="CC1804" s="69"/>
      <c r="CD1804" s="69"/>
      <c r="CE1804" s="69"/>
      <c r="CF1804" s="69"/>
      <c r="CG1804" s="69"/>
      <c r="CH1804" s="69"/>
      <c r="CI1804" s="69"/>
      <c r="CJ1804" s="69"/>
      <c r="CK1804" s="69"/>
      <c r="CL1804" s="83"/>
      <c r="CM1804" s="69"/>
    </row>
    <row r="1805" spans="10:91" x14ac:dyDescent="0.25">
      <c r="J1805" s="45"/>
      <c r="K1805" s="45"/>
      <c r="L1805" s="45"/>
      <c r="M1805" s="45"/>
      <c r="N1805" s="45"/>
      <c r="O1805" s="45"/>
      <c r="P1805" s="45"/>
      <c r="Q1805" s="45"/>
      <c r="R1805" s="45"/>
      <c r="AO1805" s="34"/>
      <c r="AP1805" s="34"/>
      <c r="AQ1805" s="34"/>
      <c r="AR1805" s="34"/>
      <c r="BR1805" s="69"/>
      <c r="BS1805" s="69"/>
      <c r="BT1805" s="69"/>
      <c r="BU1805" s="69"/>
      <c r="BV1805" s="69"/>
      <c r="BW1805" s="69"/>
      <c r="BX1805" s="69"/>
      <c r="BY1805" s="69"/>
      <c r="BZ1805" s="69"/>
      <c r="CA1805" s="69"/>
      <c r="CB1805" s="69"/>
      <c r="CC1805" s="69"/>
      <c r="CD1805" s="69"/>
      <c r="CE1805" s="69"/>
      <c r="CF1805" s="69"/>
      <c r="CG1805" s="69"/>
      <c r="CH1805" s="69"/>
      <c r="CI1805" s="69"/>
      <c r="CJ1805" s="69"/>
      <c r="CK1805" s="69"/>
      <c r="CL1805" s="83"/>
      <c r="CM1805" s="69"/>
    </row>
    <row r="1806" spans="10:91" x14ac:dyDescent="0.25">
      <c r="J1806" s="45"/>
      <c r="K1806" s="45"/>
      <c r="L1806" s="45"/>
      <c r="M1806" s="45"/>
      <c r="N1806" s="45"/>
      <c r="O1806" s="45"/>
      <c r="P1806" s="45"/>
      <c r="Q1806" s="45"/>
      <c r="R1806" s="45"/>
      <c r="AO1806" s="34"/>
      <c r="AP1806" s="34"/>
      <c r="AQ1806" s="34"/>
      <c r="AR1806" s="34"/>
      <c r="BR1806" s="69"/>
      <c r="BS1806" s="69"/>
      <c r="BT1806" s="69"/>
      <c r="BU1806" s="69"/>
      <c r="BV1806" s="69"/>
      <c r="BW1806" s="69"/>
      <c r="BX1806" s="69"/>
      <c r="BY1806" s="69"/>
      <c r="BZ1806" s="69"/>
      <c r="CA1806" s="69"/>
      <c r="CB1806" s="69"/>
      <c r="CC1806" s="69"/>
      <c r="CD1806" s="69"/>
      <c r="CE1806" s="69"/>
      <c r="CF1806" s="69"/>
      <c r="CG1806" s="69"/>
      <c r="CH1806" s="69"/>
      <c r="CI1806" s="69"/>
      <c r="CJ1806" s="69"/>
      <c r="CK1806" s="69"/>
      <c r="CL1806" s="83"/>
      <c r="CM1806" s="69"/>
    </row>
    <row r="1807" spans="10:91" x14ac:dyDescent="0.25">
      <c r="J1807" s="45"/>
      <c r="K1807" s="45"/>
      <c r="L1807" s="45"/>
      <c r="M1807" s="45"/>
      <c r="N1807" s="45"/>
      <c r="O1807" s="45"/>
      <c r="P1807" s="45"/>
      <c r="Q1807" s="45"/>
      <c r="R1807" s="45"/>
      <c r="AO1807" s="34"/>
      <c r="AP1807" s="34"/>
      <c r="AQ1807" s="34"/>
      <c r="AR1807" s="34"/>
      <c r="BR1807" s="69"/>
      <c r="BS1807" s="69"/>
      <c r="BT1807" s="69"/>
      <c r="BU1807" s="69"/>
      <c r="BV1807" s="69"/>
      <c r="BW1807" s="69"/>
      <c r="BX1807" s="69"/>
      <c r="BY1807" s="69"/>
      <c r="BZ1807" s="69"/>
      <c r="CA1807" s="69"/>
      <c r="CB1807" s="69"/>
      <c r="CC1807" s="69"/>
      <c r="CD1807" s="69"/>
      <c r="CE1807" s="69"/>
      <c r="CF1807" s="69"/>
      <c r="CG1807" s="69"/>
      <c r="CH1807" s="69"/>
      <c r="CI1807" s="69"/>
      <c r="CJ1807" s="69"/>
      <c r="CK1807" s="69"/>
      <c r="CL1807" s="83"/>
      <c r="CM1807" s="69"/>
    </row>
    <row r="1808" spans="10:91" x14ac:dyDescent="0.25">
      <c r="J1808" s="45"/>
      <c r="K1808" s="45"/>
      <c r="L1808" s="45"/>
      <c r="M1808" s="45"/>
      <c r="N1808" s="45"/>
      <c r="O1808" s="45"/>
      <c r="P1808" s="45"/>
      <c r="Q1808" s="45"/>
      <c r="R1808" s="45"/>
      <c r="AO1808" s="34"/>
      <c r="AP1808" s="34"/>
      <c r="AQ1808" s="34"/>
      <c r="AR1808" s="34"/>
      <c r="BR1808" s="69"/>
      <c r="BS1808" s="69"/>
      <c r="BT1808" s="69"/>
      <c r="BU1808" s="69"/>
      <c r="BV1808" s="69"/>
      <c r="BW1808" s="69"/>
      <c r="BX1808" s="69"/>
      <c r="BY1808" s="69"/>
      <c r="BZ1808" s="69"/>
      <c r="CA1808" s="69"/>
      <c r="CB1808" s="69"/>
      <c r="CC1808" s="69"/>
      <c r="CD1808" s="69"/>
      <c r="CE1808" s="69"/>
      <c r="CF1808" s="69"/>
      <c r="CG1808" s="69"/>
      <c r="CH1808" s="69"/>
      <c r="CI1808" s="69"/>
      <c r="CJ1808" s="69"/>
      <c r="CK1808" s="69"/>
      <c r="CL1808" s="83"/>
      <c r="CM1808" s="69"/>
    </row>
    <row r="1809" spans="10:91" x14ac:dyDescent="0.25">
      <c r="J1809" s="45"/>
      <c r="K1809" s="45"/>
      <c r="L1809" s="45"/>
      <c r="M1809" s="45"/>
      <c r="N1809" s="45"/>
      <c r="O1809" s="45"/>
      <c r="P1809" s="45"/>
      <c r="Q1809" s="45"/>
      <c r="R1809" s="45"/>
      <c r="AO1809" s="34"/>
      <c r="AP1809" s="34"/>
      <c r="AQ1809" s="34"/>
      <c r="AR1809" s="34"/>
      <c r="BR1809" s="69"/>
      <c r="BS1809" s="69"/>
      <c r="BT1809" s="69"/>
      <c r="BU1809" s="69"/>
      <c r="BV1809" s="69"/>
      <c r="BW1809" s="69"/>
      <c r="BX1809" s="69"/>
      <c r="BY1809" s="69"/>
      <c r="BZ1809" s="69"/>
      <c r="CA1809" s="69"/>
      <c r="CB1809" s="69"/>
      <c r="CC1809" s="69"/>
      <c r="CD1809" s="69"/>
      <c r="CE1809" s="69"/>
      <c r="CF1809" s="69"/>
      <c r="CG1809" s="69"/>
      <c r="CH1809" s="69"/>
      <c r="CI1809" s="69"/>
      <c r="CJ1809" s="69"/>
      <c r="CK1809" s="69"/>
      <c r="CL1809" s="83"/>
      <c r="CM1809" s="69"/>
    </row>
    <row r="1810" spans="10:91" x14ac:dyDescent="0.25">
      <c r="J1810" s="45"/>
      <c r="K1810" s="45"/>
      <c r="L1810" s="45"/>
      <c r="M1810" s="45"/>
      <c r="N1810" s="45"/>
      <c r="O1810" s="45"/>
      <c r="P1810" s="45"/>
      <c r="Q1810" s="45"/>
      <c r="R1810" s="45"/>
      <c r="AO1810" s="34"/>
      <c r="AP1810" s="34"/>
      <c r="AQ1810" s="34"/>
      <c r="AR1810" s="34"/>
      <c r="BR1810" s="69"/>
      <c r="BS1810" s="69"/>
      <c r="BT1810" s="69"/>
      <c r="BU1810" s="69"/>
      <c r="BV1810" s="69"/>
      <c r="BW1810" s="69"/>
      <c r="BX1810" s="69"/>
      <c r="BY1810" s="69"/>
      <c r="BZ1810" s="69"/>
      <c r="CA1810" s="69"/>
      <c r="CB1810" s="69"/>
      <c r="CC1810" s="69"/>
      <c r="CD1810" s="69"/>
      <c r="CE1810" s="69"/>
      <c r="CF1810" s="69"/>
      <c r="CG1810" s="69"/>
      <c r="CH1810" s="69"/>
      <c r="CI1810" s="69"/>
      <c r="CJ1810" s="69"/>
      <c r="CK1810" s="69"/>
      <c r="CL1810" s="83"/>
      <c r="CM1810" s="69"/>
    </row>
    <row r="1811" spans="10:91" x14ac:dyDescent="0.25">
      <c r="J1811" s="45"/>
      <c r="K1811" s="45"/>
      <c r="L1811" s="45"/>
      <c r="M1811" s="45"/>
      <c r="N1811" s="45"/>
      <c r="O1811" s="45"/>
      <c r="P1811" s="45"/>
      <c r="Q1811" s="45"/>
      <c r="R1811" s="45"/>
      <c r="AO1811" s="34"/>
      <c r="AP1811" s="34"/>
      <c r="AQ1811" s="34"/>
      <c r="AR1811" s="34"/>
      <c r="BR1811" s="69"/>
      <c r="BS1811" s="69"/>
      <c r="BT1811" s="69"/>
      <c r="BU1811" s="69"/>
      <c r="BV1811" s="69"/>
      <c r="BW1811" s="69"/>
      <c r="BX1811" s="69"/>
      <c r="BY1811" s="69"/>
      <c r="BZ1811" s="69"/>
      <c r="CA1811" s="69"/>
      <c r="CB1811" s="69"/>
      <c r="CC1811" s="69"/>
      <c r="CD1811" s="69"/>
      <c r="CE1811" s="69"/>
      <c r="CF1811" s="69"/>
      <c r="CG1811" s="69"/>
      <c r="CH1811" s="69"/>
      <c r="CI1811" s="69"/>
      <c r="CJ1811" s="69"/>
      <c r="CK1811" s="69"/>
      <c r="CL1811" s="83"/>
      <c r="CM1811" s="69"/>
    </row>
    <row r="1812" spans="10:91" x14ac:dyDescent="0.25">
      <c r="J1812" s="45"/>
      <c r="K1812" s="45"/>
      <c r="L1812" s="45"/>
      <c r="M1812" s="45"/>
      <c r="N1812" s="45"/>
      <c r="O1812" s="45"/>
      <c r="P1812" s="45"/>
      <c r="Q1812" s="45"/>
      <c r="R1812" s="45"/>
      <c r="AO1812" s="34"/>
      <c r="AP1812" s="34"/>
      <c r="AQ1812" s="34"/>
      <c r="AR1812" s="34"/>
      <c r="BR1812" s="69"/>
      <c r="BS1812" s="69"/>
      <c r="BT1812" s="69"/>
      <c r="BU1812" s="69"/>
      <c r="BV1812" s="69"/>
      <c r="BW1812" s="69"/>
      <c r="BX1812" s="69"/>
      <c r="BY1812" s="69"/>
      <c r="BZ1812" s="69"/>
      <c r="CA1812" s="69"/>
      <c r="CB1812" s="69"/>
      <c r="CC1812" s="69"/>
      <c r="CD1812" s="69"/>
      <c r="CE1812" s="69"/>
      <c r="CF1812" s="69"/>
      <c r="CG1812" s="69"/>
      <c r="CH1812" s="69"/>
      <c r="CI1812" s="69"/>
      <c r="CJ1812" s="69"/>
      <c r="CK1812" s="69"/>
      <c r="CL1812" s="83"/>
      <c r="CM1812" s="69"/>
    </row>
    <row r="1813" spans="10:91" x14ac:dyDescent="0.25">
      <c r="J1813" s="45"/>
      <c r="K1813" s="45"/>
      <c r="L1813" s="45"/>
      <c r="M1813" s="45"/>
      <c r="N1813" s="45"/>
      <c r="O1813" s="45"/>
      <c r="P1813" s="45"/>
      <c r="Q1813" s="45"/>
      <c r="R1813" s="45"/>
      <c r="AO1813" s="34"/>
      <c r="AP1813" s="34"/>
      <c r="AQ1813" s="34"/>
      <c r="AR1813" s="34"/>
      <c r="BR1813" s="69"/>
      <c r="BS1813" s="69"/>
      <c r="BT1813" s="69"/>
      <c r="BU1813" s="69"/>
      <c r="BV1813" s="69"/>
      <c r="BW1813" s="69"/>
      <c r="BX1813" s="69"/>
      <c r="BY1813" s="69"/>
      <c r="BZ1813" s="69"/>
      <c r="CA1813" s="69"/>
      <c r="CB1813" s="69"/>
      <c r="CC1813" s="69"/>
      <c r="CD1813" s="69"/>
      <c r="CE1813" s="69"/>
      <c r="CF1813" s="69"/>
      <c r="CG1813" s="69"/>
      <c r="CH1813" s="69"/>
      <c r="CI1813" s="69"/>
      <c r="CJ1813" s="69"/>
      <c r="CK1813" s="69"/>
      <c r="CL1813" s="83"/>
      <c r="CM1813" s="69"/>
    </row>
    <row r="1814" spans="10:91" x14ac:dyDescent="0.25">
      <c r="J1814" s="45"/>
      <c r="K1814" s="45"/>
      <c r="L1814" s="45"/>
      <c r="M1814" s="45"/>
      <c r="N1814" s="45"/>
      <c r="O1814" s="45"/>
      <c r="P1814" s="45"/>
      <c r="Q1814" s="45"/>
      <c r="R1814" s="45"/>
      <c r="AO1814" s="34"/>
      <c r="AP1814" s="34"/>
      <c r="AQ1814" s="34"/>
      <c r="AR1814" s="34"/>
      <c r="BR1814" s="69"/>
      <c r="BS1814" s="69"/>
      <c r="BT1814" s="69"/>
      <c r="BU1814" s="69"/>
      <c r="BV1814" s="69"/>
      <c r="BW1814" s="69"/>
      <c r="BX1814" s="69"/>
      <c r="BY1814" s="69"/>
      <c r="BZ1814" s="69"/>
      <c r="CA1814" s="69"/>
      <c r="CB1814" s="69"/>
      <c r="CC1814" s="69"/>
      <c r="CD1814" s="69"/>
      <c r="CE1814" s="69"/>
      <c r="CF1814" s="69"/>
      <c r="CG1814" s="69"/>
      <c r="CH1814" s="69"/>
      <c r="CI1814" s="69"/>
      <c r="CJ1814" s="69"/>
      <c r="CK1814" s="69"/>
      <c r="CL1814" s="83"/>
      <c r="CM1814" s="69"/>
    </row>
    <row r="1815" spans="10:91" x14ac:dyDescent="0.25">
      <c r="J1815" s="45"/>
      <c r="K1815" s="45"/>
      <c r="L1815" s="45"/>
      <c r="M1815" s="45"/>
      <c r="N1815" s="45"/>
      <c r="O1815" s="45"/>
      <c r="P1815" s="45"/>
      <c r="Q1815" s="45"/>
      <c r="R1815" s="45"/>
      <c r="AO1815" s="34"/>
      <c r="AP1815" s="34"/>
      <c r="AQ1815" s="34"/>
      <c r="AR1815" s="34"/>
      <c r="BR1815" s="69"/>
      <c r="BS1815" s="69"/>
      <c r="BT1815" s="69"/>
      <c r="BU1815" s="69"/>
      <c r="BV1815" s="69"/>
      <c r="BW1815" s="69"/>
      <c r="BX1815" s="69"/>
      <c r="BY1815" s="69"/>
      <c r="BZ1815" s="69"/>
      <c r="CA1815" s="69"/>
      <c r="CB1815" s="69"/>
      <c r="CC1815" s="69"/>
      <c r="CD1815" s="69"/>
      <c r="CE1815" s="69"/>
      <c r="CF1815" s="69"/>
      <c r="CG1815" s="69"/>
      <c r="CH1815" s="69"/>
      <c r="CI1815" s="69"/>
      <c r="CJ1815" s="69"/>
      <c r="CK1815" s="69"/>
      <c r="CL1815" s="83"/>
      <c r="CM1815" s="69"/>
    </row>
    <row r="1816" spans="10:91" x14ac:dyDescent="0.25">
      <c r="J1816" s="45"/>
      <c r="K1816" s="45"/>
      <c r="L1816" s="45"/>
      <c r="M1816" s="45"/>
      <c r="N1816" s="45"/>
      <c r="O1816" s="45"/>
      <c r="P1816" s="45"/>
      <c r="Q1816" s="45"/>
      <c r="R1816" s="45"/>
      <c r="AO1816" s="34"/>
      <c r="AP1816" s="34"/>
      <c r="AQ1816" s="34"/>
      <c r="AR1816" s="34"/>
      <c r="BR1816" s="69"/>
      <c r="BS1816" s="69"/>
      <c r="BT1816" s="69"/>
      <c r="BU1816" s="69"/>
      <c r="BV1816" s="69"/>
      <c r="BW1816" s="69"/>
      <c r="BX1816" s="69"/>
      <c r="BY1816" s="69"/>
      <c r="BZ1816" s="69"/>
      <c r="CA1816" s="69"/>
      <c r="CB1816" s="69"/>
      <c r="CC1816" s="69"/>
      <c r="CD1816" s="69"/>
      <c r="CE1816" s="69"/>
      <c r="CF1816" s="69"/>
      <c r="CG1816" s="69"/>
      <c r="CH1816" s="69"/>
      <c r="CI1816" s="69"/>
      <c r="CJ1816" s="69"/>
      <c r="CK1816" s="69"/>
      <c r="CL1816" s="83"/>
      <c r="CM1816" s="69"/>
    </row>
    <row r="1817" spans="10:91" x14ac:dyDescent="0.25">
      <c r="J1817" s="45"/>
      <c r="K1817" s="45"/>
      <c r="L1817" s="45"/>
      <c r="M1817" s="45"/>
      <c r="N1817" s="45"/>
      <c r="O1817" s="45"/>
      <c r="P1817" s="45"/>
      <c r="Q1817" s="45"/>
      <c r="R1817" s="45"/>
      <c r="AO1817" s="34"/>
      <c r="AP1817" s="34"/>
      <c r="AQ1817" s="34"/>
      <c r="AR1817" s="34"/>
      <c r="BR1817" s="69"/>
      <c r="BS1817" s="69"/>
      <c r="BT1817" s="69"/>
      <c r="BU1817" s="69"/>
      <c r="BV1817" s="69"/>
      <c r="BW1817" s="69"/>
      <c r="BX1817" s="69"/>
      <c r="BY1817" s="69"/>
      <c r="BZ1817" s="69"/>
      <c r="CA1817" s="69"/>
      <c r="CB1817" s="69"/>
      <c r="CC1817" s="69"/>
      <c r="CD1817" s="69"/>
      <c r="CE1817" s="69"/>
      <c r="CF1817" s="69"/>
      <c r="CG1817" s="69"/>
      <c r="CH1817" s="69"/>
      <c r="CI1817" s="69"/>
      <c r="CJ1817" s="69"/>
      <c r="CK1817" s="69"/>
      <c r="CL1817" s="83"/>
      <c r="CM1817" s="69"/>
    </row>
    <row r="1818" spans="10:91" x14ac:dyDescent="0.25">
      <c r="J1818" s="45"/>
      <c r="K1818" s="45"/>
      <c r="L1818" s="45"/>
      <c r="M1818" s="45"/>
      <c r="N1818" s="45"/>
      <c r="O1818" s="45"/>
      <c r="P1818" s="45"/>
      <c r="Q1818" s="45"/>
      <c r="R1818" s="45"/>
      <c r="AO1818" s="34"/>
      <c r="AP1818" s="34"/>
      <c r="AQ1818" s="34"/>
      <c r="AR1818" s="34"/>
      <c r="BR1818" s="69"/>
      <c r="BS1818" s="69"/>
      <c r="BT1818" s="69"/>
      <c r="BU1818" s="69"/>
      <c r="BV1818" s="69"/>
      <c r="BW1818" s="69"/>
      <c r="BX1818" s="69"/>
      <c r="BY1818" s="69"/>
      <c r="BZ1818" s="69"/>
      <c r="CA1818" s="69"/>
      <c r="CB1818" s="69"/>
      <c r="CC1818" s="69"/>
      <c r="CD1818" s="69"/>
      <c r="CE1818" s="69"/>
      <c r="CF1818" s="69"/>
      <c r="CG1818" s="69"/>
      <c r="CH1818" s="69"/>
      <c r="CI1818" s="69"/>
      <c r="CJ1818" s="69"/>
      <c r="CK1818" s="69"/>
      <c r="CL1818" s="83"/>
      <c r="CM1818" s="69"/>
    </row>
    <row r="1819" spans="10:91" x14ac:dyDescent="0.25">
      <c r="J1819" s="45"/>
      <c r="K1819" s="45"/>
      <c r="L1819" s="45"/>
      <c r="M1819" s="45"/>
      <c r="N1819" s="45"/>
      <c r="O1819" s="45"/>
      <c r="P1819" s="45"/>
      <c r="Q1819" s="45"/>
      <c r="R1819" s="45"/>
      <c r="AO1819" s="34"/>
      <c r="AP1819" s="34"/>
      <c r="AQ1819" s="34"/>
      <c r="AR1819" s="34"/>
      <c r="BR1819" s="69"/>
      <c r="BS1819" s="69"/>
      <c r="BT1819" s="69"/>
      <c r="BU1819" s="69"/>
      <c r="BV1819" s="69"/>
      <c r="BW1819" s="69"/>
      <c r="BX1819" s="69"/>
      <c r="BY1819" s="69"/>
      <c r="BZ1819" s="69"/>
      <c r="CA1819" s="69"/>
      <c r="CB1819" s="69"/>
      <c r="CC1819" s="69"/>
      <c r="CD1819" s="69"/>
      <c r="CE1819" s="69"/>
      <c r="CF1819" s="69"/>
      <c r="CG1819" s="69"/>
      <c r="CH1819" s="69"/>
      <c r="CI1819" s="69"/>
      <c r="CJ1819" s="69"/>
      <c r="CK1819" s="69"/>
      <c r="CL1819" s="83"/>
      <c r="CM1819" s="69"/>
    </row>
    <row r="1820" spans="10:91" x14ac:dyDescent="0.25">
      <c r="J1820" s="45"/>
      <c r="K1820" s="45"/>
      <c r="L1820" s="45"/>
      <c r="M1820" s="45"/>
      <c r="N1820" s="45"/>
      <c r="O1820" s="45"/>
      <c r="P1820" s="45"/>
      <c r="Q1820" s="45"/>
      <c r="R1820" s="45"/>
      <c r="AO1820" s="34"/>
      <c r="AP1820" s="34"/>
      <c r="AQ1820" s="34"/>
      <c r="AR1820" s="34"/>
      <c r="BR1820" s="69"/>
      <c r="BS1820" s="69"/>
      <c r="BT1820" s="69"/>
      <c r="BU1820" s="69"/>
      <c r="BV1820" s="69"/>
      <c r="BW1820" s="69"/>
      <c r="BX1820" s="69"/>
      <c r="BY1820" s="69"/>
      <c r="BZ1820" s="69"/>
      <c r="CA1820" s="69"/>
      <c r="CB1820" s="69"/>
      <c r="CC1820" s="69"/>
      <c r="CD1820" s="69"/>
      <c r="CE1820" s="69"/>
      <c r="CF1820" s="69"/>
      <c r="CG1820" s="69"/>
      <c r="CH1820" s="69"/>
      <c r="CI1820" s="69"/>
      <c r="CJ1820" s="69"/>
      <c r="CK1820" s="69"/>
      <c r="CL1820" s="83"/>
      <c r="CM1820" s="69"/>
    </row>
    <row r="1821" spans="10:91" x14ac:dyDescent="0.25">
      <c r="J1821" s="45"/>
      <c r="K1821" s="45"/>
      <c r="L1821" s="45"/>
      <c r="M1821" s="45"/>
      <c r="N1821" s="45"/>
      <c r="O1821" s="45"/>
      <c r="P1821" s="45"/>
      <c r="Q1821" s="45"/>
      <c r="R1821" s="45"/>
      <c r="AO1821" s="34"/>
      <c r="AP1821" s="34"/>
      <c r="AQ1821" s="34"/>
      <c r="AR1821" s="34"/>
      <c r="BR1821" s="69"/>
      <c r="BS1821" s="69"/>
      <c r="BT1821" s="69"/>
      <c r="BU1821" s="69"/>
      <c r="BV1821" s="69"/>
      <c r="BW1821" s="69"/>
      <c r="BX1821" s="69"/>
      <c r="BY1821" s="69"/>
      <c r="BZ1821" s="69"/>
      <c r="CA1821" s="69"/>
      <c r="CB1821" s="69"/>
      <c r="CC1821" s="69"/>
      <c r="CD1821" s="69"/>
      <c r="CE1821" s="69"/>
      <c r="CF1821" s="69"/>
      <c r="CG1821" s="69"/>
      <c r="CH1821" s="69"/>
      <c r="CI1821" s="69"/>
      <c r="CJ1821" s="69"/>
      <c r="CK1821" s="69"/>
      <c r="CL1821" s="83"/>
      <c r="CM1821" s="69"/>
    </row>
    <row r="1822" spans="10:91" x14ac:dyDescent="0.25">
      <c r="J1822" s="45"/>
      <c r="K1822" s="45"/>
      <c r="L1822" s="45"/>
      <c r="M1822" s="45"/>
      <c r="N1822" s="45"/>
      <c r="O1822" s="45"/>
      <c r="P1822" s="45"/>
      <c r="Q1822" s="45"/>
      <c r="R1822" s="45"/>
      <c r="AO1822" s="34"/>
      <c r="AP1822" s="34"/>
      <c r="AQ1822" s="34"/>
      <c r="AR1822" s="34"/>
      <c r="BR1822" s="69"/>
      <c r="BS1822" s="69"/>
      <c r="BT1822" s="69"/>
      <c r="BU1822" s="69"/>
      <c r="BV1822" s="69"/>
      <c r="BW1822" s="69"/>
      <c r="BX1822" s="69"/>
      <c r="BY1822" s="69"/>
      <c r="BZ1822" s="69"/>
      <c r="CA1822" s="69"/>
      <c r="CB1822" s="69"/>
      <c r="CC1822" s="69"/>
      <c r="CD1822" s="69"/>
      <c r="CE1822" s="69"/>
      <c r="CF1822" s="69"/>
      <c r="CG1822" s="69"/>
      <c r="CH1822" s="69"/>
      <c r="CI1822" s="69"/>
      <c r="CJ1822" s="69"/>
      <c r="CK1822" s="69"/>
      <c r="CL1822" s="83"/>
      <c r="CM1822" s="69"/>
    </row>
    <row r="1823" spans="10:91" x14ac:dyDescent="0.25">
      <c r="J1823" s="45"/>
      <c r="K1823" s="45"/>
      <c r="L1823" s="45"/>
      <c r="M1823" s="45"/>
      <c r="N1823" s="45"/>
      <c r="O1823" s="45"/>
      <c r="P1823" s="45"/>
      <c r="Q1823" s="45"/>
      <c r="R1823" s="45"/>
      <c r="AO1823" s="34"/>
      <c r="AP1823" s="34"/>
      <c r="AQ1823" s="34"/>
      <c r="AR1823" s="34"/>
      <c r="BR1823" s="69"/>
      <c r="BS1823" s="69"/>
      <c r="BT1823" s="69"/>
      <c r="BU1823" s="69"/>
      <c r="BV1823" s="69"/>
      <c r="BW1823" s="69"/>
      <c r="BX1823" s="69"/>
      <c r="BY1823" s="69"/>
      <c r="BZ1823" s="69"/>
      <c r="CA1823" s="69"/>
      <c r="CB1823" s="69"/>
      <c r="CC1823" s="69"/>
      <c r="CD1823" s="69"/>
      <c r="CE1823" s="69"/>
      <c r="CF1823" s="69"/>
      <c r="CG1823" s="69"/>
      <c r="CH1823" s="69"/>
      <c r="CI1823" s="69"/>
      <c r="CJ1823" s="69"/>
      <c r="CK1823" s="69"/>
      <c r="CL1823" s="83"/>
      <c r="CM1823" s="69"/>
    </row>
    <row r="1824" spans="10:91" x14ac:dyDescent="0.25">
      <c r="J1824" s="45"/>
      <c r="K1824" s="45"/>
      <c r="L1824" s="45"/>
      <c r="M1824" s="45"/>
      <c r="N1824" s="45"/>
      <c r="O1824" s="45"/>
      <c r="P1824" s="45"/>
      <c r="Q1824" s="45"/>
      <c r="R1824" s="45"/>
      <c r="AO1824" s="34"/>
      <c r="AP1824" s="34"/>
      <c r="AQ1824" s="34"/>
      <c r="AR1824" s="34"/>
      <c r="BR1824" s="69"/>
      <c r="BS1824" s="69"/>
      <c r="BT1824" s="69"/>
      <c r="BU1824" s="69"/>
      <c r="BV1824" s="69"/>
      <c r="BW1824" s="69"/>
      <c r="BX1824" s="69"/>
      <c r="BY1824" s="69"/>
      <c r="BZ1824" s="69"/>
      <c r="CA1824" s="69"/>
      <c r="CB1824" s="69"/>
      <c r="CC1824" s="69"/>
      <c r="CD1824" s="69"/>
      <c r="CE1824" s="69"/>
      <c r="CF1824" s="69"/>
      <c r="CG1824" s="69"/>
      <c r="CH1824" s="69"/>
      <c r="CI1824" s="69"/>
      <c r="CJ1824" s="69"/>
      <c r="CK1824" s="69"/>
      <c r="CL1824" s="83"/>
      <c r="CM1824" s="69"/>
    </row>
    <row r="1825" spans="10:91" x14ac:dyDescent="0.25">
      <c r="J1825" s="45"/>
      <c r="K1825" s="45"/>
      <c r="L1825" s="45"/>
      <c r="M1825" s="45"/>
      <c r="N1825" s="45"/>
      <c r="O1825" s="45"/>
      <c r="P1825" s="45"/>
      <c r="Q1825" s="45"/>
      <c r="R1825" s="45"/>
      <c r="AO1825" s="34"/>
      <c r="AP1825" s="34"/>
      <c r="AQ1825" s="34"/>
      <c r="AR1825" s="34"/>
      <c r="BR1825" s="69"/>
      <c r="BS1825" s="69"/>
      <c r="BT1825" s="69"/>
      <c r="BU1825" s="69"/>
      <c r="BV1825" s="69"/>
      <c r="BW1825" s="69"/>
      <c r="BX1825" s="69"/>
      <c r="BY1825" s="69"/>
      <c r="BZ1825" s="69"/>
      <c r="CA1825" s="69"/>
      <c r="CB1825" s="69"/>
      <c r="CC1825" s="69"/>
      <c r="CD1825" s="69"/>
      <c r="CE1825" s="69"/>
      <c r="CF1825" s="69"/>
      <c r="CG1825" s="69"/>
      <c r="CH1825" s="69"/>
      <c r="CI1825" s="69"/>
      <c r="CJ1825" s="69"/>
      <c r="CK1825" s="69"/>
      <c r="CL1825" s="83"/>
      <c r="CM1825" s="69"/>
    </row>
    <row r="1826" spans="10:91" x14ac:dyDescent="0.25">
      <c r="J1826" s="45"/>
      <c r="K1826" s="45"/>
      <c r="L1826" s="45"/>
      <c r="M1826" s="45"/>
      <c r="N1826" s="45"/>
      <c r="O1826" s="45"/>
      <c r="P1826" s="45"/>
      <c r="Q1826" s="45"/>
      <c r="R1826" s="45"/>
      <c r="AO1826" s="34"/>
      <c r="AP1826" s="34"/>
      <c r="AQ1826" s="34"/>
      <c r="AR1826" s="34"/>
      <c r="BR1826" s="69"/>
      <c r="BS1826" s="69"/>
      <c r="BT1826" s="69"/>
      <c r="BU1826" s="69"/>
      <c r="BV1826" s="69"/>
      <c r="BW1826" s="69"/>
      <c r="BX1826" s="69"/>
      <c r="BY1826" s="69"/>
      <c r="BZ1826" s="69"/>
      <c r="CA1826" s="69"/>
      <c r="CB1826" s="69"/>
      <c r="CC1826" s="69"/>
      <c r="CD1826" s="69"/>
      <c r="CE1826" s="69"/>
      <c r="CF1826" s="69"/>
      <c r="CG1826" s="69"/>
      <c r="CH1826" s="69"/>
      <c r="CI1826" s="69"/>
      <c r="CJ1826" s="69"/>
      <c r="CK1826" s="69"/>
      <c r="CL1826" s="83"/>
      <c r="CM1826" s="69"/>
    </row>
    <row r="1827" spans="10:91" x14ac:dyDescent="0.25">
      <c r="J1827" s="45"/>
      <c r="K1827" s="45"/>
      <c r="L1827" s="45"/>
      <c r="M1827" s="45"/>
      <c r="N1827" s="45"/>
      <c r="O1827" s="45"/>
      <c r="P1827" s="45"/>
      <c r="Q1827" s="45"/>
      <c r="R1827" s="45"/>
      <c r="AO1827" s="34"/>
      <c r="AP1827" s="34"/>
      <c r="AQ1827" s="34"/>
      <c r="AR1827" s="34"/>
      <c r="BR1827" s="69"/>
      <c r="BS1827" s="69"/>
      <c r="BT1827" s="69"/>
      <c r="BU1827" s="69"/>
      <c r="BV1827" s="69"/>
      <c r="BW1827" s="69"/>
      <c r="BX1827" s="69"/>
      <c r="BY1827" s="69"/>
      <c r="BZ1827" s="69"/>
      <c r="CA1827" s="69"/>
      <c r="CB1827" s="69"/>
      <c r="CC1827" s="69"/>
      <c r="CD1827" s="69"/>
      <c r="CE1827" s="69"/>
      <c r="CF1827" s="69"/>
      <c r="CG1827" s="69"/>
      <c r="CH1827" s="69"/>
      <c r="CI1827" s="69"/>
      <c r="CJ1827" s="69"/>
      <c r="CK1827" s="69"/>
      <c r="CL1827" s="83"/>
      <c r="CM1827" s="69"/>
    </row>
    <row r="1828" spans="10:91" x14ac:dyDescent="0.25">
      <c r="J1828" s="45"/>
      <c r="K1828" s="45"/>
      <c r="L1828" s="45"/>
      <c r="M1828" s="45"/>
      <c r="N1828" s="45"/>
      <c r="O1828" s="45"/>
      <c r="P1828" s="45"/>
      <c r="Q1828" s="45"/>
      <c r="R1828" s="45"/>
      <c r="AO1828" s="34"/>
      <c r="AP1828" s="34"/>
      <c r="AQ1828" s="34"/>
      <c r="AR1828" s="34"/>
      <c r="BR1828" s="69"/>
      <c r="BS1828" s="69"/>
      <c r="BT1828" s="69"/>
      <c r="BU1828" s="69"/>
      <c r="BV1828" s="69"/>
      <c r="BW1828" s="69"/>
      <c r="BX1828" s="69"/>
      <c r="BY1828" s="69"/>
      <c r="BZ1828" s="69"/>
      <c r="CA1828" s="69"/>
      <c r="CB1828" s="69"/>
      <c r="CC1828" s="69"/>
      <c r="CD1828" s="69"/>
      <c r="CE1828" s="69"/>
      <c r="CF1828" s="69"/>
      <c r="CG1828" s="69"/>
      <c r="CH1828" s="69"/>
      <c r="CI1828" s="69"/>
      <c r="CJ1828" s="69"/>
      <c r="CK1828" s="69"/>
      <c r="CL1828" s="83"/>
      <c r="CM1828" s="69"/>
    </row>
    <row r="1829" spans="10:91" x14ac:dyDescent="0.25">
      <c r="J1829" s="45"/>
      <c r="K1829" s="45"/>
      <c r="L1829" s="45"/>
      <c r="M1829" s="45"/>
      <c r="N1829" s="45"/>
      <c r="O1829" s="45"/>
      <c r="P1829" s="45"/>
      <c r="Q1829" s="45"/>
      <c r="R1829" s="45"/>
      <c r="AO1829" s="34"/>
      <c r="AP1829" s="34"/>
      <c r="AQ1829" s="34"/>
      <c r="AR1829" s="34"/>
      <c r="BR1829" s="69"/>
      <c r="BS1829" s="69"/>
      <c r="BT1829" s="69"/>
      <c r="BU1829" s="69"/>
      <c r="BV1829" s="69"/>
      <c r="BW1829" s="69"/>
      <c r="BX1829" s="69"/>
      <c r="BY1829" s="69"/>
      <c r="BZ1829" s="69"/>
      <c r="CA1829" s="69"/>
      <c r="CB1829" s="69"/>
      <c r="CC1829" s="69"/>
      <c r="CD1829" s="69"/>
      <c r="CE1829" s="69"/>
      <c r="CF1829" s="69"/>
      <c r="CG1829" s="69"/>
      <c r="CH1829" s="69"/>
      <c r="CI1829" s="69"/>
      <c r="CJ1829" s="69"/>
      <c r="CK1829" s="69"/>
      <c r="CL1829" s="83"/>
      <c r="CM1829" s="69"/>
    </row>
    <row r="1830" spans="10:91" x14ac:dyDescent="0.25">
      <c r="J1830" s="45"/>
      <c r="K1830" s="45"/>
      <c r="L1830" s="45"/>
      <c r="M1830" s="45"/>
      <c r="N1830" s="45"/>
      <c r="O1830" s="45"/>
      <c r="P1830" s="45"/>
      <c r="Q1830" s="45"/>
      <c r="R1830" s="45"/>
      <c r="AO1830" s="34"/>
      <c r="AP1830" s="34"/>
      <c r="AQ1830" s="34"/>
      <c r="AR1830" s="34"/>
      <c r="BR1830" s="69"/>
      <c r="BS1830" s="69"/>
      <c r="BT1830" s="69"/>
      <c r="BU1830" s="69"/>
      <c r="BV1830" s="69"/>
      <c r="BW1830" s="69"/>
      <c r="BX1830" s="69"/>
      <c r="BY1830" s="69"/>
      <c r="BZ1830" s="69"/>
      <c r="CA1830" s="69"/>
      <c r="CB1830" s="69"/>
      <c r="CC1830" s="69"/>
      <c r="CD1830" s="69"/>
      <c r="CE1830" s="69"/>
      <c r="CF1830" s="69"/>
      <c r="CG1830" s="69"/>
      <c r="CH1830" s="69"/>
      <c r="CI1830" s="69"/>
      <c r="CJ1830" s="69"/>
      <c r="CK1830" s="69"/>
      <c r="CL1830" s="83"/>
      <c r="CM1830" s="69"/>
    </row>
    <row r="1831" spans="10:91" x14ac:dyDescent="0.25">
      <c r="J1831" s="45"/>
      <c r="K1831" s="45"/>
      <c r="L1831" s="45"/>
      <c r="M1831" s="45"/>
      <c r="N1831" s="45"/>
      <c r="O1831" s="45"/>
      <c r="P1831" s="45"/>
      <c r="Q1831" s="45"/>
      <c r="R1831" s="45"/>
      <c r="AO1831" s="34"/>
      <c r="AP1831" s="34"/>
      <c r="AQ1831" s="34"/>
      <c r="AR1831" s="34"/>
      <c r="BR1831" s="69"/>
      <c r="BS1831" s="69"/>
      <c r="BT1831" s="69"/>
      <c r="BU1831" s="69"/>
      <c r="BV1831" s="69"/>
      <c r="BW1831" s="69"/>
      <c r="BX1831" s="69"/>
      <c r="BY1831" s="69"/>
      <c r="BZ1831" s="69"/>
      <c r="CA1831" s="69"/>
      <c r="CB1831" s="69"/>
      <c r="CC1831" s="69"/>
      <c r="CD1831" s="69"/>
      <c r="CE1831" s="69"/>
      <c r="CF1831" s="69"/>
      <c r="CG1831" s="69"/>
      <c r="CH1831" s="69"/>
      <c r="CI1831" s="69"/>
      <c r="CJ1831" s="69"/>
      <c r="CK1831" s="69"/>
      <c r="CL1831" s="83"/>
      <c r="CM1831" s="69"/>
    </row>
    <row r="1832" spans="10:91" x14ac:dyDescent="0.25">
      <c r="J1832" s="45"/>
      <c r="K1832" s="45"/>
      <c r="L1832" s="45"/>
      <c r="M1832" s="45"/>
      <c r="N1832" s="45"/>
      <c r="O1832" s="45"/>
      <c r="P1832" s="45"/>
      <c r="Q1832" s="45"/>
      <c r="R1832" s="45"/>
      <c r="AO1832" s="34"/>
      <c r="AP1832" s="34"/>
      <c r="AQ1832" s="34"/>
      <c r="AR1832" s="34"/>
      <c r="BR1832" s="69"/>
      <c r="BS1832" s="69"/>
      <c r="BT1832" s="69"/>
      <c r="BU1832" s="69"/>
      <c r="BV1832" s="69"/>
      <c r="BW1832" s="69"/>
      <c r="BX1832" s="69"/>
      <c r="BY1832" s="69"/>
      <c r="BZ1832" s="69"/>
      <c r="CA1832" s="69"/>
      <c r="CB1832" s="69"/>
      <c r="CC1832" s="69"/>
      <c r="CD1832" s="69"/>
      <c r="CE1832" s="69"/>
      <c r="CF1832" s="69"/>
      <c r="CG1832" s="69"/>
      <c r="CH1832" s="69"/>
      <c r="CI1832" s="69"/>
      <c r="CJ1832" s="69"/>
      <c r="CK1832" s="69"/>
      <c r="CL1832" s="83"/>
      <c r="CM1832" s="69"/>
    </row>
    <row r="1833" spans="10:91" x14ac:dyDescent="0.25">
      <c r="J1833" s="45"/>
      <c r="K1833" s="45"/>
      <c r="L1833" s="45"/>
      <c r="M1833" s="45"/>
      <c r="N1833" s="45"/>
      <c r="O1833" s="45"/>
      <c r="P1833" s="45"/>
      <c r="Q1833" s="45"/>
      <c r="R1833" s="45"/>
      <c r="AO1833" s="34"/>
      <c r="AP1833" s="34"/>
      <c r="AQ1833" s="34"/>
      <c r="AR1833" s="34"/>
      <c r="BR1833" s="69"/>
      <c r="BS1833" s="69"/>
      <c r="BT1833" s="69"/>
      <c r="BU1833" s="69"/>
      <c r="BV1833" s="69"/>
      <c r="BW1833" s="69"/>
      <c r="BX1833" s="69"/>
      <c r="BY1833" s="69"/>
      <c r="BZ1833" s="69"/>
      <c r="CA1833" s="69"/>
      <c r="CB1833" s="69"/>
      <c r="CC1833" s="69"/>
      <c r="CD1833" s="69"/>
      <c r="CE1833" s="69"/>
      <c r="CF1833" s="69"/>
      <c r="CG1833" s="69"/>
      <c r="CH1833" s="69"/>
      <c r="CI1833" s="69"/>
      <c r="CJ1833" s="69"/>
      <c r="CK1833" s="69"/>
      <c r="CL1833" s="83"/>
      <c r="CM1833" s="69"/>
    </row>
    <row r="1834" spans="10:91" x14ac:dyDescent="0.25">
      <c r="J1834" s="45"/>
      <c r="K1834" s="45"/>
      <c r="L1834" s="45"/>
      <c r="M1834" s="45"/>
      <c r="N1834" s="45"/>
      <c r="O1834" s="45"/>
      <c r="P1834" s="45"/>
      <c r="Q1834" s="45"/>
      <c r="R1834" s="45"/>
      <c r="AO1834" s="34"/>
      <c r="AP1834" s="34"/>
      <c r="AQ1834" s="34"/>
      <c r="AR1834" s="34"/>
      <c r="BR1834" s="69"/>
      <c r="BS1834" s="69"/>
      <c r="BT1834" s="69"/>
      <c r="BU1834" s="69"/>
      <c r="BV1834" s="69"/>
      <c r="BW1834" s="69"/>
      <c r="BX1834" s="69"/>
      <c r="BY1834" s="69"/>
      <c r="BZ1834" s="69"/>
      <c r="CA1834" s="69"/>
      <c r="CB1834" s="69"/>
      <c r="CC1834" s="69"/>
      <c r="CD1834" s="69"/>
      <c r="CE1834" s="69"/>
      <c r="CF1834" s="69"/>
      <c r="CG1834" s="69"/>
      <c r="CH1834" s="69"/>
      <c r="CI1834" s="69"/>
      <c r="CJ1834" s="69"/>
      <c r="CK1834" s="69"/>
      <c r="CL1834" s="83"/>
      <c r="CM1834" s="69"/>
    </row>
    <row r="1835" spans="10:91" x14ac:dyDescent="0.25">
      <c r="J1835" s="45"/>
      <c r="K1835" s="45"/>
      <c r="L1835" s="45"/>
      <c r="M1835" s="45"/>
      <c r="N1835" s="45"/>
      <c r="O1835" s="45"/>
      <c r="P1835" s="45"/>
      <c r="Q1835" s="45"/>
      <c r="R1835" s="45"/>
      <c r="AO1835" s="34"/>
      <c r="AP1835" s="34"/>
      <c r="AQ1835" s="34"/>
      <c r="AR1835" s="34"/>
      <c r="BR1835" s="69"/>
      <c r="BS1835" s="69"/>
      <c r="BT1835" s="69"/>
      <c r="BU1835" s="69"/>
      <c r="BV1835" s="69"/>
      <c r="BW1835" s="69"/>
      <c r="BX1835" s="69"/>
      <c r="BY1835" s="69"/>
      <c r="BZ1835" s="69"/>
      <c r="CA1835" s="69"/>
      <c r="CB1835" s="69"/>
      <c r="CC1835" s="69"/>
      <c r="CD1835" s="69"/>
      <c r="CE1835" s="69"/>
      <c r="CF1835" s="69"/>
      <c r="CG1835" s="69"/>
      <c r="CH1835" s="69"/>
      <c r="CI1835" s="69"/>
      <c r="CJ1835" s="69"/>
      <c r="CK1835" s="69"/>
      <c r="CL1835" s="83"/>
      <c r="CM1835" s="69"/>
    </row>
    <row r="1836" spans="10:91" x14ac:dyDescent="0.25">
      <c r="J1836" s="45"/>
      <c r="K1836" s="45"/>
      <c r="L1836" s="45"/>
      <c r="M1836" s="45"/>
      <c r="N1836" s="45"/>
      <c r="O1836" s="45"/>
      <c r="P1836" s="45"/>
      <c r="Q1836" s="45"/>
      <c r="R1836" s="45"/>
      <c r="AO1836" s="34"/>
      <c r="AP1836" s="34"/>
      <c r="AQ1836" s="34"/>
      <c r="AR1836" s="34"/>
      <c r="BR1836" s="69"/>
      <c r="BS1836" s="69"/>
      <c r="BT1836" s="69"/>
      <c r="BU1836" s="69"/>
      <c r="BV1836" s="69"/>
      <c r="BW1836" s="69"/>
      <c r="BX1836" s="69"/>
      <c r="BY1836" s="69"/>
      <c r="BZ1836" s="69"/>
      <c r="CA1836" s="69"/>
      <c r="CB1836" s="69"/>
      <c r="CC1836" s="69"/>
      <c r="CD1836" s="69"/>
      <c r="CE1836" s="69"/>
      <c r="CF1836" s="69"/>
      <c r="CG1836" s="69"/>
      <c r="CH1836" s="69"/>
      <c r="CI1836" s="69"/>
      <c r="CJ1836" s="69"/>
      <c r="CK1836" s="69"/>
      <c r="CL1836" s="83"/>
      <c r="CM1836" s="69"/>
    </row>
    <row r="1837" spans="10:91" x14ac:dyDescent="0.25">
      <c r="J1837" s="45"/>
      <c r="K1837" s="45"/>
      <c r="L1837" s="45"/>
      <c r="M1837" s="45"/>
      <c r="N1837" s="45"/>
      <c r="O1837" s="45"/>
      <c r="P1837" s="45"/>
      <c r="Q1837" s="45"/>
      <c r="R1837" s="45"/>
      <c r="AO1837" s="34"/>
      <c r="AP1837" s="34"/>
      <c r="AQ1837" s="34"/>
      <c r="AR1837" s="34"/>
      <c r="BR1837" s="69"/>
      <c r="BS1837" s="69"/>
      <c r="BT1837" s="69"/>
      <c r="BU1837" s="69"/>
      <c r="BV1837" s="69"/>
      <c r="BW1837" s="69"/>
      <c r="BX1837" s="69"/>
      <c r="BY1837" s="69"/>
      <c r="BZ1837" s="69"/>
      <c r="CA1837" s="69"/>
      <c r="CB1837" s="69"/>
      <c r="CC1837" s="69"/>
      <c r="CD1837" s="69"/>
      <c r="CE1837" s="69"/>
      <c r="CF1837" s="69"/>
      <c r="CG1837" s="69"/>
      <c r="CH1837" s="69"/>
      <c r="CI1837" s="69"/>
      <c r="CJ1837" s="69"/>
      <c r="CK1837" s="69"/>
      <c r="CL1837" s="83"/>
      <c r="CM1837" s="69"/>
    </row>
    <row r="1838" spans="10:91" x14ac:dyDescent="0.25">
      <c r="J1838" s="45"/>
      <c r="K1838" s="45"/>
      <c r="L1838" s="45"/>
      <c r="M1838" s="45"/>
      <c r="N1838" s="45"/>
      <c r="O1838" s="45"/>
      <c r="P1838" s="45"/>
      <c r="Q1838" s="45"/>
      <c r="R1838" s="45"/>
      <c r="AO1838" s="34"/>
      <c r="AP1838" s="34"/>
      <c r="AQ1838" s="34"/>
      <c r="AR1838" s="34"/>
      <c r="BR1838" s="69"/>
      <c r="BS1838" s="69"/>
      <c r="BT1838" s="69"/>
      <c r="BU1838" s="69"/>
      <c r="BV1838" s="69"/>
      <c r="BW1838" s="69"/>
      <c r="BX1838" s="69"/>
      <c r="BY1838" s="69"/>
      <c r="BZ1838" s="69"/>
      <c r="CA1838" s="69"/>
      <c r="CB1838" s="69"/>
      <c r="CC1838" s="69"/>
      <c r="CD1838" s="69"/>
      <c r="CE1838" s="69"/>
      <c r="CF1838" s="69"/>
      <c r="CG1838" s="69"/>
      <c r="CH1838" s="69"/>
      <c r="CI1838" s="69"/>
      <c r="CJ1838" s="69"/>
      <c r="CK1838" s="69"/>
      <c r="CL1838" s="83"/>
      <c r="CM1838" s="69"/>
    </row>
    <row r="1839" spans="10:91" x14ac:dyDescent="0.25">
      <c r="J1839" s="45"/>
      <c r="K1839" s="45"/>
      <c r="L1839" s="45"/>
      <c r="M1839" s="45"/>
      <c r="N1839" s="45"/>
      <c r="O1839" s="45"/>
      <c r="P1839" s="45"/>
      <c r="Q1839" s="45"/>
      <c r="R1839" s="45"/>
      <c r="AO1839" s="34"/>
      <c r="AP1839" s="34"/>
      <c r="AQ1839" s="34"/>
      <c r="AR1839" s="34"/>
      <c r="BR1839" s="69"/>
      <c r="BS1839" s="69"/>
      <c r="BT1839" s="69"/>
      <c r="BU1839" s="69"/>
      <c r="BV1839" s="69"/>
      <c r="BW1839" s="69"/>
      <c r="BX1839" s="69"/>
      <c r="BY1839" s="69"/>
      <c r="BZ1839" s="69"/>
      <c r="CA1839" s="69"/>
      <c r="CB1839" s="69"/>
      <c r="CC1839" s="69"/>
      <c r="CD1839" s="69"/>
      <c r="CE1839" s="69"/>
      <c r="CF1839" s="69"/>
      <c r="CG1839" s="69"/>
      <c r="CH1839" s="69"/>
      <c r="CI1839" s="69"/>
      <c r="CJ1839" s="69"/>
      <c r="CK1839" s="69"/>
      <c r="CL1839" s="83"/>
      <c r="CM1839" s="69"/>
    </row>
    <row r="1840" spans="10:91" x14ac:dyDescent="0.25">
      <c r="J1840" s="45"/>
      <c r="K1840" s="45"/>
      <c r="L1840" s="45"/>
      <c r="M1840" s="45"/>
      <c r="N1840" s="45"/>
      <c r="O1840" s="45"/>
      <c r="P1840" s="45"/>
      <c r="Q1840" s="45"/>
      <c r="R1840" s="45"/>
      <c r="AO1840" s="34"/>
      <c r="AP1840" s="34"/>
      <c r="AQ1840" s="34"/>
      <c r="AR1840" s="34"/>
      <c r="BR1840" s="69"/>
      <c r="BS1840" s="69"/>
      <c r="BT1840" s="69"/>
      <c r="BU1840" s="69"/>
      <c r="BV1840" s="69"/>
      <c r="BW1840" s="69"/>
      <c r="BX1840" s="69"/>
      <c r="BY1840" s="69"/>
      <c r="BZ1840" s="69"/>
      <c r="CA1840" s="69"/>
      <c r="CB1840" s="69"/>
      <c r="CC1840" s="69"/>
      <c r="CD1840" s="69"/>
      <c r="CE1840" s="69"/>
      <c r="CF1840" s="69"/>
      <c r="CG1840" s="69"/>
      <c r="CH1840" s="69"/>
      <c r="CI1840" s="69"/>
      <c r="CJ1840" s="69"/>
      <c r="CK1840" s="69"/>
      <c r="CL1840" s="83"/>
      <c r="CM1840" s="69"/>
    </row>
    <row r="1841" spans="10:91" x14ac:dyDescent="0.25">
      <c r="J1841" s="45"/>
      <c r="K1841" s="45"/>
      <c r="L1841" s="45"/>
      <c r="M1841" s="45"/>
      <c r="N1841" s="45"/>
      <c r="O1841" s="45"/>
      <c r="P1841" s="45"/>
      <c r="Q1841" s="45"/>
      <c r="R1841" s="45"/>
      <c r="AO1841" s="34"/>
      <c r="AP1841" s="34"/>
      <c r="AQ1841" s="34"/>
      <c r="AR1841" s="34"/>
      <c r="BR1841" s="69"/>
      <c r="BS1841" s="69"/>
      <c r="BT1841" s="69"/>
      <c r="BU1841" s="69"/>
      <c r="BV1841" s="69"/>
      <c r="BW1841" s="69"/>
      <c r="BX1841" s="69"/>
      <c r="BY1841" s="69"/>
      <c r="BZ1841" s="69"/>
      <c r="CA1841" s="69"/>
      <c r="CB1841" s="69"/>
      <c r="CC1841" s="69"/>
      <c r="CD1841" s="69"/>
      <c r="CE1841" s="69"/>
      <c r="CF1841" s="69"/>
      <c r="CG1841" s="69"/>
      <c r="CH1841" s="69"/>
      <c r="CI1841" s="69"/>
      <c r="CJ1841" s="69"/>
      <c r="CK1841" s="69"/>
      <c r="CL1841" s="83"/>
      <c r="CM1841" s="69"/>
    </row>
    <row r="1842" spans="10:91" x14ac:dyDescent="0.25">
      <c r="J1842" s="45"/>
      <c r="K1842" s="45"/>
      <c r="L1842" s="45"/>
      <c r="M1842" s="45"/>
      <c r="N1842" s="45"/>
      <c r="O1842" s="45"/>
      <c r="P1842" s="45"/>
      <c r="Q1842" s="45"/>
      <c r="R1842" s="45"/>
      <c r="AO1842" s="34"/>
      <c r="AP1842" s="34"/>
      <c r="AQ1842" s="34"/>
      <c r="AR1842" s="34"/>
      <c r="BR1842" s="69"/>
      <c r="BS1842" s="69"/>
      <c r="BT1842" s="69"/>
      <c r="BU1842" s="69"/>
      <c r="BV1842" s="69"/>
      <c r="BW1842" s="69"/>
      <c r="BX1842" s="69"/>
      <c r="BY1842" s="69"/>
      <c r="BZ1842" s="69"/>
      <c r="CA1842" s="69"/>
      <c r="CB1842" s="69"/>
      <c r="CC1842" s="69"/>
      <c r="CD1842" s="69"/>
      <c r="CE1842" s="69"/>
      <c r="CF1842" s="69"/>
      <c r="CG1842" s="69"/>
      <c r="CH1842" s="69"/>
      <c r="CI1842" s="69"/>
      <c r="CJ1842" s="69"/>
      <c r="CK1842" s="69"/>
      <c r="CL1842" s="83"/>
      <c r="CM1842" s="69"/>
    </row>
    <row r="1843" spans="10:91" x14ac:dyDescent="0.25">
      <c r="J1843" s="45"/>
      <c r="K1843" s="45"/>
      <c r="L1843" s="45"/>
      <c r="M1843" s="45"/>
      <c r="N1843" s="45"/>
      <c r="O1843" s="45"/>
      <c r="P1843" s="45"/>
      <c r="Q1843" s="45"/>
      <c r="R1843" s="45"/>
      <c r="AO1843" s="34"/>
      <c r="AP1843" s="34"/>
      <c r="AQ1843" s="34"/>
      <c r="AR1843" s="34"/>
      <c r="BR1843" s="69"/>
      <c r="BS1843" s="69"/>
      <c r="BT1843" s="69"/>
      <c r="BU1843" s="69"/>
      <c r="BV1843" s="69"/>
      <c r="BW1843" s="69"/>
      <c r="BX1843" s="69"/>
      <c r="BY1843" s="69"/>
      <c r="BZ1843" s="69"/>
      <c r="CA1843" s="69"/>
      <c r="CB1843" s="69"/>
      <c r="CC1843" s="69"/>
      <c r="CD1843" s="69"/>
      <c r="CE1843" s="69"/>
      <c r="CF1843" s="69"/>
      <c r="CG1843" s="69"/>
      <c r="CH1843" s="69"/>
      <c r="CI1843" s="69"/>
      <c r="CJ1843" s="69"/>
      <c r="CK1843" s="69"/>
      <c r="CL1843" s="83"/>
      <c r="CM1843" s="69"/>
    </row>
    <row r="1844" spans="10:91" x14ac:dyDescent="0.25">
      <c r="J1844" s="45"/>
      <c r="K1844" s="45"/>
      <c r="L1844" s="45"/>
      <c r="M1844" s="45"/>
      <c r="N1844" s="45"/>
      <c r="O1844" s="45"/>
      <c r="P1844" s="45"/>
      <c r="Q1844" s="45"/>
      <c r="R1844" s="45"/>
      <c r="AO1844" s="34"/>
      <c r="AP1844" s="34"/>
      <c r="AQ1844" s="34"/>
      <c r="AR1844" s="34"/>
      <c r="BR1844" s="69"/>
      <c r="BS1844" s="69"/>
      <c r="BT1844" s="69"/>
      <c r="BU1844" s="69"/>
      <c r="BV1844" s="69"/>
      <c r="BW1844" s="69"/>
      <c r="BX1844" s="69"/>
      <c r="BY1844" s="69"/>
      <c r="BZ1844" s="69"/>
      <c r="CA1844" s="69"/>
      <c r="CB1844" s="69"/>
      <c r="CC1844" s="69"/>
      <c r="CD1844" s="69"/>
      <c r="CE1844" s="69"/>
      <c r="CF1844" s="69"/>
      <c r="CG1844" s="69"/>
      <c r="CH1844" s="69"/>
      <c r="CI1844" s="69"/>
      <c r="CJ1844" s="69"/>
      <c r="CK1844" s="69"/>
      <c r="CL1844" s="83"/>
      <c r="CM1844" s="69"/>
    </row>
    <row r="1845" spans="10:91" x14ac:dyDescent="0.25">
      <c r="J1845" s="45"/>
      <c r="K1845" s="45"/>
      <c r="L1845" s="45"/>
      <c r="M1845" s="45"/>
      <c r="N1845" s="45"/>
      <c r="O1845" s="45"/>
      <c r="P1845" s="45"/>
      <c r="Q1845" s="45"/>
      <c r="R1845" s="45"/>
      <c r="AO1845" s="34"/>
      <c r="AP1845" s="34"/>
      <c r="AQ1845" s="34"/>
      <c r="AR1845" s="34"/>
      <c r="BR1845" s="69"/>
      <c r="BS1845" s="69"/>
      <c r="BT1845" s="69"/>
      <c r="BU1845" s="69"/>
      <c r="BV1845" s="69"/>
      <c r="BW1845" s="69"/>
      <c r="BX1845" s="69"/>
      <c r="BY1845" s="69"/>
      <c r="BZ1845" s="69"/>
      <c r="CA1845" s="69"/>
      <c r="CB1845" s="69"/>
      <c r="CC1845" s="69"/>
      <c r="CD1845" s="69"/>
      <c r="CE1845" s="69"/>
      <c r="CF1845" s="69"/>
      <c r="CG1845" s="69"/>
      <c r="CH1845" s="69"/>
      <c r="CI1845" s="69"/>
      <c r="CJ1845" s="69"/>
      <c r="CK1845" s="69"/>
      <c r="CL1845" s="83"/>
      <c r="CM1845" s="69"/>
    </row>
    <row r="1846" spans="10:91" x14ac:dyDescent="0.25">
      <c r="J1846" s="45"/>
      <c r="K1846" s="45"/>
      <c r="L1846" s="45"/>
      <c r="M1846" s="45"/>
      <c r="N1846" s="45"/>
      <c r="O1846" s="45"/>
      <c r="P1846" s="45"/>
      <c r="Q1846" s="45"/>
      <c r="R1846" s="45"/>
      <c r="AO1846" s="34"/>
      <c r="AP1846" s="34"/>
      <c r="AQ1846" s="34"/>
      <c r="AR1846" s="34"/>
      <c r="BR1846" s="69"/>
      <c r="BS1846" s="69"/>
      <c r="BT1846" s="69"/>
      <c r="BU1846" s="69"/>
      <c r="BV1846" s="69"/>
      <c r="BW1846" s="69"/>
      <c r="BX1846" s="69"/>
      <c r="BY1846" s="69"/>
      <c r="BZ1846" s="69"/>
      <c r="CA1846" s="69"/>
      <c r="CB1846" s="69"/>
      <c r="CC1846" s="69"/>
      <c r="CD1846" s="69"/>
      <c r="CE1846" s="69"/>
      <c r="CF1846" s="69"/>
      <c r="CG1846" s="69"/>
      <c r="CH1846" s="69"/>
      <c r="CI1846" s="69"/>
      <c r="CJ1846" s="69"/>
      <c r="CK1846" s="69"/>
      <c r="CL1846" s="83"/>
      <c r="CM1846" s="69"/>
    </row>
    <row r="1847" spans="10:91" x14ac:dyDescent="0.25">
      <c r="J1847" s="45"/>
      <c r="K1847" s="45"/>
      <c r="L1847" s="45"/>
      <c r="M1847" s="45"/>
      <c r="N1847" s="45"/>
      <c r="O1847" s="45"/>
      <c r="P1847" s="45"/>
      <c r="Q1847" s="45"/>
      <c r="R1847" s="45"/>
      <c r="AO1847" s="34"/>
      <c r="AP1847" s="34"/>
      <c r="AQ1847" s="34"/>
      <c r="AR1847" s="34"/>
      <c r="BR1847" s="69"/>
      <c r="BS1847" s="69"/>
      <c r="BT1847" s="69"/>
      <c r="BU1847" s="69"/>
      <c r="BV1847" s="69"/>
      <c r="BW1847" s="69"/>
      <c r="BX1847" s="69"/>
      <c r="BY1847" s="69"/>
      <c r="BZ1847" s="69"/>
      <c r="CA1847" s="69"/>
      <c r="CB1847" s="69"/>
      <c r="CC1847" s="69"/>
      <c r="CD1847" s="69"/>
      <c r="CE1847" s="69"/>
      <c r="CF1847" s="69"/>
      <c r="CG1847" s="69"/>
      <c r="CH1847" s="69"/>
      <c r="CI1847" s="69"/>
      <c r="CJ1847" s="69"/>
      <c r="CK1847" s="69"/>
      <c r="CL1847" s="83"/>
      <c r="CM1847" s="69"/>
    </row>
    <row r="1848" spans="10:91" x14ac:dyDescent="0.25">
      <c r="J1848" s="45"/>
      <c r="K1848" s="45"/>
      <c r="L1848" s="45"/>
      <c r="M1848" s="45"/>
      <c r="N1848" s="45"/>
      <c r="O1848" s="45"/>
      <c r="P1848" s="45"/>
      <c r="Q1848" s="45"/>
      <c r="R1848" s="45"/>
      <c r="AO1848" s="34"/>
      <c r="AP1848" s="34"/>
      <c r="AQ1848" s="34"/>
      <c r="AR1848" s="34"/>
      <c r="BR1848" s="69"/>
      <c r="BS1848" s="69"/>
      <c r="BT1848" s="69"/>
      <c r="BU1848" s="69"/>
      <c r="BV1848" s="69"/>
      <c r="BW1848" s="69"/>
      <c r="BX1848" s="69"/>
      <c r="BY1848" s="69"/>
      <c r="BZ1848" s="69"/>
      <c r="CA1848" s="69"/>
      <c r="CB1848" s="69"/>
      <c r="CC1848" s="69"/>
      <c r="CD1848" s="69"/>
      <c r="CE1848" s="69"/>
      <c r="CF1848" s="69"/>
      <c r="CG1848" s="69"/>
      <c r="CH1848" s="69"/>
      <c r="CI1848" s="69"/>
      <c r="CJ1848" s="69"/>
      <c r="CK1848" s="69"/>
      <c r="CL1848" s="83"/>
      <c r="CM1848" s="69"/>
    </row>
    <row r="1849" spans="10:91" x14ac:dyDescent="0.25">
      <c r="J1849" s="45"/>
      <c r="K1849" s="45"/>
      <c r="L1849" s="45"/>
      <c r="M1849" s="45"/>
      <c r="N1849" s="45"/>
      <c r="O1849" s="45"/>
      <c r="P1849" s="45"/>
      <c r="Q1849" s="45"/>
      <c r="R1849" s="45"/>
      <c r="AO1849" s="34"/>
      <c r="AP1849" s="34"/>
      <c r="AQ1849" s="34"/>
      <c r="AR1849" s="34"/>
      <c r="BR1849" s="69"/>
      <c r="BS1849" s="69"/>
      <c r="BT1849" s="69"/>
      <c r="BU1849" s="69"/>
      <c r="BV1849" s="69"/>
      <c r="BW1849" s="69"/>
      <c r="BX1849" s="69"/>
      <c r="BY1849" s="69"/>
      <c r="BZ1849" s="69"/>
      <c r="CA1849" s="69"/>
      <c r="CB1849" s="69"/>
      <c r="CC1849" s="69"/>
      <c r="CD1849" s="69"/>
      <c r="CE1849" s="69"/>
      <c r="CF1849" s="69"/>
      <c r="CG1849" s="69"/>
      <c r="CH1849" s="69"/>
      <c r="CI1849" s="69"/>
      <c r="CJ1849" s="69"/>
      <c r="CK1849" s="69"/>
      <c r="CL1849" s="83"/>
      <c r="CM1849" s="69"/>
    </row>
    <row r="1850" spans="10:91" x14ac:dyDescent="0.25">
      <c r="J1850" s="45"/>
      <c r="K1850" s="45"/>
      <c r="L1850" s="45"/>
      <c r="M1850" s="45"/>
      <c r="N1850" s="45"/>
      <c r="O1850" s="45"/>
      <c r="P1850" s="45"/>
      <c r="Q1850" s="45"/>
      <c r="R1850" s="45"/>
      <c r="AO1850" s="34"/>
      <c r="AP1850" s="34"/>
      <c r="AQ1850" s="34"/>
      <c r="AR1850" s="34"/>
      <c r="BR1850" s="69"/>
      <c r="BS1850" s="69"/>
      <c r="BT1850" s="69"/>
      <c r="BU1850" s="69"/>
      <c r="BV1850" s="69"/>
      <c r="BW1850" s="69"/>
      <c r="BX1850" s="69"/>
      <c r="BY1850" s="69"/>
      <c r="BZ1850" s="69"/>
      <c r="CA1850" s="69"/>
      <c r="CB1850" s="69"/>
      <c r="CC1850" s="69"/>
      <c r="CD1850" s="69"/>
      <c r="CE1850" s="69"/>
      <c r="CF1850" s="69"/>
      <c r="CG1850" s="69"/>
      <c r="CH1850" s="69"/>
      <c r="CI1850" s="69"/>
      <c r="CJ1850" s="69"/>
      <c r="CK1850" s="69"/>
      <c r="CL1850" s="83"/>
      <c r="CM1850" s="69"/>
    </row>
    <row r="1851" spans="10:91" x14ac:dyDescent="0.25">
      <c r="J1851" s="45"/>
      <c r="K1851" s="45"/>
      <c r="L1851" s="45"/>
      <c r="M1851" s="45"/>
      <c r="N1851" s="45"/>
      <c r="O1851" s="45"/>
      <c r="P1851" s="45"/>
      <c r="Q1851" s="45"/>
      <c r="R1851" s="45"/>
      <c r="AO1851" s="34"/>
      <c r="AP1851" s="34"/>
      <c r="AQ1851" s="34"/>
      <c r="AR1851" s="34"/>
      <c r="BR1851" s="69"/>
      <c r="BS1851" s="69"/>
      <c r="BT1851" s="69"/>
      <c r="BU1851" s="69"/>
      <c r="BV1851" s="69"/>
      <c r="BW1851" s="69"/>
      <c r="BX1851" s="69"/>
      <c r="BY1851" s="69"/>
      <c r="BZ1851" s="69"/>
      <c r="CA1851" s="69"/>
      <c r="CB1851" s="69"/>
      <c r="CC1851" s="69"/>
      <c r="CD1851" s="69"/>
      <c r="CE1851" s="69"/>
      <c r="CF1851" s="69"/>
      <c r="CG1851" s="69"/>
      <c r="CH1851" s="69"/>
      <c r="CI1851" s="69"/>
      <c r="CJ1851" s="69"/>
      <c r="CK1851" s="69"/>
      <c r="CL1851" s="83"/>
      <c r="CM1851" s="69"/>
    </row>
    <row r="1852" spans="10:91" x14ac:dyDescent="0.25">
      <c r="J1852" s="45"/>
      <c r="K1852" s="45"/>
      <c r="L1852" s="45"/>
      <c r="M1852" s="45"/>
      <c r="N1852" s="45"/>
      <c r="O1852" s="45"/>
      <c r="P1852" s="45"/>
      <c r="Q1852" s="45"/>
      <c r="R1852" s="45"/>
      <c r="AO1852" s="34"/>
      <c r="AP1852" s="34"/>
      <c r="AQ1852" s="34"/>
      <c r="AR1852" s="34"/>
      <c r="BR1852" s="69"/>
      <c r="BS1852" s="69"/>
      <c r="BT1852" s="69"/>
      <c r="BU1852" s="69"/>
      <c r="BV1852" s="69"/>
      <c r="BW1852" s="69"/>
      <c r="BX1852" s="69"/>
      <c r="BY1852" s="69"/>
      <c r="BZ1852" s="69"/>
      <c r="CA1852" s="69"/>
      <c r="CB1852" s="69"/>
      <c r="CC1852" s="69"/>
      <c r="CD1852" s="69"/>
      <c r="CE1852" s="69"/>
      <c r="CF1852" s="69"/>
      <c r="CG1852" s="69"/>
      <c r="CH1852" s="69"/>
      <c r="CI1852" s="69"/>
      <c r="CJ1852" s="69"/>
      <c r="CK1852" s="69"/>
      <c r="CL1852" s="83"/>
      <c r="CM1852" s="69"/>
    </row>
    <row r="1853" spans="10:91" x14ac:dyDescent="0.25">
      <c r="J1853" s="45"/>
      <c r="K1853" s="45"/>
      <c r="L1853" s="45"/>
      <c r="M1853" s="45"/>
      <c r="N1853" s="45"/>
      <c r="O1853" s="45"/>
      <c r="P1853" s="45"/>
      <c r="Q1853" s="45"/>
      <c r="R1853" s="45"/>
      <c r="AO1853" s="34"/>
      <c r="AP1853" s="34"/>
      <c r="AQ1853" s="34"/>
      <c r="AR1853" s="34"/>
      <c r="BR1853" s="69"/>
      <c r="BS1853" s="69"/>
      <c r="BT1853" s="69"/>
      <c r="BU1853" s="69"/>
      <c r="BV1853" s="69"/>
      <c r="BW1853" s="69"/>
      <c r="BX1853" s="69"/>
      <c r="BY1853" s="69"/>
      <c r="BZ1853" s="69"/>
      <c r="CA1853" s="69"/>
      <c r="CB1853" s="69"/>
      <c r="CC1853" s="69"/>
      <c r="CD1853" s="69"/>
      <c r="CE1853" s="69"/>
      <c r="CF1853" s="69"/>
      <c r="CG1853" s="69"/>
      <c r="CH1853" s="69"/>
      <c r="CI1853" s="69"/>
      <c r="CJ1853" s="69"/>
      <c r="CK1853" s="69"/>
      <c r="CL1853" s="83"/>
      <c r="CM1853" s="69"/>
    </row>
    <row r="1854" spans="10:91" x14ac:dyDescent="0.25">
      <c r="J1854" s="45"/>
      <c r="K1854" s="45"/>
      <c r="L1854" s="45"/>
      <c r="M1854" s="45"/>
      <c r="N1854" s="45"/>
      <c r="O1854" s="45"/>
      <c r="P1854" s="45"/>
      <c r="Q1854" s="45"/>
      <c r="R1854" s="45"/>
      <c r="AO1854" s="34"/>
      <c r="AP1854" s="34"/>
      <c r="AQ1854" s="34"/>
      <c r="AR1854" s="34"/>
      <c r="BR1854" s="69"/>
      <c r="BS1854" s="69"/>
      <c r="BT1854" s="69"/>
      <c r="BU1854" s="69"/>
      <c r="BV1854" s="69"/>
      <c r="BW1854" s="69"/>
      <c r="BX1854" s="69"/>
      <c r="BY1854" s="69"/>
      <c r="BZ1854" s="69"/>
      <c r="CA1854" s="69"/>
      <c r="CB1854" s="69"/>
      <c r="CC1854" s="69"/>
      <c r="CD1854" s="69"/>
      <c r="CE1854" s="69"/>
      <c r="CF1854" s="69"/>
      <c r="CG1854" s="69"/>
      <c r="CH1854" s="69"/>
      <c r="CI1854" s="69"/>
      <c r="CJ1854" s="69"/>
      <c r="CK1854" s="69"/>
      <c r="CL1854" s="83"/>
      <c r="CM1854" s="69"/>
    </row>
    <row r="1855" spans="10:91" x14ac:dyDescent="0.25">
      <c r="J1855" s="45"/>
      <c r="K1855" s="45"/>
      <c r="L1855" s="45"/>
      <c r="M1855" s="45"/>
      <c r="N1855" s="45"/>
      <c r="O1855" s="45"/>
      <c r="P1855" s="45"/>
      <c r="Q1855" s="45"/>
      <c r="R1855" s="45"/>
      <c r="AO1855" s="34"/>
      <c r="AP1855" s="34"/>
      <c r="AQ1855" s="34"/>
      <c r="AR1855" s="34"/>
      <c r="BR1855" s="69"/>
      <c r="BS1855" s="69"/>
      <c r="BT1855" s="69"/>
      <c r="BU1855" s="69"/>
      <c r="BV1855" s="69"/>
      <c r="BW1855" s="69"/>
      <c r="BX1855" s="69"/>
      <c r="BY1855" s="69"/>
      <c r="BZ1855" s="69"/>
      <c r="CA1855" s="69"/>
      <c r="CB1855" s="69"/>
      <c r="CC1855" s="69"/>
      <c r="CD1855" s="69"/>
      <c r="CE1855" s="69"/>
      <c r="CF1855" s="69"/>
      <c r="CG1855" s="69"/>
      <c r="CH1855" s="69"/>
      <c r="CI1855" s="69"/>
      <c r="CJ1855" s="69"/>
      <c r="CK1855" s="69"/>
      <c r="CL1855" s="83"/>
      <c r="CM1855" s="69"/>
    </row>
    <row r="1856" spans="10:91" x14ac:dyDescent="0.25">
      <c r="J1856" s="45"/>
      <c r="K1856" s="45"/>
      <c r="L1856" s="45"/>
      <c r="M1856" s="45"/>
      <c r="N1856" s="45"/>
      <c r="O1856" s="45"/>
      <c r="P1856" s="45"/>
      <c r="Q1856" s="45"/>
      <c r="R1856" s="45"/>
      <c r="AO1856" s="34"/>
      <c r="AP1856" s="34"/>
      <c r="AQ1856" s="34"/>
      <c r="AR1856" s="34"/>
      <c r="BR1856" s="69"/>
      <c r="BS1856" s="69"/>
      <c r="BT1856" s="69"/>
      <c r="BU1856" s="69"/>
      <c r="BV1856" s="69"/>
      <c r="BW1856" s="69"/>
      <c r="BX1856" s="69"/>
      <c r="BY1856" s="69"/>
      <c r="BZ1856" s="69"/>
      <c r="CA1856" s="69"/>
      <c r="CB1856" s="69"/>
      <c r="CC1856" s="69"/>
      <c r="CD1856" s="69"/>
      <c r="CE1856" s="69"/>
      <c r="CF1856" s="69"/>
      <c r="CG1856" s="69"/>
      <c r="CH1856" s="69"/>
      <c r="CI1856" s="69"/>
      <c r="CJ1856" s="69"/>
      <c r="CK1856" s="69"/>
      <c r="CL1856" s="83"/>
      <c r="CM1856" s="69"/>
    </row>
    <row r="1857" spans="10:91" x14ac:dyDescent="0.25">
      <c r="J1857" s="45"/>
      <c r="K1857" s="45"/>
      <c r="L1857" s="45"/>
      <c r="M1857" s="45"/>
      <c r="N1857" s="45"/>
      <c r="O1857" s="45"/>
      <c r="P1857" s="45"/>
      <c r="Q1857" s="45"/>
      <c r="R1857" s="45"/>
      <c r="AO1857" s="34"/>
      <c r="AP1857" s="34"/>
      <c r="AQ1857" s="34"/>
      <c r="AR1857" s="34"/>
      <c r="BR1857" s="69"/>
      <c r="BS1857" s="69"/>
      <c r="BT1857" s="69"/>
      <c r="BU1857" s="69"/>
      <c r="BV1857" s="69"/>
      <c r="BW1857" s="69"/>
      <c r="BX1857" s="69"/>
      <c r="BY1857" s="69"/>
      <c r="BZ1857" s="69"/>
      <c r="CA1857" s="69"/>
      <c r="CB1857" s="69"/>
      <c r="CC1857" s="69"/>
      <c r="CD1857" s="69"/>
      <c r="CE1857" s="69"/>
      <c r="CF1857" s="69"/>
      <c r="CG1857" s="69"/>
      <c r="CH1857" s="69"/>
      <c r="CI1857" s="69"/>
      <c r="CJ1857" s="69"/>
      <c r="CK1857" s="69"/>
      <c r="CL1857" s="83"/>
      <c r="CM1857" s="69"/>
    </row>
    <row r="1858" spans="10:91" x14ac:dyDescent="0.25">
      <c r="J1858" s="45"/>
      <c r="K1858" s="45"/>
      <c r="L1858" s="45"/>
      <c r="M1858" s="45"/>
      <c r="N1858" s="45"/>
      <c r="O1858" s="45"/>
      <c r="P1858" s="45"/>
      <c r="Q1858" s="45"/>
      <c r="R1858" s="45"/>
      <c r="AO1858" s="34"/>
      <c r="AP1858" s="34"/>
      <c r="AQ1858" s="34"/>
      <c r="AR1858" s="34"/>
      <c r="BR1858" s="69"/>
      <c r="BS1858" s="69"/>
      <c r="BT1858" s="69"/>
      <c r="BU1858" s="69"/>
      <c r="BV1858" s="69"/>
      <c r="BW1858" s="69"/>
      <c r="BX1858" s="69"/>
      <c r="BY1858" s="69"/>
      <c r="BZ1858" s="69"/>
      <c r="CA1858" s="69"/>
      <c r="CB1858" s="69"/>
      <c r="CC1858" s="69"/>
      <c r="CD1858" s="69"/>
      <c r="CE1858" s="69"/>
      <c r="CF1858" s="69"/>
      <c r="CG1858" s="69"/>
      <c r="CH1858" s="69"/>
      <c r="CI1858" s="69"/>
      <c r="CJ1858" s="69"/>
      <c r="CK1858" s="69"/>
      <c r="CL1858" s="83"/>
      <c r="CM1858" s="69"/>
    </row>
    <row r="1859" spans="10:91" x14ac:dyDescent="0.25">
      <c r="J1859" s="45"/>
      <c r="K1859" s="45"/>
      <c r="L1859" s="45"/>
      <c r="M1859" s="45"/>
      <c r="N1859" s="45"/>
      <c r="O1859" s="45"/>
      <c r="P1859" s="45"/>
      <c r="Q1859" s="45"/>
      <c r="R1859" s="45"/>
      <c r="AO1859" s="34"/>
      <c r="AP1859" s="34"/>
      <c r="AQ1859" s="34"/>
      <c r="AR1859" s="34"/>
      <c r="BR1859" s="69"/>
      <c r="BS1859" s="69"/>
      <c r="BT1859" s="69"/>
      <c r="BU1859" s="69"/>
      <c r="BV1859" s="69"/>
      <c r="BW1859" s="69"/>
      <c r="BX1859" s="69"/>
      <c r="BY1859" s="69"/>
      <c r="BZ1859" s="69"/>
      <c r="CA1859" s="69"/>
      <c r="CB1859" s="69"/>
      <c r="CC1859" s="69"/>
      <c r="CD1859" s="69"/>
      <c r="CE1859" s="69"/>
      <c r="CF1859" s="69"/>
      <c r="CG1859" s="69"/>
      <c r="CH1859" s="69"/>
      <c r="CI1859" s="69"/>
      <c r="CJ1859" s="69"/>
      <c r="CK1859" s="69"/>
      <c r="CL1859" s="83"/>
      <c r="CM1859" s="69"/>
    </row>
    <row r="1860" spans="10:91" x14ac:dyDescent="0.25">
      <c r="J1860" s="45"/>
      <c r="K1860" s="45"/>
      <c r="L1860" s="45"/>
      <c r="M1860" s="45"/>
      <c r="N1860" s="45"/>
      <c r="O1860" s="45"/>
      <c r="P1860" s="45"/>
      <c r="Q1860" s="45"/>
      <c r="R1860" s="45"/>
      <c r="AO1860" s="34"/>
      <c r="AP1860" s="34"/>
      <c r="AQ1860" s="34"/>
      <c r="AR1860" s="34"/>
      <c r="BR1860" s="69"/>
      <c r="BS1860" s="69"/>
      <c r="BT1860" s="69"/>
      <c r="BU1860" s="69"/>
      <c r="BV1860" s="69"/>
      <c r="BW1860" s="69"/>
      <c r="BX1860" s="69"/>
      <c r="BY1860" s="69"/>
      <c r="BZ1860" s="69"/>
      <c r="CA1860" s="69"/>
      <c r="CB1860" s="69"/>
      <c r="CC1860" s="69"/>
      <c r="CD1860" s="69"/>
      <c r="CE1860" s="69"/>
      <c r="CF1860" s="69"/>
      <c r="CG1860" s="69"/>
      <c r="CH1860" s="69"/>
      <c r="CI1860" s="69"/>
      <c r="CJ1860" s="69"/>
      <c r="CK1860" s="69"/>
      <c r="CL1860" s="83"/>
      <c r="CM1860" s="69"/>
    </row>
    <row r="1861" spans="10:91" x14ac:dyDescent="0.25">
      <c r="J1861" s="45"/>
      <c r="K1861" s="45"/>
      <c r="L1861" s="45"/>
      <c r="M1861" s="45"/>
      <c r="N1861" s="45"/>
      <c r="O1861" s="45"/>
      <c r="P1861" s="45"/>
      <c r="Q1861" s="45"/>
      <c r="R1861" s="45"/>
      <c r="AO1861" s="34"/>
      <c r="AP1861" s="34"/>
      <c r="AQ1861" s="34"/>
      <c r="AR1861" s="34"/>
      <c r="BR1861" s="69"/>
      <c r="BS1861" s="69"/>
      <c r="BT1861" s="69"/>
      <c r="BU1861" s="69"/>
      <c r="BV1861" s="69"/>
      <c r="BW1861" s="69"/>
      <c r="BX1861" s="69"/>
      <c r="BY1861" s="69"/>
      <c r="BZ1861" s="69"/>
      <c r="CA1861" s="69"/>
      <c r="CB1861" s="69"/>
      <c r="CC1861" s="69"/>
      <c r="CD1861" s="69"/>
      <c r="CE1861" s="69"/>
      <c r="CF1861" s="69"/>
      <c r="CG1861" s="69"/>
      <c r="CH1861" s="69"/>
      <c r="CI1861" s="69"/>
      <c r="CJ1861" s="69"/>
      <c r="CK1861" s="69"/>
      <c r="CL1861" s="83"/>
      <c r="CM1861" s="69"/>
    </row>
    <row r="1862" spans="10:91" x14ac:dyDescent="0.25">
      <c r="J1862" s="45"/>
      <c r="K1862" s="45"/>
      <c r="L1862" s="45"/>
      <c r="M1862" s="45"/>
      <c r="N1862" s="45"/>
      <c r="O1862" s="45"/>
      <c r="P1862" s="45"/>
      <c r="Q1862" s="45"/>
      <c r="R1862" s="45"/>
      <c r="AO1862" s="34"/>
      <c r="AP1862" s="34"/>
      <c r="AQ1862" s="34"/>
      <c r="AR1862" s="34"/>
      <c r="BR1862" s="69"/>
      <c r="BS1862" s="69"/>
      <c r="BT1862" s="69"/>
      <c r="BU1862" s="69"/>
      <c r="BV1862" s="69"/>
      <c r="BW1862" s="69"/>
      <c r="BX1862" s="69"/>
      <c r="BY1862" s="69"/>
      <c r="BZ1862" s="69"/>
      <c r="CA1862" s="69"/>
      <c r="CB1862" s="69"/>
      <c r="CC1862" s="69"/>
      <c r="CD1862" s="69"/>
      <c r="CE1862" s="69"/>
      <c r="CF1862" s="69"/>
      <c r="CG1862" s="69"/>
      <c r="CH1862" s="69"/>
      <c r="CI1862" s="69"/>
      <c r="CJ1862" s="69"/>
      <c r="CK1862" s="69"/>
      <c r="CL1862" s="83"/>
      <c r="CM1862" s="69"/>
    </row>
    <row r="1863" spans="10:91" x14ac:dyDescent="0.25">
      <c r="J1863" s="45"/>
      <c r="K1863" s="45"/>
      <c r="L1863" s="45"/>
      <c r="M1863" s="45"/>
      <c r="N1863" s="45"/>
      <c r="O1863" s="45"/>
      <c r="P1863" s="45"/>
      <c r="Q1863" s="45"/>
      <c r="R1863" s="45"/>
      <c r="AO1863" s="34"/>
      <c r="AP1863" s="34"/>
      <c r="AQ1863" s="34"/>
      <c r="AR1863" s="34"/>
      <c r="BR1863" s="69"/>
      <c r="BS1863" s="69"/>
      <c r="BT1863" s="69"/>
      <c r="BU1863" s="69"/>
      <c r="BV1863" s="69"/>
      <c r="BW1863" s="69"/>
      <c r="BX1863" s="69"/>
      <c r="BY1863" s="69"/>
      <c r="BZ1863" s="69"/>
      <c r="CA1863" s="69"/>
      <c r="CB1863" s="69"/>
      <c r="CC1863" s="69"/>
      <c r="CD1863" s="69"/>
      <c r="CE1863" s="69"/>
      <c r="CF1863" s="69"/>
      <c r="CG1863" s="69"/>
      <c r="CH1863" s="69"/>
      <c r="CI1863" s="69"/>
      <c r="CJ1863" s="69"/>
      <c r="CK1863" s="69"/>
      <c r="CL1863" s="83"/>
      <c r="CM1863" s="69"/>
    </row>
    <row r="1864" spans="10:91" x14ac:dyDescent="0.25">
      <c r="J1864" s="45"/>
      <c r="K1864" s="45"/>
      <c r="L1864" s="45"/>
      <c r="M1864" s="45"/>
      <c r="N1864" s="45"/>
      <c r="O1864" s="45"/>
      <c r="P1864" s="45"/>
      <c r="Q1864" s="45"/>
      <c r="R1864" s="45"/>
      <c r="AO1864" s="34"/>
      <c r="AP1864" s="34"/>
      <c r="AQ1864" s="34"/>
      <c r="AR1864" s="34"/>
      <c r="BR1864" s="69"/>
      <c r="BS1864" s="69"/>
      <c r="BT1864" s="69"/>
      <c r="BU1864" s="69"/>
      <c r="BV1864" s="69"/>
      <c r="BW1864" s="69"/>
      <c r="BX1864" s="69"/>
      <c r="BY1864" s="69"/>
      <c r="BZ1864" s="69"/>
      <c r="CA1864" s="69"/>
      <c r="CB1864" s="69"/>
      <c r="CC1864" s="69"/>
      <c r="CD1864" s="69"/>
      <c r="CE1864" s="69"/>
      <c r="CF1864" s="69"/>
      <c r="CG1864" s="69"/>
      <c r="CH1864" s="69"/>
      <c r="CI1864" s="69"/>
      <c r="CJ1864" s="69"/>
      <c r="CK1864" s="69"/>
      <c r="CL1864" s="83"/>
      <c r="CM1864" s="69"/>
    </row>
    <row r="1865" spans="10:91" x14ac:dyDescent="0.25">
      <c r="J1865" s="45"/>
      <c r="K1865" s="45"/>
      <c r="L1865" s="45"/>
      <c r="M1865" s="45"/>
      <c r="N1865" s="45"/>
      <c r="O1865" s="45"/>
      <c r="P1865" s="45"/>
      <c r="Q1865" s="45"/>
      <c r="R1865" s="45"/>
      <c r="AO1865" s="34"/>
      <c r="AP1865" s="34"/>
      <c r="AQ1865" s="34"/>
      <c r="AR1865" s="34"/>
      <c r="BR1865" s="69"/>
      <c r="BS1865" s="69"/>
      <c r="BT1865" s="69"/>
      <c r="BU1865" s="69"/>
      <c r="BV1865" s="69"/>
      <c r="BW1865" s="69"/>
      <c r="BX1865" s="69"/>
      <c r="BY1865" s="69"/>
      <c r="BZ1865" s="69"/>
      <c r="CA1865" s="69"/>
      <c r="CB1865" s="69"/>
      <c r="CC1865" s="69"/>
      <c r="CD1865" s="69"/>
      <c r="CE1865" s="69"/>
      <c r="CF1865" s="69"/>
      <c r="CG1865" s="69"/>
      <c r="CH1865" s="69"/>
      <c r="CI1865" s="69"/>
      <c r="CJ1865" s="69"/>
      <c r="CK1865" s="69"/>
      <c r="CL1865" s="83"/>
      <c r="CM1865" s="69"/>
    </row>
    <row r="1866" spans="10:91" x14ac:dyDescent="0.25">
      <c r="J1866" s="45"/>
      <c r="K1866" s="45"/>
      <c r="L1866" s="45"/>
      <c r="M1866" s="45"/>
      <c r="N1866" s="45"/>
      <c r="O1866" s="45"/>
      <c r="P1866" s="45"/>
      <c r="Q1866" s="45"/>
      <c r="R1866" s="45"/>
      <c r="AO1866" s="34"/>
      <c r="AP1866" s="34"/>
      <c r="AQ1866" s="34"/>
      <c r="AR1866" s="34"/>
      <c r="BR1866" s="69"/>
      <c r="BS1866" s="69"/>
      <c r="BT1866" s="69"/>
      <c r="BU1866" s="69"/>
      <c r="BV1866" s="69"/>
      <c r="BW1866" s="69"/>
      <c r="BX1866" s="69"/>
      <c r="BY1866" s="69"/>
      <c r="BZ1866" s="69"/>
      <c r="CA1866" s="69"/>
      <c r="CB1866" s="69"/>
      <c r="CC1866" s="69"/>
      <c r="CD1866" s="69"/>
      <c r="CE1866" s="69"/>
      <c r="CF1866" s="69"/>
      <c r="CG1866" s="69"/>
      <c r="CH1866" s="69"/>
      <c r="CI1866" s="69"/>
      <c r="CJ1866" s="69"/>
      <c r="CK1866" s="69"/>
      <c r="CL1866" s="83"/>
      <c r="CM1866" s="69"/>
    </row>
    <row r="1867" spans="10:91" x14ac:dyDescent="0.25">
      <c r="J1867" s="45"/>
      <c r="K1867" s="45"/>
      <c r="L1867" s="45"/>
      <c r="M1867" s="45"/>
      <c r="N1867" s="45"/>
      <c r="O1867" s="45"/>
      <c r="P1867" s="45"/>
      <c r="Q1867" s="45"/>
      <c r="R1867" s="45"/>
      <c r="AO1867" s="34"/>
      <c r="AP1867" s="34"/>
      <c r="AQ1867" s="34"/>
      <c r="AR1867" s="34"/>
      <c r="BR1867" s="69"/>
      <c r="BS1867" s="69"/>
      <c r="BT1867" s="69"/>
      <c r="BU1867" s="69"/>
      <c r="BV1867" s="69"/>
      <c r="BW1867" s="69"/>
      <c r="BX1867" s="69"/>
      <c r="BY1867" s="69"/>
      <c r="BZ1867" s="69"/>
      <c r="CA1867" s="69"/>
      <c r="CB1867" s="69"/>
      <c r="CC1867" s="69"/>
      <c r="CD1867" s="69"/>
      <c r="CE1867" s="69"/>
      <c r="CF1867" s="69"/>
      <c r="CG1867" s="69"/>
      <c r="CH1867" s="69"/>
      <c r="CI1867" s="69"/>
      <c r="CJ1867" s="69"/>
      <c r="CK1867" s="69"/>
      <c r="CL1867" s="83"/>
      <c r="CM1867" s="69"/>
    </row>
    <row r="1868" spans="10:91" x14ac:dyDescent="0.25">
      <c r="J1868" s="45"/>
      <c r="K1868" s="45"/>
      <c r="L1868" s="45"/>
      <c r="M1868" s="45"/>
      <c r="N1868" s="45"/>
      <c r="O1868" s="45"/>
      <c r="P1868" s="45"/>
      <c r="Q1868" s="45"/>
      <c r="R1868" s="45"/>
      <c r="AO1868" s="34"/>
      <c r="AP1868" s="34"/>
      <c r="AQ1868" s="34"/>
      <c r="AR1868" s="34"/>
      <c r="BR1868" s="69"/>
      <c r="BS1868" s="69"/>
      <c r="BT1868" s="69"/>
      <c r="BU1868" s="69"/>
      <c r="BV1868" s="69"/>
      <c r="BW1868" s="69"/>
      <c r="BX1868" s="69"/>
      <c r="BY1868" s="69"/>
      <c r="BZ1868" s="69"/>
      <c r="CA1868" s="69"/>
      <c r="CB1868" s="69"/>
      <c r="CC1868" s="69"/>
      <c r="CD1868" s="69"/>
      <c r="CE1868" s="69"/>
      <c r="CF1868" s="69"/>
      <c r="CG1868" s="69"/>
      <c r="CH1868" s="69"/>
      <c r="CI1868" s="69"/>
      <c r="CJ1868" s="69"/>
      <c r="CK1868" s="69"/>
      <c r="CL1868" s="83"/>
      <c r="CM1868" s="69"/>
    </row>
    <row r="1869" spans="10:91" x14ac:dyDescent="0.25">
      <c r="J1869" s="45"/>
      <c r="K1869" s="45"/>
      <c r="L1869" s="45"/>
      <c r="M1869" s="45"/>
      <c r="N1869" s="45"/>
      <c r="O1869" s="45"/>
      <c r="P1869" s="45"/>
      <c r="Q1869" s="45"/>
      <c r="R1869" s="45"/>
      <c r="AO1869" s="34"/>
      <c r="AP1869" s="34"/>
      <c r="AQ1869" s="34"/>
      <c r="AR1869" s="34"/>
      <c r="BR1869" s="69"/>
      <c r="BS1869" s="69"/>
      <c r="BT1869" s="69"/>
      <c r="BU1869" s="69"/>
      <c r="BV1869" s="69"/>
      <c r="BW1869" s="69"/>
      <c r="BX1869" s="69"/>
      <c r="BY1869" s="69"/>
      <c r="BZ1869" s="69"/>
      <c r="CA1869" s="69"/>
      <c r="CB1869" s="69"/>
      <c r="CC1869" s="69"/>
      <c r="CD1869" s="69"/>
      <c r="CE1869" s="69"/>
      <c r="CF1869" s="69"/>
      <c r="CG1869" s="69"/>
      <c r="CH1869" s="69"/>
      <c r="CI1869" s="69"/>
      <c r="CJ1869" s="69"/>
      <c r="CK1869" s="69"/>
      <c r="CL1869" s="83"/>
      <c r="CM1869" s="69"/>
    </row>
    <row r="1870" spans="10:91" x14ac:dyDescent="0.25">
      <c r="J1870" s="45"/>
      <c r="K1870" s="45"/>
      <c r="L1870" s="45"/>
      <c r="M1870" s="45"/>
      <c r="N1870" s="45"/>
      <c r="O1870" s="45"/>
      <c r="P1870" s="45"/>
      <c r="Q1870" s="45"/>
      <c r="R1870" s="45"/>
      <c r="AO1870" s="34"/>
      <c r="AP1870" s="34"/>
      <c r="AQ1870" s="34"/>
      <c r="AR1870" s="34"/>
      <c r="BR1870" s="69"/>
      <c r="BS1870" s="69"/>
      <c r="BT1870" s="69"/>
      <c r="BU1870" s="69"/>
      <c r="BV1870" s="69"/>
      <c r="BW1870" s="69"/>
      <c r="BX1870" s="69"/>
      <c r="BY1870" s="69"/>
      <c r="BZ1870" s="69"/>
      <c r="CA1870" s="69"/>
      <c r="CB1870" s="69"/>
      <c r="CC1870" s="69"/>
      <c r="CD1870" s="69"/>
      <c r="CE1870" s="69"/>
      <c r="CF1870" s="69"/>
      <c r="CG1870" s="69"/>
      <c r="CH1870" s="69"/>
      <c r="CI1870" s="69"/>
      <c r="CJ1870" s="69"/>
      <c r="CK1870" s="69"/>
      <c r="CL1870" s="83"/>
      <c r="CM1870" s="69"/>
    </row>
    <row r="1871" spans="10:91" x14ac:dyDescent="0.25">
      <c r="J1871" s="45"/>
      <c r="K1871" s="45"/>
      <c r="L1871" s="45"/>
      <c r="M1871" s="45"/>
      <c r="N1871" s="45"/>
      <c r="O1871" s="45"/>
      <c r="P1871" s="45"/>
      <c r="Q1871" s="45"/>
      <c r="R1871" s="45"/>
      <c r="AO1871" s="34"/>
      <c r="AP1871" s="34"/>
      <c r="AQ1871" s="34"/>
      <c r="AR1871" s="34"/>
      <c r="BR1871" s="69"/>
      <c r="BS1871" s="69"/>
      <c r="BT1871" s="69"/>
      <c r="BU1871" s="69"/>
      <c r="BV1871" s="69"/>
      <c r="BW1871" s="69"/>
      <c r="BX1871" s="69"/>
      <c r="BY1871" s="69"/>
      <c r="BZ1871" s="69"/>
      <c r="CA1871" s="69"/>
      <c r="CB1871" s="69"/>
      <c r="CC1871" s="69"/>
      <c r="CD1871" s="69"/>
      <c r="CE1871" s="69"/>
      <c r="CF1871" s="69"/>
      <c r="CG1871" s="69"/>
      <c r="CH1871" s="69"/>
      <c r="CI1871" s="69"/>
      <c r="CJ1871" s="69"/>
      <c r="CK1871" s="69"/>
      <c r="CL1871" s="83"/>
      <c r="CM1871" s="69"/>
    </row>
    <row r="1872" spans="10:91" x14ac:dyDescent="0.25">
      <c r="J1872" s="45"/>
      <c r="K1872" s="45"/>
      <c r="L1872" s="45"/>
      <c r="M1872" s="45"/>
      <c r="N1872" s="45"/>
      <c r="O1872" s="45"/>
      <c r="P1872" s="45"/>
      <c r="Q1872" s="45"/>
      <c r="R1872" s="45"/>
      <c r="AO1872" s="34"/>
      <c r="AP1872" s="34"/>
      <c r="AQ1872" s="34"/>
      <c r="AR1872" s="34"/>
      <c r="BR1872" s="69"/>
      <c r="BS1872" s="69"/>
      <c r="BT1872" s="69"/>
      <c r="BU1872" s="69"/>
      <c r="BV1872" s="69"/>
      <c r="BW1872" s="69"/>
      <c r="BX1872" s="69"/>
      <c r="BY1872" s="69"/>
      <c r="BZ1872" s="69"/>
      <c r="CA1872" s="69"/>
      <c r="CB1872" s="69"/>
      <c r="CC1872" s="69"/>
      <c r="CD1872" s="69"/>
      <c r="CE1872" s="69"/>
      <c r="CF1872" s="69"/>
      <c r="CG1872" s="69"/>
      <c r="CH1872" s="69"/>
      <c r="CI1872" s="69"/>
      <c r="CJ1872" s="69"/>
      <c r="CK1872" s="69"/>
      <c r="CL1872" s="83"/>
      <c r="CM1872" s="69"/>
    </row>
    <row r="1873" spans="10:91" x14ac:dyDescent="0.25">
      <c r="J1873" s="45"/>
      <c r="K1873" s="45"/>
      <c r="L1873" s="45"/>
      <c r="M1873" s="45"/>
      <c r="N1873" s="45"/>
      <c r="O1873" s="45"/>
      <c r="P1873" s="45"/>
      <c r="Q1873" s="45"/>
      <c r="R1873" s="45"/>
      <c r="AO1873" s="34"/>
      <c r="AP1873" s="34"/>
      <c r="AQ1873" s="34"/>
      <c r="AR1873" s="34"/>
      <c r="BR1873" s="69"/>
      <c r="BS1873" s="69"/>
      <c r="BT1873" s="69"/>
      <c r="BU1873" s="69"/>
      <c r="BV1873" s="69"/>
      <c r="BW1873" s="69"/>
      <c r="BX1873" s="69"/>
      <c r="BY1873" s="69"/>
      <c r="BZ1873" s="69"/>
      <c r="CA1873" s="69"/>
      <c r="CB1873" s="69"/>
      <c r="CC1873" s="69"/>
      <c r="CD1873" s="69"/>
      <c r="CE1873" s="69"/>
      <c r="CF1873" s="69"/>
      <c r="CG1873" s="69"/>
      <c r="CH1873" s="69"/>
      <c r="CI1873" s="69"/>
      <c r="CJ1873" s="69"/>
      <c r="CK1873" s="69"/>
      <c r="CL1873" s="83"/>
      <c r="CM1873" s="69"/>
    </row>
    <row r="1874" spans="10:91" x14ac:dyDescent="0.25">
      <c r="J1874" s="45"/>
      <c r="K1874" s="45"/>
      <c r="L1874" s="45"/>
      <c r="M1874" s="45"/>
      <c r="N1874" s="45"/>
      <c r="O1874" s="45"/>
      <c r="P1874" s="45"/>
      <c r="Q1874" s="45"/>
      <c r="R1874" s="45"/>
      <c r="AO1874" s="34"/>
      <c r="AP1874" s="34"/>
      <c r="AQ1874" s="34"/>
      <c r="AR1874" s="34"/>
      <c r="BR1874" s="69"/>
      <c r="BS1874" s="69"/>
      <c r="BT1874" s="69"/>
      <c r="BU1874" s="69"/>
      <c r="BV1874" s="69"/>
      <c r="BW1874" s="69"/>
      <c r="BX1874" s="69"/>
      <c r="BY1874" s="69"/>
      <c r="BZ1874" s="69"/>
      <c r="CA1874" s="69"/>
      <c r="CB1874" s="69"/>
      <c r="CC1874" s="69"/>
      <c r="CD1874" s="69"/>
      <c r="CE1874" s="69"/>
      <c r="CF1874" s="69"/>
      <c r="CG1874" s="69"/>
      <c r="CH1874" s="69"/>
      <c r="CI1874" s="69"/>
      <c r="CJ1874" s="69"/>
      <c r="CK1874" s="69"/>
      <c r="CL1874" s="83"/>
      <c r="CM1874" s="69"/>
    </row>
    <row r="1875" spans="10:91" x14ac:dyDescent="0.25">
      <c r="J1875" s="45"/>
      <c r="K1875" s="45"/>
      <c r="L1875" s="45"/>
      <c r="M1875" s="45"/>
      <c r="N1875" s="45"/>
      <c r="O1875" s="45"/>
      <c r="P1875" s="45"/>
      <c r="Q1875" s="45"/>
      <c r="R1875" s="45"/>
      <c r="AO1875" s="34"/>
      <c r="AP1875" s="34"/>
      <c r="AQ1875" s="34"/>
      <c r="AR1875" s="34"/>
      <c r="BR1875" s="69"/>
      <c r="BS1875" s="69"/>
      <c r="BT1875" s="69"/>
      <c r="BU1875" s="69"/>
      <c r="BV1875" s="69"/>
      <c r="BW1875" s="69"/>
      <c r="BX1875" s="69"/>
      <c r="BY1875" s="69"/>
      <c r="BZ1875" s="69"/>
      <c r="CA1875" s="69"/>
      <c r="CB1875" s="69"/>
      <c r="CC1875" s="69"/>
      <c r="CD1875" s="69"/>
      <c r="CE1875" s="69"/>
      <c r="CF1875" s="69"/>
      <c r="CG1875" s="69"/>
      <c r="CH1875" s="69"/>
      <c r="CI1875" s="69"/>
      <c r="CJ1875" s="69"/>
      <c r="CK1875" s="69"/>
      <c r="CL1875" s="83"/>
      <c r="CM1875" s="69"/>
    </row>
    <row r="1876" spans="10:91" x14ac:dyDescent="0.25">
      <c r="J1876" s="45"/>
      <c r="K1876" s="45"/>
      <c r="L1876" s="45"/>
      <c r="M1876" s="45"/>
      <c r="N1876" s="45"/>
      <c r="O1876" s="45"/>
      <c r="P1876" s="45"/>
      <c r="Q1876" s="45"/>
      <c r="R1876" s="45"/>
      <c r="AO1876" s="34"/>
      <c r="AP1876" s="34"/>
      <c r="AQ1876" s="34"/>
      <c r="AR1876" s="34"/>
      <c r="BR1876" s="69"/>
      <c r="BS1876" s="69"/>
      <c r="BT1876" s="69"/>
      <c r="BU1876" s="69"/>
      <c r="BV1876" s="69"/>
      <c r="BW1876" s="69"/>
      <c r="BX1876" s="69"/>
      <c r="BY1876" s="69"/>
      <c r="BZ1876" s="69"/>
      <c r="CA1876" s="69"/>
      <c r="CB1876" s="69"/>
      <c r="CC1876" s="69"/>
      <c r="CD1876" s="69"/>
      <c r="CE1876" s="69"/>
      <c r="CF1876" s="69"/>
      <c r="CG1876" s="69"/>
      <c r="CH1876" s="69"/>
      <c r="CI1876" s="69"/>
      <c r="CJ1876" s="69"/>
      <c r="CK1876" s="69"/>
      <c r="CL1876" s="83"/>
      <c r="CM1876" s="69"/>
    </row>
    <row r="1877" spans="10:91" x14ac:dyDescent="0.25">
      <c r="J1877" s="45"/>
      <c r="K1877" s="45"/>
      <c r="L1877" s="45"/>
      <c r="M1877" s="45"/>
      <c r="N1877" s="45"/>
      <c r="O1877" s="45"/>
      <c r="P1877" s="45"/>
      <c r="Q1877" s="45"/>
      <c r="R1877" s="45"/>
      <c r="AO1877" s="34"/>
      <c r="AP1877" s="34"/>
      <c r="AQ1877" s="34"/>
      <c r="AR1877" s="34"/>
      <c r="BR1877" s="69"/>
      <c r="BS1877" s="69"/>
      <c r="BT1877" s="69"/>
      <c r="BU1877" s="69"/>
      <c r="BV1877" s="69"/>
      <c r="BW1877" s="69"/>
      <c r="BX1877" s="69"/>
      <c r="BY1877" s="69"/>
      <c r="BZ1877" s="69"/>
      <c r="CA1877" s="69"/>
      <c r="CB1877" s="69"/>
      <c r="CC1877" s="69"/>
      <c r="CD1877" s="69"/>
      <c r="CE1877" s="69"/>
      <c r="CF1877" s="69"/>
      <c r="CG1877" s="69"/>
      <c r="CH1877" s="69"/>
      <c r="CI1877" s="69"/>
      <c r="CJ1877" s="69"/>
      <c r="CK1877" s="69"/>
      <c r="CL1877" s="83"/>
      <c r="CM1877" s="69"/>
    </row>
    <row r="1878" spans="10:91" x14ac:dyDescent="0.25">
      <c r="J1878" s="45"/>
      <c r="K1878" s="45"/>
      <c r="L1878" s="45"/>
      <c r="M1878" s="45"/>
      <c r="N1878" s="45"/>
      <c r="O1878" s="45"/>
      <c r="P1878" s="45"/>
      <c r="Q1878" s="45"/>
      <c r="R1878" s="45"/>
      <c r="AO1878" s="34"/>
      <c r="AP1878" s="34"/>
      <c r="AQ1878" s="34"/>
      <c r="AR1878" s="34"/>
      <c r="BR1878" s="69"/>
      <c r="BS1878" s="69"/>
      <c r="BT1878" s="69"/>
      <c r="BU1878" s="69"/>
      <c r="BV1878" s="69"/>
      <c r="BW1878" s="69"/>
      <c r="BX1878" s="69"/>
      <c r="BY1878" s="69"/>
      <c r="BZ1878" s="69"/>
      <c r="CA1878" s="69"/>
      <c r="CB1878" s="69"/>
      <c r="CC1878" s="69"/>
      <c r="CD1878" s="69"/>
      <c r="CE1878" s="69"/>
      <c r="CF1878" s="69"/>
      <c r="CG1878" s="69"/>
      <c r="CH1878" s="69"/>
      <c r="CI1878" s="69"/>
      <c r="CJ1878" s="69"/>
      <c r="CK1878" s="69"/>
      <c r="CL1878" s="83"/>
      <c r="CM1878" s="69"/>
    </row>
    <row r="1879" spans="10:91" x14ac:dyDescent="0.25">
      <c r="J1879" s="45"/>
      <c r="K1879" s="45"/>
      <c r="L1879" s="45"/>
      <c r="M1879" s="45"/>
      <c r="N1879" s="45"/>
      <c r="O1879" s="45"/>
      <c r="P1879" s="45"/>
      <c r="Q1879" s="45"/>
      <c r="R1879" s="45"/>
      <c r="AO1879" s="34"/>
      <c r="AP1879" s="34"/>
      <c r="AQ1879" s="34"/>
      <c r="AR1879" s="34"/>
      <c r="BR1879" s="69"/>
      <c r="BS1879" s="69"/>
      <c r="BT1879" s="69"/>
      <c r="BU1879" s="69"/>
      <c r="BV1879" s="69"/>
      <c r="BW1879" s="69"/>
      <c r="BX1879" s="69"/>
      <c r="BY1879" s="69"/>
      <c r="BZ1879" s="69"/>
      <c r="CA1879" s="69"/>
      <c r="CB1879" s="69"/>
      <c r="CC1879" s="69"/>
      <c r="CD1879" s="69"/>
      <c r="CE1879" s="69"/>
      <c r="CF1879" s="69"/>
      <c r="CG1879" s="69"/>
      <c r="CH1879" s="69"/>
      <c r="CI1879" s="69"/>
      <c r="CJ1879" s="69"/>
      <c r="CK1879" s="69"/>
      <c r="CL1879" s="83"/>
      <c r="CM1879" s="69"/>
    </row>
    <row r="1880" spans="10:91" x14ac:dyDescent="0.25">
      <c r="J1880" s="45"/>
      <c r="K1880" s="45"/>
      <c r="L1880" s="45"/>
      <c r="M1880" s="45"/>
      <c r="N1880" s="45"/>
      <c r="O1880" s="45"/>
      <c r="P1880" s="45"/>
      <c r="Q1880" s="45"/>
      <c r="R1880" s="45"/>
      <c r="AO1880" s="34"/>
      <c r="AP1880" s="34"/>
      <c r="AQ1880" s="34"/>
      <c r="AR1880" s="34"/>
      <c r="BR1880" s="69"/>
      <c r="BS1880" s="69"/>
      <c r="BT1880" s="69"/>
      <c r="BU1880" s="69"/>
      <c r="BV1880" s="69"/>
      <c r="BW1880" s="69"/>
      <c r="BX1880" s="69"/>
      <c r="BY1880" s="69"/>
      <c r="BZ1880" s="69"/>
      <c r="CA1880" s="69"/>
      <c r="CB1880" s="69"/>
      <c r="CC1880" s="69"/>
      <c r="CD1880" s="69"/>
      <c r="CE1880" s="69"/>
      <c r="CF1880" s="69"/>
      <c r="CG1880" s="69"/>
      <c r="CH1880" s="69"/>
      <c r="CI1880" s="69"/>
      <c r="CJ1880" s="69"/>
      <c r="CK1880" s="69"/>
      <c r="CL1880" s="83"/>
      <c r="CM1880" s="69"/>
    </row>
    <row r="1881" spans="10:91" x14ac:dyDescent="0.25">
      <c r="J1881" s="45"/>
      <c r="K1881" s="45"/>
      <c r="L1881" s="45"/>
      <c r="M1881" s="45"/>
      <c r="N1881" s="45"/>
      <c r="O1881" s="45"/>
      <c r="P1881" s="45"/>
      <c r="Q1881" s="45"/>
      <c r="R1881" s="45"/>
      <c r="AO1881" s="34"/>
      <c r="AP1881" s="34"/>
      <c r="AQ1881" s="34"/>
      <c r="AR1881" s="34"/>
      <c r="BR1881" s="69"/>
      <c r="BS1881" s="69"/>
      <c r="BT1881" s="69"/>
      <c r="BU1881" s="69"/>
      <c r="BV1881" s="69"/>
      <c r="BW1881" s="69"/>
      <c r="BX1881" s="69"/>
      <c r="BY1881" s="69"/>
      <c r="BZ1881" s="69"/>
      <c r="CA1881" s="69"/>
      <c r="CB1881" s="69"/>
      <c r="CC1881" s="69"/>
      <c r="CD1881" s="69"/>
      <c r="CE1881" s="69"/>
      <c r="CF1881" s="69"/>
      <c r="CG1881" s="69"/>
      <c r="CH1881" s="69"/>
      <c r="CI1881" s="69"/>
      <c r="CJ1881" s="69"/>
      <c r="CK1881" s="69"/>
      <c r="CL1881" s="83"/>
      <c r="CM1881" s="69"/>
    </row>
    <row r="1882" spans="10:91" x14ac:dyDescent="0.25">
      <c r="J1882" s="45"/>
      <c r="K1882" s="45"/>
      <c r="L1882" s="45"/>
      <c r="M1882" s="45"/>
      <c r="N1882" s="45"/>
      <c r="O1882" s="45"/>
      <c r="P1882" s="45"/>
      <c r="Q1882" s="45"/>
      <c r="R1882" s="45"/>
      <c r="AO1882" s="34"/>
      <c r="AP1882" s="34"/>
      <c r="AQ1882" s="34"/>
      <c r="AR1882" s="34"/>
      <c r="BR1882" s="69"/>
      <c r="BS1882" s="69"/>
      <c r="BT1882" s="69"/>
      <c r="BU1882" s="69"/>
      <c r="BV1882" s="69"/>
      <c r="BW1882" s="69"/>
      <c r="BX1882" s="69"/>
      <c r="BY1882" s="69"/>
      <c r="BZ1882" s="69"/>
      <c r="CA1882" s="69"/>
      <c r="CB1882" s="69"/>
      <c r="CC1882" s="69"/>
      <c r="CD1882" s="69"/>
      <c r="CE1882" s="69"/>
      <c r="CF1882" s="69"/>
      <c r="CG1882" s="69"/>
      <c r="CH1882" s="69"/>
      <c r="CI1882" s="69"/>
      <c r="CJ1882" s="69"/>
      <c r="CK1882" s="69"/>
      <c r="CL1882" s="83"/>
      <c r="CM1882" s="69"/>
    </row>
    <row r="1883" spans="10:91" x14ac:dyDescent="0.25">
      <c r="J1883" s="45"/>
      <c r="K1883" s="45"/>
      <c r="L1883" s="45"/>
      <c r="M1883" s="45"/>
      <c r="N1883" s="45"/>
      <c r="O1883" s="45"/>
      <c r="P1883" s="45"/>
      <c r="Q1883" s="45"/>
      <c r="R1883" s="45"/>
      <c r="AO1883" s="34"/>
      <c r="AP1883" s="34"/>
      <c r="AQ1883" s="34"/>
      <c r="AR1883" s="34"/>
      <c r="BR1883" s="69"/>
      <c r="BS1883" s="69"/>
      <c r="BT1883" s="69"/>
      <c r="BU1883" s="69"/>
      <c r="BV1883" s="69"/>
      <c r="BW1883" s="69"/>
      <c r="BX1883" s="69"/>
      <c r="BY1883" s="69"/>
      <c r="BZ1883" s="69"/>
      <c r="CA1883" s="69"/>
      <c r="CB1883" s="69"/>
      <c r="CC1883" s="69"/>
      <c r="CD1883" s="69"/>
      <c r="CE1883" s="69"/>
      <c r="CF1883" s="69"/>
      <c r="CG1883" s="69"/>
      <c r="CH1883" s="69"/>
      <c r="CI1883" s="69"/>
      <c r="CJ1883" s="69"/>
      <c r="CK1883" s="69"/>
      <c r="CL1883" s="83"/>
      <c r="CM1883" s="69"/>
    </row>
    <row r="1884" spans="10:91" x14ac:dyDescent="0.25">
      <c r="J1884" s="45"/>
      <c r="K1884" s="45"/>
      <c r="L1884" s="45"/>
      <c r="M1884" s="45"/>
      <c r="N1884" s="45"/>
      <c r="O1884" s="45"/>
      <c r="P1884" s="45"/>
      <c r="Q1884" s="45"/>
      <c r="R1884" s="45"/>
      <c r="AO1884" s="34"/>
      <c r="AP1884" s="34"/>
      <c r="AQ1884" s="34"/>
      <c r="AR1884" s="34"/>
      <c r="BR1884" s="69"/>
      <c r="BS1884" s="69"/>
      <c r="BT1884" s="69"/>
      <c r="BU1884" s="69"/>
      <c r="BV1884" s="69"/>
      <c r="BW1884" s="69"/>
      <c r="BX1884" s="69"/>
      <c r="BY1884" s="69"/>
      <c r="BZ1884" s="69"/>
      <c r="CA1884" s="69"/>
      <c r="CB1884" s="69"/>
      <c r="CC1884" s="69"/>
      <c r="CD1884" s="69"/>
      <c r="CE1884" s="69"/>
      <c r="CF1884" s="69"/>
      <c r="CG1884" s="69"/>
      <c r="CH1884" s="69"/>
      <c r="CI1884" s="69"/>
      <c r="CJ1884" s="69"/>
      <c r="CK1884" s="69"/>
      <c r="CL1884" s="83"/>
      <c r="CM1884" s="69"/>
    </row>
    <row r="1885" spans="10:91" x14ac:dyDescent="0.25">
      <c r="J1885" s="45"/>
      <c r="K1885" s="45"/>
      <c r="L1885" s="45"/>
      <c r="M1885" s="45"/>
      <c r="N1885" s="45"/>
      <c r="O1885" s="45"/>
      <c r="P1885" s="45"/>
      <c r="Q1885" s="45"/>
      <c r="R1885" s="45"/>
      <c r="AO1885" s="34"/>
      <c r="AP1885" s="34"/>
      <c r="AQ1885" s="34"/>
      <c r="AR1885" s="34"/>
      <c r="BR1885" s="69"/>
      <c r="BS1885" s="69"/>
      <c r="BT1885" s="69"/>
      <c r="BU1885" s="69"/>
      <c r="BV1885" s="69"/>
      <c r="BW1885" s="69"/>
      <c r="BX1885" s="69"/>
      <c r="BY1885" s="69"/>
      <c r="BZ1885" s="69"/>
      <c r="CA1885" s="69"/>
      <c r="CB1885" s="69"/>
      <c r="CC1885" s="69"/>
      <c r="CD1885" s="69"/>
      <c r="CE1885" s="69"/>
      <c r="CF1885" s="69"/>
      <c r="CG1885" s="69"/>
      <c r="CH1885" s="69"/>
      <c r="CI1885" s="69"/>
      <c r="CJ1885" s="69"/>
      <c r="CK1885" s="69"/>
      <c r="CL1885" s="83"/>
      <c r="CM1885" s="69"/>
    </row>
    <row r="1886" spans="10:91" x14ac:dyDescent="0.25">
      <c r="J1886" s="45"/>
      <c r="K1886" s="45"/>
      <c r="L1886" s="45"/>
      <c r="M1886" s="45"/>
      <c r="N1886" s="45"/>
      <c r="O1886" s="45"/>
      <c r="P1886" s="45"/>
      <c r="Q1886" s="45"/>
      <c r="R1886" s="45"/>
      <c r="AO1886" s="34"/>
      <c r="AP1886" s="34"/>
      <c r="AQ1886" s="34"/>
      <c r="AR1886" s="34"/>
      <c r="BR1886" s="69"/>
      <c r="BS1886" s="69"/>
      <c r="BT1886" s="69"/>
      <c r="BU1886" s="69"/>
      <c r="BV1886" s="69"/>
      <c r="BW1886" s="69"/>
      <c r="BX1886" s="69"/>
      <c r="BY1886" s="69"/>
      <c r="BZ1886" s="69"/>
      <c r="CA1886" s="69"/>
      <c r="CB1886" s="69"/>
      <c r="CC1886" s="69"/>
      <c r="CD1886" s="69"/>
      <c r="CE1886" s="69"/>
      <c r="CF1886" s="69"/>
      <c r="CG1886" s="69"/>
      <c r="CH1886" s="69"/>
      <c r="CI1886" s="69"/>
      <c r="CJ1886" s="69"/>
      <c r="CK1886" s="69"/>
      <c r="CL1886" s="83"/>
      <c r="CM1886" s="69"/>
    </row>
    <row r="1887" spans="10:91" x14ac:dyDescent="0.25">
      <c r="J1887" s="45"/>
      <c r="K1887" s="45"/>
      <c r="L1887" s="45"/>
      <c r="M1887" s="45"/>
      <c r="N1887" s="45"/>
      <c r="O1887" s="45"/>
      <c r="P1887" s="45"/>
      <c r="Q1887" s="45"/>
      <c r="R1887" s="45"/>
      <c r="AO1887" s="34"/>
      <c r="AP1887" s="34"/>
      <c r="AQ1887" s="34"/>
      <c r="AR1887" s="34"/>
      <c r="BR1887" s="69"/>
      <c r="BS1887" s="69"/>
      <c r="BT1887" s="69"/>
      <c r="BU1887" s="69"/>
      <c r="BV1887" s="69"/>
      <c r="BW1887" s="69"/>
      <c r="BX1887" s="69"/>
      <c r="BY1887" s="69"/>
      <c r="BZ1887" s="69"/>
      <c r="CA1887" s="69"/>
      <c r="CB1887" s="69"/>
      <c r="CC1887" s="69"/>
      <c r="CD1887" s="69"/>
      <c r="CE1887" s="69"/>
      <c r="CF1887" s="69"/>
      <c r="CG1887" s="69"/>
      <c r="CH1887" s="69"/>
      <c r="CI1887" s="69"/>
      <c r="CJ1887" s="69"/>
      <c r="CK1887" s="69"/>
      <c r="CL1887" s="83"/>
      <c r="CM1887" s="69"/>
    </row>
    <row r="1888" spans="10:91" x14ac:dyDescent="0.25">
      <c r="J1888" s="45"/>
      <c r="K1888" s="45"/>
      <c r="L1888" s="45"/>
      <c r="M1888" s="45"/>
      <c r="N1888" s="45"/>
      <c r="O1888" s="45"/>
      <c r="P1888" s="45"/>
      <c r="Q1888" s="45"/>
      <c r="R1888" s="45"/>
      <c r="AO1888" s="34"/>
      <c r="AP1888" s="34"/>
      <c r="AQ1888" s="34"/>
      <c r="AR1888" s="34"/>
      <c r="BR1888" s="69"/>
      <c r="BS1888" s="69"/>
      <c r="BT1888" s="69"/>
      <c r="BU1888" s="69"/>
      <c r="BV1888" s="69"/>
      <c r="BW1888" s="69"/>
      <c r="BX1888" s="69"/>
      <c r="BY1888" s="69"/>
      <c r="BZ1888" s="69"/>
      <c r="CA1888" s="69"/>
      <c r="CB1888" s="69"/>
      <c r="CC1888" s="69"/>
      <c r="CD1888" s="69"/>
      <c r="CE1888" s="69"/>
      <c r="CF1888" s="69"/>
      <c r="CG1888" s="69"/>
      <c r="CH1888" s="69"/>
      <c r="CI1888" s="69"/>
      <c r="CJ1888" s="69"/>
      <c r="CK1888" s="69"/>
      <c r="CL1888" s="83"/>
      <c r="CM1888" s="69"/>
    </row>
    <row r="1889" spans="10:91" x14ac:dyDescent="0.25">
      <c r="J1889" s="45"/>
      <c r="K1889" s="45"/>
      <c r="L1889" s="45"/>
      <c r="M1889" s="45"/>
      <c r="N1889" s="45"/>
      <c r="O1889" s="45"/>
      <c r="P1889" s="45"/>
      <c r="Q1889" s="45"/>
      <c r="R1889" s="45"/>
      <c r="AO1889" s="34"/>
      <c r="AP1889" s="34"/>
      <c r="AQ1889" s="34"/>
      <c r="AR1889" s="34"/>
      <c r="BR1889" s="69"/>
      <c r="BS1889" s="69"/>
      <c r="BT1889" s="69"/>
      <c r="BU1889" s="69"/>
      <c r="BV1889" s="69"/>
      <c r="BW1889" s="69"/>
      <c r="BX1889" s="69"/>
      <c r="BY1889" s="69"/>
      <c r="BZ1889" s="69"/>
      <c r="CA1889" s="69"/>
      <c r="CB1889" s="69"/>
      <c r="CC1889" s="69"/>
      <c r="CD1889" s="69"/>
      <c r="CE1889" s="69"/>
      <c r="CF1889" s="69"/>
      <c r="CG1889" s="69"/>
      <c r="CH1889" s="69"/>
      <c r="CI1889" s="69"/>
      <c r="CJ1889" s="69"/>
      <c r="CK1889" s="69"/>
      <c r="CL1889" s="83"/>
      <c r="CM1889" s="69"/>
    </row>
    <row r="1890" spans="10:91" x14ac:dyDescent="0.25">
      <c r="J1890" s="45"/>
      <c r="K1890" s="45"/>
      <c r="L1890" s="45"/>
      <c r="M1890" s="45"/>
      <c r="N1890" s="45"/>
      <c r="O1890" s="45"/>
      <c r="P1890" s="45"/>
      <c r="Q1890" s="45"/>
      <c r="R1890" s="45"/>
      <c r="AO1890" s="34"/>
      <c r="AP1890" s="34"/>
      <c r="AQ1890" s="34"/>
      <c r="AR1890" s="34"/>
      <c r="BR1890" s="69"/>
      <c r="BS1890" s="69"/>
      <c r="BT1890" s="69"/>
      <c r="BU1890" s="69"/>
      <c r="BV1890" s="69"/>
      <c r="BW1890" s="69"/>
      <c r="BX1890" s="69"/>
      <c r="BY1890" s="69"/>
      <c r="BZ1890" s="69"/>
      <c r="CA1890" s="69"/>
      <c r="CB1890" s="69"/>
      <c r="CC1890" s="69"/>
      <c r="CD1890" s="69"/>
      <c r="CE1890" s="69"/>
      <c r="CF1890" s="69"/>
      <c r="CG1890" s="69"/>
      <c r="CH1890" s="69"/>
      <c r="CI1890" s="69"/>
      <c r="CJ1890" s="69"/>
      <c r="CK1890" s="69"/>
      <c r="CL1890" s="83"/>
      <c r="CM1890" s="69"/>
    </row>
    <row r="1891" spans="10:91" x14ac:dyDescent="0.25">
      <c r="J1891" s="45"/>
      <c r="K1891" s="45"/>
      <c r="L1891" s="45"/>
      <c r="M1891" s="45"/>
      <c r="N1891" s="45"/>
      <c r="O1891" s="45"/>
      <c r="P1891" s="45"/>
      <c r="Q1891" s="45"/>
      <c r="R1891" s="45"/>
      <c r="AO1891" s="34"/>
      <c r="AP1891" s="34"/>
      <c r="AQ1891" s="34"/>
      <c r="AR1891" s="34"/>
      <c r="BR1891" s="69"/>
      <c r="BS1891" s="69"/>
      <c r="BT1891" s="69"/>
      <c r="BU1891" s="69"/>
      <c r="BV1891" s="69"/>
      <c r="BW1891" s="69"/>
      <c r="BX1891" s="69"/>
      <c r="BY1891" s="69"/>
      <c r="BZ1891" s="69"/>
      <c r="CA1891" s="69"/>
      <c r="CB1891" s="69"/>
      <c r="CC1891" s="69"/>
      <c r="CD1891" s="69"/>
      <c r="CE1891" s="69"/>
      <c r="CF1891" s="69"/>
      <c r="CG1891" s="69"/>
      <c r="CH1891" s="69"/>
      <c r="CI1891" s="69"/>
      <c r="CJ1891" s="69"/>
      <c r="CK1891" s="69"/>
      <c r="CL1891" s="83"/>
      <c r="CM1891" s="69"/>
    </row>
    <row r="1892" spans="10:91" x14ac:dyDescent="0.25">
      <c r="J1892" s="45"/>
      <c r="K1892" s="45"/>
      <c r="L1892" s="45"/>
      <c r="M1892" s="45"/>
      <c r="N1892" s="45"/>
      <c r="O1892" s="45"/>
      <c r="P1892" s="45"/>
      <c r="Q1892" s="45"/>
      <c r="R1892" s="45"/>
      <c r="AO1892" s="34"/>
      <c r="AP1892" s="34"/>
      <c r="AQ1892" s="34"/>
      <c r="AR1892" s="34"/>
      <c r="BR1892" s="69"/>
      <c r="BS1892" s="69"/>
      <c r="BT1892" s="69"/>
      <c r="BU1892" s="69"/>
      <c r="BV1892" s="69"/>
      <c r="BW1892" s="69"/>
      <c r="BX1892" s="69"/>
      <c r="BY1892" s="69"/>
      <c r="BZ1892" s="69"/>
      <c r="CA1892" s="69"/>
      <c r="CB1892" s="69"/>
      <c r="CC1892" s="69"/>
      <c r="CD1892" s="69"/>
      <c r="CE1892" s="69"/>
      <c r="CF1892" s="69"/>
      <c r="CG1892" s="69"/>
      <c r="CH1892" s="69"/>
      <c r="CI1892" s="69"/>
      <c r="CJ1892" s="69"/>
      <c r="CK1892" s="69"/>
      <c r="CL1892" s="83"/>
      <c r="CM1892" s="69"/>
    </row>
    <row r="1893" spans="10:91" x14ac:dyDescent="0.25">
      <c r="J1893" s="45"/>
      <c r="K1893" s="45"/>
      <c r="L1893" s="45"/>
      <c r="M1893" s="45"/>
      <c r="N1893" s="45"/>
      <c r="O1893" s="45"/>
      <c r="P1893" s="45"/>
      <c r="Q1893" s="45"/>
      <c r="R1893" s="45"/>
      <c r="AO1893" s="34"/>
      <c r="AP1893" s="34"/>
      <c r="AQ1893" s="34"/>
      <c r="AR1893" s="34"/>
      <c r="BR1893" s="69"/>
      <c r="BS1893" s="69"/>
      <c r="BT1893" s="69"/>
      <c r="BU1893" s="69"/>
      <c r="BV1893" s="69"/>
      <c r="BW1893" s="69"/>
      <c r="BX1893" s="69"/>
      <c r="BY1893" s="69"/>
      <c r="BZ1893" s="69"/>
      <c r="CA1893" s="69"/>
      <c r="CB1893" s="69"/>
      <c r="CC1893" s="69"/>
      <c r="CD1893" s="69"/>
      <c r="CE1893" s="69"/>
      <c r="CF1893" s="69"/>
      <c r="CG1893" s="69"/>
      <c r="CH1893" s="69"/>
      <c r="CI1893" s="69"/>
      <c r="CJ1893" s="69"/>
      <c r="CK1893" s="69"/>
      <c r="CL1893" s="83"/>
      <c r="CM1893" s="69"/>
    </row>
    <row r="1894" spans="10:91" x14ac:dyDescent="0.25">
      <c r="J1894" s="45"/>
      <c r="K1894" s="45"/>
      <c r="L1894" s="45"/>
      <c r="M1894" s="45"/>
      <c r="N1894" s="45"/>
      <c r="O1894" s="45"/>
      <c r="P1894" s="45"/>
      <c r="Q1894" s="45"/>
      <c r="R1894" s="45"/>
      <c r="AO1894" s="34"/>
      <c r="AP1894" s="34"/>
      <c r="AQ1894" s="34"/>
      <c r="AR1894" s="34"/>
      <c r="BR1894" s="69"/>
      <c r="BS1894" s="69"/>
      <c r="BT1894" s="69"/>
      <c r="BU1894" s="69"/>
      <c r="BV1894" s="69"/>
      <c r="BW1894" s="69"/>
      <c r="BX1894" s="69"/>
      <c r="BY1894" s="69"/>
      <c r="BZ1894" s="69"/>
      <c r="CA1894" s="69"/>
      <c r="CB1894" s="69"/>
      <c r="CC1894" s="69"/>
      <c r="CD1894" s="69"/>
      <c r="CE1894" s="69"/>
      <c r="CF1894" s="69"/>
      <c r="CG1894" s="69"/>
      <c r="CH1894" s="69"/>
      <c r="CI1894" s="69"/>
      <c r="CJ1894" s="69"/>
      <c r="CK1894" s="69"/>
      <c r="CL1894" s="83"/>
      <c r="CM1894" s="69"/>
    </row>
    <row r="1895" spans="10:91" x14ac:dyDescent="0.25">
      <c r="J1895" s="45"/>
      <c r="K1895" s="45"/>
      <c r="L1895" s="45"/>
      <c r="M1895" s="45"/>
      <c r="N1895" s="45"/>
      <c r="O1895" s="45"/>
      <c r="P1895" s="45"/>
      <c r="Q1895" s="45"/>
      <c r="R1895" s="45"/>
      <c r="AO1895" s="34"/>
      <c r="AP1895" s="34"/>
      <c r="AQ1895" s="34"/>
      <c r="AR1895" s="34"/>
      <c r="BR1895" s="69"/>
      <c r="BS1895" s="69"/>
      <c r="BT1895" s="69"/>
      <c r="BU1895" s="69"/>
      <c r="BV1895" s="69"/>
      <c r="BW1895" s="69"/>
      <c r="BX1895" s="69"/>
      <c r="BY1895" s="69"/>
      <c r="BZ1895" s="69"/>
      <c r="CA1895" s="69"/>
      <c r="CB1895" s="69"/>
      <c r="CC1895" s="69"/>
      <c r="CD1895" s="69"/>
      <c r="CE1895" s="69"/>
      <c r="CF1895" s="69"/>
      <c r="CG1895" s="69"/>
      <c r="CH1895" s="69"/>
      <c r="CI1895" s="69"/>
      <c r="CJ1895" s="69"/>
      <c r="CK1895" s="69"/>
      <c r="CL1895" s="83"/>
      <c r="CM1895" s="69"/>
    </row>
    <row r="1896" spans="10:91" x14ac:dyDescent="0.25">
      <c r="J1896" s="45"/>
      <c r="K1896" s="45"/>
      <c r="L1896" s="45"/>
      <c r="M1896" s="45"/>
      <c r="N1896" s="45"/>
      <c r="O1896" s="45"/>
      <c r="P1896" s="45"/>
      <c r="Q1896" s="45"/>
      <c r="R1896" s="45"/>
      <c r="AO1896" s="34"/>
      <c r="AP1896" s="34"/>
      <c r="AQ1896" s="34"/>
      <c r="AR1896" s="34"/>
      <c r="BR1896" s="69"/>
      <c r="BS1896" s="69"/>
      <c r="BT1896" s="69"/>
      <c r="BU1896" s="69"/>
      <c r="BV1896" s="69"/>
      <c r="BW1896" s="69"/>
      <c r="BX1896" s="69"/>
      <c r="BY1896" s="69"/>
      <c r="BZ1896" s="69"/>
      <c r="CA1896" s="69"/>
      <c r="CB1896" s="69"/>
      <c r="CC1896" s="69"/>
      <c r="CD1896" s="69"/>
      <c r="CE1896" s="69"/>
      <c r="CF1896" s="69"/>
      <c r="CG1896" s="69"/>
      <c r="CH1896" s="69"/>
      <c r="CI1896" s="69"/>
      <c r="CJ1896" s="69"/>
      <c r="CK1896" s="69"/>
      <c r="CL1896" s="83"/>
      <c r="CM1896" s="69"/>
    </row>
    <row r="1897" spans="10:91" x14ac:dyDescent="0.25">
      <c r="J1897" s="45"/>
      <c r="K1897" s="45"/>
      <c r="L1897" s="45"/>
      <c r="M1897" s="45"/>
      <c r="N1897" s="45"/>
      <c r="O1897" s="45"/>
      <c r="P1897" s="45"/>
      <c r="Q1897" s="45"/>
      <c r="R1897" s="45"/>
      <c r="AO1897" s="34"/>
      <c r="AP1897" s="34"/>
      <c r="AQ1897" s="34"/>
      <c r="AR1897" s="34"/>
      <c r="BR1897" s="69"/>
      <c r="BS1897" s="69"/>
      <c r="BT1897" s="69"/>
      <c r="BU1897" s="69"/>
      <c r="BV1897" s="69"/>
      <c r="BW1897" s="69"/>
      <c r="BX1897" s="69"/>
      <c r="BY1897" s="69"/>
      <c r="BZ1897" s="69"/>
      <c r="CA1897" s="69"/>
      <c r="CB1897" s="69"/>
      <c r="CC1897" s="69"/>
      <c r="CD1897" s="69"/>
      <c r="CE1897" s="69"/>
      <c r="CF1897" s="69"/>
      <c r="CG1897" s="69"/>
      <c r="CH1897" s="69"/>
      <c r="CI1897" s="69"/>
      <c r="CJ1897" s="69"/>
      <c r="CK1897" s="69"/>
      <c r="CL1897" s="83"/>
      <c r="CM1897" s="69"/>
    </row>
    <row r="1898" spans="10:91" x14ac:dyDescent="0.25">
      <c r="J1898" s="45"/>
      <c r="K1898" s="45"/>
      <c r="L1898" s="45"/>
      <c r="M1898" s="45"/>
      <c r="N1898" s="45"/>
      <c r="O1898" s="45"/>
      <c r="P1898" s="45"/>
      <c r="Q1898" s="45"/>
      <c r="R1898" s="45"/>
      <c r="AO1898" s="34"/>
      <c r="AP1898" s="34"/>
      <c r="AQ1898" s="34"/>
      <c r="AR1898" s="34"/>
      <c r="BR1898" s="69"/>
      <c r="BS1898" s="69"/>
      <c r="BT1898" s="69"/>
      <c r="BU1898" s="69"/>
      <c r="BV1898" s="69"/>
      <c r="BW1898" s="69"/>
      <c r="BX1898" s="69"/>
      <c r="BY1898" s="69"/>
      <c r="BZ1898" s="69"/>
      <c r="CA1898" s="69"/>
      <c r="CB1898" s="69"/>
      <c r="CC1898" s="69"/>
      <c r="CD1898" s="69"/>
      <c r="CE1898" s="69"/>
      <c r="CF1898" s="69"/>
      <c r="CG1898" s="69"/>
      <c r="CH1898" s="69"/>
      <c r="CI1898" s="69"/>
      <c r="CJ1898" s="69"/>
      <c r="CK1898" s="69"/>
      <c r="CL1898" s="83"/>
      <c r="CM1898" s="69"/>
    </row>
    <row r="1899" spans="10:91" x14ac:dyDescent="0.25">
      <c r="J1899" s="45"/>
      <c r="K1899" s="45"/>
      <c r="L1899" s="45"/>
      <c r="M1899" s="45"/>
      <c r="N1899" s="45"/>
      <c r="O1899" s="45"/>
      <c r="P1899" s="45"/>
      <c r="Q1899" s="45"/>
      <c r="R1899" s="45"/>
      <c r="AO1899" s="34"/>
      <c r="AP1899" s="34"/>
      <c r="AQ1899" s="34"/>
      <c r="AR1899" s="34"/>
      <c r="BR1899" s="69"/>
      <c r="BS1899" s="69"/>
      <c r="BT1899" s="69"/>
      <c r="BU1899" s="69"/>
      <c r="BV1899" s="69"/>
      <c r="BW1899" s="69"/>
      <c r="BX1899" s="69"/>
      <c r="BY1899" s="69"/>
      <c r="BZ1899" s="69"/>
      <c r="CA1899" s="69"/>
      <c r="CB1899" s="69"/>
      <c r="CC1899" s="69"/>
      <c r="CD1899" s="69"/>
      <c r="CE1899" s="69"/>
      <c r="CF1899" s="69"/>
      <c r="CG1899" s="69"/>
      <c r="CH1899" s="69"/>
      <c r="CI1899" s="69"/>
      <c r="CJ1899" s="69"/>
      <c r="CK1899" s="69"/>
      <c r="CL1899" s="83"/>
      <c r="CM1899" s="69"/>
    </row>
    <row r="1900" spans="10:91" x14ac:dyDescent="0.25">
      <c r="J1900" s="45"/>
      <c r="K1900" s="45"/>
      <c r="L1900" s="45"/>
      <c r="M1900" s="45"/>
      <c r="N1900" s="45"/>
      <c r="O1900" s="45"/>
      <c r="P1900" s="45"/>
      <c r="Q1900" s="45"/>
      <c r="R1900" s="45"/>
      <c r="AO1900" s="34"/>
      <c r="AP1900" s="34"/>
      <c r="AQ1900" s="34"/>
      <c r="AR1900" s="34"/>
      <c r="BR1900" s="69"/>
      <c r="BS1900" s="69"/>
      <c r="BT1900" s="69"/>
      <c r="BU1900" s="69"/>
      <c r="BV1900" s="69"/>
      <c r="BW1900" s="69"/>
      <c r="BX1900" s="69"/>
      <c r="BY1900" s="69"/>
      <c r="BZ1900" s="69"/>
      <c r="CA1900" s="69"/>
      <c r="CB1900" s="69"/>
      <c r="CC1900" s="69"/>
      <c r="CD1900" s="69"/>
      <c r="CE1900" s="69"/>
      <c r="CF1900" s="69"/>
      <c r="CG1900" s="69"/>
      <c r="CH1900" s="69"/>
      <c r="CI1900" s="69"/>
      <c r="CJ1900" s="69"/>
      <c r="CK1900" s="69"/>
      <c r="CL1900" s="83"/>
      <c r="CM1900" s="69"/>
    </row>
    <row r="1901" spans="10:91" x14ac:dyDescent="0.25">
      <c r="J1901" s="45"/>
      <c r="K1901" s="45"/>
      <c r="L1901" s="45"/>
      <c r="M1901" s="45"/>
      <c r="N1901" s="45"/>
      <c r="O1901" s="45"/>
      <c r="P1901" s="45"/>
      <c r="Q1901" s="45"/>
      <c r="R1901" s="45"/>
      <c r="AO1901" s="34"/>
      <c r="AP1901" s="34"/>
      <c r="AQ1901" s="34"/>
      <c r="AR1901" s="34"/>
      <c r="BR1901" s="69"/>
      <c r="BS1901" s="69"/>
      <c r="BT1901" s="69"/>
      <c r="BU1901" s="69"/>
      <c r="BV1901" s="69"/>
      <c r="BW1901" s="69"/>
      <c r="BX1901" s="69"/>
      <c r="BY1901" s="69"/>
      <c r="BZ1901" s="69"/>
      <c r="CA1901" s="69"/>
      <c r="CB1901" s="69"/>
      <c r="CC1901" s="69"/>
      <c r="CD1901" s="69"/>
      <c r="CE1901" s="69"/>
      <c r="CF1901" s="69"/>
      <c r="CG1901" s="69"/>
      <c r="CH1901" s="69"/>
      <c r="CI1901" s="69"/>
      <c r="CJ1901" s="69"/>
      <c r="CK1901" s="69"/>
      <c r="CL1901" s="83"/>
      <c r="CM1901" s="69"/>
    </row>
    <row r="1902" spans="10:91" x14ac:dyDescent="0.25">
      <c r="J1902" s="45"/>
      <c r="K1902" s="45"/>
      <c r="L1902" s="45"/>
      <c r="M1902" s="45"/>
      <c r="N1902" s="45"/>
      <c r="O1902" s="45"/>
      <c r="P1902" s="45"/>
      <c r="Q1902" s="45"/>
      <c r="R1902" s="45"/>
      <c r="AO1902" s="34"/>
      <c r="AP1902" s="34"/>
      <c r="AQ1902" s="34"/>
      <c r="AR1902" s="34"/>
      <c r="BR1902" s="69"/>
      <c r="BS1902" s="69"/>
      <c r="BT1902" s="69"/>
      <c r="BU1902" s="69"/>
      <c r="BV1902" s="69"/>
      <c r="BW1902" s="69"/>
      <c r="BX1902" s="69"/>
      <c r="BY1902" s="69"/>
      <c r="BZ1902" s="69"/>
      <c r="CA1902" s="69"/>
      <c r="CB1902" s="69"/>
      <c r="CC1902" s="69"/>
      <c r="CD1902" s="69"/>
      <c r="CE1902" s="69"/>
      <c r="CF1902" s="69"/>
      <c r="CG1902" s="69"/>
      <c r="CH1902" s="69"/>
      <c r="CI1902" s="69"/>
      <c r="CJ1902" s="69"/>
      <c r="CK1902" s="69"/>
      <c r="CL1902" s="83"/>
      <c r="CM1902" s="69"/>
    </row>
    <row r="1903" spans="10:91" x14ac:dyDescent="0.25">
      <c r="J1903" s="45"/>
      <c r="K1903" s="45"/>
      <c r="L1903" s="45"/>
      <c r="M1903" s="45"/>
      <c r="N1903" s="45"/>
      <c r="O1903" s="45"/>
      <c r="P1903" s="45"/>
      <c r="Q1903" s="45"/>
      <c r="R1903" s="45"/>
      <c r="AO1903" s="34"/>
      <c r="AP1903" s="34"/>
      <c r="AQ1903" s="34"/>
      <c r="AR1903" s="34"/>
      <c r="BR1903" s="69"/>
      <c r="BS1903" s="69"/>
      <c r="BT1903" s="69"/>
      <c r="BU1903" s="69"/>
      <c r="BV1903" s="69"/>
      <c r="BW1903" s="69"/>
      <c r="BX1903" s="69"/>
      <c r="BY1903" s="69"/>
      <c r="BZ1903" s="69"/>
      <c r="CA1903" s="69"/>
      <c r="CB1903" s="69"/>
      <c r="CC1903" s="69"/>
      <c r="CD1903" s="69"/>
      <c r="CE1903" s="69"/>
      <c r="CF1903" s="69"/>
      <c r="CG1903" s="69"/>
      <c r="CH1903" s="69"/>
      <c r="CI1903" s="69"/>
      <c r="CJ1903" s="69"/>
      <c r="CK1903" s="69"/>
      <c r="CL1903" s="83"/>
      <c r="CM1903" s="69"/>
    </row>
    <row r="1904" spans="10:91" x14ac:dyDescent="0.25">
      <c r="J1904" s="45"/>
      <c r="K1904" s="45"/>
      <c r="L1904" s="45"/>
      <c r="M1904" s="45"/>
      <c r="N1904" s="45"/>
      <c r="O1904" s="45"/>
      <c r="P1904" s="45"/>
      <c r="Q1904" s="45"/>
      <c r="R1904" s="45"/>
      <c r="AO1904" s="34"/>
      <c r="AP1904" s="34"/>
      <c r="AQ1904" s="34"/>
      <c r="AR1904" s="34"/>
      <c r="BR1904" s="69"/>
      <c r="BS1904" s="69"/>
      <c r="BT1904" s="69"/>
      <c r="BU1904" s="69"/>
      <c r="BV1904" s="69"/>
      <c r="BW1904" s="69"/>
      <c r="BX1904" s="69"/>
      <c r="BY1904" s="69"/>
      <c r="BZ1904" s="69"/>
      <c r="CA1904" s="69"/>
      <c r="CB1904" s="69"/>
      <c r="CC1904" s="69"/>
      <c r="CD1904" s="69"/>
      <c r="CE1904" s="69"/>
      <c r="CF1904" s="69"/>
      <c r="CG1904" s="69"/>
      <c r="CH1904" s="69"/>
      <c r="CI1904" s="69"/>
      <c r="CJ1904" s="69"/>
      <c r="CK1904" s="69"/>
      <c r="CL1904" s="83"/>
      <c r="CM1904" s="69"/>
    </row>
    <row r="1905" spans="10:91" x14ac:dyDescent="0.25">
      <c r="J1905" s="45"/>
      <c r="K1905" s="45"/>
      <c r="L1905" s="45"/>
      <c r="M1905" s="45"/>
      <c r="N1905" s="45"/>
      <c r="O1905" s="45"/>
      <c r="P1905" s="45"/>
      <c r="Q1905" s="45"/>
      <c r="R1905" s="45"/>
      <c r="AO1905" s="34"/>
      <c r="AP1905" s="34"/>
      <c r="AQ1905" s="34"/>
      <c r="AR1905" s="34"/>
      <c r="BR1905" s="69"/>
      <c r="BS1905" s="69"/>
      <c r="BT1905" s="69"/>
      <c r="BU1905" s="69"/>
      <c r="BV1905" s="69"/>
      <c r="BW1905" s="69"/>
      <c r="BX1905" s="69"/>
      <c r="BY1905" s="69"/>
      <c r="BZ1905" s="69"/>
      <c r="CA1905" s="69"/>
      <c r="CB1905" s="69"/>
      <c r="CC1905" s="69"/>
      <c r="CD1905" s="69"/>
      <c r="CE1905" s="69"/>
      <c r="CF1905" s="69"/>
      <c r="CG1905" s="69"/>
      <c r="CH1905" s="69"/>
      <c r="CI1905" s="69"/>
      <c r="CJ1905" s="69"/>
      <c r="CK1905" s="69"/>
      <c r="CL1905" s="83"/>
      <c r="CM1905" s="69"/>
    </row>
    <row r="1906" spans="10:91" x14ac:dyDescent="0.25">
      <c r="J1906" s="45"/>
      <c r="K1906" s="45"/>
      <c r="L1906" s="45"/>
      <c r="M1906" s="45"/>
      <c r="N1906" s="45"/>
      <c r="O1906" s="45"/>
      <c r="P1906" s="45"/>
      <c r="Q1906" s="45"/>
      <c r="R1906" s="45"/>
      <c r="AO1906" s="34"/>
      <c r="AP1906" s="34"/>
      <c r="AQ1906" s="34"/>
      <c r="AR1906" s="34"/>
      <c r="BR1906" s="69"/>
      <c r="BS1906" s="69"/>
      <c r="BT1906" s="69"/>
      <c r="BU1906" s="69"/>
      <c r="BV1906" s="69"/>
      <c r="BW1906" s="69"/>
      <c r="BX1906" s="69"/>
      <c r="BY1906" s="69"/>
      <c r="BZ1906" s="69"/>
      <c r="CA1906" s="69"/>
      <c r="CB1906" s="69"/>
      <c r="CC1906" s="69"/>
      <c r="CD1906" s="69"/>
      <c r="CE1906" s="69"/>
      <c r="CF1906" s="69"/>
      <c r="CG1906" s="69"/>
      <c r="CH1906" s="69"/>
      <c r="CI1906" s="69"/>
      <c r="CJ1906" s="69"/>
      <c r="CK1906" s="69"/>
      <c r="CL1906" s="83"/>
      <c r="CM1906" s="69"/>
    </row>
    <row r="1907" spans="10:91" x14ac:dyDescent="0.25">
      <c r="J1907" s="45"/>
      <c r="K1907" s="45"/>
      <c r="L1907" s="45"/>
      <c r="M1907" s="45"/>
      <c r="N1907" s="45"/>
      <c r="O1907" s="45"/>
      <c r="P1907" s="45"/>
      <c r="Q1907" s="45"/>
      <c r="R1907" s="45"/>
      <c r="AO1907" s="34"/>
      <c r="AP1907" s="34"/>
      <c r="AQ1907" s="34"/>
      <c r="AR1907" s="34"/>
      <c r="BR1907" s="69"/>
      <c r="BS1907" s="69"/>
      <c r="BT1907" s="69"/>
      <c r="BU1907" s="69"/>
      <c r="BV1907" s="69"/>
      <c r="BW1907" s="69"/>
      <c r="BX1907" s="69"/>
      <c r="BY1907" s="69"/>
      <c r="BZ1907" s="69"/>
      <c r="CA1907" s="69"/>
      <c r="CB1907" s="69"/>
      <c r="CC1907" s="69"/>
      <c r="CD1907" s="69"/>
      <c r="CE1907" s="69"/>
      <c r="CF1907" s="69"/>
      <c r="CG1907" s="69"/>
      <c r="CH1907" s="69"/>
      <c r="CI1907" s="69"/>
      <c r="CJ1907" s="69"/>
      <c r="CK1907" s="69"/>
      <c r="CL1907" s="83"/>
      <c r="CM1907" s="69"/>
    </row>
    <row r="1908" spans="10:91" x14ac:dyDescent="0.25">
      <c r="J1908" s="45"/>
      <c r="K1908" s="45"/>
      <c r="L1908" s="45"/>
      <c r="M1908" s="45"/>
      <c r="N1908" s="45"/>
      <c r="O1908" s="45"/>
      <c r="P1908" s="45"/>
      <c r="Q1908" s="45"/>
      <c r="R1908" s="45"/>
      <c r="AO1908" s="34"/>
      <c r="AP1908" s="34"/>
      <c r="AQ1908" s="34"/>
      <c r="AR1908" s="34"/>
      <c r="BR1908" s="69"/>
      <c r="BS1908" s="69"/>
      <c r="BT1908" s="69"/>
      <c r="BU1908" s="69"/>
      <c r="BV1908" s="69"/>
      <c r="BW1908" s="69"/>
      <c r="BX1908" s="69"/>
      <c r="BY1908" s="69"/>
      <c r="BZ1908" s="69"/>
      <c r="CA1908" s="69"/>
      <c r="CB1908" s="69"/>
      <c r="CC1908" s="69"/>
      <c r="CD1908" s="69"/>
      <c r="CE1908" s="69"/>
      <c r="CF1908" s="69"/>
      <c r="CG1908" s="69"/>
      <c r="CH1908" s="69"/>
      <c r="CI1908" s="69"/>
      <c r="CJ1908" s="69"/>
      <c r="CK1908" s="69"/>
      <c r="CL1908" s="83"/>
      <c r="CM1908" s="69"/>
    </row>
    <row r="1909" spans="10:91" x14ac:dyDescent="0.25">
      <c r="J1909" s="45"/>
      <c r="K1909" s="45"/>
      <c r="L1909" s="45"/>
      <c r="M1909" s="45"/>
      <c r="N1909" s="45"/>
      <c r="O1909" s="45"/>
      <c r="P1909" s="45"/>
      <c r="Q1909" s="45"/>
      <c r="R1909" s="45"/>
      <c r="AO1909" s="34"/>
      <c r="AP1909" s="34"/>
      <c r="AQ1909" s="34"/>
      <c r="AR1909" s="34"/>
      <c r="BR1909" s="69"/>
      <c r="BS1909" s="69"/>
      <c r="BT1909" s="69"/>
      <c r="BU1909" s="69"/>
      <c r="BV1909" s="69"/>
      <c r="BW1909" s="69"/>
      <c r="BX1909" s="69"/>
      <c r="BY1909" s="69"/>
      <c r="BZ1909" s="69"/>
      <c r="CA1909" s="69"/>
      <c r="CB1909" s="69"/>
      <c r="CC1909" s="69"/>
      <c r="CD1909" s="69"/>
      <c r="CE1909" s="69"/>
      <c r="CF1909" s="69"/>
      <c r="CG1909" s="69"/>
      <c r="CH1909" s="69"/>
      <c r="CI1909" s="69"/>
      <c r="CJ1909" s="69"/>
      <c r="CK1909" s="69"/>
      <c r="CL1909" s="83"/>
      <c r="CM1909" s="69"/>
    </row>
    <row r="1910" spans="10:91" x14ac:dyDescent="0.25">
      <c r="J1910" s="45"/>
      <c r="K1910" s="45"/>
      <c r="L1910" s="45"/>
      <c r="M1910" s="45"/>
      <c r="N1910" s="45"/>
      <c r="O1910" s="45"/>
      <c r="P1910" s="45"/>
      <c r="Q1910" s="45"/>
      <c r="R1910" s="45"/>
      <c r="AO1910" s="34"/>
      <c r="AP1910" s="34"/>
      <c r="AQ1910" s="34"/>
      <c r="AR1910" s="34"/>
      <c r="BR1910" s="69"/>
      <c r="BS1910" s="69"/>
      <c r="BT1910" s="69"/>
      <c r="BU1910" s="69"/>
      <c r="BV1910" s="69"/>
      <c r="BW1910" s="69"/>
      <c r="BX1910" s="69"/>
      <c r="BY1910" s="69"/>
      <c r="BZ1910" s="69"/>
      <c r="CA1910" s="69"/>
      <c r="CB1910" s="69"/>
      <c r="CC1910" s="69"/>
      <c r="CD1910" s="69"/>
      <c r="CE1910" s="69"/>
      <c r="CF1910" s="69"/>
      <c r="CG1910" s="69"/>
      <c r="CH1910" s="69"/>
      <c r="CI1910" s="69"/>
      <c r="CJ1910" s="69"/>
      <c r="CK1910" s="69"/>
      <c r="CL1910" s="83"/>
      <c r="CM1910" s="69"/>
    </row>
    <row r="1911" spans="10:91" x14ac:dyDescent="0.25">
      <c r="J1911" s="45"/>
      <c r="K1911" s="45"/>
      <c r="L1911" s="45"/>
      <c r="M1911" s="45"/>
      <c r="N1911" s="45"/>
      <c r="O1911" s="45"/>
      <c r="P1911" s="45"/>
      <c r="Q1911" s="45"/>
      <c r="R1911" s="45"/>
      <c r="AO1911" s="34"/>
      <c r="AP1911" s="34"/>
      <c r="AQ1911" s="34"/>
      <c r="AR1911" s="34"/>
      <c r="BR1911" s="69"/>
      <c r="BS1911" s="69"/>
      <c r="BT1911" s="69"/>
      <c r="BU1911" s="69"/>
      <c r="BV1911" s="69"/>
      <c r="BW1911" s="69"/>
      <c r="BX1911" s="69"/>
      <c r="BY1911" s="69"/>
      <c r="BZ1911" s="69"/>
      <c r="CA1911" s="69"/>
      <c r="CB1911" s="69"/>
      <c r="CC1911" s="69"/>
      <c r="CD1911" s="69"/>
      <c r="CE1911" s="69"/>
      <c r="CF1911" s="69"/>
      <c r="CG1911" s="69"/>
      <c r="CH1911" s="69"/>
      <c r="CI1911" s="69"/>
      <c r="CJ1911" s="69"/>
      <c r="CK1911" s="69"/>
      <c r="CL1911" s="83"/>
      <c r="CM1911" s="69"/>
    </row>
    <row r="1912" spans="10:91" x14ac:dyDescent="0.25">
      <c r="J1912" s="45"/>
      <c r="K1912" s="45"/>
      <c r="L1912" s="45"/>
      <c r="M1912" s="45"/>
      <c r="N1912" s="45"/>
      <c r="O1912" s="45"/>
      <c r="P1912" s="45"/>
      <c r="Q1912" s="45"/>
      <c r="R1912" s="45"/>
      <c r="AO1912" s="34"/>
      <c r="AP1912" s="34"/>
      <c r="AQ1912" s="34"/>
      <c r="AR1912" s="34"/>
      <c r="BR1912" s="69"/>
      <c r="BS1912" s="69"/>
      <c r="BT1912" s="69"/>
      <c r="BU1912" s="69"/>
      <c r="BV1912" s="69"/>
      <c r="BW1912" s="69"/>
      <c r="BX1912" s="69"/>
      <c r="BY1912" s="69"/>
      <c r="BZ1912" s="69"/>
      <c r="CA1912" s="69"/>
      <c r="CB1912" s="69"/>
      <c r="CC1912" s="69"/>
      <c r="CD1912" s="69"/>
      <c r="CE1912" s="69"/>
      <c r="CF1912" s="69"/>
      <c r="CG1912" s="69"/>
      <c r="CH1912" s="69"/>
      <c r="CI1912" s="69"/>
      <c r="CJ1912" s="69"/>
      <c r="CK1912" s="69"/>
      <c r="CL1912" s="83"/>
      <c r="CM1912" s="69"/>
    </row>
    <row r="1913" spans="10:91" x14ac:dyDescent="0.25">
      <c r="J1913" s="45"/>
      <c r="K1913" s="45"/>
      <c r="L1913" s="45"/>
      <c r="M1913" s="45"/>
      <c r="N1913" s="45"/>
      <c r="O1913" s="45"/>
      <c r="P1913" s="45"/>
      <c r="Q1913" s="45"/>
      <c r="R1913" s="45"/>
      <c r="AO1913" s="34"/>
      <c r="AP1913" s="34"/>
      <c r="AQ1913" s="34"/>
      <c r="AR1913" s="34"/>
      <c r="BR1913" s="69"/>
      <c r="BS1913" s="69"/>
      <c r="BT1913" s="69"/>
      <c r="BU1913" s="69"/>
      <c r="BV1913" s="69"/>
      <c r="BW1913" s="69"/>
      <c r="BX1913" s="69"/>
      <c r="BY1913" s="69"/>
      <c r="BZ1913" s="69"/>
      <c r="CA1913" s="69"/>
      <c r="CB1913" s="69"/>
      <c r="CC1913" s="69"/>
      <c r="CD1913" s="69"/>
      <c r="CE1913" s="69"/>
      <c r="CF1913" s="69"/>
      <c r="CG1913" s="69"/>
      <c r="CH1913" s="69"/>
      <c r="CI1913" s="69"/>
      <c r="CJ1913" s="69"/>
      <c r="CK1913" s="69"/>
      <c r="CL1913" s="83"/>
      <c r="CM1913" s="69"/>
    </row>
    <row r="1914" spans="10:91" x14ac:dyDescent="0.25">
      <c r="J1914" s="45"/>
      <c r="K1914" s="45"/>
      <c r="L1914" s="45"/>
      <c r="M1914" s="45"/>
      <c r="N1914" s="45"/>
      <c r="O1914" s="45"/>
      <c r="P1914" s="45"/>
      <c r="Q1914" s="45"/>
      <c r="R1914" s="45"/>
      <c r="AO1914" s="34"/>
      <c r="AP1914" s="34"/>
      <c r="AQ1914" s="34"/>
      <c r="AR1914" s="34"/>
      <c r="BR1914" s="69"/>
      <c r="BS1914" s="69"/>
      <c r="BT1914" s="69"/>
      <c r="BU1914" s="69"/>
      <c r="BV1914" s="69"/>
      <c r="BW1914" s="69"/>
      <c r="BX1914" s="69"/>
      <c r="BY1914" s="69"/>
      <c r="BZ1914" s="69"/>
      <c r="CA1914" s="69"/>
      <c r="CB1914" s="69"/>
      <c r="CC1914" s="69"/>
      <c r="CD1914" s="69"/>
      <c r="CE1914" s="69"/>
      <c r="CF1914" s="69"/>
      <c r="CG1914" s="69"/>
      <c r="CH1914" s="69"/>
      <c r="CI1914" s="69"/>
      <c r="CJ1914" s="69"/>
      <c r="CK1914" s="69"/>
      <c r="CL1914" s="83"/>
      <c r="CM1914" s="69"/>
    </row>
    <row r="1915" spans="10:91" x14ac:dyDescent="0.25">
      <c r="J1915" s="45"/>
      <c r="K1915" s="45"/>
      <c r="L1915" s="45"/>
      <c r="M1915" s="45"/>
      <c r="N1915" s="45"/>
      <c r="O1915" s="45"/>
      <c r="P1915" s="45"/>
      <c r="Q1915" s="45"/>
      <c r="R1915" s="45"/>
      <c r="AO1915" s="34"/>
      <c r="AP1915" s="34"/>
      <c r="AQ1915" s="34"/>
      <c r="AR1915" s="34"/>
      <c r="BR1915" s="69"/>
      <c r="BS1915" s="69"/>
      <c r="BT1915" s="69"/>
      <c r="BU1915" s="69"/>
      <c r="BV1915" s="69"/>
      <c r="BW1915" s="69"/>
      <c r="BX1915" s="69"/>
      <c r="BY1915" s="69"/>
      <c r="BZ1915" s="69"/>
      <c r="CA1915" s="69"/>
      <c r="CB1915" s="69"/>
      <c r="CC1915" s="69"/>
      <c r="CD1915" s="69"/>
      <c r="CE1915" s="69"/>
      <c r="CF1915" s="69"/>
      <c r="CG1915" s="69"/>
      <c r="CH1915" s="69"/>
      <c r="CI1915" s="69"/>
      <c r="CJ1915" s="69"/>
      <c r="CK1915" s="69"/>
      <c r="CL1915" s="83"/>
      <c r="CM1915" s="69"/>
    </row>
    <row r="1916" spans="10:91" x14ac:dyDescent="0.25">
      <c r="J1916" s="45"/>
      <c r="K1916" s="45"/>
      <c r="L1916" s="45"/>
      <c r="M1916" s="45"/>
      <c r="N1916" s="45"/>
      <c r="O1916" s="45"/>
      <c r="P1916" s="45"/>
      <c r="Q1916" s="45"/>
      <c r="R1916" s="45"/>
      <c r="AO1916" s="34"/>
      <c r="AP1916" s="34"/>
      <c r="AQ1916" s="34"/>
      <c r="AR1916" s="34"/>
      <c r="BR1916" s="69"/>
      <c r="BS1916" s="69"/>
      <c r="BT1916" s="69"/>
      <c r="BU1916" s="69"/>
      <c r="BV1916" s="69"/>
      <c r="BW1916" s="69"/>
      <c r="BX1916" s="69"/>
      <c r="BY1916" s="69"/>
      <c r="BZ1916" s="69"/>
      <c r="CA1916" s="69"/>
      <c r="CB1916" s="69"/>
      <c r="CC1916" s="69"/>
      <c r="CD1916" s="69"/>
      <c r="CE1916" s="69"/>
      <c r="CF1916" s="69"/>
      <c r="CG1916" s="69"/>
      <c r="CH1916" s="69"/>
      <c r="CI1916" s="69"/>
      <c r="CJ1916" s="69"/>
      <c r="CK1916" s="69"/>
      <c r="CL1916" s="83"/>
      <c r="CM1916" s="69"/>
    </row>
    <row r="1917" spans="10:91" x14ac:dyDescent="0.25">
      <c r="J1917" s="45"/>
      <c r="K1917" s="45"/>
      <c r="L1917" s="45"/>
      <c r="M1917" s="45"/>
      <c r="N1917" s="45"/>
      <c r="O1917" s="45"/>
      <c r="P1917" s="45"/>
      <c r="Q1917" s="45"/>
      <c r="R1917" s="45"/>
      <c r="AO1917" s="34"/>
      <c r="AP1917" s="34"/>
      <c r="AQ1917" s="34"/>
      <c r="AR1917" s="34"/>
      <c r="BR1917" s="69"/>
      <c r="BS1917" s="69"/>
      <c r="BT1917" s="69"/>
      <c r="BU1917" s="69"/>
      <c r="BV1917" s="69"/>
      <c r="BW1917" s="69"/>
      <c r="BX1917" s="69"/>
      <c r="BY1917" s="69"/>
      <c r="BZ1917" s="69"/>
      <c r="CA1917" s="69"/>
      <c r="CB1917" s="69"/>
      <c r="CC1917" s="69"/>
      <c r="CD1917" s="69"/>
      <c r="CE1917" s="69"/>
      <c r="CF1917" s="69"/>
      <c r="CG1917" s="69"/>
      <c r="CH1917" s="69"/>
      <c r="CI1917" s="69"/>
      <c r="CJ1917" s="69"/>
      <c r="CK1917" s="69"/>
      <c r="CL1917" s="83"/>
      <c r="CM1917" s="69"/>
    </row>
    <row r="1918" spans="10:91" x14ac:dyDescent="0.25">
      <c r="J1918" s="45"/>
      <c r="K1918" s="45"/>
      <c r="L1918" s="45"/>
      <c r="M1918" s="45"/>
      <c r="N1918" s="45"/>
      <c r="O1918" s="45"/>
      <c r="P1918" s="45"/>
      <c r="Q1918" s="45"/>
      <c r="R1918" s="45"/>
      <c r="AO1918" s="34"/>
      <c r="AP1918" s="34"/>
      <c r="AQ1918" s="34"/>
      <c r="AR1918" s="34"/>
      <c r="BR1918" s="69"/>
      <c r="BS1918" s="69"/>
      <c r="BT1918" s="69"/>
      <c r="BU1918" s="69"/>
      <c r="BV1918" s="69"/>
      <c r="BW1918" s="69"/>
      <c r="BX1918" s="69"/>
      <c r="BY1918" s="69"/>
      <c r="BZ1918" s="69"/>
      <c r="CA1918" s="69"/>
      <c r="CB1918" s="69"/>
      <c r="CC1918" s="69"/>
      <c r="CD1918" s="69"/>
      <c r="CE1918" s="69"/>
      <c r="CF1918" s="69"/>
      <c r="CG1918" s="69"/>
      <c r="CH1918" s="69"/>
      <c r="CI1918" s="69"/>
      <c r="CJ1918" s="69"/>
      <c r="CK1918" s="69"/>
      <c r="CL1918" s="83"/>
      <c r="CM1918" s="69"/>
    </row>
    <row r="1919" spans="10:91" x14ac:dyDescent="0.25">
      <c r="J1919" s="45"/>
      <c r="K1919" s="45"/>
      <c r="L1919" s="45"/>
      <c r="M1919" s="45"/>
      <c r="N1919" s="45"/>
      <c r="O1919" s="45"/>
      <c r="P1919" s="45"/>
      <c r="Q1919" s="45"/>
      <c r="R1919" s="45"/>
      <c r="AO1919" s="34"/>
      <c r="AP1919" s="34"/>
      <c r="AQ1919" s="34"/>
      <c r="AR1919" s="34"/>
      <c r="BR1919" s="69"/>
      <c r="BS1919" s="69"/>
      <c r="BT1919" s="69"/>
      <c r="BU1919" s="69"/>
      <c r="BV1919" s="69"/>
      <c r="BW1919" s="69"/>
      <c r="BX1919" s="69"/>
      <c r="BY1919" s="69"/>
      <c r="BZ1919" s="69"/>
      <c r="CA1919" s="69"/>
      <c r="CB1919" s="69"/>
      <c r="CC1919" s="69"/>
      <c r="CD1919" s="69"/>
      <c r="CE1919" s="69"/>
      <c r="CF1919" s="69"/>
      <c r="CG1919" s="69"/>
      <c r="CH1919" s="69"/>
      <c r="CI1919" s="69"/>
      <c r="CJ1919" s="69"/>
      <c r="CK1919" s="69"/>
      <c r="CL1919" s="83"/>
      <c r="CM1919" s="69"/>
    </row>
    <row r="1920" spans="10:91" x14ac:dyDescent="0.25">
      <c r="J1920" s="45"/>
      <c r="K1920" s="45"/>
      <c r="L1920" s="45"/>
      <c r="M1920" s="45"/>
      <c r="N1920" s="45"/>
      <c r="O1920" s="45"/>
      <c r="P1920" s="45"/>
      <c r="Q1920" s="45"/>
      <c r="R1920" s="45"/>
      <c r="AO1920" s="34"/>
      <c r="AP1920" s="34"/>
      <c r="AQ1920" s="34"/>
      <c r="AR1920" s="34"/>
      <c r="BR1920" s="69"/>
      <c r="BS1920" s="69"/>
      <c r="BT1920" s="69"/>
      <c r="BU1920" s="69"/>
      <c r="BV1920" s="69"/>
      <c r="BW1920" s="69"/>
      <c r="BX1920" s="69"/>
      <c r="BY1920" s="69"/>
      <c r="BZ1920" s="69"/>
      <c r="CA1920" s="69"/>
      <c r="CB1920" s="69"/>
      <c r="CC1920" s="69"/>
      <c r="CD1920" s="69"/>
      <c r="CE1920" s="69"/>
      <c r="CF1920" s="69"/>
      <c r="CG1920" s="69"/>
      <c r="CH1920" s="69"/>
      <c r="CI1920" s="69"/>
      <c r="CJ1920" s="69"/>
      <c r="CK1920" s="69"/>
      <c r="CL1920" s="83"/>
      <c r="CM1920" s="69"/>
    </row>
    <row r="1921" spans="10:91" x14ac:dyDescent="0.25">
      <c r="J1921" s="45"/>
      <c r="K1921" s="45"/>
      <c r="L1921" s="45"/>
      <c r="M1921" s="45"/>
      <c r="N1921" s="45"/>
      <c r="O1921" s="45"/>
      <c r="P1921" s="45"/>
      <c r="Q1921" s="45"/>
      <c r="R1921" s="45"/>
      <c r="AO1921" s="34"/>
      <c r="AP1921" s="34"/>
      <c r="AQ1921" s="34"/>
      <c r="AR1921" s="34"/>
      <c r="BR1921" s="69"/>
      <c r="BS1921" s="69"/>
      <c r="BT1921" s="69"/>
      <c r="BU1921" s="69"/>
      <c r="BV1921" s="69"/>
      <c r="BW1921" s="69"/>
      <c r="BX1921" s="69"/>
      <c r="BY1921" s="69"/>
      <c r="BZ1921" s="69"/>
      <c r="CA1921" s="69"/>
      <c r="CB1921" s="69"/>
      <c r="CC1921" s="69"/>
      <c r="CD1921" s="69"/>
      <c r="CE1921" s="69"/>
      <c r="CF1921" s="69"/>
      <c r="CG1921" s="69"/>
      <c r="CH1921" s="69"/>
      <c r="CI1921" s="69"/>
      <c r="CJ1921" s="69"/>
      <c r="CK1921" s="69"/>
      <c r="CL1921" s="83"/>
      <c r="CM1921" s="69"/>
    </row>
    <row r="1922" spans="10:91" x14ac:dyDescent="0.25">
      <c r="J1922" s="45"/>
      <c r="K1922" s="45"/>
      <c r="L1922" s="45"/>
      <c r="M1922" s="45"/>
      <c r="N1922" s="45"/>
      <c r="O1922" s="45"/>
      <c r="P1922" s="45"/>
      <c r="Q1922" s="45"/>
      <c r="R1922" s="45"/>
      <c r="AO1922" s="34"/>
      <c r="AP1922" s="34"/>
      <c r="AQ1922" s="34"/>
      <c r="AR1922" s="34"/>
      <c r="BR1922" s="69"/>
      <c r="BS1922" s="69"/>
      <c r="BT1922" s="69"/>
      <c r="BU1922" s="69"/>
      <c r="BV1922" s="69"/>
      <c r="BW1922" s="69"/>
      <c r="BX1922" s="69"/>
      <c r="BY1922" s="69"/>
      <c r="BZ1922" s="69"/>
      <c r="CA1922" s="69"/>
      <c r="CB1922" s="69"/>
      <c r="CC1922" s="69"/>
      <c r="CD1922" s="69"/>
      <c r="CE1922" s="69"/>
      <c r="CF1922" s="69"/>
      <c r="CG1922" s="69"/>
      <c r="CH1922" s="69"/>
      <c r="CI1922" s="69"/>
      <c r="CJ1922" s="69"/>
      <c r="CK1922" s="69"/>
      <c r="CL1922" s="83"/>
      <c r="CM1922" s="69"/>
    </row>
    <row r="1923" spans="10:91" x14ac:dyDescent="0.25">
      <c r="J1923" s="45"/>
      <c r="K1923" s="45"/>
      <c r="L1923" s="45"/>
      <c r="M1923" s="45"/>
      <c r="N1923" s="45"/>
      <c r="O1923" s="45"/>
      <c r="P1923" s="45"/>
      <c r="Q1923" s="45"/>
      <c r="R1923" s="45"/>
      <c r="AO1923" s="34"/>
      <c r="AP1923" s="34"/>
      <c r="AQ1923" s="34"/>
      <c r="AR1923" s="34"/>
      <c r="BR1923" s="69"/>
      <c r="BS1923" s="69"/>
      <c r="BT1923" s="69"/>
      <c r="BU1923" s="69"/>
      <c r="BV1923" s="69"/>
      <c r="BW1923" s="69"/>
      <c r="BX1923" s="69"/>
      <c r="BY1923" s="69"/>
      <c r="BZ1923" s="69"/>
      <c r="CA1923" s="69"/>
      <c r="CB1923" s="69"/>
      <c r="CC1923" s="69"/>
      <c r="CD1923" s="69"/>
      <c r="CE1923" s="69"/>
      <c r="CF1923" s="69"/>
      <c r="CG1923" s="69"/>
      <c r="CH1923" s="69"/>
      <c r="CI1923" s="69"/>
      <c r="CJ1923" s="69"/>
      <c r="CK1923" s="69"/>
      <c r="CL1923" s="83"/>
      <c r="CM1923" s="69"/>
    </row>
    <row r="1924" spans="10:91" x14ac:dyDescent="0.25">
      <c r="J1924" s="45"/>
      <c r="K1924" s="45"/>
      <c r="L1924" s="45"/>
      <c r="M1924" s="45"/>
      <c r="N1924" s="45"/>
      <c r="O1924" s="45"/>
      <c r="P1924" s="45"/>
      <c r="Q1924" s="45"/>
      <c r="R1924" s="45"/>
      <c r="AO1924" s="34"/>
      <c r="AP1924" s="34"/>
      <c r="AQ1924" s="34"/>
      <c r="AR1924" s="34"/>
      <c r="BR1924" s="69"/>
      <c r="BS1924" s="69"/>
      <c r="BT1924" s="69"/>
      <c r="BU1924" s="69"/>
      <c r="BV1924" s="69"/>
      <c r="BW1924" s="69"/>
      <c r="BX1924" s="69"/>
      <c r="BY1924" s="69"/>
      <c r="BZ1924" s="69"/>
      <c r="CA1924" s="69"/>
      <c r="CB1924" s="69"/>
      <c r="CC1924" s="69"/>
      <c r="CD1924" s="69"/>
      <c r="CE1924" s="69"/>
      <c r="CF1924" s="69"/>
      <c r="CG1924" s="69"/>
      <c r="CH1924" s="69"/>
      <c r="CI1924" s="69"/>
      <c r="CJ1924" s="69"/>
      <c r="CK1924" s="69"/>
      <c r="CL1924" s="83"/>
      <c r="CM1924" s="69"/>
    </row>
    <row r="1925" spans="10:91" x14ac:dyDescent="0.25">
      <c r="J1925" s="45"/>
      <c r="K1925" s="45"/>
      <c r="L1925" s="45"/>
      <c r="M1925" s="45"/>
      <c r="N1925" s="45"/>
      <c r="O1925" s="45"/>
      <c r="P1925" s="45"/>
      <c r="Q1925" s="45"/>
      <c r="R1925" s="45"/>
      <c r="AO1925" s="34"/>
      <c r="AP1925" s="34"/>
      <c r="AQ1925" s="34"/>
      <c r="AR1925" s="34"/>
      <c r="BR1925" s="69"/>
      <c r="BS1925" s="69"/>
      <c r="BT1925" s="69"/>
      <c r="BU1925" s="69"/>
      <c r="BV1925" s="69"/>
      <c r="BW1925" s="69"/>
      <c r="BX1925" s="69"/>
      <c r="BY1925" s="69"/>
      <c r="BZ1925" s="69"/>
      <c r="CA1925" s="69"/>
      <c r="CB1925" s="69"/>
      <c r="CC1925" s="69"/>
      <c r="CD1925" s="69"/>
      <c r="CE1925" s="69"/>
      <c r="CF1925" s="69"/>
      <c r="CG1925" s="69"/>
      <c r="CH1925" s="69"/>
      <c r="CI1925" s="69"/>
      <c r="CJ1925" s="69"/>
      <c r="CK1925" s="69"/>
      <c r="CL1925" s="83"/>
      <c r="CM1925" s="69"/>
    </row>
    <row r="1926" spans="10:91" x14ac:dyDescent="0.25">
      <c r="J1926" s="45"/>
      <c r="K1926" s="45"/>
      <c r="L1926" s="45"/>
      <c r="M1926" s="45"/>
      <c r="N1926" s="45"/>
      <c r="O1926" s="45"/>
      <c r="P1926" s="45"/>
      <c r="Q1926" s="45"/>
      <c r="R1926" s="45"/>
      <c r="AO1926" s="34"/>
      <c r="AP1926" s="34"/>
      <c r="AQ1926" s="34"/>
      <c r="AR1926" s="34"/>
      <c r="BR1926" s="69"/>
      <c r="BS1926" s="69"/>
      <c r="BT1926" s="69"/>
      <c r="BU1926" s="69"/>
      <c r="BV1926" s="69"/>
      <c r="BW1926" s="69"/>
      <c r="BX1926" s="69"/>
      <c r="BY1926" s="69"/>
      <c r="BZ1926" s="69"/>
      <c r="CA1926" s="69"/>
      <c r="CB1926" s="69"/>
      <c r="CC1926" s="69"/>
      <c r="CD1926" s="69"/>
      <c r="CE1926" s="69"/>
      <c r="CF1926" s="69"/>
      <c r="CG1926" s="69"/>
      <c r="CH1926" s="69"/>
      <c r="CI1926" s="69"/>
      <c r="CJ1926" s="69"/>
      <c r="CK1926" s="69"/>
      <c r="CL1926" s="83"/>
      <c r="CM1926" s="69"/>
    </row>
    <row r="1927" spans="10:91" x14ac:dyDescent="0.25">
      <c r="J1927" s="45"/>
      <c r="K1927" s="45"/>
      <c r="L1927" s="45"/>
      <c r="M1927" s="45"/>
      <c r="N1927" s="45"/>
      <c r="O1927" s="45"/>
      <c r="P1927" s="45"/>
      <c r="Q1927" s="45"/>
      <c r="R1927" s="45"/>
      <c r="AO1927" s="34"/>
      <c r="AP1927" s="34"/>
      <c r="AQ1927" s="34"/>
      <c r="AR1927" s="34"/>
      <c r="BR1927" s="69"/>
      <c r="BS1927" s="69"/>
      <c r="BT1927" s="69"/>
      <c r="BU1927" s="69"/>
      <c r="BV1927" s="69"/>
      <c r="BW1927" s="69"/>
      <c r="BX1927" s="69"/>
      <c r="BY1927" s="69"/>
      <c r="BZ1927" s="69"/>
      <c r="CA1927" s="69"/>
      <c r="CB1927" s="69"/>
      <c r="CC1927" s="69"/>
      <c r="CD1927" s="69"/>
      <c r="CE1927" s="69"/>
      <c r="CF1927" s="69"/>
      <c r="CG1927" s="69"/>
      <c r="CH1927" s="69"/>
      <c r="CI1927" s="69"/>
      <c r="CJ1927" s="69"/>
      <c r="CK1927" s="69"/>
      <c r="CL1927" s="83"/>
      <c r="CM1927" s="69"/>
    </row>
    <row r="1928" spans="10:91" x14ac:dyDescent="0.25">
      <c r="J1928" s="45"/>
      <c r="K1928" s="45"/>
      <c r="L1928" s="45"/>
      <c r="M1928" s="45"/>
      <c r="N1928" s="45"/>
      <c r="O1928" s="45"/>
      <c r="P1928" s="45"/>
      <c r="Q1928" s="45"/>
      <c r="R1928" s="45"/>
      <c r="AO1928" s="34"/>
      <c r="AP1928" s="34"/>
      <c r="AQ1928" s="34"/>
      <c r="AR1928" s="34"/>
      <c r="BR1928" s="69"/>
      <c r="BS1928" s="69"/>
      <c r="BT1928" s="69"/>
      <c r="BU1928" s="69"/>
      <c r="BV1928" s="69"/>
      <c r="BW1928" s="69"/>
      <c r="BX1928" s="69"/>
      <c r="BY1928" s="69"/>
      <c r="BZ1928" s="69"/>
      <c r="CA1928" s="69"/>
      <c r="CB1928" s="69"/>
      <c r="CC1928" s="69"/>
      <c r="CD1928" s="69"/>
      <c r="CE1928" s="69"/>
      <c r="CF1928" s="69"/>
      <c r="CG1928" s="69"/>
      <c r="CH1928" s="69"/>
      <c r="CI1928" s="69"/>
      <c r="CJ1928" s="69"/>
      <c r="CK1928" s="69"/>
      <c r="CL1928" s="83"/>
      <c r="CM1928" s="69"/>
    </row>
    <row r="1929" spans="10:91" x14ac:dyDescent="0.25">
      <c r="J1929" s="45"/>
      <c r="K1929" s="45"/>
      <c r="L1929" s="45"/>
      <c r="M1929" s="45"/>
      <c r="N1929" s="45"/>
      <c r="O1929" s="45"/>
      <c r="P1929" s="45"/>
      <c r="Q1929" s="45"/>
      <c r="R1929" s="45"/>
      <c r="AO1929" s="34"/>
      <c r="AP1929" s="34"/>
      <c r="AQ1929" s="34"/>
      <c r="AR1929" s="34"/>
      <c r="BR1929" s="69"/>
      <c r="BS1929" s="69"/>
      <c r="BT1929" s="69"/>
      <c r="BU1929" s="69"/>
      <c r="BV1929" s="69"/>
      <c r="BW1929" s="69"/>
      <c r="BX1929" s="69"/>
      <c r="BY1929" s="69"/>
      <c r="BZ1929" s="69"/>
      <c r="CA1929" s="69"/>
      <c r="CB1929" s="69"/>
      <c r="CC1929" s="69"/>
      <c r="CD1929" s="69"/>
      <c r="CE1929" s="69"/>
      <c r="CF1929" s="69"/>
      <c r="CG1929" s="69"/>
      <c r="CH1929" s="69"/>
      <c r="CI1929" s="69"/>
      <c r="CJ1929" s="69"/>
      <c r="CK1929" s="69"/>
      <c r="CL1929" s="83"/>
      <c r="CM1929" s="69"/>
    </row>
    <row r="1930" spans="10:91" x14ac:dyDescent="0.25">
      <c r="J1930" s="45"/>
      <c r="K1930" s="45"/>
      <c r="L1930" s="45"/>
      <c r="M1930" s="45"/>
      <c r="N1930" s="45"/>
      <c r="O1930" s="45"/>
      <c r="P1930" s="45"/>
      <c r="Q1930" s="45"/>
      <c r="R1930" s="45"/>
      <c r="AO1930" s="34"/>
      <c r="AP1930" s="34"/>
      <c r="AQ1930" s="34"/>
      <c r="AR1930" s="34"/>
      <c r="BR1930" s="69"/>
      <c r="BS1930" s="69"/>
      <c r="BT1930" s="69"/>
      <c r="BU1930" s="69"/>
      <c r="BV1930" s="69"/>
      <c r="BW1930" s="69"/>
      <c r="BX1930" s="69"/>
      <c r="BY1930" s="69"/>
      <c r="BZ1930" s="69"/>
      <c r="CA1930" s="69"/>
      <c r="CB1930" s="69"/>
      <c r="CC1930" s="69"/>
      <c r="CD1930" s="69"/>
      <c r="CE1930" s="69"/>
      <c r="CF1930" s="69"/>
      <c r="CG1930" s="69"/>
      <c r="CH1930" s="69"/>
      <c r="CI1930" s="69"/>
      <c r="CJ1930" s="69"/>
      <c r="CK1930" s="69"/>
      <c r="CL1930" s="83"/>
      <c r="CM1930" s="69"/>
    </row>
    <row r="1931" spans="10:91" x14ac:dyDescent="0.25">
      <c r="J1931" s="45"/>
      <c r="K1931" s="45"/>
      <c r="L1931" s="45"/>
      <c r="M1931" s="45"/>
      <c r="N1931" s="45"/>
      <c r="O1931" s="45"/>
      <c r="P1931" s="45"/>
      <c r="Q1931" s="45"/>
      <c r="R1931" s="45"/>
      <c r="AO1931" s="34"/>
      <c r="AP1931" s="34"/>
      <c r="AQ1931" s="34"/>
      <c r="AR1931" s="34"/>
      <c r="BR1931" s="69"/>
      <c r="BS1931" s="69"/>
      <c r="BT1931" s="69"/>
      <c r="BU1931" s="69"/>
      <c r="BV1931" s="69"/>
      <c r="BW1931" s="69"/>
      <c r="BX1931" s="69"/>
      <c r="BY1931" s="69"/>
      <c r="BZ1931" s="69"/>
      <c r="CA1931" s="69"/>
      <c r="CB1931" s="69"/>
      <c r="CC1931" s="69"/>
      <c r="CD1931" s="69"/>
      <c r="CE1931" s="69"/>
      <c r="CF1931" s="69"/>
      <c r="CG1931" s="69"/>
      <c r="CH1931" s="69"/>
      <c r="CI1931" s="69"/>
      <c r="CJ1931" s="69"/>
      <c r="CK1931" s="69"/>
      <c r="CL1931" s="83"/>
      <c r="CM1931" s="69"/>
    </row>
    <row r="1932" spans="10:91" x14ac:dyDescent="0.25">
      <c r="J1932" s="45"/>
      <c r="K1932" s="45"/>
      <c r="L1932" s="45"/>
      <c r="M1932" s="45"/>
      <c r="N1932" s="45"/>
      <c r="O1932" s="45"/>
      <c r="P1932" s="45"/>
      <c r="Q1932" s="45"/>
      <c r="R1932" s="45"/>
      <c r="AO1932" s="34"/>
      <c r="AP1932" s="34"/>
      <c r="AQ1932" s="34"/>
      <c r="AR1932" s="34"/>
      <c r="BR1932" s="69"/>
      <c r="BS1932" s="69"/>
      <c r="BT1932" s="69"/>
      <c r="BU1932" s="69"/>
      <c r="BV1932" s="69"/>
      <c r="BW1932" s="69"/>
      <c r="BX1932" s="69"/>
      <c r="BY1932" s="69"/>
      <c r="BZ1932" s="69"/>
      <c r="CA1932" s="69"/>
      <c r="CB1932" s="69"/>
      <c r="CC1932" s="69"/>
      <c r="CD1932" s="69"/>
      <c r="CE1932" s="69"/>
      <c r="CF1932" s="69"/>
      <c r="CG1932" s="69"/>
      <c r="CH1932" s="69"/>
      <c r="CI1932" s="69"/>
      <c r="CJ1932" s="69"/>
      <c r="CK1932" s="69"/>
      <c r="CL1932" s="83"/>
      <c r="CM1932" s="69"/>
    </row>
    <row r="1933" spans="10:91" x14ac:dyDescent="0.25">
      <c r="J1933" s="45"/>
      <c r="K1933" s="45"/>
      <c r="L1933" s="45"/>
      <c r="M1933" s="45"/>
      <c r="N1933" s="45"/>
      <c r="O1933" s="45"/>
      <c r="P1933" s="45"/>
      <c r="Q1933" s="45"/>
      <c r="R1933" s="45"/>
      <c r="AO1933" s="34"/>
      <c r="AP1933" s="34"/>
      <c r="AQ1933" s="34"/>
      <c r="AR1933" s="34"/>
      <c r="BR1933" s="69"/>
      <c r="BS1933" s="69"/>
      <c r="BT1933" s="69"/>
      <c r="BU1933" s="69"/>
      <c r="BV1933" s="69"/>
      <c r="BW1933" s="69"/>
      <c r="BX1933" s="69"/>
      <c r="BY1933" s="69"/>
      <c r="BZ1933" s="69"/>
      <c r="CA1933" s="69"/>
      <c r="CB1933" s="69"/>
      <c r="CC1933" s="69"/>
      <c r="CD1933" s="69"/>
      <c r="CE1933" s="69"/>
      <c r="CF1933" s="69"/>
      <c r="CG1933" s="69"/>
      <c r="CH1933" s="69"/>
      <c r="CI1933" s="69"/>
      <c r="CJ1933" s="69"/>
      <c r="CK1933" s="69"/>
      <c r="CL1933" s="83"/>
      <c r="CM1933" s="69"/>
    </row>
    <row r="1934" spans="10:91" x14ac:dyDescent="0.25">
      <c r="J1934" s="45"/>
      <c r="K1934" s="45"/>
      <c r="L1934" s="45"/>
      <c r="M1934" s="45"/>
      <c r="N1934" s="45"/>
      <c r="O1934" s="45"/>
      <c r="P1934" s="45"/>
      <c r="Q1934" s="45"/>
      <c r="R1934" s="45"/>
      <c r="AO1934" s="34"/>
      <c r="AP1934" s="34"/>
      <c r="AQ1934" s="34"/>
      <c r="AR1934" s="34"/>
      <c r="BR1934" s="69"/>
      <c r="BS1934" s="69"/>
      <c r="BT1934" s="69"/>
      <c r="BU1934" s="69"/>
      <c r="BV1934" s="69"/>
      <c r="BW1934" s="69"/>
      <c r="BX1934" s="69"/>
      <c r="BY1934" s="69"/>
      <c r="BZ1934" s="69"/>
      <c r="CA1934" s="69"/>
      <c r="CB1934" s="69"/>
      <c r="CC1934" s="69"/>
      <c r="CD1934" s="69"/>
      <c r="CE1934" s="69"/>
      <c r="CF1934" s="69"/>
      <c r="CG1934" s="69"/>
      <c r="CH1934" s="69"/>
      <c r="CI1934" s="69"/>
      <c r="CJ1934" s="69"/>
      <c r="CK1934" s="69"/>
      <c r="CL1934" s="83"/>
      <c r="CM1934" s="69"/>
    </row>
    <row r="1935" spans="10:91" x14ac:dyDescent="0.25">
      <c r="J1935" s="45"/>
      <c r="K1935" s="45"/>
      <c r="L1935" s="45"/>
      <c r="M1935" s="45"/>
      <c r="N1935" s="45"/>
      <c r="O1935" s="45"/>
      <c r="P1935" s="45"/>
      <c r="Q1935" s="45"/>
      <c r="R1935" s="45"/>
      <c r="AO1935" s="34"/>
      <c r="AP1935" s="34"/>
      <c r="AQ1935" s="34"/>
      <c r="AR1935" s="34"/>
      <c r="BR1935" s="69"/>
      <c r="BS1935" s="69"/>
      <c r="BT1935" s="69"/>
      <c r="BU1935" s="69"/>
      <c r="BV1935" s="69"/>
      <c r="BW1935" s="69"/>
      <c r="BX1935" s="69"/>
      <c r="BY1935" s="69"/>
      <c r="BZ1935" s="69"/>
      <c r="CA1935" s="69"/>
      <c r="CB1935" s="69"/>
      <c r="CC1935" s="69"/>
      <c r="CD1935" s="69"/>
      <c r="CE1935" s="69"/>
      <c r="CF1935" s="69"/>
      <c r="CG1935" s="69"/>
      <c r="CH1935" s="69"/>
      <c r="CI1935" s="69"/>
      <c r="CJ1935" s="69"/>
      <c r="CK1935" s="69"/>
      <c r="CL1935" s="83"/>
      <c r="CM1935" s="69"/>
    </row>
    <row r="1936" spans="10:91" x14ac:dyDescent="0.25">
      <c r="J1936" s="45"/>
      <c r="K1936" s="45"/>
      <c r="L1936" s="45"/>
      <c r="M1936" s="45"/>
      <c r="N1936" s="45"/>
      <c r="O1936" s="45"/>
      <c r="P1936" s="45"/>
      <c r="Q1936" s="45"/>
      <c r="R1936" s="45"/>
      <c r="AO1936" s="34"/>
      <c r="AP1936" s="34"/>
      <c r="AQ1936" s="34"/>
      <c r="AR1936" s="34"/>
      <c r="BR1936" s="69"/>
      <c r="BS1936" s="69"/>
      <c r="BT1936" s="69"/>
      <c r="BU1936" s="69"/>
      <c r="BV1936" s="69"/>
      <c r="BW1936" s="69"/>
      <c r="BX1936" s="69"/>
      <c r="BY1936" s="69"/>
      <c r="BZ1936" s="69"/>
      <c r="CA1936" s="69"/>
      <c r="CB1936" s="69"/>
      <c r="CC1936" s="69"/>
      <c r="CD1936" s="69"/>
      <c r="CE1936" s="69"/>
      <c r="CF1936" s="69"/>
      <c r="CG1936" s="69"/>
      <c r="CH1936" s="69"/>
      <c r="CI1936" s="69"/>
      <c r="CJ1936" s="69"/>
      <c r="CK1936" s="69"/>
      <c r="CL1936" s="83"/>
      <c r="CM1936" s="69"/>
    </row>
    <row r="1937" spans="10:91" x14ac:dyDescent="0.25">
      <c r="J1937" s="45"/>
      <c r="K1937" s="45"/>
      <c r="L1937" s="45"/>
      <c r="M1937" s="45"/>
      <c r="N1937" s="45"/>
      <c r="O1937" s="45"/>
      <c r="P1937" s="45"/>
      <c r="Q1937" s="45"/>
      <c r="R1937" s="45"/>
      <c r="AO1937" s="34"/>
      <c r="AP1937" s="34"/>
      <c r="AQ1937" s="34"/>
      <c r="AR1937" s="34"/>
      <c r="BR1937" s="69"/>
      <c r="BS1937" s="69"/>
      <c r="BT1937" s="69"/>
      <c r="BU1937" s="69"/>
      <c r="BV1937" s="69"/>
      <c r="BW1937" s="69"/>
      <c r="BX1937" s="69"/>
      <c r="BY1937" s="69"/>
      <c r="BZ1937" s="69"/>
      <c r="CA1937" s="69"/>
      <c r="CB1937" s="69"/>
      <c r="CC1937" s="69"/>
      <c r="CD1937" s="69"/>
      <c r="CE1937" s="69"/>
      <c r="CF1937" s="69"/>
      <c r="CG1937" s="69"/>
      <c r="CH1937" s="69"/>
      <c r="CI1937" s="69"/>
      <c r="CJ1937" s="69"/>
      <c r="CK1937" s="69"/>
      <c r="CL1937" s="83"/>
      <c r="CM1937" s="69"/>
    </row>
    <row r="1938" spans="10:91" x14ac:dyDescent="0.25">
      <c r="J1938" s="45"/>
      <c r="K1938" s="45"/>
      <c r="L1938" s="45"/>
      <c r="M1938" s="45"/>
      <c r="N1938" s="45"/>
      <c r="O1938" s="45"/>
      <c r="P1938" s="45"/>
      <c r="Q1938" s="45"/>
      <c r="R1938" s="45"/>
      <c r="AO1938" s="34"/>
      <c r="AP1938" s="34"/>
      <c r="AQ1938" s="34"/>
      <c r="AR1938" s="34"/>
      <c r="BR1938" s="69"/>
      <c r="BS1938" s="69"/>
      <c r="BT1938" s="69"/>
      <c r="BU1938" s="69"/>
      <c r="BV1938" s="69"/>
      <c r="BW1938" s="69"/>
      <c r="BX1938" s="69"/>
      <c r="BY1938" s="69"/>
      <c r="BZ1938" s="69"/>
      <c r="CA1938" s="69"/>
      <c r="CB1938" s="69"/>
      <c r="CC1938" s="69"/>
      <c r="CD1938" s="69"/>
      <c r="CE1938" s="69"/>
      <c r="CF1938" s="69"/>
      <c r="CG1938" s="69"/>
      <c r="CH1938" s="69"/>
      <c r="CI1938" s="69"/>
      <c r="CJ1938" s="69"/>
      <c r="CK1938" s="69"/>
      <c r="CL1938" s="83"/>
      <c r="CM1938" s="69"/>
    </row>
    <row r="1939" spans="10:91" x14ac:dyDescent="0.25">
      <c r="J1939" s="45"/>
      <c r="K1939" s="45"/>
      <c r="L1939" s="45"/>
      <c r="M1939" s="45"/>
      <c r="N1939" s="45"/>
      <c r="O1939" s="45"/>
      <c r="P1939" s="45"/>
      <c r="Q1939" s="45"/>
      <c r="R1939" s="45"/>
      <c r="AO1939" s="34"/>
      <c r="AP1939" s="34"/>
      <c r="AQ1939" s="34"/>
      <c r="AR1939" s="34"/>
      <c r="BR1939" s="69"/>
      <c r="BS1939" s="69"/>
      <c r="BT1939" s="69"/>
      <c r="BU1939" s="69"/>
      <c r="BV1939" s="69"/>
      <c r="BW1939" s="69"/>
      <c r="BX1939" s="69"/>
      <c r="BY1939" s="69"/>
      <c r="BZ1939" s="69"/>
      <c r="CA1939" s="69"/>
      <c r="CB1939" s="69"/>
      <c r="CC1939" s="69"/>
      <c r="CD1939" s="69"/>
      <c r="CE1939" s="69"/>
      <c r="CF1939" s="69"/>
      <c r="CG1939" s="69"/>
      <c r="CH1939" s="69"/>
      <c r="CI1939" s="69"/>
      <c r="CJ1939" s="69"/>
      <c r="CK1939" s="69"/>
      <c r="CL1939" s="83"/>
      <c r="CM1939" s="69"/>
    </row>
    <row r="1940" spans="10:91" x14ac:dyDescent="0.25">
      <c r="J1940" s="45"/>
      <c r="K1940" s="45"/>
      <c r="L1940" s="45"/>
      <c r="M1940" s="45"/>
      <c r="N1940" s="45"/>
      <c r="O1940" s="45"/>
      <c r="P1940" s="45"/>
      <c r="Q1940" s="45"/>
      <c r="R1940" s="45"/>
      <c r="AO1940" s="34"/>
      <c r="AP1940" s="34"/>
      <c r="AQ1940" s="34"/>
      <c r="AR1940" s="34"/>
      <c r="BR1940" s="69"/>
      <c r="BS1940" s="69"/>
      <c r="BT1940" s="69"/>
      <c r="BU1940" s="69"/>
      <c r="BV1940" s="69"/>
      <c r="BW1940" s="69"/>
      <c r="BX1940" s="69"/>
      <c r="BY1940" s="69"/>
      <c r="BZ1940" s="69"/>
      <c r="CA1940" s="69"/>
      <c r="CB1940" s="69"/>
      <c r="CC1940" s="69"/>
      <c r="CD1940" s="69"/>
      <c r="CE1940" s="69"/>
      <c r="CF1940" s="69"/>
      <c r="CG1940" s="69"/>
      <c r="CH1940" s="69"/>
      <c r="CI1940" s="69"/>
      <c r="CJ1940" s="69"/>
      <c r="CK1940" s="69"/>
      <c r="CL1940" s="83"/>
      <c r="CM1940" s="69"/>
    </row>
    <row r="1941" spans="10:91" x14ac:dyDescent="0.25">
      <c r="J1941" s="45"/>
      <c r="K1941" s="45"/>
      <c r="L1941" s="45"/>
      <c r="M1941" s="45"/>
      <c r="N1941" s="45"/>
      <c r="O1941" s="45"/>
      <c r="P1941" s="45"/>
      <c r="Q1941" s="45"/>
      <c r="R1941" s="45"/>
      <c r="AO1941" s="34"/>
      <c r="AP1941" s="34"/>
      <c r="AQ1941" s="34"/>
      <c r="AR1941" s="34"/>
      <c r="BR1941" s="69"/>
      <c r="BS1941" s="69"/>
      <c r="BT1941" s="69"/>
      <c r="BU1941" s="69"/>
      <c r="BV1941" s="69"/>
      <c r="BW1941" s="69"/>
      <c r="BX1941" s="69"/>
      <c r="BY1941" s="69"/>
      <c r="BZ1941" s="69"/>
      <c r="CA1941" s="69"/>
      <c r="CB1941" s="69"/>
      <c r="CC1941" s="69"/>
      <c r="CD1941" s="69"/>
      <c r="CE1941" s="69"/>
      <c r="CF1941" s="69"/>
      <c r="CG1941" s="69"/>
      <c r="CH1941" s="69"/>
      <c r="CI1941" s="69"/>
      <c r="CJ1941" s="69"/>
      <c r="CK1941" s="69"/>
      <c r="CL1941" s="83"/>
      <c r="CM1941" s="69"/>
    </row>
    <row r="1942" spans="10:91" x14ac:dyDescent="0.25">
      <c r="J1942" s="45"/>
      <c r="K1942" s="45"/>
      <c r="L1942" s="45"/>
      <c r="M1942" s="45"/>
      <c r="N1942" s="45"/>
      <c r="O1942" s="45"/>
      <c r="P1942" s="45"/>
      <c r="Q1942" s="45"/>
      <c r="R1942" s="45"/>
      <c r="AO1942" s="34"/>
      <c r="AP1942" s="34"/>
      <c r="AQ1942" s="34"/>
      <c r="AR1942" s="34"/>
      <c r="BR1942" s="69"/>
      <c r="BS1942" s="69"/>
      <c r="BT1942" s="69"/>
      <c r="BU1942" s="69"/>
      <c r="BV1942" s="69"/>
      <c r="BW1942" s="69"/>
      <c r="BX1942" s="69"/>
      <c r="BY1942" s="69"/>
      <c r="BZ1942" s="69"/>
      <c r="CA1942" s="69"/>
      <c r="CB1942" s="69"/>
      <c r="CC1942" s="69"/>
      <c r="CD1942" s="69"/>
      <c r="CE1942" s="69"/>
      <c r="CF1942" s="69"/>
      <c r="CG1942" s="69"/>
      <c r="CH1942" s="69"/>
      <c r="CI1942" s="69"/>
      <c r="CJ1942" s="69"/>
      <c r="CK1942" s="69"/>
      <c r="CL1942" s="83"/>
      <c r="CM1942" s="69"/>
    </row>
    <row r="1943" spans="10:91" x14ac:dyDescent="0.25">
      <c r="J1943" s="45"/>
      <c r="K1943" s="45"/>
      <c r="L1943" s="45"/>
      <c r="M1943" s="45"/>
      <c r="N1943" s="45"/>
      <c r="O1943" s="45"/>
      <c r="P1943" s="45"/>
      <c r="Q1943" s="45"/>
      <c r="R1943" s="45"/>
      <c r="AO1943" s="34"/>
      <c r="AP1943" s="34"/>
      <c r="AQ1943" s="34"/>
      <c r="AR1943" s="34"/>
      <c r="BR1943" s="69"/>
      <c r="BS1943" s="69"/>
      <c r="BT1943" s="69"/>
      <c r="BU1943" s="69"/>
      <c r="BV1943" s="69"/>
      <c r="BW1943" s="69"/>
      <c r="BX1943" s="69"/>
      <c r="BY1943" s="69"/>
      <c r="BZ1943" s="69"/>
      <c r="CA1943" s="69"/>
      <c r="CB1943" s="69"/>
      <c r="CC1943" s="69"/>
      <c r="CD1943" s="69"/>
      <c r="CE1943" s="69"/>
      <c r="CF1943" s="69"/>
      <c r="CG1943" s="69"/>
      <c r="CH1943" s="69"/>
      <c r="CI1943" s="69"/>
      <c r="CJ1943" s="69"/>
      <c r="CK1943" s="69"/>
      <c r="CL1943" s="83"/>
      <c r="CM1943" s="69"/>
    </row>
    <row r="1944" spans="10:91" x14ac:dyDescent="0.25">
      <c r="J1944" s="45"/>
      <c r="K1944" s="45"/>
      <c r="L1944" s="45"/>
      <c r="M1944" s="45"/>
      <c r="N1944" s="45"/>
      <c r="O1944" s="45"/>
      <c r="P1944" s="45"/>
      <c r="Q1944" s="45"/>
      <c r="R1944" s="45"/>
      <c r="AO1944" s="34"/>
      <c r="AP1944" s="34"/>
      <c r="AQ1944" s="34"/>
      <c r="AR1944" s="34"/>
      <c r="BR1944" s="69"/>
      <c r="BS1944" s="69"/>
      <c r="BT1944" s="69"/>
      <c r="BU1944" s="69"/>
      <c r="BV1944" s="69"/>
      <c r="BW1944" s="69"/>
      <c r="BX1944" s="69"/>
      <c r="BY1944" s="69"/>
      <c r="BZ1944" s="69"/>
      <c r="CA1944" s="69"/>
      <c r="CB1944" s="69"/>
      <c r="CC1944" s="69"/>
      <c r="CD1944" s="69"/>
      <c r="CE1944" s="69"/>
      <c r="CF1944" s="69"/>
      <c r="CG1944" s="69"/>
      <c r="CH1944" s="69"/>
      <c r="CI1944" s="69"/>
      <c r="CJ1944" s="69"/>
      <c r="CK1944" s="69"/>
      <c r="CL1944" s="83"/>
      <c r="CM1944" s="69"/>
    </row>
    <row r="1945" spans="10:91" x14ac:dyDescent="0.25">
      <c r="J1945" s="45"/>
      <c r="K1945" s="45"/>
      <c r="L1945" s="45"/>
      <c r="M1945" s="45"/>
      <c r="N1945" s="45"/>
      <c r="O1945" s="45"/>
      <c r="P1945" s="45"/>
      <c r="Q1945" s="45"/>
      <c r="R1945" s="45"/>
      <c r="AO1945" s="34"/>
      <c r="AP1945" s="34"/>
      <c r="AQ1945" s="34"/>
      <c r="AR1945" s="34"/>
      <c r="BR1945" s="69"/>
      <c r="BS1945" s="69"/>
      <c r="BT1945" s="69"/>
      <c r="BU1945" s="69"/>
      <c r="BV1945" s="69"/>
      <c r="BW1945" s="69"/>
      <c r="BX1945" s="69"/>
      <c r="BY1945" s="69"/>
      <c r="BZ1945" s="69"/>
      <c r="CA1945" s="69"/>
      <c r="CB1945" s="69"/>
      <c r="CC1945" s="69"/>
      <c r="CD1945" s="69"/>
      <c r="CE1945" s="69"/>
      <c r="CF1945" s="69"/>
      <c r="CG1945" s="69"/>
      <c r="CH1945" s="69"/>
      <c r="CI1945" s="69"/>
      <c r="CJ1945" s="69"/>
      <c r="CK1945" s="69"/>
      <c r="CL1945" s="83"/>
      <c r="CM1945" s="69"/>
    </row>
    <row r="1946" spans="10:91" x14ac:dyDescent="0.25">
      <c r="J1946" s="45"/>
      <c r="K1946" s="45"/>
      <c r="L1946" s="45"/>
      <c r="M1946" s="45"/>
      <c r="N1946" s="45"/>
      <c r="O1946" s="45"/>
      <c r="P1946" s="45"/>
      <c r="Q1946" s="45"/>
      <c r="R1946" s="45"/>
      <c r="AO1946" s="34"/>
      <c r="AP1946" s="34"/>
      <c r="AQ1946" s="34"/>
      <c r="AR1946" s="34"/>
      <c r="BR1946" s="69"/>
      <c r="BS1946" s="69"/>
      <c r="BT1946" s="69"/>
      <c r="BU1946" s="69"/>
      <c r="BV1946" s="69"/>
      <c r="BW1946" s="69"/>
      <c r="BX1946" s="69"/>
      <c r="BY1946" s="69"/>
      <c r="BZ1946" s="69"/>
      <c r="CA1946" s="69"/>
      <c r="CB1946" s="69"/>
      <c r="CC1946" s="69"/>
      <c r="CD1946" s="69"/>
      <c r="CE1946" s="69"/>
      <c r="CF1946" s="69"/>
      <c r="CG1946" s="69"/>
      <c r="CH1946" s="69"/>
      <c r="CI1946" s="69"/>
      <c r="CJ1946" s="69"/>
      <c r="CK1946" s="69"/>
      <c r="CL1946" s="83"/>
      <c r="CM1946" s="69"/>
    </row>
    <row r="1947" spans="10:91" x14ac:dyDescent="0.25">
      <c r="J1947" s="45"/>
      <c r="K1947" s="45"/>
      <c r="L1947" s="45"/>
      <c r="M1947" s="45"/>
      <c r="N1947" s="45"/>
      <c r="O1947" s="45"/>
      <c r="P1947" s="45"/>
      <c r="Q1947" s="45"/>
      <c r="R1947" s="45"/>
      <c r="AO1947" s="34"/>
      <c r="AP1947" s="34"/>
      <c r="AQ1947" s="34"/>
      <c r="AR1947" s="34"/>
      <c r="BR1947" s="69"/>
      <c r="BS1947" s="69"/>
      <c r="BT1947" s="69"/>
      <c r="BU1947" s="69"/>
      <c r="BV1947" s="69"/>
      <c r="BW1947" s="69"/>
      <c r="BX1947" s="69"/>
      <c r="BY1947" s="69"/>
      <c r="BZ1947" s="69"/>
      <c r="CA1947" s="69"/>
      <c r="CB1947" s="69"/>
      <c r="CC1947" s="69"/>
      <c r="CD1947" s="69"/>
      <c r="CE1947" s="69"/>
      <c r="CF1947" s="69"/>
      <c r="CG1947" s="69"/>
      <c r="CH1947" s="69"/>
      <c r="CI1947" s="69"/>
      <c r="CJ1947" s="69"/>
      <c r="CK1947" s="69"/>
      <c r="CL1947" s="83"/>
      <c r="CM1947" s="69"/>
    </row>
    <row r="1948" spans="10:91" x14ac:dyDescent="0.25">
      <c r="J1948" s="45"/>
      <c r="K1948" s="45"/>
      <c r="L1948" s="45"/>
      <c r="M1948" s="45"/>
      <c r="N1948" s="45"/>
      <c r="O1948" s="45"/>
      <c r="P1948" s="45"/>
      <c r="Q1948" s="45"/>
      <c r="R1948" s="45"/>
      <c r="AO1948" s="34"/>
      <c r="AP1948" s="34"/>
      <c r="AQ1948" s="34"/>
      <c r="AR1948" s="34"/>
      <c r="BR1948" s="69"/>
      <c r="BS1948" s="69"/>
      <c r="BT1948" s="69"/>
      <c r="BU1948" s="69"/>
      <c r="BV1948" s="69"/>
      <c r="BW1948" s="69"/>
      <c r="BX1948" s="69"/>
      <c r="BY1948" s="69"/>
      <c r="BZ1948" s="69"/>
      <c r="CA1948" s="69"/>
      <c r="CB1948" s="69"/>
      <c r="CC1948" s="69"/>
      <c r="CD1948" s="69"/>
      <c r="CE1948" s="69"/>
      <c r="CF1948" s="69"/>
      <c r="CG1948" s="69"/>
      <c r="CH1948" s="69"/>
      <c r="CI1948" s="69"/>
      <c r="CJ1948" s="69"/>
      <c r="CK1948" s="69"/>
      <c r="CL1948" s="83"/>
      <c r="CM1948" s="69"/>
    </row>
    <row r="1949" spans="10:91" x14ac:dyDescent="0.25">
      <c r="J1949" s="45"/>
      <c r="K1949" s="45"/>
      <c r="L1949" s="45"/>
      <c r="M1949" s="45"/>
      <c r="N1949" s="45"/>
      <c r="O1949" s="45"/>
      <c r="P1949" s="45"/>
      <c r="Q1949" s="45"/>
      <c r="R1949" s="45"/>
      <c r="AO1949" s="34"/>
      <c r="AP1949" s="34"/>
      <c r="AQ1949" s="34"/>
      <c r="AR1949" s="34"/>
      <c r="BR1949" s="69"/>
      <c r="BS1949" s="69"/>
      <c r="BT1949" s="69"/>
      <c r="BU1949" s="69"/>
      <c r="BV1949" s="69"/>
      <c r="BW1949" s="69"/>
      <c r="BX1949" s="69"/>
      <c r="BY1949" s="69"/>
      <c r="BZ1949" s="69"/>
      <c r="CA1949" s="69"/>
      <c r="CB1949" s="69"/>
      <c r="CC1949" s="69"/>
      <c r="CD1949" s="69"/>
      <c r="CE1949" s="69"/>
      <c r="CF1949" s="69"/>
      <c r="CG1949" s="69"/>
      <c r="CH1949" s="69"/>
      <c r="CI1949" s="69"/>
      <c r="CJ1949" s="69"/>
      <c r="CK1949" s="69"/>
      <c r="CL1949" s="83"/>
      <c r="CM1949" s="69"/>
    </row>
    <row r="1950" spans="10:91" x14ac:dyDescent="0.25">
      <c r="J1950" s="45"/>
      <c r="K1950" s="45"/>
      <c r="L1950" s="45"/>
      <c r="M1950" s="45"/>
      <c r="N1950" s="45"/>
      <c r="O1950" s="45"/>
      <c r="P1950" s="45"/>
      <c r="Q1950" s="45"/>
      <c r="R1950" s="45"/>
      <c r="AO1950" s="34"/>
      <c r="AP1950" s="34"/>
      <c r="AQ1950" s="34"/>
      <c r="AR1950" s="34"/>
      <c r="BR1950" s="69"/>
      <c r="BS1950" s="69"/>
      <c r="BT1950" s="69"/>
      <c r="BU1950" s="69"/>
      <c r="BV1950" s="69"/>
      <c r="BW1950" s="69"/>
      <c r="BX1950" s="69"/>
      <c r="BY1950" s="69"/>
      <c r="BZ1950" s="69"/>
      <c r="CA1950" s="69"/>
      <c r="CB1950" s="69"/>
      <c r="CC1950" s="69"/>
      <c r="CD1950" s="69"/>
      <c r="CE1950" s="69"/>
      <c r="CF1950" s="69"/>
      <c r="CG1950" s="69"/>
      <c r="CH1950" s="69"/>
      <c r="CI1950" s="69"/>
      <c r="CJ1950" s="69"/>
      <c r="CK1950" s="69"/>
      <c r="CL1950" s="83"/>
      <c r="CM1950" s="69"/>
    </row>
    <row r="1951" spans="10:91" x14ac:dyDescent="0.25">
      <c r="J1951" s="45"/>
      <c r="K1951" s="45"/>
      <c r="L1951" s="45"/>
      <c r="M1951" s="45"/>
      <c r="N1951" s="45"/>
      <c r="O1951" s="45"/>
      <c r="P1951" s="45"/>
      <c r="Q1951" s="45"/>
      <c r="R1951" s="45"/>
      <c r="AO1951" s="34"/>
      <c r="AP1951" s="34"/>
      <c r="AQ1951" s="34"/>
      <c r="AR1951" s="34"/>
      <c r="BR1951" s="69"/>
      <c r="BS1951" s="69"/>
      <c r="BT1951" s="69"/>
      <c r="BU1951" s="69"/>
      <c r="BV1951" s="69"/>
      <c r="BW1951" s="69"/>
      <c r="BX1951" s="69"/>
      <c r="BY1951" s="69"/>
      <c r="BZ1951" s="69"/>
      <c r="CA1951" s="69"/>
      <c r="CB1951" s="69"/>
      <c r="CC1951" s="69"/>
      <c r="CD1951" s="69"/>
      <c r="CE1951" s="69"/>
      <c r="CF1951" s="69"/>
      <c r="CG1951" s="69"/>
      <c r="CH1951" s="69"/>
      <c r="CI1951" s="69"/>
      <c r="CJ1951" s="69"/>
      <c r="CK1951" s="69"/>
      <c r="CL1951" s="83"/>
      <c r="CM1951" s="69"/>
    </row>
    <row r="1952" spans="10:91" x14ac:dyDescent="0.25">
      <c r="J1952" s="45"/>
      <c r="K1952" s="45"/>
      <c r="L1952" s="45"/>
      <c r="M1952" s="45"/>
      <c r="N1952" s="45"/>
      <c r="O1952" s="45"/>
      <c r="P1952" s="45"/>
      <c r="Q1952" s="45"/>
      <c r="R1952" s="45"/>
      <c r="AO1952" s="34"/>
      <c r="AP1952" s="34"/>
      <c r="AQ1952" s="34"/>
      <c r="AR1952" s="34"/>
      <c r="BR1952" s="69"/>
      <c r="BS1952" s="69"/>
      <c r="BT1952" s="69"/>
      <c r="BU1952" s="69"/>
      <c r="BV1952" s="69"/>
      <c r="BW1952" s="69"/>
      <c r="BX1952" s="69"/>
      <c r="BY1952" s="69"/>
      <c r="BZ1952" s="69"/>
      <c r="CA1952" s="69"/>
      <c r="CB1952" s="69"/>
      <c r="CC1952" s="69"/>
      <c r="CD1952" s="69"/>
      <c r="CE1952" s="69"/>
      <c r="CF1952" s="69"/>
      <c r="CG1952" s="69"/>
      <c r="CH1952" s="69"/>
      <c r="CI1952" s="69"/>
      <c r="CJ1952" s="69"/>
      <c r="CK1952" s="69"/>
      <c r="CL1952" s="83"/>
      <c r="CM1952" s="69"/>
    </row>
    <row r="1953" spans="10:91" x14ac:dyDescent="0.25">
      <c r="J1953" s="45"/>
      <c r="K1953" s="45"/>
      <c r="L1953" s="45"/>
      <c r="M1953" s="45"/>
      <c r="N1953" s="45"/>
      <c r="O1953" s="45"/>
      <c r="P1953" s="45"/>
      <c r="Q1953" s="45"/>
      <c r="R1953" s="45"/>
      <c r="AO1953" s="34"/>
      <c r="AP1953" s="34"/>
      <c r="AQ1953" s="34"/>
      <c r="AR1953" s="34"/>
      <c r="BR1953" s="69"/>
      <c r="BS1953" s="69"/>
      <c r="BT1953" s="69"/>
      <c r="BU1953" s="69"/>
      <c r="BV1953" s="69"/>
      <c r="BW1953" s="69"/>
      <c r="BX1953" s="69"/>
      <c r="BY1953" s="69"/>
      <c r="BZ1953" s="69"/>
      <c r="CA1953" s="69"/>
      <c r="CB1953" s="69"/>
      <c r="CC1953" s="69"/>
      <c r="CD1953" s="69"/>
      <c r="CE1953" s="69"/>
      <c r="CF1953" s="69"/>
      <c r="CG1953" s="69"/>
      <c r="CH1953" s="69"/>
      <c r="CI1953" s="69"/>
      <c r="CJ1953" s="69"/>
      <c r="CK1953" s="69"/>
      <c r="CL1953" s="83"/>
      <c r="CM1953" s="69"/>
    </row>
    <row r="1954" spans="10:91" x14ac:dyDescent="0.25">
      <c r="J1954" s="45"/>
      <c r="K1954" s="45"/>
      <c r="L1954" s="45"/>
      <c r="M1954" s="45"/>
      <c r="N1954" s="45"/>
      <c r="O1954" s="45"/>
      <c r="P1954" s="45"/>
      <c r="Q1954" s="45"/>
      <c r="R1954" s="45"/>
      <c r="AO1954" s="34"/>
      <c r="AP1954" s="34"/>
      <c r="AQ1954" s="34"/>
      <c r="AR1954" s="34"/>
      <c r="BR1954" s="69"/>
      <c r="BS1954" s="69"/>
      <c r="BT1954" s="69"/>
      <c r="BU1954" s="69"/>
      <c r="BV1954" s="69"/>
      <c r="BW1954" s="69"/>
      <c r="BX1954" s="69"/>
      <c r="BY1954" s="69"/>
      <c r="BZ1954" s="69"/>
      <c r="CA1954" s="69"/>
      <c r="CB1954" s="69"/>
      <c r="CC1954" s="69"/>
      <c r="CD1954" s="69"/>
      <c r="CE1954" s="69"/>
      <c r="CF1954" s="69"/>
      <c r="CG1954" s="69"/>
      <c r="CH1954" s="69"/>
      <c r="CI1954" s="69"/>
      <c r="CJ1954" s="69"/>
      <c r="CK1954" s="69"/>
      <c r="CL1954" s="83"/>
      <c r="CM1954" s="69"/>
    </row>
    <row r="1955" spans="10:91" x14ac:dyDescent="0.25">
      <c r="J1955" s="45"/>
      <c r="K1955" s="45"/>
      <c r="L1955" s="45"/>
      <c r="M1955" s="45"/>
      <c r="N1955" s="45"/>
      <c r="O1955" s="45"/>
      <c r="P1955" s="45"/>
      <c r="Q1955" s="45"/>
      <c r="R1955" s="45"/>
      <c r="AO1955" s="34"/>
      <c r="AP1955" s="34"/>
      <c r="AQ1955" s="34"/>
      <c r="AR1955" s="34"/>
      <c r="BR1955" s="69"/>
      <c r="BS1955" s="69"/>
      <c r="BT1955" s="69"/>
      <c r="BU1955" s="69"/>
      <c r="BV1955" s="69"/>
      <c r="BW1955" s="69"/>
      <c r="BX1955" s="69"/>
      <c r="BY1955" s="69"/>
      <c r="BZ1955" s="69"/>
      <c r="CA1955" s="69"/>
      <c r="CB1955" s="69"/>
      <c r="CC1955" s="69"/>
      <c r="CD1955" s="69"/>
      <c r="CE1955" s="69"/>
      <c r="CF1955" s="69"/>
      <c r="CG1955" s="69"/>
      <c r="CH1955" s="69"/>
      <c r="CI1955" s="69"/>
      <c r="CJ1955" s="69"/>
      <c r="CK1955" s="69"/>
      <c r="CL1955" s="83"/>
      <c r="CM1955" s="69"/>
    </row>
    <row r="1956" spans="10:91" x14ac:dyDescent="0.25">
      <c r="J1956" s="45"/>
      <c r="K1956" s="45"/>
      <c r="L1956" s="45"/>
      <c r="M1956" s="45"/>
      <c r="N1956" s="45"/>
      <c r="O1956" s="45"/>
      <c r="P1956" s="45"/>
      <c r="Q1956" s="45"/>
      <c r="R1956" s="45"/>
      <c r="AO1956" s="34"/>
      <c r="AP1956" s="34"/>
      <c r="AQ1956" s="34"/>
      <c r="AR1956" s="34"/>
      <c r="BR1956" s="69"/>
      <c r="BS1956" s="69"/>
      <c r="BT1956" s="69"/>
      <c r="BU1956" s="69"/>
      <c r="BV1956" s="69"/>
      <c r="BW1956" s="69"/>
      <c r="BX1956" s="69"/>
      <c r="BY1956" s="69"/>
      <c r="BZ1956" s="69"/>
      <c r="CA1956" s="69"/>
      <c r="CB1956" s="69"/>
      <c r="CC1956" s="69"/>
      <c r="CD1956" s="69"/>
      <c r="CE1956" s="69"/>
      <c r="CF1956" s="69"/>
      <c r="CG1956" s="69"/>
      <c r="CH1956" s="69"/>
      <c r="CI1956" s="69"/>
      <c r="CJ1956" s="69"/>
      <c r="CK1956" s="69"/>
      <c r="CL1956" s="83"/>
      <c r="CM1956" s="69"/>
    </row>
    <row r="1957" spans="10:91" x14ac:dyDescent="0.25">
      <c r="J1957" s="45"/>
      <c r="K1957" s="45"/>
      <c r="L1957" s="45"/>
      <c r="M1957" s="45"/>
      <c r="N1957" s="45"/>
      <c r="O1957" s="45"/>
      <c r="P1957" s="45"/>
      <c r="Q1957" s="45"/>
      <c r="R1957" s="45"/>
      <c r="AO1957" s="34"/>
      <c r="AP1957" s="34"/>
      <c r="AQ1957" s="34"/>
      <c r="AR1957" s="34"/>
      <c r="BR1957" s="69"/>
      <c r="BS1957" s="69"/>
      <c r="BT1957" s="69"/>
      <c r="BU1957" s="69"/>
      <c r="BV1957" s="69"/>
      <c r="BW1957" s="69"/>
      <c r="BX1957" s="69"/>
      <c r="BY1957" s="69"/>
      <c r="BZ1957" s="69"/>
      <c r="CA1957" s="69"/>
      <c r="CB1957" s="69"/>
      <c r="CC1957" s="69"/>
      <c r="CD1957" s="69"/>
      <c r="CE1957" s="69"/>
      <c r="CF1957" s="69"/>
      <c r="CG1957" s="69"/>
      <c r="CH1957" s="69"/>
      <c r="CI1957" s="69"/>
      <c r="CJ1957" s="69"/>
      <c r="CK1957" s="69"/>
      <c r="CL1957" s="83"/>
      <c r="CM1957" s="69"/>
    </row>
    <row r="1958" spans="10:91" x14ac:dyDescent="0.25">
      <c r="J1958" s="45"/>
      <c r="K1958" s="45"/>
      <c r="L1958" s="45"/>
      <c r="M1958" s="45"/>
      <c r="N1958" s="45"/>
      <c r="O1958" s="45"/>
      <c r="P1958" s="45"/>
      <c r="Q1958" s="45"/>
      <c r="R1958" s="45"/>
      <c r="AO1958" s="34"/>
      <c r="AP1958" s="34"/>
      <c r="AQ1958" s="34"/>
      <c r="AR1958" s="34"/>
      <c r="BR1958" s="69"/>
      <c r="BS1958" s="69"/>
      <c r="BT1958" s="69"/>
      <c r="BU1958" s="69"/>
      <c r="BV1958" s="69"/>
      <c r="BW1958" s="69"/>
      <c r="BX1958" s="69"/>
      <c r="BY1958" s="69"/>
      <c r="BZ1958" s="69"/>
      <c r="CA1958" s="69"/>
      <c r="CB1958" s="69"/>
      <c r="CC1958" s="69"/>
      <c r="CD1958" s="69"/>
      <c r="CE1958" s="69"/>
      <c r="CF1958" s="69"/>
      <c r="CG1958" s="69"/>
      <c r="CH1958" s="69"/>
      <c r="CI1958" s="69"/>
      <c r="CJ1958" s="69"/>
      <c r="CK1958" s="69"/>
      <c r="CL1958" s="83"/>
      <c r="CM1958" s="69"/>
    </row>
    <row r="1959" spans="10:91" x14ac:dyDescent="0.25">
      <c r="J1959" s="45"/>
      <c r="K1959" s="45"/>
      <c r="L1959" s="45"/>
      <c r="M1959" s="45"/>
      <c r="N1959" s="45"/>
      <c r="O1959" s="45"/>
      <c r="P1959" s="45"/>
      <c r="Q1959" s="45"/>
      <c r="R1959" s="45"/>
      <c r="AO1959" s="34"/>
      <c r="AP1959" s="34"/>
      <c r="AQ1959" s="34"/>
      <c r="AR1959" s="34"/>
      <c r="BR1959" s="69"/>
      <c r="BS1959" s="69"/>
      <c r="BT1959" s="69"/>
      <c r="BU1959" s="69"/>
      <c r="BV1959" s="69"/>
      <c r="BW1959" s="69"/>
      <c r="BX1959" s="69"/>
      <c r="BY1959" s="69"/>
      <c r="BZ1959" s="69"/>
      <c r="CA1959" s="69"/>
      <c r="CB1959" s="69"/>
      <c r="CC1959" s="69"/>
      <c r="CD1959" s="69"/>
      <c r="CE1959" s="69"/>
      <c r="CF1959" s="69"/>
      <c r="CG1959" s="69"/>
      <c r="CH1959" s="69"/>
      <c r="CI1959" s="69"/>
      <c r="CJ1959" s="69"/>
      <c r="CK1959" s="69"/>
      <c r="CL1959" s="83"/>
      <c r="CM1959" s="69"/>
    </row>
    <row r="1960" spans="10:91" x14ac:dyDescent="0.25">
      <c r="J1960" s="45"/>
      <c r="K1960" s="45"/>
      <c r="L1960" s="45"/>
      <c r="M1960" s="45"/>
      <c r="N1960" s="45"/>
      <c r="O1960" s="45"/>
      <c r="P1960" s="45"/>
      <c r="Q1960" s="45"/>
      <c r="R1960" s="45"/>
      <c r="AO1960" s="34"/>
      <c r="AP1960" s="34"/>
      <c r="AQ1960" s="34"/>
      <c r="AR1960" s="34"/>
      <c r="BR1960" s="69"/>
      <c r="BS1960" s="69"/>
      <c r="BT1960" s="69"/>
      <c r="BU1960" s="69"/>
      <c r="BV1960" s="69"/>
      <c r="BW1960" s="69"/>
      <c r="BX1960" s="69"/>
      <c r="BY1960" s="69"/>
      <c r="BZ1960" s="69"/>
      <c r="CA1960" s="69"/>
      <c r="CB1960" s="69"/>
      <c r="CC1960" s="69"/>
      <c r="CD1960" s="69"/>
      <c r="CE1960" s="69"/>
      <c r="CF1960" s="69"/>
      <c r="CG1960" s="69"/>
      <c r="CH1960" s="69"/>
      <c r="CI1960" s="69"/>
      <c r="CJ1960" s="69"/>
      <c r="CK1960" s="69"/>
      <c r="CL1960" s="83"/>
      <c r="CM1960" s="69"/>
    </row>
    <row r="1961" spans="10:91" x14ac:dyDescent="0.25">
      <c r="J1961" s="45"/>
      <c r="K1961" s="45"/>
      <c r="L1961" s="45"/>
      <c r="M1961" s="45"/>
      <c r="N1961" s="45"/>
      <c r="O1961" s="45"/>
      <c r="P1961" s="45"/>
      <c r="Q1961" s="45"/>
      <c r="R1961" s="45"/>
      <c r="AO1961" s="34"/>
      <c r="AP1961" s="34"/>
      <c r="AQ1961" s="34"/>
      <c r="AR1961" s="34"/>
      <c r="BR1961" s="69"/>
      <c r="BS1961" s="69"/>
      <c r="BT1961" s="69"/>
      <c r="BU1961" s="69"/>
      <c r="BV1961" s="69"/>
      <c r="BW1961" s="69"/>
      <c r="BX1961" s="69"/>
      <c r="BY1961" s="69"/>
      <c r="BZ1961" s="69"/>
      <c r="CA1961" s="69"/>
      <c r="CB1961" s="69"/>
      <c r="CC1961" s="69"/>
      <c r="CD1961" s="69"/>
      <c r="CE1961" s="69"/>
      <c r="CF1961" s="69"/>
      <c r="CG1961" s="69"/>
      <c r="CH1961" s="69"/>
      <c r="CI1961" s="69"/>
      <c r="CJ1961" s="69"/>
      <c r="CK1961" s="69"/>
      <c r="CL1961" s="83"/>
      <c r="CM1961" s="69"/>
    </row>
    <row r="1962" spans="10:91" x14ac:dyDescent="0.25">
      <c r="J1962" s="45"/>
      <c r="K1962" s="45"/>
      <c r="L1962" s="45"/>
      <c r="M1962" s="45"/>
      <c r="N1962" s="45"/>
      <c r="O1962" s="45"/>
      <c r="P1962" s="45"/>
      <c r="Q1962" s="45"/>
      <c r="R1962" s="45"/>
      <c r="AO1962" s="34"/>
      <c r="AP1962" s="34"/>
      <c r="AQ1962" s="34"/>
      <c r="AR1962" s="34"/>
      <c r="BR1962" s="69"/>
      <c r="BS1962" s="69"/>
      <c r="BT1962" s="69"/>
      <c r="BU1962" s="69"/>
      <c r="BV1962" s="69"/>
      <c r="BW1962" s="69"/>
      <c r="BX1962" s="69"/>
      <c r="BY1962" s="69"/>
      <c r="BZ1962" s="69"/>
      <c r="CA1962" s="69"/>
      <c r="CB1962" s="69"/>
      <c r="CC1962" s="69"/>
      <c r="CD1962" s="69"/>
      <c r="CE1962" s="69"/>
      <c r="CF1962" s="69"/>
      <c r="CG1962" s="69"/>
      <c r="CH1962" s="69"/>
      <c r="CI1962" s="69"/>
      <c r="CJ1962" s="69"/>
      <c r="CK1962" s="69"/>
      <c r="CL1962" s="83"/>
      <c r="CM1962" s="69"/>
    </row>
    <row r="1963" spans="10:91" x14ac:dyDescent="0.25">
      <c r="J1963" s="45"/>
      <c r="K1963" s="45"/>
      <c r="L1963" s="45"/>
      <c r="M1963" s="45"/>
      <c r="N1963" s="45"/>
      <c r="O1963" s="45"/>
      <c r="P1963" s="45"/>
      <c r="Q1963" s="45"/>
      <c r="R1963" s="45"/>
      <c r="AO1963" s="34"/>
      <c r="AP1963" s="34"/>
      <c r="AQ1963" s="34"/>
      <c r="AR1963" s="34"/>
      <c r="BR1963" s="69"/>
      <c r="BS1963" s="69"/>
      <c r="BT1963" s="69"/>
      <c r="BU1963" s="69"/>
      <c r="BV1963" s="69"/>
      <c r="BW1963" s="69"/>
      <c r="BX1963" s="69"/>
      <c r="BY1963" s="69"/>
      <c r="BZ1963" s="69"/>
      <c r="CA1963" s="69"/>
      <c r="CB1963" s="69"/>
      <c r="CC1963" s="69"/>
      <c r="CD1963" s="69"/>
      <c r="CE1963" s="69"/>
      <c r="CF1963" s="69"/>
      <c r="CG1963" s="69"/>
      <c r="CH1963" s="69"/>
      <c r="CI1963" s="69"/>
      <c r="CJ1963" s="69"/>
      <c r="CK1963" s="69"/>
      <c r="CL1963" s="83"/>
      <c r="CM1963" s="69"/>
    </row>
    <row r="1964" spans="10:91" x14ac:dyDescent="0.25">
      <c r="J1964" s="45"/>
      <c r="K1964" s="45"/>
      <c r="L1964" s="45"/>
      <c r="M1964" s="45"/>
      <c r="N1964" s="45"/>
      <c r="O1964" s="45"/>
      <c r="P1964" s="45"/>
      <c r="Q1964" s="45"/>
      <c r="R1964" s="45"/>
      <c r="AO1964" s="34"/>
      <c r="AP1964" s="34"/>
      <c r="AQ1964" s="34"/>
      <c r="AR1964" s="34"/>
      <c r="BR1964" s="69"/>
      <c r="BS1964" s="69"/>
      <c r="BT1964" s="69"/>
      <c r="BU1964" s="69"/>
      <c r="BV1964" s="69"/>
      <c r="BW1964" s="69"/>
      <c r="BX1964" s="69"/>
      <c r="BY1964" s="69"/>
      <c r="BZ1964" s="69"/>
      <c r="CA1964" s="69"/>
      <c r="CB1964" s="69"/>
      <c r="CC1964" s="69"/>
      <c r="CD1964" s="69"/>
      <c r="CE1964" s="69"/>
      <c r="CF1964" s="69"/>
      <c r="CG1964" s="69"/>
      <c r="CH1964" s="69"/>
      <c r="CI1964" s="69"/>
      <c r="CJ1964" s="69"/>
      <c r="CK1964" s="69"/>
      <c r="CL1964" s="83"/>
      <c r="CM1964" s="69"/>
    </row>
    <row r="1965" spans="10:91" x14ac:dyDescent="0.25">
      <c r="J1965" s="45"/>
      <c r="K1965" s="45"/>
      <c r="L1965" s="45"/>
      <c r="M1965" s="45"/>
      <c r="N1965" s="45"/>
      <c r="O1965" s="45"/>
      <c r="P1965" s="45"/>
      <c r="Q1965" s="45"/>
      <c r="R1965" s="45"/>
      <c r="AO1965" s="34"/>
      <c r="AP1965" s="34"/>
      <c r="AQ1965" s="34"/>
      <c r="AR1965" s="34"/>
      <c r="BR1965" s="69"/>
      <c r="BS1965" s="69"/>
      <c r="BT1965" s="69"/>
      <c r="BU1965" s="69"/>
      <c r="BV1965" s="69"/>
      <c r="BW1965" s="69"/>
      <c r="BX1965" s="69"/>
      <c r="BY1965" s="69"/>
      <c r="BZ1965" s="69"/>
      <c r="CA1965" s="69"/>
      <c r="CB1965" s="69"/>
      <c r="CC1965" s="69"/>
      <c r="CD1965" s="69"/>
      <c r="CE1965" s="69"/>
      <c r="CF1965" s="69"/>
      <c r="CG1965" s="69"/>
      <c r="CH1965" s="69"/>
      <c r="CI1965" s="69"/>
      <c r="CJ1965" s="69"/>
      <c r="CK1965" s="69"/>
      <c r="CL1965" s="83"/>
      <c r="CM1965" s="69"/>
    </row>
    <row r="1966" spans="10:91" x14ac:dyDescent="0.25">
      <c r="J1966" s="45"/>
      <c r="K1966" s="45"/>
      <c r="L1966" s="45"/>
      <c r="M1966" s="45"/>
      <c r="N1966" s="45"/>
      <c r="O1966" s="45"/>
      <c r="P1966" s="45"/>
      <c r="Q1966" s="45"/>
      <c r="R1966" s="45"/>
      <c r="AO1966" s="34"/>
      <c r="AP1966" s="34"/>
      <c r="AQ1966" s="34"/>
      <c r="AR1966" s="34"/>
      <c r="BR1966" s="69"/>
      <c r="BS1966" s="69"/>
      <c r="BT1966" s="69"/>
      <c r="BU1966" s="69"/>
      <c r="BV1966" s="69"/>
      <c r="BW1966" s="69"/>
      <c r="BX1966" s="69"/>
      <c r="BY1966" s="69"/>
      <c r="BZ1966" s="69"/>
      <c r="CA1966" s="69"/>
      <c r="CB1966" s="69"/>
      <c r="CC1966" s="69"/>
      <c r="CD1966" s="69"/>
      <c r="CE1966" s="69"/>
      <c r="CF1966" s="69"/>
      <c r="CG1966" s="69"/>
      <c r="CH1966" s="69"/>
      <c r="CI1966" s="69"/>
      <c r="CJ1966" s="69"/>
      <c r="CK1966" s="69"/>
      <c r="CL1966" s="83"/>
      <c r="CM1966" s="69"/>
    </row>
    <row r="1967" spans="10:91" x14ac:dyDescent="0.25">
      <c r="J1967" s="45"/>
      <c r="K1967" s="45"/>
      <c r="L1967" s="45"/>
      <c r="M1967" s="45"/>
      <c r="N1967" s="45"/>
      <c r="O1967" s="45"/>
      <c r="P1967" s="45"/>
      <c r="Q1967" s="45"/>
      <c r="R1967" s="45"/>
      <c r="AO1967" s="34"/>
      <c r="AP1967" s="34"/>
      <c r="AQ1967" s="34"/>
      <c r="AR1967" s="34"/>
      <c r="BR1967" s="69"/>
      <c r="BS1967" s="69"/>
      <c r="BT1967" s="69"/>
      <c r="BU1967" s="69"/>
      <c r="BV1967" s="69"/>
      <c r="BW1967" s="69"/>
      <c r="BX1967" s="69"/>
      <c r="BY1967" s="69"/>
      <c r="BZ1967" s="69"/>
      <c r="CA1967" s="69"/>
      <c r="CB1967" s="69"/>
      <c r="CC1967" s="69"/>
      <c r="CD1967" s="69"/>
      <c r="CE1967" s="69"/>
      <c r="CF1967" s="69"/>
      <c r="CG1967" s="69"/>
      <c r="CH1967" s="69"/>
      <c r="CI1967" s="69"/>
      <c r="CJ1967" s="69"/>
      <c r="CK1967" s="69"/>
      <c r="CL1967" s="83"/>
      <c r="CM1967" s="69"/>
    </row>
    <row r="1968" spans="10:91" x14ac:dyDescent="0.25">
      <c r="J1968" s="45"/>
      <c r="K1968" s="45"/>
      <c r="L1968" s="45"/>
      <c r="M1968" s="45"/>
      <c r="N1968" s="45"/>
      <c r="O1968" s="45"/>
      <c r="P1968" s="45"/>
      <c r="Q1968" s="45"/>
      <c r="R1968" s="45"/>
      <c r="AO1968" s="34"/>
      <c r="AP1968" s="34"/>
      <c r="AQ1968" s="34"/>
      <c r="AR1968" s="34"/>
      <c r="BR1968" s="69"/>
      <c r="BS1968" s="69"/>
      <c r="BT1968" s="69"/>
      <c r="BU1968" s="69"/>
      <c r="BV1968" s="69"/>
      <c r="BW1968" s="69"/>
      <c r="BX1968" s="69"/>
      <c r="BY1968" s="69"/>
      <c r="BZ1968" s="69"/>
      <c r="CA1968" s="69"/>
      <c r="CB1968" s="69"/>
      <c r="CC1968" s="69"/>
      <c r="CD1968" s="69"/>
      <c r="CE1968" s="69"/>
      <c r="CF1968" s="69"/>
      <c r="CG1968" s="69"/>
      <c r="CH1968" s="69"/>
      <c r="CI1968" s="69"/>
      <c r="CJ1968" s="69"/>
      <c r="CK1968" s="69"/>
      <c r="CL1968" s="83"/>
      <c r="CM1968" s="69"/>
    </row>
    <row r="1969" spans="10:91" x14ac:dyDescent="0.25">
      <c r="J1969" s="45"/>
      <c r="K1969" s="45"/>
      <c r="L1969" s="45"/>
      <c r="M1969" s="45"/>
      <c r="N1969" s="45"/>
      <c r="O1969" s="45"/>
      <c r="P1969" s="45"/>
      <c r="Q1969" s="45"/>
      <c r="R1969" s="45"/>
      <c r="AO1969" s="34"/>
      <c r="AP1969" s="34"/>
      <c r="AQ1969" s="34"/>
      <c r="AR1969" s="34"/>
      <c r="BR1969" s="69"/>
      <c r="BS1969" s="69"/>
      <c r="BT1969" s="69"/>
      <c r="BU1969" s="69"/>
      <c r="BV1969" s="69"/>
      <c r="BW1969" s="69"/>
      <c r="BX1969" s="69"/>
      <c r="BY1969" s="69"/>
      <c r="BZ1969" s="69"/>
      <c r="CA1969" s="69"/>
      <c r="CB1969" s="69"/>
      <c r="CC1969" s="69"/>
      <c r="CD1969" s="69"/>
      <c r="CE1969" s="69"/>
      <c r="CF1969" s="69"/>
      <c r="CG1969" s="69"/>
      <c r="CH1969" s="69"/>
      <c r="CI1969" s="69"/>
      <c r="CJ1969" s="69"/>
      <c r="CK1969" s="69"/>
      <c r="CL1969" s="83"/>
      <c r="CM1969" s="69"/>
    </row>
    <row r="1970" spans="10:91" x14ac:dyDescent="0.25">
      <c r="J1970" s="45"/>
      <c r="K1970" s="45"/>
      <c r="L1970" s="45"/>
      <c r="M1970" s="45"/>
      <c r="N1970" s="45"/>
      <c r="O1970" s="45"/>
      <c r="P1970" s="45"/>
      <c r="Q1970" s="45"/>
      <c r="R1970" s="45"/>
      <c r="AO1970" s="34"/>
      <c r="AP1970" s="34"/>
      <c r="AQ1970" s="34"/>
      <c r="AR1970" s="34"/>
      <c r="BR1970" s="69"/>
      <c r="BS1970" s="69"/>
      <c r="BT1970" s="69"/>
      <c r="BU1970" s="69"/>
      <c r="BV1970" s="69"/>
      <c r="BW1970" s="69"/>
      <c r="BX1970" s="69"/>
      <c r="BY1970" s="69"/>
      <c r="BZ1970" s="69"/>
      <c r="CA1970" s="69"/>
      <c r="CB1970" s="69"/>
      <c r="CC1970" s="69"/>
      <c r="CD1970" s="69"/>
      <c r="CE1970" s="69"/>
      <c r="CF1970" s="69"/>
      <c r="CG1970" s="69"/>
      <c r="CH1970" s="69"/>
      <c r="CI1970" s="69"/>
      <c r="CJ1970" s="69"/>
      <c r="CK1970" s="69"/>
      <c r="CL1970" s="83"/>
      <c r="CM1970" s="69"/>
    </row>
    <row r="1971" spans="10:91" x14ac:dyDescent="0.25">
      <c r="J1971" s="45"/>
      <c r="K1971" s="45"/>
      <c r="L1971" s="45"/>
      <c r="M1971" s="45"/>
      <c r="N1971" s="45"/>
      <c r="O1971" s="45"/>
      <c r="P1971" s="45"/>
      <c r="Q1971" s="45"/>
      <c r="R1971" s="45"/>
      <c r="AO1971" s="34"/>
      <c r="AP1971" s="34"/>
      <c r="AQ1971" s="34"/>
      <c r="AR1971" s="34"/>
      <c r="BR1971" s="69"/>
      <c r="BS1971" s="69"/>
      <c r="BT1971" s="69"/>
      <c r="BU1971" s="69"/>
      <c r="BV1971" s="69"/>
      <c r="BW1971" s="69"/>
      <c r="BX1971" s="69"/>
      <c r="BY1971" s="69"/>
      <c r="BZ1971" s="69"/>
      <c r="CA1971" s="69"/>
      <c r="CB1971" s="69"/>
      <c r="CC1971" s="69"/>
      <c r="CD1971" s="69"/>
      <c r="CE1971" s="69"/>
      <c r="CF1971" s="69"/>
      <c r="CG1971" s="69"/>
      <c r="CH1971" s="69"/>
      <c r="CI1971" s="69"/>
      <c r="CJ1971" s="69"/>
      <c r="CK1971" s="69"/>
      <c r="CL1971" s="83"/>
      <c r="CM1971" s="69"/>
    </row>
    <row r="1972" spans="10:91" x14ac:dyDescent="0.25">
      <c r="J1972" s="45"/>
      <c r="K1972" s="45"/>
      <c r="L1972" s="45"/>
      <c r="M1972" s="45"/>
      <c r="N1972" s="45"/>
      <c r="O1972" s="45"/>
      <c r="P1972" s="45"/>
      <c r="Q1972" s="45"/>
      <c r="R1972" s="45"/>
      <c r="AO1972" s="34"/>
      <c r="AP1972" s="34"/>
      <c r="AQ1972" s="34"/>
      <c r="AR1972" s="34"/>
      <c r="BR1972" s="69"/>
      <c r="BS1972" s="69"/>
      <c r="BT1972" s="69"/>
      <c r="BU1972" s="69"/>
      <c r="BV1972" s="69"/>
      <c r="BW1972" s="69"/>
      <c r="BX1972" s="69"/>
      <c r="BY1972" s="69"/>
      <c r="BZ1972" s="69"/>
      <c r="CA1972" s="69"/>
      <c r="CB1972" s="69"/>
      <c r="CC1972" s="69"/>
      <c r="CD1972" s="69"/>
      <c r="CE1972" s="69"/>
      <c r="CF1972" s="69"/>
      <c r="CG1972" s="69"/>
      <c r="CH1972" s="69"/>
      <c r="CI1972" s="69"/>
      <c r="CJ1972" s="69"/>
      <c r="CK1972" s="69"/>
      <c r="CL1972" s="83"/>
      <c r="CM1972" s="69"/>
    </row>
    <row r="1973" spans="10:91" x14ac:dyDescent="0.25">
      <c r="J1973" s="45"/>
      <c r="K1973" s="45"/>
      <c r="L1973" s="45"/>
      <c r="M1973" s="45"/>
      <c r="N1973" s="45"/>
      <c r="O1973" s="45"/>
      <c r="P1973" s="45"/>
      <c r="Q1973" s="45"/>
      <c r="R1973" s="45"/>
      <c r="AO1973" s="34"/>
      <c r="AP1973" s="34"/>
      <c r="AQ1973" s="34"/>
      <c r="AR1973" s="34"/>
      <c r="BR1973" s="69"/>
      <c r="BS1973" s="69"/>
      <c r="BT1973" s="69"/>
      <c r="BU1973" s="69"/>
      <c r="BV1973" s="69"/>
      <c r="BW1973" s="69"/>
      <c r="BX1973" s="69"/>
      <c r="BY1973" s="69"/>
      <c r="BZ1973" s="69"/>
      <c r="CA1973" s="69"/>
      <c r="CB1973" s="69"/>
      <c r="CC1973" s="69"/>
      <c r="CD1973" s="69"/>
      <c r="CE1973" s="69"/>
      <c r="CF1973" s="69"/>
      <c r="CG1973" s="69"/>
      <c r="CH1973" s="69"/>
      <c r="CI1973" s="69"/>
      <c r="CJ1973" s="69"/>
      <c r="CK1973" s="69"/>
      <c r="CL1973" s="83"/>
      <c r="CM1973" s="69"/>
    </row>
    <row r="1974" spans="10:91" x14ac:dyDescent="0.25">
      <c r="J1974" s="45"/>
      <c r="K1974" s="45"/>
      <c r="L1974" s="45"/>
      <c r="M1974" s="45"/>
      <c r="N1974" s="45"/>
      <c r="O1974" s="45"/>
      <c r="P1974" s="45"/>
      <c r="Q1974" s="45"/>
      <c r="R1974" s="45"/>
      <c r="AO1974" s="34"/>
      <c r="AP1974" s="34"/>
      <c r="AQ1974" s="34"/>
      <c r="AR1974" s="34"/>
      <c r="BR1974" s="69"/>
      <c r="BS1974" s="69"/>
      <c r="BT1974" s="69"/>
      <c r="BU1974" s="69"/>
      <c r="BV1974" s="69"/>
      <c r="BW1974" s="69"/>
      <c r="BX1974" s="69"/>
      <c r="BY1974" s="69"/>
      <c r="BZ1974" s="69"/>
      <c r="CA1974" s="69"/>
      <c r="CB1974" s="69"/>
      <c r="CC1974" s="69"/>
      <c r="CD1974" s="69"/>
      <c r="CE1974" s="69"/>
      <c r="CF1974" s="69"/>
      <c r="CG1974" s="69"/>
      <c r="CH1974" s="69"/>
      <c r="CI1974" s="69"/>
      <c r="CJ1974" s="69"/>
      <c r="CK1974" s="69"/>
      <c r="CL1974" s="83"/>
      <c r="CM1974" s="69"/>
    </row>
    <row r="1975" spans="10:91" x14ac:dyDescent="0.25">
      <c r="J1975" s="45"/>
      <c r="K1975" s="45"/>
      <c r="L1975" s="45"/>
      <c r="M1975" s="45"/>
      <c r="N1975" s="45"/>
      <c r="O1975" s="45"/>
      <c r="P1975" s="45"/>
      <c r="Q1975" s="45"/>
      <c r="R1975" s="45"/>
      <c r="AO1975" s="34"/>
      <c r="AP1975" s="34"/>
      <c r="AQ1975" s="34"/>
      <c r="AR1975" s="34"/>
      <c r="BR1975" s="69"/>
      <c r="BS1975" s="69"/>
      <c r="BT1975" s="69"/>
      <c r="BU1975" s="69"/>
      <c r="BV1975" s="69"/>
      <c r="BW1975" s="69"/>
      <c r="BX1975" s="69"/>
      <c r="BY1975" s="69"/>
      <c r="BZ1975" s="69"/>
      <c r="CA1975" s="69"/>
      <c r="CB1975" s="69"/>
      <c r="CC1975" s="69"/>
      <c r="CD1975" s="69"/>
      <c r="CE1975" s="69"/>
      <c r="CF1975" s="69"/>
      <c r="CG1975" s="69"/>
      <c r="CH1975" s="69"/>
      <c r="CI1975" s="69"/>
      <c r="CJ1975" s="69"/>
      <c r="CK1975" s="69"/>
      <c r="CL1975" s="83"/>
      <c r="CM1975" s="69"/>
    </row>
    <row r="1976" spans="10:91" x14ac:dyDescent="0.25">
      <c r="J1976" s="45"/>
      <c r="K1976" s="45"/>
      <c r="L1976" s="45"/>
      <c r="M1976" s="45"/>
      <c r="N1976" s="45"/>
      <c r="O1976" s="45"/>
      <c r="P1976" s="45"/>
      <c r="Q1976" s="45"/>
      <c r="R1976" s="45"/>
      <c r="AO1976" s="34"/>
      <c r="AP1976" s="34"/>
      <c r="AQ1976" s="34"/>
      <c r="AR1976" s="34"/>
      <c r="BR1976" s="69"/>
      <c r="BS1976" s="69"/>
      <c r="BT1976" s="69"/>
      <c r="BU1976" s="69"/>
      <c r="BV1976" s="69"/>
      <c r="BW1976" s="69"/>
      <c r="BX1976" s="69"/>
      <c r="BY1976" s="69"/>
      <c r="BZ1976" s="69"/>
      <c r="CA1976" s="69"/>
      <c r="CB1976" s="69"/>
      <c r="CC1976" s="69"/>
      <c r="CD1976" s="69"/>
      <c r="CE1976" s="69"/>
      <c r="CF1976" s="69"/>
      <c r="CG1976" s="69"/>
      <c r="CH1976" s="69"/>
      <c r="CI1976" s="69"/>
      <c r="CJ1976" s="69"/>
      <c r="CK1976" s="69"/>
      <c r="CL1976" s="83"/>
      <c r="CM1976" s="69"/>
    </row>
    <row r="1977" spans="10:91" x14ac:dyDescent="0.25">
      <c r="J1977" s="45"/>
      <c r="K1977" s="45"/>
      <c r="L1977" s="45"/>
      <c r="M1977" s="45"/>
      <c r="N1977" s="45"/>
      <c r="O1977" s="45"/>
      <c r="P1977" s="45"/>
      <c r="Q1977" s="45"/>
      <c r="R1977" s="45"/>
      <c r="AO1977" s="34"/>
      <c r="AP1977" s="34"/>
      <c r="AQ1977" s="34"/>
      <c r="AR1977" s="34"/>
      <c r="BR1977" s="69"/>
      <c r="BS1977" s="69"/>
      <c r="BT1977" s="69"/>
      <c r="BU1977" s="69"/>
      <c r="BV1977" s="69"/>
      <c r="BW1977" s="69"/>
      <c r="BX1977" s="69"/>
      <c r="BY1977" s="69"/>
      <c r="BZ1977" s="69"/>
      <c r="CA1977" s="69"/>
      <c r="CB1977" s="69"/>
      <c r="CC1977" s="69"/>
      <c r="CD1977" s="69"/>
      <c r="CE1977" s="69"/>
      <c r="CF1977" s="69"/>
      <c r="CG1977" s="69"/>
      <c r="CH1977" s="69"/>
      <c r="CI1977" s="69"/>
      <c r="CJ1977" s="69"/>
      <c r="CK1977" s="69"/>
      <c r="CL1977" s="83"/>
      <c r="CM1977" s="69"/>
    </row>
    <row r="1978" spans="10:91" x14ac:dyDescent="0.25">
      <c r="J1978" s="45"/>
      <c r="K1978" s="45"/>
      <c r="L1978" s="45"/>
      <c r="M1978" s="45"/>
      <c r="N1978" s="45"/>
      <c r="O1978" s="45"/>
      <c r="P1978" s="45"/>
      <c r="Q1978" s="45"/>
      <c r="R1978" s="45"/>
      <c r="AO1978" s="34"/>
      <c r="AP1978" s="34"/>
      <c r="AQ1978" s="34"/>
      <c r="AR1978" s="34"/>
      <c r="BR1978" s="69"/>
      <c r="BS1978" s="69"/>
      <c r="BT1978" s="69"/>
      <c r="BU1978" s="69"/>
      <c r="BV1978" s="69"/>
      <c r="BW1978" s="69"/>
      <c r="BX1978" s="69"/>
      <c r="BY1978" s="69"/>
      <c r="BZ1978" s="69"/>
      <c r="CA1978" s="69"/>
      <c r="CB1978" s="69"/>
      <c r="CC1978" s="69"/>
      <c r="CD1978" s="69"/>
      <c r="CE1978" s="69"/>
      <c r="CF1978" s="69"/>
      <c r="CG1978" s="69"/>
      <c r="CH1978" s="69"/>
      <c r="CI1978" s="69"/>
      <c r="CJ1978" s="69"/>
      <c r="CK1978" s="69"/>
      <c r="CL1978" s="83"/>
      <c r="CM1978" s="69"/>
    </row>
    <row r="1979" spans="10:91" x14ac:dyDescent="0.25">
      <c r="J1979" s="45"/>
      <c r="K1979" s="45"/>
      <c r="L1979" s="45"/>
      <c r="M1979" s="45"/>
      <c r="N1979" s="45"/>
      <c r="O1979" s="45"/>
      <c r="P1979" s="45"/>
      <c r="Q1979" s="45"/>
      <c r="R1979" s="45"/>
      <c r="AO1979" s="34"/>
      <c r="AP1979" s="34"/>
      <c r="AQ1979" s="34"/>
      <c r="AR1979" s="34"/>
      <c r="BR1979" s="69"/>
      <c r="BS1979" s="69"/>
      <c r="BT1979" s="69"/>
      <c r="BU1979" s="69"/>
      <c r="BV1979" s="69"/>
      <c r="BW1979" s="69"/>
      <c r="BX1979" s="69"/>
      <c r="BY1979" s="69"/>
      <c r="BZ1979" s="69"/>
      <c r="CA1979" s="69"/>
      <c r="CB1979" s="69"/>
      <c r="CC1979" s="69"/>
      <c r="CD1979" s="69"/>
      <c r="CE1979" s="69"/>
      <c r="CF1979" s="69"/>
      <c r="CG1979" s="69"/>
      <c r="CH1979" s="69"/>
      <c r="CI1979" s="69"/>
      <c r="CJ1979" s="69"/>
      <c r="CK1979" s="69"/>
      <c r="CL1979" s="83"/>
      <c r="CM1979" s="69"/>
    </row>
    <row r="1980" spans="10:91" x14ac:dyDescent="0.25">
      <c r="J1980" s="45"/>
      <c r="K1980" s="45"/>
      <c r="L1980" s="45"/>
      <c r="M1980" s="45"/>
      <c r="N1980" s="45"/>
      <c r="O1980" s="45"/>
      <c r="P1980" s="45"/>
      <c r="Q1980" s="45"/>
      <c r="R1980" s="45"/>
      <c r="AO1980" s="34"/>
      <c r="AP1980" s="34"/>
      <c r="AQ1980" s="34"/>
      <c r="AR1980" s="34"/>
      <c r="BR1980" s="69"/>
      <c r="BS1980" s="69"/>
      <c r="BT1980" s="69"/>
      <c r="BU1980" s="69"/>
      <c r="BV1980" s="69"/>
      <c r="BW1980" s="69"/>
      <c r="BX1980" s="69"/>
      <c r="BY1980" s="69"/>
      <c r="BZ1980" s="69"/>
      <c r="CA1980" s="69"/>
      <c r="CB1980" s="69"/>
      <c r="CC1980" s="69"/>
      <c r="CD1980" s="69"/>
      <c r="CE1980" s="69"/>
      <c r="CF1980" s="69"/>
      <c r="CG1980" s="69"/>
      <c r="CH1980" s="69"/>
      <c r="CI1980" s="69"/>
      <c r="CJ1980" s="69"/>
      <c r="CK1980" s="69"/>
      <c r="CL1980" s="83"/>
      <c r="CM1980" s="69"/>
    </row>
    <row r="1981" spans="10:91" x14ac:dyDescent="0.25">
      <c r="J1981" s="45"/>
      <c r="K1981" s="45"/>
      <c r="L1981" s="45"/>
      <c r="M1981" s="45"/>
      <c r="N1981" s="45"/>
      <c r="O1981" s="45"/>
      <c r="P1981" s="45"/>
      <c r="Q1981" s="45"/>
      <c r="R1981" s="45"/>
      <c r="AO1981" s="34"/>
      <c r="AP1981" s="34"/>
      <c r="AQ1981" s="34"/>
      <c r="AR1981" s="34"/>
      <c r="BR1981" s="69"/>
      <c r="BS1981" s="69"/>
      <c r="BT1981" s="69"/>
      <c r="BU1981" s="69"/>
      <c r="BV1981" s="69"/>
      <c r="BW1981" s="69"/>
      <c r="BX1981" s="69"/>
      <c r="BY1981" s="69"/>
      <c r="BZ1981" s="69"/>
      <c r="CA1981" s="69"/>
      <c r="CB1981" s="69"/>
      <c r="CC1981" s="69"/>
      <c r="CD1981" s="69"/>
      <c r="CE1981" s="69"/>
      <c r="CF1981" s="69"/>
      <c r="CG1981" s="69"/>
      <c r="CH1981" s="69"/>
      <c r="CI1981" s="69"/>
      <c r="CJ1981" s="69"/>
      <c r="CK1981" s="69"/>
      <c r="CL1981" s="83"/>
      <c r="CM1981" s="69"/>
    </row>
    <row r="1982" spans="10:91" x14ac:dyDescent="0.25">
      <c r="J1982" s="45"/>
      <c r="K1982" s="45"/>
      <c r="L1982" s="45"/>
      <c r="M1982" s="45"/>
      <c r="N1982" s="45"/>
      <c r="O1982" s="45"/>
      <c r="P1982" s="45"/>
      <c r="Q1982" s="45"/>
      <c r="R1982" s="45"/>
      <c r="AO1982" s="34"/>
      <c r="AP1982" s="34"/>
      <c r="AQ1982" s="34"/>
      <c r="AR1982" s="34"/>
      <c r="BR1982" s="69"/>
      <c r="BS1982" s="69"/>
      <c r="BT1982" s="69"/>
      <c r="BU1982" s="69"/>
      <c r="BV1982" s="69"/>
      <c r="BW1982" s="69"/>
      <c r="BX1982" s="69"/>
      <c r="BY1982" s="69"/>
      <c r="BZ1982" s="69"/>
      <c r="CA1982" s="69"/>
      <c r="CB1982" s="69"/>
      <c r="CC1982" s="69"/>
      <c r="CD1982" s="69"/>
      <c r="CE1982" s="69"/>
      <c r="CF1982" s="69"/>
      <c r="CG1982" s="69"/>
      <c r="CH1982" s="69"/>
      <c r="CI1982" s="69"/>
      <c r="CJ1982" s="69"/>
      <c r="CK1982" s="69"/>
      <c r="CL1982" s="83"/>
      <c r="CM1982" s="69"/>
    </row>
    <row r="1983" spans="10:91" x14ac:dyDescent="0.25">
      <c r="J1983" s="45"/>
      <c r="K1983" s="45"/>
      <c r="L1983" s="45"/>
      <c r="M1983" s="45"/>
      <c r="N1983" s="45"/>
      <c r="O1983" s="45"/>
      <c r="P1983" s="45"/>
      <c r="Q1983" s="45"/>
      <c r="R1983" s="45"/>
      <c r="AO1983" s="34"/>
      <c r="AP1983" s="34"/>
      <c r="AQ1983" s="34"/>
      <c r="AR1983" s="34"/>
      <c r="BR1983" s="69"/>
      <c r="BS1983" s="69"/>
      <c r="BT1983" s="69"/>
      <c r="BU1983" s="69"/>
      <c r="BV1983" s="69"/>
      <c r="BW1983" s="69"/>
      <c r="BX1983" s="69"/>
      <c r="BY1983" s="69"/>
      <c r="BZ1983" s="69"/>
      <c r="CA1983" s="69"/>
      <c r="CB1983" s="69"/>
      <c r="CC1983" s="69"/>
      <c r="CD1983" s="69"/>
      <c r="CE1983" s="69"/>
      <c r="CF1983" s="69"/>
      <c r="CG1983" s="69"/>
      <c r="CH1983" s="69"/>
      <c r="CI1983" s="69"/>
      <c r="CJ1983" s="69"/>
      <c r="CK1983" s="69"/>
      <c r="CL1983" s="83"/>
      <c r="CM1983" s="69"/>
    </row>
    <row r="1984" spans="10:91" x14ac:dyDescent="0.25">
      <c r="J1984" s="45"/>
      <c r="K1984" s="45"/>
      <c r="L1984" s="45"/>
      <c r="M1984" s="45"/>
      <c r="N1984" s="45"/>
      <c r="O1984" s="45"/>
      <c r="P1984" s="45"/>
      <c r="Q1984" s="45"/>
      <c r="R1984" s="45"/>
      <c r="AO1984" s="34"/>
      <c r="AP1984" s="34"/>
      <c r="AQ1984" s="34"/>
      <c r="AR1984" s="34"/>
      <c r="BR1984" s="69"/>
      <c r="BS1984" s="69"/>
      <c r="BT1984" s="69"/>
      <c r="BU1984" s="69"/>
      <c r="BV1984" s="69"/>
      <c r="BW1984" s="69"/>
      <c r="BX1984" s="69"/>
      <c r="BY1984" s="69"/>
      <c r="BZ1984" s="69"/>
      <c r="CA1984" s="69"/>
      <c r="CB1984" s="69"/>
      <c r="CC1984" s="69"/>
      <c r="CD1984" s="69"/>
      <c r="CE1984" s="69"/>
      <c r="CF1984" s="69"/>
      <c r="CG1984" s="69"/>
      <c r="CH1984" s="69"/>
      <c r="CI1984" s="69"/>
      <c r="CJ1984" s="69"/>
      <c r="CK1984" s="69"/>
      <c r="CL1984" s="83"/>
      <c r="CM1984" s="69"/>
    </row>
    <row r="1985" spans="10:91" x14ac:dyDescent="0.25">
      <c r="J1985" s="45"/>
      <c r="K1985" s="45"/>
      <c r="L1985" s="45"/>
      <c r="M1985" s="45"/>
      <c r="N1985" s="45"/>
      <c r="O1985" s="45"/>
      <c r="P1985" s="45"/>
      <c r="Q1985" s="45"/>
      <c r="R1985" s="45"/>
      <c r="AO1985" s="34"/>
      <c r="AP1985" s="34"/>
      <c r="AQ1985" s="34"/>
      <c r="AR1985" s="34"/>
      <c r="BR1985" s="69"/>
      <c r="BS1985" s="69"/>
      <c r="BT1985" s="69"/>
      <c r="BU1985" s="69"/>
      <c r="BV1985" s="69"/>
      <c r="BW1985" s="69"/>
      <c r="BX1985" s="69"/>
      <c r="BY1985" s="69"/>
      <c r="BZ1985" s="69"/>
      <c r="CA1985" s="69"/>
      <c r="CB1985" s="69"/>
      <c r="CC1985" s="69"/>
      <c r="CD1985" s="69"/>
      <c r="CE1985" s="69"/>
      <c r="CF1985" s="69"/>
      <c r="CG1985" s="69"/>
      <c r="CH1985" s="69"/>
      <c r="CI1985" s="69"/>
      <c r="CJ1985" s="69"/>
      <c r="CK1985" s="69"/>
      <c r="CL1985" s="83"/>
      <c r="CM1985" s="69"/>
    </row>
    <row r="1986" spans="10:91" x14ac:dyDescent="0.25">
      <c r="J1986" s="45"/>
      <c r="K1986" s="45"/>
      <c r="L1986" s="45"/>
      <c r="M1986" s="45"/>
      <c r="N1986" s="45"/>
      <c r="O1986" s="45"/>
      <c r="P1986" s="45"/>
      <c r="Q1986" s="45"/>
      <c r="R1986" s="45"/>
      <c r="AO1986" s="34"/>
      <c r="AP1986" s="34"/>
      <c r="AQ1986" s="34"/>
      <c r="AR1986" s="34"/>
      <c r="BR1986" s="69"/>
      <c r="BS1986" s="69"/>
      <c r="BT1986" s="69"/>
      <c r="BU1986" s="69"/>
      <c r="BV1986" s="69"/>
      <c r="BW1986" s="69"/>
      <c r="BX1986" s="69"/>
      <c r="BY1986" s="69"/>
      <c r="BZ1986" s="69"/>
      <c r="CA1986" s="69"/>
      <c r="CB1986" s="69"/>
      <c r="CC1986" s="69"/>
      <c r="CD1986" s="69"/>
      <c r="CE1986" s="69"/>
      <c r="CF1986" s="69"/>
      <c r="CG1986" s="69"/>
      <c r="CH1986" s="69"/>
      <c r="CI1986" s="69"/>
      <c r="CJ1986" s="69"/>
      <c r="CK1986" s="69"/>
      <c r="CL1986" s="83"/>
      <c r="CM1986" s="69"/>
    </row>
    <row r="1987" spans="10:91" x14ac:dyDescent="0.25">
      <c r="J1987" s="45"/>
      <c r="K1987" s="45"/>
      <c r="L1987" s="45"/>
      <c r="M1987" s="45"/>
      <c r="N1987" s="45"/>
      <c r="O1987" s="45"/>
      <c r="P1987" s="45"/>
      <c r="Q1987" s="45"/>
      <c r="R1987" s="45"/>
      <c r="AO1987" s="34"/>
      <c r="AP1987" s="34"/>
      <c r="AQ1987" s="34"/>
      <c r="AR1987" s="34"/>
      <c r="BR1987" s="69"/>
      <c r="BS1987" s="69"/>
      <c r="BT1987" s="69"/>
      <c r="BU1987" s="69"/>
      <c r="BV1987" s="69"/>
      <c r="BW1987" s="69"/>
      <c r="BX1987" s="69"/>
      <c r="BY1987" s="69"/>
      <c r="BZ1987" s="69"/>
      <c r="CA1987" s="69"/>
      <c r="CB1987" s="69"/>
      <c r="CC1987" s="69"/>
      <c r="CD1987" s="69"/>
      <c r="CE1987" s="69"/>
      <c r="CF1987" s="69"/>
      <c r="CG1987" s="69"/>
      <c r="CH1987" s="69"/>
      <c r="CI1987" s="69"/>
      <c r="CJ1987" s="69"/>
      <c r="CK1987" s="69"/>
      <c r="CL1987" s="83"/>
      <c r="CM1987" s="69"/>
    </row>
    <row r="1988" spans="10:91" x14ac:dyDescent="0.25">
      <c r="J1988" s="45"/>
      <c r="K1988" s="45"/>
      <c r="L1988" s="45"/>
      <c r="M1988" s="45"/>
      <c r="N1988" s="45"/>
      <c r="O1988" s="45"/>
      <c r="P1988" s="45"/>
      <c r="Q1988" s="45"/>
      <c r="R1988" s="45"/>
      <c r="AO1988" s="34"/>
      <c r="AP1988" s="34"/>
      <c r="AQ1988" s="34"/>
      <c r="AR1988" s="34"/>
      <c r="BR1988" s="69"/>
      <c r="BS1988" s="69"/>
      <c r="BT1988" s="69"/>
      <c r="BU1988" s="69"/>
      <c r="BV1988" s="69"/>
      <c r="BW1988" s="69"/>
      <c r="BX1988" s="69"/>
      <c r="BY1988" s="69"/>
      <c r="BZ1988" s="69"/>
      <c r="CA1988" s="69"/>
      <c r="CB1988" s="69"/>
      <c r="CC1988" s="69"/>
      <c r="CD1988" s="69"/>
      <c r="CE1988" s="69"/>
      <c r="CF1988" s="69"/>
      <c r="CG1988" s="69"/>
      <c r="CH1988" s="69"/>
      <c r="CI1988" s="69"/>
      <c r="CJ1988" s="69"/>
      <c r="CK1988" s="69"/>
      <c r="CL1988" s="83"/>
      <c r="CM1988" s="69"/>
    </row>
    <row r="1989" spans="10:91" x14ac:dyDescent="0.25">
      <c r="J1989" s="45"/>
      <c r="K1989" s="45"/>
      <c r="L1989" s="45"/>
      <c r="M1989" s="45"/>
      <c r="N1989" s="45"/>
      <c r="O1989" s="45"/>
      <c r="P1989" s="45"/>
      <c r="Q1989" s="45"/>
      <c r="R1989" s="45"/>
      <c r="AO1989" s="34"/>
      <c r="AP1989" s="34"/>
      <c r="AQ1989" s="34"/>
      <c r="AR1989" s="34"/>
      <c r="BR1989" s="69"/>
      <c r="BS1989" s="69"/>
      <c r="BT1989" s="69"/>
      <c r="BU1989" s="69"/>
      <c r="BV1989" s="69"/>
      <c r="BW1989" s="69"/>
      <c r="BX1989" s="69"/>
      <c r="BY1989" s="69"/>
      <c r="BZ1989" s="69"/>
      <c r="CA1989" s="69"/>
      <c r="CB1989" s="69"/>
      <c r="CC1989" s="69"/>
      <c r="CD1989" s="69"/>
      <c r="CE1989" s="69"/>
      <c r="CF1989" s="69"/>
      <c r="CG1989" s="69"/>
      <c r="CH1989" s="69"/>
      <c r="CI1989" s="69"/>
      <c r="CJ1989" s="69"/>
      <c r="CK1989" s="69"/>
      <c r="CL1989" s="83"/>
      <c r="CM1989" s="69"/>
    </row>
    <row r="1990" spans="10:91" x14ac:dyDescent="0.25">
      <c r="J1990" s="45"/>
      <c r="K1990" s="45"/>
      <c r="L1990" s="45"/>
      <c r="M1990" s="45"/>
      <c r="N1990" s="45"/>
      <c r="O1990" s="45"/>
      <c r="P1990" s="45"/>
      <c r="Q1990" s="45"/>
      <c r="R1990" s="45"/>
      <c r="AO1990" s="34"/>
      <c r="AP1990" s="34"/>
      <c r="AQ1990" s="34"/>
      <c r="AR1990" s="34"/>
      <c r="BR1990" s="69"/>
      <c r="BS1990" s="69"/>
      <c r="BT1990" s="69"/>
      <c r="BU1990" s="69"/>
      <c r="BV1990" s="69"/>
      <c r="BW1990" s="69"/>
      <c r="BX1990" s="69"/>
      <c r="BY1990" s="69"/>
      <c r="BZ1990" s="69"/>
      <c r="CA1990" s="69"/>
      <c r="CB1990" s="69"/>
      <c r="CC1990" s="69"/>
      <c r="CD1990" s="69"/>
      <c r="CE1990" s="69"/>
      <c r="CF1990" s="69"/>
      <c r="CG1990" s="69"/>
      <c r="CH1990" s="69"/>
      <c r="CI1990" s="69"/>
      <c r="CJ1990" s="69"/>
      <c r="CK1990" s="69"/>
      <c r="CL1990" s="83"/>
      <c r="CM1990" s="69"/>
    </row>
    <row r="1991" spans="10:91" x14ac:dyDescent="0.25">
      <c r="J1991" s="45"/>
      <c r="K1991" s="45"/>
      <c r="L1991" s="45"/>
      <c r="M1991" s="45"/>
      <c r="N1991" s="45"/>
      <c r="O1991" s="45"/>
      <c r="P1991" s="45"/>
      <c r="Q1991" s="45"/>
      <c r="R1991" s="45"/>
      <c r="AO1991" s="34"/>
      <c r="AP1991" s="34"/>
      <c r="AQ1991" s="34"/>
      <c r="AR1991" s="34"/>
      <c r="BR1991" s="69"/>
      <c r="BS1991" s="69"/>
      <c r="BT1991" s="69"/>
      <c r="BU1991" s="69"/>
      <c r="BV1991" s="69"/>
      <c r="BW1991" s="69"/>
      <c r="BX1991" s="69"/>
      <c r="BY1991" s="69"/>
      <c r="BZ1991" s="69"/>
      <c r="CA1991" s="69"/>
      <c r="CB1991" s="69"/>
      <c r="CC1991" s="69"/>
      <c r="CD1991" s="69"/>
      <c r="CE1991" s="69"/>
      <c r="CF1991" s="69"/>
      <c r="CG1991" s="69"/>
      <c r="CH1991" s="69"/>
      <c r="CI1991" s="69"/>
      <c r="CJ1991" s="69"/>
      <c r="CK1991" s="69"/>
      <c r="CL1991" s="83"/>
      <c r="CM1991" s="69"/>
    </row>
    <row r="1992" spans="10:91" x14ac:dyDescent="0.25">
      <c r="J1992" s="45"/>
      <c r="K1992" s="45"/>
      <c r="L1992" s="45"/>
      <c r="M1992" s="45"/>
      <c r="N1992" s="45"/>
      <c r="O1992" s="45"/>
      <c r="P1992" s="45"/>
      <c r="Q1992" s="45"/>
      <c r="R1992" s="45"/>
      <c r="AO1992" s="34"/>
      <c r="AP1992" s="34"/>
      <c r="AQ1992" s="34"/>
      <c r="AR1992" s="34"/>
      <c r="BR1992" s="69"/>
      <c r="BS1992" s="69"/>
      <c r="BT1992" s="69"/>
      <c r="BU1992" s="69"/>
      <c r="BV1992" s="69"/>
      <c r="BW1992" s="69"/>
      <c r="BX1992" s="69"/>
      <c r="BY1992" s="69"/>
      <c r="BZ1992" s="69"/>
      <c r="CA1992" s="69"/>
      <c r="CB1992" s="69"/>
      <c r="CC1992" s="69"/>
      <c r="CD1992" s="69"/>
      <c r="CE1992" s="69"/>
      <c r="CF1992" s="69"/>
      <c r="CG1992" s="69"/>
      <c r="CH1992" s="69"/>
      <c r="CI1992" s="69"/>
      <c r="CJ1992" s="69"/>
      <c r="CK1992" s="69"/>
      <c r="CL1992" s="83"/>
      <c r="CM1992" s="69"/>
    </row>
    <row r="1993" spans="10:91" x14ac:dyDescent="0.25">
      <c r="J1993" s="45"/>
      <c r="K1993" s="45"/>
      <c r="L1993" s="45"/>
      <c r="M1993" s="45"/>
      <c r="N1993" s="45"/>
      <c r="O1993" s="45"/>
      <c r="P1993" s="45"/>
      <c r="Q1993" s="45"/>
      <c r="R1993" s="45"/>
      <c r="AO1993" s="34"/>
      <c r="AP1993" s="34"/>
      <c r="AQ1993" s="34"/>
      <c r="AR1993" s="34"/>
      <c r="BR1993" s="69"/>
      <c r="BS1993" s="69"/>
      <c r="BT1993" s="69"/>
      <c r="BU1993" s="69"/>
      <c r="BV1993" s="69"/>
      <c r="BW1993" s="69"/>
      <c r="BX1993" s="69"/>
      <c r="BY1993" s="69"/>
      <c r="BZ1993" s="69"/>
      <c r="CA1993" s="69"/>
      <c r="CB1993" s="69"/>
      <c r="CC1993" s="69"/>
      <c r="CD1993" s="69"/>
      <c r="CE1993" s="69"/>
      <c r="CF1993" s="69"/>
      <c r="CG1993" s="69"/>
      <c r="CH1993" s="69"/>
      <c r="CI1993" s="69"/>
      <c r="CJ1993" s="69"/>
      <c r="CK1993" s="69"/>
      <c r="CL1993" s="83"/>
      <c r="CM1993" s="69"/>
    </row>
    <row r="1994" spans="10:91" x14ac:dyDescent="0.25">
      <c r="J1994" s="45"/>
      <c r="K1994" s="45"/>
      <c r="L1994" s="45"/>
      <c r="M1994" s="45"/>
      <c r="N1994" s="45"/>
      <c r="O1994" s="45"/>
      <c r="P1994" s="45"/>
      <c r="Q1994" s="45"/>
      <c r="R1994" s="45"/>
      <c r="AO1994" s="34"/>
      <c r="AP1994" s="34"/>
      <c r="AQ1994" s="34"/>
      <c r="AR1994" s="34"/>
      <c r="BR1994" s="69"/>
      <c r="BS1994" s="69"/>
      <c r="BT1994" s="69"/>
      <c r="BU1994" s="69"/>
      <c r="BV1994" s="69"/>
      <c r="BW1994" s="69"/>
      <c r="BX1994" s="69"/>
      <c r="BY1994" s="69"/>
      <c r="BZ1994" s="69"/>
      <c r="CA1994" s="69"/>
      <c r="CB1994" s="69"/>
      <c r="CC1994" s="69"/>
      <c r="CD1994" s="69"/>
      <c r="CE1994" s="69"/>
      <c r="CF1994" s="69"/>
      <c r="CG1994" s="69"/>
      <c r="CH1994" s="69"/>
      <c r="CI1994" s="69"/>
      <c r="CJ1994" s="69"/>
      <c r="CK1994" s="69"/>
      <c r="CL1994" s="83"/>
      <c r="CM1994" s="69"/>
    </row>
    <row r="1995" spans="10:91" x14ac:dyDescent="0.25">
      <c r="J1995" s="45"/>
      <c r="K1995" s="45"/>
      <c r="L1995" s="45"/>
      <c r="M1995" s="45"/>
      <c r="N1995" s="45"/>
      <c r="O1995" s="45"/>
      <c r="P1995" s="45"/>
      <c r="Q1995" s="45"/>
      <c r="R1995" s="45"/>
      <c r="AO1995" s="34"/>
      <c r="AP1995" s="34"/>
      <c r="AQ1995" s="34"/>
      <c r="AR1995" s="34"/>
      <c r="BR1995" s="69"/>
      <c r="BS1995" s="69"/>
      <c r="BT1995" s="69"/>
      <c r="BU1995" s="69"/>
      <c r="BV1995" s="69"/>
      <c r="BW1995" s="69"/>
      <c r="BX1995" s="69"/>
      <c r="BY1995" s="69"/>
      <c r="BZ1995" s="69"/>
      <c r="CA1995" s="69"/>
      <c r="CB1995" s="69"/>
      <c r="CC1995" s="69"/>
      <c r="CD1995" s="69"/>
      <c r="CE1995" s="69"/>
      <c r="CF1995" s="69"/>
      <c r="CG1995" s="69"/>
      <c r="CH1995" s="69"/>
      <c r="CI1995" s="69"/>
      <c r="CJ1995" s="69"/>
      <c r="CK1995" s="69"/>
      <c r="CL1995" s="83"/>
      <c r="CM1995" s="69"/>
    </row>
    <row r="1996" spans="10:91" x14ac:dyDescent="0.25">
      <c r="J1996" s="45"/>
      <c r="K1996" s="45"/>
      <c r="L1996" s="45"/>
      <c r="M1996" s="45"/>
      <c r="N1996" s="45"/>
      <c r="O1996" s="45"/>
      <c r="P1996" s="45"/>
      <c r="Q1996" s="45"/>
      <c r="R1996" s="45"/>
      <c r="AO1996" s="34"/>
      <c r="AP1996" s="34"/>
      <c r="AQ1996" s="34"/>
      <c r="AR1996" s="34"/>
      <c r="BR1996" s="69"/>
      <c r="BS1996" s="69"/>
      <c r="BT1996" s="69"/>
      <c r="BU1996" s="69"/>
      <c r="BV1996" s="69"/>
      <c r="BW1996" s="69"/>
      <c r="BX1996" s="69"/>
      <c r="BY1996" s="69"/>
      <c r="BZ1996" s="69"/>
      <c r="CA1996" s="69"/>
      <c r="CB1996" s="69"/>
      <c r="CC1996" s="69"/>
      <c r="CD1996" s="69"/>
      <c r="CE1996" s="69"/>
      <c r="CF1996" s="69"/>
      <c r="CG1996" s="69"/>
      <c r="CH1996" s="69"/>
      <c r="CI1996" s="69"/>
      <c r="CJ1996" s="69"/>
      <c r="CK1996" s="69"/>
      <c r="CL1996" s="83"/>
      <c r="CM1996" s="69"/>
    </row>
    <row r="1997" spans="10:91" x14ac:dyDescent="0.25">
      <c r="J1997" s="45"/>
      <c r="K1997" s="45"/>
      <c r="L1997" s="45"/>
      <c r="M1997" s="45"/>
      <c r="N1997" s="45"/>
      <c r="O1997" s="45"/>
      <c r="P1997" s="45"/>
      <c r="Q1997" s="45"/>
      <c r="R1997" s="45"/>
      <c r="AO1997" s="34"/>
      <c r="AP1997" s="34"/>
      <c r="AQ1997" s="34"/>
      <c r="AR1997" s="34"/>
      <c r="BR1997" s="69"/>
      <c r="BS1997" s="69"/>
      <c r="BT1997" s="69"/>
      <c r="BU1997" s="69"/>
      <c r="BV1997" s="69"/>
      <c r="BW1997" s="69"/>
      <c r="BX1997" s="69"/>
      <c r="BY1997" s="69"/>
      <c r="BZ1997" s="69"/>
      <c r="CA1997" s="69"/>
      <c r="CB1997" s="69"/>
      <c r="CC1997" s="69"/>
      <c r="CD1997" s="69"/>
      <c r="CE1997" s="69"/>
      <c r="CF1997" s="69"/>
      <c r="CG1997" s="69"/>
      <c r="CH1997" s="69"/>
      <c r="CI1997" s="69"/>
      <c r="CJ1997" s="69"/>
      <c r="CK1997" s="69"/>
      <c r="CL1997" s="83"/>
      <c r="CM1997" s="69"/>
    </row>
    <row r="1998" spans="10:91" x14ac:dyDescent="0.25">
      <c r="J1998" s="45"/>
      <c r="K1998" s="45"/>
      <c r="L1998" s="45"/>
      <c r="M1998" s="45"/>
      <c r="N1998" s="45"/>
      <c r="O1998" s="45"/>
      <c r="P1998" s="45"/>
      <c r="Q1998" s="45"/>
      <c r="R1998" s="45"/>
      <c r="AO1998" s="34"/>
      <c r="AP1998" s="34"/>
      <c r="AQ1998" s="34"/>
      <c r="AR1998" s="34"/>
      <c r="BR1998" s="69"/>
      <c r="BS1998" s="69"/>
      <c r="BT1998" s="69"/>
      <c r="BU1998" s="69"/>
      <c r="BV1998" s="69"/>
      <c r="BW1998" s="69"/>
      <c r="BX1998" s="69"/>
      <c r="BY1998" s="69"/>
      <c r="BZ1998" s="69"/>
      <c r="CA1998" s="69"/>
      <c r="CB1998" s="69"/>
      <c r="CC1998" s="69"/>
      <c r="CD1998" s="69"/>
      <c r="CE1998" s="69"/>
      <c r="CF1998" s="69"/>
      <c r="CG1998" s="69"/>
      <c r="CH1998" s="69"/>
      <c r="CI1998" s="69"/>
      <c r="CJ1998" s="69"/>
      <c r="CK1998" s="69"/>
      <c r="CL1998" s="83"/>
      <c r="CM1998" s="69"/>
    </row>
    <row r="1999" spans="10:91" x14ac:dyDescent="0.25">
      <c r="J1999" s="45"/>
      <c r="K1999" s="45"/>
      <c r="L1999" s="45"/>
      <c r="M1999" s="45"/>
      <c r="N1999" s="45"/>
      <c r="O1999" s="45"/>
      <c r="P1999" s="45"/>
      <c r="Q1999" s="45"/>
      <c r="R1999" s="45"/>
      <c r="AO1999" s="34"/>
      <c r="AP1999" s="34"/>
      <c r="AQ1999" s="34"/>
      <c r="AR1999" s="34"/>
      <c r="BR1999" s="69"/>
      <c r="BS1999" s="69"/>
      <c r="BT1999" s="69"/>
      <c r="BU1999" s="69"/>
      <c r="BV1999" s="69"/>
      <c r="BW1999" s="69"/>
      <c r="BX1999" s="69"/>
      <c r="BY1999" s="69"/>
      <c r="BZ1999" s="69"/>
      <c r="CA1999" s="69"/>
      <c r="CB1999" s="69"/>
      <c r="CC1999" s="69"/>
      <c r="CD1999" s="69"/>
      <c r="CE1999" s="69"/>
      <c r="CF1999" s="69"/>
      <c r="CG1999" s="69"/>
      <c r="CH1999" s="69"/>
      <c r="CI1999" s="69"/>
      <c r="CJ1999" s="69"/>
      <c r="CK1999" s="69"/>
      <c r="CL1999" s="83"/>
      <c r="CM1999" s="69"/>
    </row>
    <row r="2000" spans="10:91" x14ac:dyDescent="0.25">
      <c r="J2000" s="45"/>
      <c r="K2000" s="45"/>
      <c r="L2000" s="45"/>
      <c r="M2000" s="45"/>
      <c r="N2000" s="45"/>
      <c r="O2000" s="45"/>
      <c r="P2000" s="45"/>
      <c r="Q2000" s="45"/>
      <c r="R2000" s="45"/>
      <c r="AO2000" s="34"/>
      <c r="AP2000" s="34"/>
      <c r="AQ2000" s="34"/>
      <c r="AR2000" s="34"/>
      <c r="BR2000" s="69"/>
      <c r="BS2000" s="69"/>
      <c r="BT2000" s="69"/>
      <c r="BU2000" s="69"/>
      <c r="BV2000" s="69"/>
      <c r="BW2000" s="69"/>
      <c r="BX2000" s="69"/>
      <c r="BY2000" s="69"/>
      <c r="BZ2000" s="69"/>
      <c r="CA2000" s="69"/>
      <c r="CB2000" s="69"/>
      <c r="CC2000" s="69"/>
      <c r="CD2000" s="69"/>
      <c r="CE2000" s="69"/>
      <c r="CF2000" s="69"/>
      <c r="CG2000" s="69"/>
      <c r="CH2000" s="69"/>
      <c r="CI2000" s="69"/>
      <c r="CJ2000" s="69"/>
      <c r="CK2000" s="69"/>
      <c r="CL2000" s="83"/>
      <c r="CM2000" s="69"/>
    </row>
    <row r="2001" spans="10:91" x14ac:dyDescent="0.25">
      <c r="J2001" s="45"/>
      <c r="K2001" s="45"/>
      <c r="L2001" s="45"/>
      <c r="M2001" s="45"/>
      <c r="N2001" s="45"/>
      <c r="O2001" s="45"/>
      <c r="P2001" s="45"/>
      <c r="Q2001" s="45"/>
      <c r="R2001" s="45"/>
      <c r="AO2001" s="34"/>
      <c r="AP2001" s="34"/>
      <c r="AQ2001" s="34"/>
      <c r="AR2001" s="34"/>
      <c r="BR2001" s="69"/>
      <c r="BS2001" s="69"/>
      <c r="BT2001" s="69"/>
      <c r="BU2001" s="69"/>
      <c r="BV2001" s="69"/>
      <c r="BW2001" s="69"/>
      <c r="BX2001" s="69"/>
      <c r="BY2001" s="69"/>
      <c r="BZ2001" s="69"/>
      <c r="CA2001" s="69"/>
      <c r="CB2001" s="69"/>
      <c r="CC2001" s="69"/>
      <c r="CD2001" s="69"/>
      <c r="CE2001" s="69"/>
      <c r="CF2001" s="69"/>
      <c r="CG2001" s="69"/>
      <c r="CH2001" s="69"/>
      <c r="CI2001" s="69"/>
      <c r="CJ2001" s="69"/>
      <c r="CK2001" s="69"/>
      <c r="CL2001" s="83"/>
      <c r="CM2001" s="69"/>
    </row>
    <row r="2002" spans="10:91" x14ac:dyDescent="0.25">
      <c r="J2002" s="45"/>
      <c r="K2002" s="45"/>
      <c r="L2002" s="45"/>
      <c r="M2002" s="45"/>
      <c r="N2002" s="45"/>
      <c r="O2002" s="45"/>
      <c r="P2002" s="45"/>
      <c r="Q2002" s="45"/>
      <c r="R2002" s="45"/>
      <c r="AO2002" s="34"/>
      <c r="AP2002" s="34"/>
      <c r="AQ2002" s="34"/>
      <c r="AR2002" s="34"/>
      <c r="BR2002" s="69"/>
      <c r="BS2002" s="69"/>
      <c r="BT2002" s="69"/>
      <c r="BU2002" s="69"/>
      <c r="BV2002" s="69"/>
      <c r="BW2002" s="69"/>
      <c r="BX2002" s="69"/>
      <c r="BY2002" s="69"/>
      <c r="BZ2002" s="69"/>
      <c r="CA2002" s="69"/>
      <c r="CB2002" s="69"/>
      <c r="CC2002" s="69"/>
      <c r="CD2002" s="69"/>
      <c r="CE2002" s="69"/>
      <c r="CF2002" s="69"/>
      <c r="CG2002" s="69"/>
      <c r="CH2002" s="69"/>
      <c r="CI2002" s="69"/>
      <c r="CJ2002" s="69"/>
      <c r="CK2002" s="69"/>
      <c r="CL2002" s="83"/>
      <c r="CM2002" s="69"/>
    </row>
    <row r="2003" spans="10:91" x14ac:dyDescent="0.25">
      <c r="J2003" s="45"/>
      <c r="K2003" s="45"/>
      <c r="L2003" s="45"/>
      <c r="M2003" s="45"/>
      <c r="N2003" s="45"/>
      <c r="O2003" s="45"/>
      <c r="P2003" s="45"/>
      <c r="Q2003" s="45"/>
      <c r="R2003" s="45"/>
      <c r="AO2003" s="34"/>
      <c r="AP2003" s="34"/>
      <c r="AQ2003" s="34"/>
      <c r="AR2003" s="34"/>
      <c r="BR2003" s="69"/>
      <c r="BS2003" s="69"/>
      <c r="BT2003" s="69"/>
      <c r="BU2003" s="69"/>
      <c r="BV2003" s="69"/>
      <c r="BW2003" s="69"/>
      <c r="BX2003" s="69"/>
      <c r="BY2003" s="69"/>
      <c r="BZ2003" s="69"/>
      <c r="CA2003" s="69"/>
      <c r="CB2003" s="69"/>
      <c r="CC2003" s="69"/>
      <c r="CD2003" s="69"/>
      <c r="CE2003" s="69"/>
      <c r="CF2003" s="69"/>
      <c r="CG2003" s="69"/>
      <c r="CH2003" s="69"/>
      <c r="CI2003" s="69"/>
      <c r="CJ2003" s="69"/>
      <c r="CK2003" s="69"/>
      <c r="CL2003" s="83"/>
      <c r="CM2003" s="69"/>
    </row>
    <row r="2004" spans="10:91" x14ac:dyDescent="0.25">
      <c r="J2004" s="45"/>
      <c r="K2004" s="45"/>
      <c r="L2004" s="45"/>
      <c r="M2004" s="45"/>
      <c r="N2004" s="45"/>
      <c r="O2004" s="45"/>
      <c r="P2004" s="45"/>
      <c r="Q2004" s="45"/>
      <c r="R2004" s="45"/>
      <c r="AO2004" s="34"/>
      <c r="AP2004" s="34"/>
      <c r="AQ2004" s="34"/>
      <c r="AR2004" s="34"/>
      <c r="BR2004" s="69"/>
      <c r="BS2004" s="69"/>
      <c r="BT2004" s="69"/>
      <c r="BU2004" s="69"/>
      <c r="BV2004" s="69"/>
      <c r="BW2004" s="69"/>
      <c r="BX2004" s="69"/>
      <c r="BY2004" s="69"/>
      <c r="BZ2004" s="69"/>
      <c r="CA2004" s="69"/>
      <c r="CB2004" s="69"/>
      <c r="CC2004" s="69"/>
      <c r="CD2004" s="69"/>
      <c r="CE2004" s="69"/>
      <c r="CF2004" s="69"/>
      <c r="CG2004" s="69"/>
      <c r="CH2004" s="69"/>
      <c r="CI2004" s="69"/>
      <c r="CJ2004" s="69"/>
      <c r="CK2004" s="69"/>
      <c r="CL2004" s="83"/>
      <c r="CM2004" s="69"/>
    </row>
    <row r="2005" spans="10:91" x14ac:dyDescent="0.25">
      <c r="J2005" s="45"/>
      <c r="K2005" s="45"/>
      <c r="L2005" s="45"/>
      <c r="M2005" s="45"/>
      <c r="N2005" s="45"/>
      <c r="O2005" s="45"/>
      <c r="P2005" s="45"/>
      <c r="Q2005" s="45"/>
      <c r="R2005" s="45"/>
      <c r="AO2005" s="34"/>
      <c r="AP2005" s="34"/>
      <c r="AQ2005" s="34"/>
      <c r="AR2005" s="34"/>
      <c r="BR2005" s="69"/>
      <c r="BS2005" s="69"/>
      <c r="BT2005" s="69"/>
      <c r="BU2005" s="69"/>
      <c r="BV2005" s="69"/>
      <c r="BW2005" s="69"/>
      <c r="BX2005" s="69"/>
      <c r="BY2005" s="69"/>
      <c r="BZ2005" s="69"/>
      <c r="CA2005" s="69"/>
      <c r="CB2005" s="69"/>
      <c r="CC2005" s="69"/>
      <c r="CD2005" s="69"/>
      <c r="CE2005" s="69"/>
      <c r="CF2005" s="69"/>
      <c r="CG2005" s="69"/>
      <c r="CH2005" s="69"/>
      <c r="CI2005" s="69"/>
      <c r="CJ2005" s="69"/>
      <c r="CK2005" s="69"/>
      <c r="CL2005" s="83"/>
      <c r="CM2005" s="69"/>
    </row>
    <row r="2006" spans="10:91" x14ac:dyDescent="0.25">
      <c r="J2006" s="45"/>
      <c r="K2006" s="45"/>
      <c r="L2006" s="45"/>
      <c r="M2006" s="45"/>
      <c r="N2006" s="45"/>
      <c r="O2006" s="45"/>
      <c r="P2006" s="45"/>
      <c r="Q2006" s="45"/>
      <c r="R2006" s="45"/>
      <c r="AO2006" s="34"/>
      <c r="AP2006" s="34"/>
      <c r="AQ2006" s="34"/>
      <c r="AR2006" s="34"/>
      <c r="BR2006" s="69"/>
      <c r="BS2006" s="69"/>
      <c r="BT2006" s="69"/>
      <c r="BU2006" s="69"/>
      <c r="BV2006" s="69"/>
      <c r="BW2006" s="69"/>
      <c r="BX2006" s="69"/>
      <c r="BY2006" s="69"/>
      <c r="BZ2006" s="69"/>
      <c r="CA2006" s="69"/>
      <c r="CB2006" s="69"/>
      <c r="CC2006" s="69"/>
      <c r="CD2006" s="69"/>
      <c r="CE2006" s="69"/>
      <c r="CF2006" s="69"/>
      <c r="CG2006" s="69"/>
      <c r="CH2006" s="69"/>
      <c r="CI2006" s="69"/>
      <c r="CJ2006" s="69"/>
      <c r="CK2006" s="69"/>
      <c r="CL2006" s="83"/>
      <c r="CM2006" s="69"/>
    </row>
    <row r="2007" spans="10:91" x14ac:dyDescent="0.25">
      <c r="J2007" s="45"/>
      <c r="K2007" s="45"/>
      <c r="L2007" s="45"/>
      <c r="M2007" s="45"/>
      <c r="N2007" s="45"/>
      <c r="O2007" s="45"/>
      <c r="P2007" s="45"/>
      <c r="Q2007" s="45"/>
      <c r="R2007" s="45"/>
      <c r="AO2007" s="34"/>
      <c r="AP2007" s="34"/>
      <c r="AQ2007" s="34"/>
      <c r="AR2007" s="34"/>
      <c r="BR2007" s="69"/>
      <c r="BS2007" s="69"/>
      <c r="BT2007" s="69"/>
      <c r="BU2007" s="69"/>
      <c r="BV2007" s="69"/>
      <c r="BW2007" s="69"/>
      <c r="BX2007" s="69"/>
      <c r="BY2007" s="69"/>
      <c r="BZ2007" s="69"/>
      <c r="CA2007" s="69"/>
      <c r="CB2007" s="69"/>
      <c r="CC2007" s="69"/>
      <c r="CD2007" s="69"/>
      <c r="CE2007" s="69"/>
      <c r="CF2007" s="69"/>
      <c r="CG2007" s="69"/>
      <c r="CH2007" s="69"/>
      <c r="CI2007" s="69"/>
      <c r="CJ2007" s="69"/>
      <c r="CK2007" s="69"/>
      <c r="CL2007" s="83"/>
      <c r="CM2007" s="69"/>
    </row>
    <row r="2008" spans="10:91" x14ac:dyDescent="0.25">
      <c r="J2008" s="45"/>
      <c r="K2008" s="45"/>
      <c r="L2008" s="45"/>
      <c r="M2008" s="45"/>
      <c r="N2008" s="45"/>
      <c r="O2008" s="45"/>
      <c r="P2008" s="45"/>
      <c r="Q2008" s="45"/>
      <c r="R2008" s="45"/>
      <c r="AO2008" s="34"/>
      <c r="AP2008" s="34"/>
      <c r="AQ2008" s="34"/>
      <c r="AR2008" s="34"/>
      <c r="BR2008" s="69"/>
      <c r="BS2008" s="69"/>
      <c r="BT2008" s="69"/>
      <c r="BU2008" s="69"/>
      <c r="BV2008" s="69"/>
      <c r="BW2008" s="69"/>
      <c r="BX2008" s="69"/>
      <c r="BY2008" s="69"/>
      <c r="BZ2008" s="69"/>
      <c r="CA2008" s="69"/>
      <c r="CB2008" s="69"/>
      <c r="CC2008" s="69"/>
      <c r="CD2008" s="69"/>
      <c r="CE2008" s="69"/>
      <c r="CF2008" s="69"/>
      <c r="CG2008" s="69"/>
      <c r="CH2008" s="69"/>
      <c r="CI2008" s="69"/>
      <c r="CJ2008" s="69"/>
      <c r="CK2008" s="69"/>
      <c r="CL2008" s="83"/>
      <c r="CM2008" s="69"/>
    </row>
    <row r="2009" spans="10:91" x14ac:dyDescent="0.25">
      <c r="J2009" s="45"/>
      <c r="K2009" s="45"/>
      <c r="L2009" s="45"/>
      <c r="M2009" s="45"/>
      <c r="N2009" s="45"/>
      <c r="O2009" s="45"/>
      <c r="P2009" s="45"/>
      <c r="Q2009" s="45"/>
      <c r="R2009" s="45"/>
      <c r="AO2009" s="34"/>
      <c r="AP2009" s="34"/>
      <c r="AQ2009" s="34"/>
      <c r="AR2009" s="34"/>
      <c r="BR2009" s="69"/>
      <c r="BS2009" s="69"/>
      <c r="BT2009" s="69"/>
      <c r="BU2009" s="69"/>
      <c r="BV2009" s="69"/>
      <c r="BW2009" s="69"/>
      <c r="BX2009" s="69"/>
      <c r="BY2009" s="69"/>
      <c r="BZ2009" s="69"/>
      <c r="CA2009" s="69"/>
      <c r="CB2009" s="69"/>
      <c r="CC2009" s="69"/>
      <c r="CD2009" s="69"/>
      <c r="CE2009" s="69"/>
      <c r="CF2009" s="69"/>
      <c r="CG2009" s="69"/>
      <c r="CH2009" s="69"/>
      <c r="CI2009" s="69"/>
      <c r="CJ2009" s="69"/>
      <c r="CK2009" s="69"/>
      <c r="CL2009" s="83"/>
      <c r="CM2009" s="69"/>
    </row>
    <row r="2010" spans="10:91" x14ac:dyDescent="0.25">
      <c r="J2010" s="45"/>
      <c r="K2010" s="45"/>
      <c r="L2010" s="45"/>
      <c r="M2010" s="45"/>
      <c r="N2010" s="45"/>
      <c r="O2010" s="45"/>
      <c r="P2010" s="45"/>
      <c r="Q2010" s="45"/>
      <c r="R2010" s="45"/>
      <c r="AO2010" s="34"/>
      <c r="AP2010" s="34"/>
      <c r="AQ2010" s="34"/>
      <c r="AR2010" s="34"/>
      <c r="BR2010" s="69"/>
      <c r="BS2010" s="69"/>
      <c r="BT2010" s="69"/>
      <c r="BU2010" s="69"/>
      <c r="BV2010" s="69"/>
      <c r="BW2010" s="69"/>
      <c r="BX2010" s="69"/>
      <c r="BY2010" s="69"/>
      <c r="BZ2010" s="69"/>
      <c r="CA2010" s="69"/>
      <c r="CB2010" s="69"/>
      <c r="CC2010" s="69"/>
      <c r="CD2010" s="69"/>
      <c r="CE2010" s="69"/>
      <c r="CF2010" s="69"/>
      <c r="CG2010" s="69"/>
      <c r="CH2010" s="69"/>
      <c r="CI2010" s="69"/>
      <c r="CJ2010" s="69"/>
      <c r="CK2010" s="69"/>
      <c r="CL2010" s="83"/>
      <c r="CM2010" s="69"/>
    </row>
    <row r="2011" spans="10:91" x14ac:dyDescent="0.25">
      <c r="J2011" s="45"/>
      <c r="K2011" s="45"/>
      <c r="L2011" s="45"/>
      <c r="M2011" s="45"/>
      <c r="N2011" s="45"/>
      <c r="O2011" s="45"/>
      <c r="P2011" s="45"/>
      <c r="Q2011" s="45"/>
      <c r="R2011" s="45"/>
      <c r="AO2011" s="34"/>
      <c r="AP2011" s="34"/>
      <c r="AQ2011" s="34"/>
      <c r="AR2011" s="34"/>
      <c r="BR2011" s="69"/>
      <c r="BS2011" s="69"/>
      <c r="BT2011" s="69"/>
      <c r="BU2011" s="69"/>
      <c r="BV2011" s="69"/>
      <c r="BW2011" s="69"/>
      <c r="BX2011" s="69"/>
      <c r="BY2011" s="69"/>
      <c r="BZ2011" s="69"/>
      <c r="CA2011" s="69"/>
      <c r="CB2011" s="69"/>
      <c r="CC2011" s="69"/>
      <c r="CD2011" s="69"/>
      <c r="CE2011" s="69"/>
      <c r="CF2011" s="69"/>
      <c r="CG2011" s="69"/>
      <c r="CH2011" s="69"/>
      <c r="CI2011" s="69"/>
      <c r="CJ2011" s="69"/>
      <c r="CK2011" s="69"/>
      <c r="CL2011" s="83"/>
      <c r="CM2011" s="69"/>
    </row>
    <row r="2012" spans="10:91" x14ac:dyDescent="0.25">
      <c r="J2012" s="45"/>
      <c r="K2012" s="45"/>
      <c r="L2012" s="45"/>
      <c r="M2012" s="45"/>
      <c r="N2012" s="45"/>
      <c r="O2012" s="45"/>
      <c r="P2012" s="45"/>
      <c r="Q2012" s="45"/>
      <c r="R2012" s="45"/>
      <c r="AO2012" s="34"/>
      <c r="AP2012" s="34"/>
      <c r="AQ2012" s="34"/>
      <c r="AR2012" s="34"/>
      <c r="BR2012" s="69"/>
      <c r="BS2012" s="69"/>
      <c r="BT2012" s="69"/>
      <c r="BU2012" s="69"/>
      <c r="BV2012" s="69"/>
      <c r="BW2012" s="69"/>
      <c r="BX2012" s="69"/>
      <c r="BY2012" s="69"/>
      <c r="BZ2012" s="69"/>
      <c r="CA2012" s="69"/>
      <c r="CB2012" s="69"/>
      <c r="CC2012" s="69"/>
      <c r="CD2012" s="69"/>
      <c r="CE2012" s="69"/>
      <c r="CF2012" s="69"/>
      <c r="CG2012" s="69"/>
      <c r="CH2012" s="69"/>
      <c r="CI2012" s="69"/>
      <c r="CJ2012" s="69"/>
      <c r="CK2012" s="69"/>
      <c r="CL2012" s="83"/>
      <c r="CM2012" s="69"/>
    </row>
    <row r="2013" spans="10:91" x14ac:dyDescent="0.25">
      <c r="J2013" s="45"/>
      <c r="K2013" s="45"/>
      <c r="L2013" s="45"/>
      <c r="M2013" s="45"/>
      <c r="N2013" s="45"/>
      <c r="O2013" s="45"/>
      <c r="P2013" s="45"/>
      <c r="Q2013" s="45"/>
      <c r="R2013" s="45"/>
      <c r="AO2013" s="34"/>
      <c r="AP2013" s="34"/>
      <c r="AQ2013" s="34"/>
      <c r="AR2013" s="34"/>
      <c r="BR2013" s="69"/>
      <c r="BS2013" s="69"/>
      <c r="BT2013" s="69"/>
      <c r="BU2013" s="69"/>
      <c r="BV2013" s="69"/>
      <c r="BW2013" s="69"/>
      <c r="BX2013" s="69"/>
      <c r="BY2013" s="69"/>
      <c r="BZ2013" s="69"/>
      <c r="CA2013" s="69"/>
      <c r="CB2013" s="69"/>
      <c r="CC2013" s="69"/>
      <c r="CD2013" s="69"/>
      <c r="CE2013" s="69"/>
      <c r="CF2013" s="69"/>
      <c r="CG2013" s="69"/>
      <c r="CH2013" s="69"/>
      <c r="CI2013" s="69"/>
      <c r="CJ2013" s="69"/>
      <c r="CK2013" s="69"/>
      <c r="CL2013" s="83"/>
      <c r="CM2013" s="69"/>
    </row>
    <row r="2014" spans="10:91" x14ac:dyDescent="0.25">
      <c r="J2014" s="45"/>
      <c r="K2014" s="45"/>
      <c r="L2014" s="45"/>
      <c r="M2014" s="45"/>
      <c r="N2014" s="45"/>
      <c r="O2014" s="45"/>
      <c r="P2014" s="45"/>
      <c r="Q2014" s="45"/>
      <c r="R2014" s="45"/>
      <c r="AO2014" s="34"/>
      <c r="AP2014" s="34"/>
      <c r="AQ2014" s="34"/>
      <c r="AR2014" s="34"/>
      <c r="BR2014" s="69"/>
      <c r="BS2014" s="69"/>
      <c r="BT2014" s="69"/>
      <c r="BU2014" s="69"/>
      <c r="BV2014" s="69"/>
      <c r="BW2014" s="69"/>
      <c r="BX2014" s="69"/>
      <c r="BY2014" s="69"/>
      <c r="BZ2014" s="69"/>
      <c r="CA2014" s="69"/>
      <c r="CB2014" s="69"/>
      <c r="CC2014" s="69"/>
      <c r="CD2014" s="69"/>
      <c r="CE2014" s="69"/>
      <c r="CF2014" s="69"/>
      <c r="CG2014" s="69"/>
      <c r="CH2014" s="69"/>
      <c r="CI2014" s="69"/>
      <c r="CJ2014" s="69"/>
      <c r="CK2014" s="69"/>
      <c r="CL2014" s="83"/>
      <c r="CM2014" s="69"/>
    </row>
    <row r="2015" spans="10:91" x14ac:dyDescent="0.25">
      <c r="J2015" s="45"/>
      <c r="K2015" s="45"/>
      <c r="L2015" s="45"/>
      <c r="M2015" s="45"/>
      <c r="N2015" s="45"/>
      <c r="O2015" s="45"/>
      <c r="P2015" s="45"/>
      <c r="Q2015" s="45"/>
      <c r="R2015" s="45"/>
      <c r="AO2015" s="34"/>
      <c r="AP2015" s="34"/>
      <c r="AQ2015" s="34"/>
      <c r="AR2015" s="34"/>
      <c r="BR2015" s="69"/>
      <c r="BS2015" s="69"/>
      <c r="BT2015" s="69"/>
      <c r="BU2015" s="69"/>
      <c r="BV2015" s="69"/>
      <c r="BW2015" s="69"/>
      <c r="BX2015" s="69"/>
      <c r="BY2015" s="69"/>
      <c r="BZ2015" s="69"/>
      <c r="CA2015" s="69"/>
      <c r="CB2015" s="69"/>
      <c r="CC2015" s="69"/>
      <c r="CD2015" s="69"/>
      <c r="CE2015" s="69"/>
      <c r="CF2015" s="69"/>
      <c r="CG2015" s="69"/>
      <c r="CH2015" s="69"/>
      <c r="CI2015" s="69"/>
      <c r="CJ2015" s="69"/>
      <c r="CK2015" s="69"/>
      <c r="CL2015" s="83"/>
      <c r="CM2015" s="69"/>
    </row>
    <row r="2016" spans="10:91" x14ac:dyDescent="0.25">
      <c r="J2016" s="45"/>
      <c r="K2016" s="45"/>
      <c r="L2016" s="45"/>
      <c r="M2016" s="45"/>
      <c r="N2016" s="45"/>
      <c r="O2016" s="45"/>
      <c r="P2016" s="45"/>
      <c r="Q2016" s="45"/>
      <c r="R2016" s="45"/>
      <c r="AO2016" s="34"/>
      <c r="AP2016" s="34"/>
      <c r="AQ2016" s="34"/>
      <c r="AR2016" s="34"/>
      <c r="BR2016" s="69"/>
      <c r="BS2016" s="69"/>
      <c r="BT2016" s="69"/>
      <c r="BU2016" s="69"/>
      <c r="BV2016" s="69"/>
      <c r="BW2016" s="69"/>
      <c r="BX2016" s="69"/>
      <c r="BY2016" s="69"/>
      <c r="BZ2016" s="69"/>
      <c r="CA2016" s="69"/>
      <c r="CB2016" s="69"/>
      <c r="CC2016" s="69"/>
      <c r="CD2016" s="69"/>
      <c r="CE2016" s="69"/>
      <c r="CF2016" s="69"/>
      <c r="CG2016" s="69"/>
      <c r="CH2016" s="69"/>
      <c r="CI2016" s="69"/>
      <c r="CJ2016" s="69"/>
      <c r="CK2016" s="69"/>
      <c r="CL2016" s="83"/>
      <c r="CM2016" s="69"/>
    </row>
    <row r="2017" spans="10:91" x14ac:dyDescent="0.25">
      <c r="J2017" s="45"/>
      <c r="K2017" s="45"/>
      <c r="L2017" s="45"/>
      <c r="M2017" s="45"/>
      <c r="N2017" s="45"/>
      <c r="O2017" s="45"/>
      <c r="P2017" s="45"/>
      <c r="Q2017" s="45"/>
      <c r="R2017" s="45"/>
      <c r="AO2017" s="34"/>
      <c r="AP2017" s="34"/>
      <c r="AQ2017" s="34"/>
      <c r="AR2017" s="34"/>
      <c r="BR2017" s="69"/>
      <c r="BS2017" s="69"/>
      <c r="BT2017" s="69"/>
      <c r="BU2017" s="69"/>
      <c r="BV2017" s="69"/>
      <c r="BW2017" s="69"/>
      <c r="BX2017" s="69"/>
      <c r="BY2017" s="69"/>
      <c r="BZ2017" s="69"/>
      <c r="CA2017" s="69"/>
      <c r="CB2017" s="69"/>
      <c r="CC2017" s="69"/>
      <c r="CD2017" s="69"/>
      <c r="CE2017" s="69"/>
      <c r="CF2017" s="69"/>
      <c r="CG2017" s="69"/>
      <c r="CH2017" s="69"/>
      <c r="CI2017" s="69"/>
      <c r="CJ2017" s="69"/>
      <c r="CK2017" s="69"/>
      <c r="CL2017" s="83"/>
      <c r="CM2017" s="69"/>
    </row>
    <row r="2018" spans="10:91" x14ac:dyDescent="0.25">
      <c r="J2018" s="45"/>
      <c r="K2018" s="45"/>
      <c r="L2018" s="45"/>
      <c r="M2018" s="45"/>
      <c r="N2018" s="45"/>
      <c r="O2018" s="45"/>
      <c r="P2018" s="45"/>
      <c r="Q2018" s="45"/>
      <c r="R2018" s="45"/>
      <c r="AO2018" s="34"/>
      <c r="AP2018" s="34"/>
      <c r="AQ2018" s="34"/>
      <c r="AR2018" s="34"/>
      <c r="BR2018" s="69"/>
      <c r="BS2018" s="69"/>
      <c r="BT2018" s="69"/>
      <c r="BU2018" s="69"/>
      <c r="BV2018" s="69"/>
      <c r="BW2018" s="69"/>
      <c r="BX2018" s="69"/>
      <c r="BY2018" s="69"/>
      <c r="BZ2018" s="69"/>
      <c r="CA2018" s="69"/>
      <c r="CB2018" s="69"/>
      <c r="CC2018" s="69"/>
      <c r="CD2018" s="69"/>
      <c r="CE2018" s="69"/>
      <c r="CF2018" s="69"/>
      <c r="CG2018" s="69"/>
      <c r="CH2018" s="69"/>
      <c r="CI2018" s="69"/>
      <c r="CJ2018" s="69"/>
      <c r="CK2018" s="69"/>
      <c r="CL2018" s="83"/>
      <c r="CM2018" s="69"/>
    </row>
    <row r="2019" spans="10:91" x14ac:dyDescent="0.25">
      <c r="J2019" s="45"/>
      <c r="K2019" s="45"/>
      <c r="L2019" s="45"/>
      <c r="M2019" s="45"/>
      <c r="N2019" s="45"/>
      <c r="O2019" s="45"/>
      <c r="P2019" s="45"/>
      <c r="Q2019" s="45"/>
      <c r="R2019" s="45"/>
      <c r="AO2019" s="34"/>
      <c r="AP2019" s="34"/>
      <c r="AQ2019" s="34"/>
      <c r="AR2019" s="34"/>
      <c r="BR2019" s="69"/>
      <c r="BS2019" s="69"/>
      <c r="BT2019" s="69"/>
      <c r="BU2019" s="69"/>
      <c r="BV2019" s="69"/>
      <c r="BW2019" s="69"/>
      <c r="BX2019" s="69"/>
      <c r="BY2019" s="69"/>
      <c r="BZ2019" s="69"/>
      <c r="CA2019" s="69"/>
      <c r="CB2019" s="69"/>
      <c r="CC2019" s="69"/>
      <c r="CD2019" s="69"/>
      <c r="CE2019" s="69"/>
      <c r="CF2019" s="69"/>
      <c r="CG2019" s="69"/>
      <c r="CH2019" s="69"/>
      <c r="CI2019" s="69"/>
      <c r="CJ2019" s="69"/>
      <c r="CK2019" s="69"/>
      <c r="CL2019" s="83"/>
      <c r="CM2019" s="69"/>
    </row>
    <row r="2020" spans="10:91" x14ac:dyDescent="0.25">
      <c r="J2020" s="45"/>
      <c r="K2020" s="45"/>
      <c r="L2020" s="45"/>
      <c r="M2020" s="45"/>
      <c r="N2020" s="45"/>
      <c r="O2020" s="45"/>
      <c r="P2020" s="45"/>
      <c r="Q2020" s="45"/>
      <c r="R2020" s="45"/>
      <c r="AO2020" s="34"/>
      <c r="AP2020" s="34"/>
      <c r="AQ2020" s="34"/>
      <c r="AR2020" s="34"/>
      <c r="BR2020" s="69"/>
      <c r="BS2020" s="69"/>
      <c r="BT2020" s="69"/>
      <c r="BU2020" s="69"/>
      <c r="BV2020" s="69"/>
      <c r="BW2020" s="69"/>
      <c r="BX2020" s="69"/>
      <c r="BY2020" s="69"/>
      <c r="BZ2020" s="69"/>
      <c r="CA2020" s="69"/>
      <c r="CB2020" s="69"/>
      <c r="CC2020" s="69"/>
      <c r="CD2020" s="69"/>
      <c r="CE2020" s="69"/>
      <c r="CF2020" s="69"/>
      <c r="CG2020" s="69"/>
      <c r="CH2020" s="69"/>
      <c r="CI2020" s="69"/>
      <c r="CJ2020" s="69"/>
      <c r="CK2020" s="69"/>
      <c r="CL2020" s="83"/>
      <c r="CM2020" s="69"/>
    </row>
    <row r="2021" spans="10:91" x14ac:dyDescent="0.25">
      <c r="J2021" s="45"/>
      <c r="K2021" s="45"/>
      <c r="L2021" s="45"/>
      <c r="M2021" s="45"/>
      <c r="N2021" s="45"/>
      <c r="O2021" s="45"/>
      <c r="P2021" s="45"/>
      <c r="Q2021" s="45"/>
      <c r="R2021" s="45"/>
      <c r="AO2021" s="34"/>
      <c r="AP2021" s="34"/>
      <c r="AQ2021" s="34"/>
      <c r="AR2021" s="34"/>
      <c r="BR2021" s="69"/>
      <c r="BS2021" s="69"/>
      <c r="BT2021" s="69"/>
      <c r="BU2021" s="69"/>
      <c r="BV2021" s="69"/>
      <c r="BW2021" s="69"/>
      <c r="BX2021" s="69"/>
      <c r="BY2021" s="69"/>
      <c r="BZ2021" s="69"/>
      <c r="CA2021" s="69"/>
      <c r="CB2021" s="69"/>
      <c r="CC2021" s="69"/>
      <c r="CD2021" s="69"/>
      <c r="CE2021" s="69"/>
      <c r="CF2021" s="69"/>
      <c r="CG2021" s="69"/>
      <c r="CH2021" s="69"/>
      <c r="CI2021" s="69"/>
      <c r="CJ2021" s="69"/>
      <c r="CK2021" s="69"/>
      <c r="CL2021" s="83"/>
      <c r="CM2021" s="69"/>
    </row>
    <row r="2022" spans="10:91" x14ac:dyDescent="0.25">
      <c r="J2022" s="45"/>
      <c r="K2022" s="45"/>
      <c r="L2022" s="45"/>
      <c r="M2022" s="45"/>
      <c r="N2022" s="45"/>
      <c r="O2022" s="45"/>
      <c r="P2022" s="45"/>
      <c r="Q2022" s="45"/>
      <c r="R2022" s="45"/>
      <c r="AO2022" s="34"/>
      <c r="AP2022" s="34"/>
      <c r="AQ2022" s="34"/>
      <c r="AR2022" s="34"/>
      <c r="BR2022" s="69"/>
      <c r="BS2022" s="69"/>
      <c r="BT2022" s="69"/>
      <c r="BU2022" s="69"/>
      <c r="BV2022" s="69"/>
      <c r="BW2022" s="69"/>
      <c r="BX2022" s="69"/>
      <c r="BY2022" s="69"/>
      <c r="BZ2022" s="69"/>
      <c r="CA2022" s="69"/>
      <c r="CB2022" s="69"/>
      <c r="CC2022" s="69"/>
      <c r="CD2022" s="69"/>
      <c r="CE2022" s="69"/>
      <c r="CF2022" s="69"/>
      <c r="CG2022" s="69"/>
      <c r="CH2022" s="69"/>
      <c r="CI2022" s="69"/>
      <c r="CJ2022" s="69"/>
      <c r="CK2022" s="69"/>
      <c r="CL2022" s="83"/>
      <c r="CM2022" s="69"/>
    </row>
    <row r="2023" spans="10:91" x14ac:dyDescent="0.25">
      <c r="J2023" s="45"/>
      <c r="K2023" s="45"/>
      <c r="L2023" s="45"/>
      <c r="M2023" s="45"/>
      <c r="N2023" s="45"/>
      <c r="O2023" s="45"/>
      <c r="P2023" s="45"/>
      <c r="Q2023" s="45"/>
      <c r="R2023" s="45"/>
      <c r="AO2023" s="34"/>
      <c r="AP2023" s="34"/>
      <c r="AQ2023" s="34"/>
      <c r="AR2023" s="34"/>
      <c r="BR2023" s="69"/>
      <c r="BS2023" s="69"/>
      <c r="BT2023" s="69"/>
      <c r="BU2023" s="69"/>
      <c r="BV2023" s="69"/>
      <c r="BW2023" s="69"/>
      <c r="BX2023" s="69"/>
      <c r="BY2023" s="69"/>
      <c r="BZ2023" s="69"/>
      <c r="CA2023" s="69"/>
      <c r="CB2023" s="69"/>
      <c r="CC2023" s="69"/>
      <c r="CD2023" s="69"/>
      <c r="CE2023" s="69"/>
      <c r="CF2023" s="69"/>
      <c r="CG2023" s="69"/>
      <c r="CH2023" s="69"/>
      <c r="CI2023" s="69"/>
      <c r="CJ2023" s="69"/>
      <c r="CK2023" s="69"/>
      <c r="CL2023" s="83"/>
      <c r="CM2023" s="69"/>
    </row>
    <row r="2024" spans="10:91" x14ac:dyDescent="0.25">
      <c r="J2024" s="45"/>
      <c r="K2024" s="45"/>
      <c r="L2024" s="45"/>
      <c r="M2024" s="45"/>
      <c r="N2024" s="45"/>
      <c r="O2024" s="45"/>
      <c r="P2024" s="45"/>
      <c r="Q2024" s="45"/>
      <c r="R2024" s="45"/>
      <c r="AO2024" s="34"/>
      <c r="AP2024" s="34"/>
      <c r="AQ2024" s="34"/>
      <c r="AR2024" s="34"/>
      <c r="BR2024" s="69"/>
      <c r="BS2024" s="69"/>
      <c r="BT2024" s="69"/>
      <c r="BU2024" s="69"/>
      <c r="BV2024" s="69"/>
      <c r="BW2024" s="69"/>
      <c r="BX2024" s="69"/>
      <c r="BY2024" s="69"/>
      <c r="BZ2024" s="69"/>
      <c r="CA2024" s="69"/>
      <c r="CB2024" s="69"/>
      <c r="CC2024" s="69"/>
      <c r="CD2024" s="69"/>
      <c r="CE2024" s="69"/>
      <c r="CF2024" s="69"/>
      <c r="CG2024" s="69"/>
      <c r="CH2024" s="69"/>
      <c r="CI2024" s="69"/>
      <c r="CJ2024" s="69"/>
      <c r="CK2024" s="69"/>
      <c r="CL2024" s="83"/>
      <c r="CM2024" s="69"/>
    </row>
    <row r="2025" spans="10:91" x14ac:dyDescent="0.25">
      <c r="J2025" s="45"/>
      <c r="K2025" s="45"/>
      <c r="L2025" s="45"/>
      <c r="M2025" s="45"/>
      <c r="N2025" s="45"/>
      <c r="O2025" s="45"/>
      <c r="P2025" s="45"/>
      <c r="Q2025" s="45"/>
      <c r="R2025" s="45"/>
      <c r="AO2025" s="34"/>
      <c r="AP2025" s="34"/>
      <c r="AQ2025" s="34"/>
      <c r="AR2025" s="34"/>
      <c r="BR2025" s="69"/>
      <c r="BS2025" s="69"/>
      <c r="BT2025" s="69"/>
      <c r="BU2025" s="69"/>
      <c r="BV2025" s="69"/>
      <c r="BW2025" s="69"/>
      <c r="BX2025" s="69"/>
      <c r="BY2025" s="69"/>
      <c r="BZ2025" s="69"/>
      <c r="CA2025" s="69"/>
      <c r="CB2025" s="69"/>
      <c r="CC2025" s="69"/>
      <c r="CD2025" s="69"/>
      <c r="CE2025" s="69"/>
      <c r="CF2025" s="69"/>
      <c r="CG2025" s="69"/>
      <c r="CH2025" s="69"/>
      <c r="CI2025" s="69"/>
      <c r="CJ2025" s="69"/>
      <c r="CK2025" s="69"/>
      <c r="CL2025" s="83"/>
      <c r="CM2025" s="69"/>
    </row>
    <row r="2026" spans="10:91" x14ac:dyDescent="0.25">
      <c r="J2026" s="45"/>
      <c r="K2026" s="45"/>
      <c r="L2026" s="45"/>
      <c r="M2026" s="45"/>
      <c r="N2026" s="45"/>
      <c r="O2026" s="45"/>
      <c r="P2026" s="45"/>
      <c r="Q2026" s="45"/>
      <c r="R2026" s="45"/>
      <c r="AO2026" s="34"/>
      <c r="AP2026" s="34"/>
      <c r="AQ2026" s="34"/>
      <c r="AR2026" s="34"/>
      <c r="BR2026" s="69"/>
      <c r="BS2026" s="69"/>
      <c r="BT2026" s="69"/>
      <c r="BU2026" s="69"/>
      <c r="BV2026" s="69"/>
      <c r="BW2026" s="69"/>
      <c r="BX2026" s="69"/>
      <c r="BY2026" s="69"/>
      <c r="BZ2026" s="69"/>
      <c r="CA2026" s="69"/>
      <c r="CB2026" s="69"/>
      <c r="CC2026" s="69"/>
      <c r="CD2026" s="69"/>
      <c r="CE2026" s="69"/>
      <c r="CF2026" s="69"/>
      <c r="CG2026" s="69"/>
      <c r="CH2026" s="69"/>
      <c r="CI2026" s="69"/>
      <c r="CJ2026" s="69"/>
      <c r="CK2026" s="69"/>
      <c r="CL2026" s="83"/>
      <c r="CM2026" s="69"/>
    </row>
    <row r="2027" spans="10:91" x14ac:dyDescent="0.25">
      <c r="J2027" s="45"/>
      <c r="K2027" s="45"/>
      <c r="L2027" s="45"/>
      <c r="M2027" s="45"/>
      <c r="N2027" s="45"/>
      <c r="O2027" s="45"/>
      <c r="P2027" s="45"/>
      <c r="Q2027" s="45"/>
      <c r="R2027" s="45"/>
      <c r="AO2027" s="34"/>
      <c r="AP2027" s="34"/>
      <c r="AQ2027" s="34"/>
      <c r="AR2027" s="34"/>
      <c r="BR2027" s="69"/>
      <c r="BS2027" s="69"/>
      <c r="BT2027" s="69"/>
      <c r="BU2027" s="69"/>
      <c r="BV2027" s="69"/>
      <c r="BW2027" s="69"/>
      <c r="BX2027" s="69"/>
      <c r="BY2027" s="69"/>
      <c r="BZ2027" s="69"/>
      <c r="CA2027" s="69"/>
      <c r="CB2027" s="69"/>
      <c r="CC2027" s="69"/>
      <c r="CD2027" s="69"/>
      <c r="CE2027" s="69"/>
      <c r="CF2027" s="69"/>
      <c r="CG2027" s="69"/>
      <c r="CH2027" s="69"/>
      <c r="CI2027" s="69"/>
      <c r="CJ2027" s="69"/>
      <c r="CK2027" s="69"/>
      <c r="CL2027" s="83"/>
      <c r="CM2027" s="69"/>
    </row>
    <row r="2028" spans="10:91" x14ac:dyDescent="0.25">
      <c r="J2028" s="45"/>
      <c r="K2028" s="45"/>
      <c r="L2028" s="45"/>
      <c r="M2028" s="45"/>
      <c r="N2028" s="45"/>
      <c r="O2028" s="45"/>
      <c r="P2028" s="45"/>
      <c r="Q2028" s="45"/>
      <c r="R2028" s="45"/>
      <c r="AO2028" s="34"/>
      <c r="AP2028" s="34"/>
      <c r="AQ2028" s="34"/>
      <c r="AR2028" s="34"/>
      <c r="BR2028" s="69"/>
      <c r="BS2028" s="69"/>
      <c r="BT2028" s="69"/>
      <c r="BU2028" s="69"/>
      <c r="BV2028" s="69"/>
      <c r="BW2028" s="69"/>
      <c r="BX2028" s="69"/>
      <c r="BY2028" s="69"/>
      <c r="BZ2028" s="69"/>
      <c r="CA2028" s="69"/>
      <c r="CB2028" s="69"/>
      <c r="CC2028" s="69"/>
      <c r="CD2028" s="69"/>
      <c r="CE2028" s="69"/>
      <c r="CF2028" s="69"/>
      <c r="CG2028" s="69"/>
      <c r="CH2028" s="69"/>
      <c r="CI2028" s="69"/>
      <c r="CJ2028" s="69"/>
      <c r="CK2028" s="69"/>
      <c r="CL2028" s="83"/>
      <c r="CM2028" s="69"/>
    </row>
    <row r="2029" spans="10:91" x14ac:dyDescent="0.25">
      <c r="J2029" s="45"/>
      <c r="K2029" s="45"/>
      <c r="L2029" s="45"/>
      <c r="M2029" s="45"/>
      <c r="N2029" s="45"/>
      <c r="O2029" s="45"/>
      <c r="P2029" s="45"/>
      <c r="Q2029" s="45"/>
      <c r="R2029" s="45"/>
      <c r="AO2029" s="34"/>
      <c r="AP2029" s="34"/>
      <c r="AQ2029" s="34"/>
      <c r="AR2029" s="34"/>
      <c r="BR2029" s="69"/>
      <c r="BS2029" s="69"/>
      <c r="BT2029" s="69"/>
      <c r="BU2029" s="69"/>
      <c r="BV2029" s="69"/>
      <c r="BW2029" s="69"/>
      <c r="BX2029" s="69"/>
      <c r="BY2029" s="69"/>
      <c r="BZ2029" s="69"/>
      <c r="CA2029" s="69"/>
      <c r="CB2029" s="69"/>
      <c r="CC2029" s="69"/>
      <c r="CD2029" s="69"/>
      <c r="CE2029" s="69"/>
      <c r="CF2029" s="69"/>
      <c r="CG2029" s="69"/>
      <c r="CH2029" s="69"/>
      <c r="CI2029" s="69"/>
      <c r="CJ2029" s="69"/>
      <c r="CK2029" s="69"/>
      <c r="CL2029" s="83"/>
      <c r="CM2029" s="69"/>
    </row>
    <row r="2030" spans="10:91" x14ac:dyDescent="0.25">
      <c r="J2030" s="45"/>
      <c r="K2030" s="45"/>
      <c r="L2030" s="45"/>
      <c r="M2030" s="45"/>
      <c r="N2030" s="45"/>
      <c r="O2030" s="45"/>
      <c r="P2030" s="45"/>
      <c r="Q2030" s="45"/>
      <c r="R2030" s="45"/>
      <c r="AO2030" s="34"/>
      <c r="AP2030" s="34"/>
      <c r="AQ2030" s="34"/>
      <c r="AR2030" s="34"/>
      <c r="BR2030" s="69"/>
      <c r="BS2030" s="69"/>
      <c r="BT2030" s="69"/>
      <c r="BU2030" s="69"/>
      <c r="BV2030" s="69"/>
      <c r="BW2030" s="69"/>
      <c r="BX2030" s="69"/>
      <c r="BY2030" s="69"/>
      <c r="BZ2030" s="69"/>
      <c r="CA2030" s="69"/>
      <c r="CB2030" s="69"/>
      <c r="CC2030" s="69"/>
      <c r="CD2030" s="69"/>
      <c r="CE2030" s="69"/>
      <c r="CF2030" s="69"/>
      <c r="CG2030" s="69"/>
      <c r="CH2030" s="69"/>
      <c r="CI2030" s="69"/>
      <c r="CJ2030" s="69"/>
      <c r="CK2030" s="69"/>
      <c r="CL2030" s="83"/>
      <c r="CM2030" s="69"/>
    </row>
    <row r="2031" spans="10:91" x14ac:dyDescent="0.25">
      <c r="J2031" s="45"/>
      <c r="K2031" s="45"/>
      <c r="L2031" s="45"/>
      <c r="M2031" s="45"/>
      <c r="N2031" s="45"/>
      <c r="O2031" s="45"/>
      <c r="P2031" s="45"/>
      <c r="Q2031" s="45"/>
      <c r="R2031" s="45"/>
      <c r="AO2031" s="34"/>
      <c r="AP2031" s="34"/>
      <c r="AQ2031" s="34"/>
      <c r="AR2031" s="34"/>
      <c r="BR2031" s="69"/>
      <c r="BS2031" s="69"/>
      <c r="BT2031" s="69"/>
      <c r="BU2031" s="69"/>
      <c r="BV2031" s="69"/>
      <c r="BW2031" s="69"/>
      <c r="BX2031" s="69"/>
      <c r="BY2031" s="69"/>
      <c r="BZ2031" s="69"/>
      <c r="CA2031" s="69"/>
      <c r="CB2031" s="69"/>
      <c r="CC2031" s="69"/>
      <c r="CD2031" s="69"/>
      <c r="CE2031" s="69"/>
      <c r="CF2031" s="69"/>
      <c r="CG2031" s="69"/>
      <c r="CH2031" s="69"/>
      <c r="CI2031" s="69"/>
      <c r="CJ2031" s="69"/>
      <c r="CK2031" s="69"/>
      <c r="CL2031" s="83"/>
      <c r="CM2031" s="69"/>
    </row>
    <row r="2032" spans="10:91" x14ac:dyDescent="0.25">
      <c r="J2032" s="45"/>
      <c r="K2032" s="45"/>
      <c r="L2032" s="45"/>
      <c r="M2032" s="45"/>
      <c r="N2032" s="45"/>
      <c r="O2032" s="45"/>
      <c r="P2032" s="45"/>
      <c r="Q2032" s="45"/>
      <c r="R2032" s="45"/>
      <c r="AO2032" s="34"/>
      <c r="AP2032" s="34"/>
      <c r="AQ2032" s="34"/>
      <c r="AR2032" s="34"/>
      <c r="BR2032" s="69"/>
      <c r="BS2032" s="69"/>
      <c r="BT2032" s="69"/>
      <c r="BU2032" s="69"/>
      <c r="BV2032" s="69"/>
      <c r="BW2032" s="69"/>
      <c r="BX2032" s="69"/>
      <c r="BY2032" s="69"/>
      <c r="BZ2032" s="69"/>
      <c r="CA2032" s="69"/>
      <c r="CB2032" s="69"/>
      <c r="CC2032" s="69"/>
      <c r="CD2032" s="69"/>
      <c r="CE2032" s="69"/>
      <c r="CF2032" s="69"/>
      <c r="CG2032" s="69"/>
      <c r="CH2032" s="69"/>
      <c r="CI2032" s="69"/>
      <c r="CJ2032" s="69"/>
      <c r="CK2032" s="69"/>
      <c r="CL2032" s="83"/>
      <c r="CM2032" s="69"/>
    </row>
    <row r="2033" spans="10:91" x14ac:dyDescent="0.25">
      <c r="J2033" s="45"/>
      <c r="K2033" s="45"/>
      <c r="L2033" s="45"/>
      <c r="M2033" s="45"/>
      <c r="N2033" s="45"/>
      <c r="O2033" s="45"/>
      <c r="P2033" s="45"/>
      <c r="Q2033" s="45"/>
      <c r="R2033" s="45"/>
      <c r="AO2033" s="34"/>
      <c r="AP2033" s="34"/>
      <c r="AQ2033" s="34"/>
      <c r="AR2033" s="34"/>
      <c r="BR2033" s="69"/>
      <c r="BS2033" s="69"/>
      <c r="BT2033" s="69"/>
      <c r="BU2033" s="69"/>
      <c r="BV2033" s="69"/>
      <c r="BW2033" s="69"/>
      <c r="BX2033" s="69"/>
      <c r="BY2033" s="69"/>
      <c r="BZ2033" s="69"/>
      <c r="CA2033" s="69"/>
      <c r="CB2033" s="69"/>
      <c r="CC2033" s="69"/>
      <c r="CD2033" s="69"/>
      <c r="CE2033" s="69"/>
      <c r="CF2033" s="69"/>
      <c r="CG2033" s="69"/>
      <c r="CH2033" s="69"/>
      <c r="CI2033" s="69"/>
      <c r="CJ2033" s="69"/>
      <c r="CK2033" s="69"/>
      <c r="CL2033" s="83"/>
      <c r="CM2033" s="69"/>
    </row>
    <row r="2034" spans="10:91" x14ac:dyDescent="0.25">
      <c r="J2034" s="45"/>
      <c r="K2034" s="45"/>
      <c r="L2034" s="45"/>
      <c r="M2034" s="45"/>
      <c r="N2034" s="45"/>
      <c r="O2034" s="45"/>
      <c r="P2034" s="45"/>
      <c r="Q2034" s="45"/>
      <c r="R2034" s="45"/>
      <c r="AO2034" s="34"/>
      <c r="AP2034" s="34"/>
      <c r="AQ2034" s="34"/>
      <c r="AR2034" s="34"/>
      <c r="BR2034" s="69"/>
      <c r="BS2034" s="69"/>
      <c r="BT2034" s="69"/>
      <c r="BU2034" s="69"/>
      <c r="BV2034" s="69"/>
      <c r="BW2034" s="69"/>
      <c r="BX2034" s="69"/>
      <c r="BY2034" s="69"/>
      <c r="BZ2034" s="69"/>
      <c r="CA2034" s="69"/>
      <c r="CB2034" s="69"/>
      <c r="CC2034" s="69"/>
      <c r="CD2034" s="69"/>
      <c r="CE2034" s="69"/>
      <c r="CF2034" s="69"/>
      <c r="CG2034" s="69"/>
      <c r="CH2034" s="69"/>
      <c r="CI2034" s="69"/>
      <c r="CJ2034" s="69"/>
      <c r="CK2034" s="69"/>
      <c r="CL2034" s="83"/>
      <c r="CM2034" s="69"/>
    </row>
    <row r="2035" spans="10:91" x14ac:dyDescent="0.25">
      <c r="J2035" s="45"/>
      <c r="K2035" s="45"/>
      <c r="L2035" s="45"/>
      <c r="M2035" s="45"/>
      <c r="N2035" s="45"/>
      <c r="O2035" s="45"/>
      <c r="P2035" s="45"/>
      <c r="Q2035" s="45"/>
      <c r="R2035" s="45"/>
      <c r="AO2035" s="34"/>
      <c r="AP2035" s="34"/>
      <c r="AQ2035" s="34"/>
      <c r="AR2035" s="34"/>
      <c r="BR2035" s="69"/>
      <c r="BS2035" s="69"/>
      <c r="BT2035" s="69"/>
      <c r="BU2035" s="69"/>
      <c r="BV2035" s="69"/>
      <c r="BW2035" s="69"/>
      <c r="BX2035" s="69"/>
      <c r="BY2035" s="69"/>
      <c r="BZ2035" s="69"/>
      <c r="CA2035" s="69"/>
      <c r="CB2035" s="69"/>
      <c r="CC2035" s="69"/>
      <c r="CD2035" s="69"/>
      <c r="CE2035" s="69"/>
      <c r="CF2035" s="69"/>
      <c r="CG2035" s="69"/>
      <c r="CH2035" s="69"/>
      <c r="CI2035" s="69"/>
      <c r="CJ2035" s="69"/>
      <c r="CK2035" s="69"/>
      <c r="CL2035" s="83"/>
      <c r="CM2035" s="69"/>
    </row>
    <row r="2036" spans="10:91" x14ac:dyDescent="0.25">
      <c r="J2036" s="45"/>
      <c r="K2036" s="45"/>
      <c r="L2036" s="45"/>
      <c r="M2036" s="45"/>
      <c r="N2036" s="45"/>
      <c r="O2036" s="45"/>
      <c r="P2036" s="45"/>
      <c r="Q2036" s="45"/>
      <c r="R2036" s="45"/>
      <c r="AO2036" s="34"/>
      <c r="AP2036" s="34"/>
      <c r="AQ2036" s="34"/>
      <c r="AR2036" s="34"/>
      <c r="BR2036" s="69"/>
      <c r="BS2036" s="69"/>
      <c r="BT2036" s="69"/>
      <c r="BU2036" s="69"/>
      <c r="BV2036" s="69"/>
      <c r="BW2036" s="69"/>
      <c r="BX2036" s="69"/>
      <c r="BY2036" s="69"/>
      <c r="BZ2036" s="69"/>
      <c r="CA2036" s="69"/>
      <c r="CB2036" s="69"/>
      <c r="CC2036" s="69"/>
      <c r="CD2036" s="69"/>
      <c r="CE2036" s="69"/>
      <c r="CF2036" s="69"/>
      <c r="CG2036" s="69"/>
      <c r="CH2036" s="69"/>
      <c r="CI2036" s="69"/>
      <c r="CJ2036" s="69"/>
      <c r="CK2036" s="69"/>
      <c r="CL2036" s="83"/>
      <c r="CM2036" s="69"/>
    </row>
    <row r="2037" spans="10:91" x14ac:dyDescent="0.25">
      <c r="J2037" s="45"/>
      <c r="K2037" s="45"/>
      <c r="L2037" s="45"/>
      <c r="M2037" s="45"/>
      <c r="N2037" s="45"/>
      <c r="O2037" s="45"/>
      <c r="P2037" s="45"/>
      <c r="Q2037" s="45"/>
      <c r="R2037" s="45"/>
      <c r="AO2037" s="34"/>
      <c r="AP2037" s="34"/>
      <c r="AQ2037" s="34"/>
      <c r="AR2037" s="34"/>
      <c r="BR2037" s="69"/>
      <c r="BS2037" s="69"/>
      <c r="BT2037" s="69"/>
      <c r="BU2037" s="69"/>
      <c r="BV2037" s="69"/>
      <c r="BW2037" s="69"/>
      <c r="BX2037" s="69"/>
      <c r="BY2037" s="69"/>
      <c r="BZ2037" s="69"/>
      <c r="CA2037" s="69"/>
      <c r="CB2037" s="69"/>
      <c r="CC2037" s="69"/>
      <c r="CD2037" s="69"/>
      <c r="CE2037" s="69"/>
      <c r="CF2037" s="69"/>
      <c r="CG2037" s="69"/>
      <c r="CH2037" s="69"/>
      <c r="CI2037" s="69"/>
      <c r="CJ2037" s="69"/>
      <c r="CK2037" s="69"/>
      <c r="CL2037" s="83"/>
      <c r="CM2037" s="69"/>
    </row>
    <row r="2038" spans="10:91" x14ac:dyDescent="0.25">
      <c r="J2038" s="45"/>
      <c r="K2038" s="45"/>
      <c r="L2038" s="45"/>
      <c r="M2038" s="45"/>
      <c r="N2038" s="45"/>
      <c r="O2038" s="45"/>
      <c r="P2038" s="45"/>
      <c r="Q2038" s="45"/>
      <c r="R2038" s="45"/>
      <c r="AO2038" s="34"/>
      <c r="AP2038" s="34"/>
      <c r="AQ2038" s="34"/>
      <c r="AR2038" s="34"/>
      <c r="BR2038" s="69"/>
      <c r="BS2038" s="69"/>
      <c r="BT2038" s="69"/>
      <c r="BU2038" s="69"/>
      <c r="BV2038" s="69"/>
      <c r="BW2038" s="69"/>
      <c r="BX2038" s="69"/>
      <c r="BY2038" s="69"/>
      <c r="BZ2038" s="69"/>
      <c r="CA2038" s="69"/>
      <c r="CB2038" s="69"/>
      <c r="CC2038" s="69"/>
      <c r="CD2038" s="69"/>
      <c r="CE2038" s="69"/>
      <c r="CF2038" s="69"/>
      <c r="CG2038" s="69"/>
      <c r="CH2038" s="69"/>
      <c r="CI2038" s="69"/>
      <c r="CJ2038" s="69"/>
      <c r="CK2038" s="69"/>
      <c r="CL2038" s="83"/>
      <c r="CM2038" s="69"/>
    </row>
    <row r="2039" spans="10:91" x14ac:dyDescent="0.25">
      <c r="J2039" s="45"/>
      <c r="K2039" s="45"/>
      <c r="L2039" s="45"/>
      <c r="M2039" s="45"/>
      <c r="N2039" s="45"/>
      <c r="O2039" s="45"/>
      <c r="P2039" s="45"/>
      <c r="Q2039" s="45"/>
      <c r="R2039" s="45"/>
      <c r="AO2039" s="34"/>
      <c r="AP2039" s="34"/>
      <c r="AQ2039" s="34"/>
      <c r="AR2039" s="34"/>
      <c r="BR2039" s="69"/>
      <c r="BS2039" s="69"/>
      <c r="BT2039" s="69"/>
      <c r="BU2039" s="69"/>
      <c r="BV2039" s="69"/>
      <c r="BW2039" s="69"/>
      <c r="BX2039" s="69"/>
      <c r="BY2039" s="69"/>
      <c r="BZ2039" s="69"/>
      <c r="CA2039" s="69"/>
      <c r="CB2039" s="69"/>
      <c r="CC2039" s="69"/>
      <c r="CD2039" s="69"/>
      <c r="CE2039" s="69"/>
      <c r="CF2039" s="69"/>
      <c r="CG2039" s="69"/>
      <c r="CH2039" s="69"/>
      <c r="CI2039" s="69"/>
      <c r="CJ2039" s="69"/>
      <c r="CK2039" s="69"/>
      <c r="CL2039" s="83"/>
      <c r="CM2039" s="69"/>
    </row>
    <row r="2040" spans="10:91" x14ac:dyDescent="0.25">
      <c r="J2040" s="45"/>
      <c r="K2040" s="45"/>
      <c r="L2040" s="45"/>
      <c r="M2040" s="45"/>
      <c r="N2040" s="45"/>
      <c r="O2040" s="45"/>
      <c r="P2040" s="45"/>
      <c r="Q2040" s="45"/>
      <c r="R2040" s="45"/>
      <c r="AO2040" s="34"/>
      <c r="AP2040" s="34"/>
      <c r="AQ2040" s="34"/>
      <c r="AR2040" s="34"/>
      <c r="BR2040" s="69"/>
      <c r="BS2040" s="69"/>
      <c r="BT2040" s="69"/>
      <c r="BU2040" s="69"/>
      <c r="BV2040" s="69"/>
      <c r="BW2040" s="69"/>
      <c r="BX2040" s="69"/>
      <c r="BY2040" s="69"/>
      <c r="BZ2040" s="69"/>
      <c r="CA2040" s="69"/>
      <c r="CB2040" s="69"/>
      <c r="CC2040" s="69"/>
      <c r="CD2040" s="69"/>
      <c r="CE2040" s="69"/>
      <c r="CF2040" s="69"/>
      <c r="CG2040" s="69"/>
      <c r="CH2040" s="69"/>
      <c r="CI2040" s="69"/>
      <c r="CJ2040" s="69"/>
      <c r="CK2040" s="69"/>
      <c r="CL2040" s="83"/>
      <c r="CM2040" s="69"/>
    </row>
    <row r="2041" spans="10:91" x14ac:dyDescent="0.25">
      <c r="J2041" s="45"/>
      <c r="K2041" s="45"/>
      <c r="L2041" s="45"/>
      <c r="M2041" s="45"/>
      <c r="N2041" s="45"/>
      <c r="O2041" s="45"/>
      <c r="P2041" s="45"/>
      <c r="Q2041" s="45"/>
      <c r="R2041" s="45"/>
      <c r="AO2041" s="34"/>
      <c r="AP2041" s="34"/>
      <c r="AQ2041" s="34"/>
      <c r="AR2041" s="34"/>
      <c r="BR2041" s="69"/>
      <c r="BS2041" s="69"/>
      <c r="BT2041" s="69"/>
      <c r="BU2041" s="69"/>
      <c r="BV2041" s="69"/>
      <c r="BW2041" s="69"/>
      <c r="BX2041" s="69"/>
      <c r="BY2041" s="69"/>
      <c r="BZ2041" s="69"/>
      <c r="CA2041" s="69"/>
      <c r="CB2041" s="69"/>
      <c r="CC2041" s="69"/>
      <c r="CD2041" s="69"/>
      <c r="CE2041" s="69"/>
      <c r="CF2041" s="69"/>
      <c r="CG2041" s="69"/>
      <c r="CH2041" s="69"/>
      <c r="CI2041" s="69"/>
      <c r="CJ2041" s="69"/>
      <c r="CK2041" s="69"/>
      <c r="CL2041" s="83"/>
      <c r="CM2041" s="69"/>
    </row>
    <row r="2042" spans="10:91" x14ac:dyDescent="0.25">
      <c r="J2042" s="45"/>
      <c r="K2042" s="45"/>
      <c r="L2042" s="45"/>
      <c r="M2042" s="45"/>
      <c r="N2042" s="45"/>
      <c r="O2042" s="45"/>
      <c r="P2042" s="45"/>
      <c r="Q2042" s="45"/>
      <c r="R2042" s="45"/>
      <c r="AO2042" s="34"/>
      <c r="AP2042" s="34"/>
      <c r="AQ2042" s="34"/>
      <c r="AR2042" s="34"/>
      <c r="BR2042" s="69"/>
      <c r="BS2042" s="69"/>
      <c r="BT2042" s="69"/>
      <c r="BU2042" s="69"/>
      <c r="BV2042" s="69"/>
      <c r="BW2042" s="69"/>
      <c r="BX2042" s="69"/>
      <c r="BY2042" s="69"/>
      <c r="BZ2042" s="69"/>
      <c r="CA2042" s="69"/>
      <c r="CB2042" s="69"/>
      <c r="CC2042" s="69"/>
      <c r="CD2042" s="69"/>
      <c r="CE2042" s="69"/>
      <c r="CF2042" s="69"/>
      <c r="CG2042" s="69"/>
      <c r="CH2042" s="69"/>
      <c r="CI2042" s="69"/>
      <c r="CJ2042" s="69"/>
      <c r="CK2042" s="69"/>
      <c r="CL2042" s="83"/>
      <c r="CM2042" s="69"/>
    </row>
    <row r="2043" spans="10:91" x14ac:dyDescent="0.25">
      <c r="J2043" s="45"/>
      <c r="K2043" s="45"/>
      <c r="L2043" s="45"/>
      <c r="M2043" s="45"/>
      <c r="N2043" s="45"/>
      <c r="O2043" s="45"/>
      <c r="P2043" s="45"/>
      <c r="Q2043" s="45"/>
      <c r="R2043" s="45"/>
      <c r="AO2043" s="34"/>
      <c r="AP2043" s="34"/>
      <c r="AQ2043" s="34"/>
      <c r="AR2043" s="34"/>
      <c r="BR2043" s="69"/>
      <c r="BS2043" s="69"/>
      <c r="BT2043" s="69"/>
      <c r="BU2043" s="69"/>
      <c r="BV2043" s="69"/>
      <c r="BW2043" s="69"/>
      <c r="BX2043" s="69"/>
      <c r="BY2043" s="69"/>
      <c r="BZ2043" s="69"/>
      <c r="CA2043" s="69"/>
      <c r="CB2043" s="69"/>
      <c r="CC2043" s="69"/>
      <c r="CD2043" s="69"/>
      <c r="CE2043" s="69"/>
      <c r="CF2043" s="69"/>
      <c r="CG2043" s="69"/>
      <c r="CH2043" s="69"/>
      <c r="CI2043" s="69"/>
      <c r="CJ2043" s="69"/>
      <c r="CK2043" s="69"/>
      <c r="CL2043" s="83"/>
      <c r="CM2043" s="69"/>
    </row>
    <row r="2044" spans="10:91" x14ac:dyDescent="0.25">
      <c r="J2044" s="45"/>
      <c r="K2044" s="45"/>
      <c r="L2044" s="45"/>
      <c r="M2044" s="45"/>
      <c r="N2044" s="45"/>
      <c r="O2044" s="45"/>
      <c r="P2044" s="45"/>
      <c r="Q2044" s="45"/>
      <c r="R2044" s="45"/>
      <c r="AO2044" s="34"/>
      <c r="AP2044" s="34"/>
      <c r="AQ2044" s="34"/>
      <c r="AR2044" s="34"/>
      <c r="BR2044" s="69"/>
      <c r="BS2044" s="69"/>
      <c r="BT2044" s="69"/>
      <c r="BU2044" s="69"/>
      <c r="BV2044" s="69"/>
      <c r="BW2044" s="69"/>
      <c r="BX2044" s="69"/>
      <c r="BY2044" s="69"/>
      <c r="BZ2044" s="69"/>
      <c r="CA2044" s="69"/>
      <c r="CB2044" s="69"/>
      <c r="CC2044" s="69"/>
      <c r="CD2044" s="69"/>
      <c r="CE2044" s="69"/>
      <c r="CF2044" s="69"/>
      <c r="CG2044" s="69"/>
      <c r="CH2044" s="69"/>
      <c r="CI2044" s="69"/>
      <c r="CJ2044" s="69"/>
      <c r="CK2044" s="69"/>
      <c r="CL2044" s="83"/>
      <c r="CM2044" s="69"/>
    </row>
    <row r="2045" spans="10:91" x14ac:dyDescent="0.25">
      <c r="J2045" s="45"/>
      <c r="K2045" s="45"/>
      <c r="L2045" s="45"/>
      <c r="M2045" s="45"/>
      <c r="N2045" s="45"/>
      <c r="O2045" s="45"/>
      <c r="P2045" s="45"/>
      <c r="Q2045" s="45"/>
      <c r="R2045" s="45"/>
      <c r="AO2045" s="34"/>
      <c r="AP2045" s="34"/>
      <c r="AQ2045" s="34"/>
      <c r="AR2045" s="34"/>
      <c r="BR2045" s="69"/>
      <c r="BS2045" s="69"/>
      <c r="BT2045" s="69"/>
      <c r="BU2045" s="69"/>
      <c r="BV2045" s="69"/>
      <c r="BW2045" s="69"/>
      <c r="BX2045" s="69"/>
      <c r="BY2045" s="69"/>
      <c r="BZ2045" s="69"/>
      <c r="CA2045" s="69"/>
      <c r="CB2045" s="69"/>
      <c r="CC2045" s="69"/>
      <c r="CD2045" s="69"/>
      <c r="CE2045" s="69"/>
      <c r="CF2045" s="69"/>
      <c r="CG2045" s="69"/>
      <c r="CH2045" s="69"/>
      <c r="CI2045" s="69"/>
      <c r="CJ2045" s="69"/>
      <c r="CK2045" s="69"/>
      <c r="CL2045" s="83"/>
      <c r="CM2045" s="69"/>
    </row>
    <row r="2046" spans="10:91" x14ac:dyDescent="0.25">
      <c r="J2046" s="45"/>
      <c r="K2046" s="45"/>
      <c r="L2046" s="45"/>
      <c r="M2046" s="45"/>
      <c r="N2046" s="45"/>
      <c r="O2046" s="45"/>
      <c r="P2046" s="45"/>
      <c r="Q2046" s="45"/>
      <c r="R2046" s="45"/>
      <c r="AO2046" s="34"/>
      <c r="AP2046" s="34"/>
      <c r="AQ2046" s="34"/>
      <c r="AR2046" s="34"/>
      <c r="BR2046" s="69"/>
      <c r="BS2046" s="69"/>
      <c r="BT2046" s="69"/>
      <c r="BU2046" s="69"/>
      <c r="BV2046" s="69"/>
      <c r="BW2046" s="69"/>
      <c r="BX2046" s="69"/>
      <c r="BY2046" s="69"/>
      <c r="BZ2046" s="69"/>
      <c r="CA2046" s="69"/>
      <c r="CB2046" s="69"/>
      <c r="CC2046" s="69"/>
      <c r="CD2046" s="69"/>
      <c r="CE2046" s="69"/>
      <c r="CF2046" s="69"/>
      <c r="CG2046" s="69"/>
      <c r="CH2046" s="69"/>
      <c r="CI2046" s="69"/>
      <c r="CJ2046" s="69"/>
      <c r="CK2046" s="69"/>
      <c r="CL2046" s="83"/>
      <c r="CM2046" s="69"/>
    </row>
    <row r="2047" spans="10:91" x14ac:dyDescent="0.25">
      <c r="J2047" s="45"/>
      <c r="K2047" s="45"/>
      <c r="L2047" s="45"/>
      <c r="M2047" s="45"/>
      <c r="N2047" s="45"/>
      <c r="O2047" s="45"/>
      <c r="P2047" s="45"/>
      <c r="Q2047" s="45"/>
      <c r="R2047" s="45"/>
      <c r="AO2047" s="34"/>
      <c r="AP2047" s="34"/>
      <c r="AQ2047" s="34"/>
      <c r="AR2047" s="34"/>
      <c r="BR2047" s="69"/>
      <c r="BS2047" s="69"/>
      <c r="BT2047" s="69"/>
      <c r="BU2047" s="69"/>
      <c r="BV2047" s="69"/>
      <c r="BW2047" s="69"/>
      <c r="BX2047" s="69"/>
      <c r="BY2047" s="69"/>
      <c r="BZ2047" s="69"/>
      <c r="CA2047" s="69"/>
      <c r="CB2047" s="69"/>
      <c r="CC2047" s="69"/>
      <c r="CD2047" s="69"/>
      <c r="CE2047" s="69"/>
      <c r="CF2047" s="69"/>
      <c r="CG2047" s="69"/>
      <c r="CH2047" s="69"/>
      <c r="CI2047" s="69"/>
      <c r="CJ2047" s="69"/>
      <c r="CK2047" s="69"/>
      <c r="CL2047" s="83"/>
      <c r="CM2047" s="69"/>
    </row>
    <row r="2048" spans="10:91" x14ac:dyDescent="0.25">
      <c r="J2048" s="45"/>
      <c r="K2048" s="45"/>
      <c r="L2048" s="45"/>
      <c r="M2048" s="45"/>
      <c r="N2048" s="45"/>
      <c r="O2048" s="45"/>
      <c r="P2048" s="45"/>
      <c r="Q2048" s="45"/>
      <c r="R2048" s="45"/>
      <c r="AO2048" s="34"/>
      <c r="AP2048" s="34"/>
      <c r="AQ2048" s="34"/>
      <c r="AR2048" s="34"/>
      <c r="BR2048" s="69"/>
      <c r="BS2048" s="69"/>
      <c r="BT2048" s="69"/>
      <c r="BU2048" s="69"/>
      <c r="BV2048" s="69"/>
      <c r="BW2048" s="69"/>
      <c r="BX2048" s="69"/>
      <c r="BY2048" s="69"/>
      <c r="BZ2048" s="69"/>
      <c r="CA2048" s="69"/>
      <c r="CB2048" s="69"/>
      <c r="CC2048" s="69"/>
      <c r="CD2048" s="69"/>
      <c r="CE2048" s="69"/>
      <c r="CF2048" s="69"/>
      <c r="CG2048" s="69"/>
      <c r="CH2048" s="69"/>
      <c r="CI2048" s="69"/>
      <c r="CJ2048" s="69"/>
      <c r="CK2048" s="69"/>
      <c r="CL2048" s="83"/>
      <c r="CM2048" s="69"/>
    </row>
    <row r="2049" spans="10:91" x14ac:dyDescent="0.25">
      <c r="J2049" s="45"/>
      <c r="K2049" s="45"/>
      <c r="L2049" s="45"/>
      <c r="M2049" s="45"/>
      <c r="N2049" s="45"/>
      <c r="O2049" s="45"/>
      <c r="P2049" s="45"/>
      <c r="Q2049" s="45"/>
      <c r="R2049" s="45"/>
      <c r="AO2049" s="34"/>
      <c r="AP2049" s="34"/>
      <c r="AQ2049" s="34"/>
      <c r="AR2049" s="34"/>
      <c r="BR2049" s="69"/>
      <c r="BS2049" s="69"/>
      <c r="BT2049" s="69"/>
      <c r="BU2049" s="69"/>
      <c r="BV2049" s="69"/>
      <c r="BW2049" s="69"/>
      <c r="BX2049" s="69"/>
      <c r="BY2049" s="69"/>
      <c r="BZ2049" s="69"/>
      <c r="CA2049" s="69"/>
      <c r="CB2049" s="69"/>
      <c r="CC2049" s="69"/>
      <c r="CD2049" s="69"/>
      <c r="CE2049" s="69"/>
      <c r="CF2049" s="69"/>
      <c r="CG2049" s="69"/>
      <c r="CH2049" s="69"/>
      <c r="CI2049" s="69"/>
      <c r="CJ2049" s="69"/>
      <c r="CK2049" s="69"/>
      <c r="CL2049" s="83"/>
      <c r="CM2049" s="69"/>
    </row>
    <row r="2050" spans="10:91" x14ac:dyDescent="0.25">
      <c r="J2050" s="45"/>
      <c r="K2050" s="45"/>
      <c r="L2050" s="45"/>
      <c r="M2050" s="45"/>
      <c r="N2050" s="45"/>
      <c r="O2050" s="45"/>
      <c r="P2050" s="45"/>
      <c r="Q2050" s="45"/>
      <c r="R2050" s="45"/>
      <c r="AO2050" s="34"/>
      <c r="AP2050" s="34"/>
      <c r="AQ2050" s="34"/>
      <c r="AR2050" s="34"/>
      <c r="BR2050" s="69"/>
      <c r="BS2050" s="69"/>
      <c r="BT2050" s="69"/>
      <c r="BU2050" s="69"/>
      <c r="BV2050" s="69"/>
      <c r="BW2050" s="69"/>
      <c r="BX2050" s="69"/>
      <c r="BY2050" s="69"/>
      <c r="BZ2050" s="69"/>
      <c r="CA2050" s="69"/>
      <c r="CB2050" s="69"/>
      <c r="CC2050" s="69"/>
      <c r="CD2050" s="69"/>
      <c r="CE2050" s="69"/>
      <c r="CF2050" s="69"/>
      <c r="CG2050" s="69"/>
      <c r="CH2050" s="69"/>
      <c r="CI2050" s="69"/>
      <c r="CJ2050" s="69"/>
      <c r="CK2050" s="69"/>
      <c r="CL2050" s="83"/>
      <c r="CM2050" s="69"/>
    </row>
    <row r="2051" spans="10:91" x14ac:dyDescent="0.25">
      <c r="J2051" s="45"/>
      <c r="K2051" s="45"/>
      <c r="L2051" s="45"/>
      <c r="M2051" s="45"/>
      <c r="N2051" s="45"/>
      <c r="O2051" s="45"/>
      <c r="P2051" s="45"/>
      <c r="Q2051" s="45"/>
      <c r="R2051" s="45"/>
      <c r="AO2051" s="34"/>
      <c r="AP2051" s="34"/>
      <c r="AQ2051" s="34"/>
      <c r="AR2051" s="34"/>
      <c r="BR2051" s="69"/>
      <c r="BS2051" s="69"/>
      <c r="BT2051" s="69"/>
      <c r="BU2051" s="69"/>
      <c r="BV2051" s="69"/>
      <c r="BW2051" s="69"/>
      <c r="BX2051" s="69"/>
      <c r="BY2051" s="69"/>
      <c r="BZ2051" s="69"/>
      <c r="CA2051" s="69"/>
      <c r="CB2051" s="69"/>
      <c r="CC2051" s="69"/>
      <c r="CD2051" s="69"/>
      <c r="CE2051" s="69"/>
      <c r="CF2051" s="69"/>
      <c r="CG2051" s="69"/>
      <c r="CH2051" s="69"/>
      <c r="CI2051" s="69"/>
      <c r="CJ2051" s="69"/>
      <c r="CK2051" s="69"/>
      <c r="CL2051" s="83"/>
      <c r="CM2051" s="69"/>
    </row>
    <row r="2052" spans="10:91" x14ac:dyDescent="0.25">
      <c r="J2052" s="45"/>
      <c r="K2052" s="45"/>
      <c r="L2052" s="45"/>
      <c r="M2052" s="45"/>
      <c r="N2052" s="45"/>
      <c r="O2052" s="45"/>
      <c r="P2052" s="45"/>
      <c r="Q2052" s="45"/>
      <c r="R2052" s="45"/>
      <c r="AO2052" s="34"/>
      <c r="AP2052" s="34"/>
      <c r="AQ2052" s="34"/>
      <c r="AR2052" s="34"/>
      <c r="BR2052" s="69"/>
      <c r="BS2052" s="69"/>
      <c r="BT2052" s="69"/>
      <c r="BU2052" s="69"/>
      <c r="BV2052" s="69"/>
      <c r="BW2052" s="69"/>
      <c r="BX2052" s="69"/>
      <c r="BY2052" s="69"/>
      <c r="BZ2052" s="69"/>
      <c r="CA2052" s="69"/>
      <c r="CB2052" s="69"/>
      <c r="CC2052" s="69"/>
      <c r="CD2052" s="69"/>
      <c r="CE2052" s="69"/>
      <c r="CF2052" s="69"/>
      <c r="CG2052" s="69"/>
      <c r="CH2052" s="69"/>
      <c r="CI2052" s="69"/>
      <c r="CJ2052" s="69"/>
      <c r="CK2052" s="69"/>
      <c r="CL2052" s="83"/>
      <c r="CM2052" s="69"/>
    </row>
    <row r="2053" spans="10:91" x14ac:dyDescent="0.25">
      <c r="J2053" s="45"/>
      <c r="K2053" s="45"/>
      <c r="L2053" s="45"/>
      <c r="M2053" s="45"/>
      <c r="N2053" s="45"/>
      <c r="O2053" s="45"/>
      <c r="P2053" s="45"/>
      <c r="Q2053" s="45"/>
      <c r="R2053" s="45"/>
      <c r="AO2053" s="34"/>
      <c r="AP2053" s="34"/>
      <c r="AQ2053" s="34"/>
      <c r="AR2053" s="34"/>
      <c r="BR2053" s="69"/>
      <c r="BS2053" s="69"/>
      <c r="BT2053" s="69"/>
      <c r="BU2053" s="69"/>
      <c r="BV2053" s="69"/>
      <c r="BW2053" s="69"/>
      <c r="BX2053" s="69"/>
      <c r="BY2053" s="69"/>
      <c r="BZ2053" s="69"/>
      <c r="CA2053" s="69"/>
      <c r="CB2053" s="69"/>
      <c r="CC2053" s="69"/>
      <c r="CD2053" s="69"/>
      <c r="CE2053" s="69"/>
      <c r="CF2053" s="69"/>
      <c r="CG2053" s="69"/>
      <c r="CH2053" s="69"/>
      <c r="CI2053" s="69"/>
      <c r="CJ2053" s="69"/>
      <c r="CK2053" s="69"/>
      <c r="CL2053" s="83"/>
      <c r="CM2053" s="69"/>
    </row>
    <row r="2054" spans="10:91" x14ac:dyDescent="0.25">
      <c r="J2054" s="45"/>
      <c r="K2054" s="45"/>
      <c r="L2054" s="45"/>
      <c r="M2054" s="45"/>
      <c r="N2054" s="45"/>
      <c r="O2054" s="45"/>
      <c r="P2054" s="45"/>
      <c r="Q2054" s="45"/>
      <c r="R2054" s="45"/>
      <c r="AO2054" s="34"/>
      <c r="AP2054" s="34"/>
      <c r="AQ2054" s="34"/>
      <c r="AR2054" s="34"/>
      <c r="BR2054" s="69"/>
      <c r="BS2054" s="69"/>
      <c r="BT2054" s="69"/>
      <c r="BU2054" s="69"/>
      <c r="BV2054" s="69"/>
      <c r="BW2054" s="69"/>
      <c r="BX2054" s="69"/>
      <c r="BY2054" s="69"/>
      <c r="BZ2054" s="69"/>
      <c r="CA2054" s="69"/>
      <c r="CB2054" s="69"/>
      <c r="CC2054" s="69"/>
      <c r="CD2054" s="69"/>
      <c r="CE2054" s="69"/>
      <c r="CF2054" s="69"/>
      <c r="CG2054" s="69"/>
      <c r="CH2054" s="69"/>
      <c r="CI2054" s="69"/>
      <c r="CJ2054" s="69"/>
      <c r="CK2054" s="69"/>
      <c r="CL2054" s="83"/>
      <c r="CM2054" s="69"/>
    </row>
    <row r="2055" spans="10:91" x14ac:dyDescent="0.25">
      <c r="J2055" s="45"/>
      <c r="K2055" s="45"/>
      <c r="L2055" s="45"/>
      <c r="M2055" s="45"/>
      <c r="N2055" s="45"/>
      <c r="O2055" s="45"/>
      <c r="P2055" s="45"/>
      <c r="Q2055" s="45"/>
      <c r="R2055" s="45"/>
      <c r="AO2055" s="34"/>
      <c r="AP2055" s="34"/>
      <c r="AQ2055" s="34"/>
      <c r="AR2055" s="34"/>
      <c r="BR2055" s="69"/>
      <c r="BS2055" s="69"/>
      <c r="BT2055" s="69"/>
      <c r="BU2055" s="69"/>
      <c r="BV2055" s="69"/>
      <c r="BW2055" s="69"/>
      <c r="BX2055" s="69"/>
      <c r="BY2055" s="69"/>
      <c r="BZ2055" s="69"/>
      <c r="CA2055" s="69"/>
      <c r="CB2055" s="69"/>
      <c r="CC2055" s="69"/>
      <c r="CD2055" s="69"/>
      <c r="CE2055" s="69"/>
      <c r="CF2055" s="69"/>
      <c r="CG2055" s="69"/>
      <c r="CH2055" s="69"/>
      <c r="CI2055" s="69"/>
      <c r="CJ2055" s="69"/>
      <c r="CK2055" s="69"/>
      <c r="CL2055" s="83"/>
      <c r="CM2055" s="69"/>
    </row>
    <row r="2056" spans="10:91" x14ac:dyDescent="0.25">
      <c r="J2056" s="45"/>
      <c r="K2056" s="45"/>
      <c r="L2056" s="45"/>
      <c r="M2056" s="45"/>
      <c r="N2056" s="45"/>
      <c r="O2056" s="45"/>
      <c r="P2056" s="45"/>
      <c r="Q2056" s="45"/>
      <c r="R2056" s="45"/>
      <c r="AO2056" s="34"/>
      <c r="AP2056" s="34"/>
      <c r="AQ2056" s="34"/>
      <c r="AR2056" s="34"/>
      <c r="BR2056" s="69"/>
      <c r="BS2056" s="69"/>
      <c r="BT2056" s="69"/>
      <c r="BU2056" s="69"/>
      <c r="BV2056" s="69"/>
      <c r="BW2056" s="69"/>
      <c r="BX2056" s="69"/>
      <c r="BY2056" s="69"/>
      <c r="BZ2056" s="69"/>
      <c r="CA2056" s="69"/>
      <c r="CB2056" s="69"/>
      <c r="CC2056" s="69"/>
      <c r="CD2056" s="69"/>
      <c r="CE2056" s="69"/>
      <c r="CF2056" s="69"/>
      <c r="CG2056" s="69"/>
      <c r="CH2056" s="69"/>
      <c r="CI2056" s="69"/>
      <c r="CJ2056" s="69"/>
      <c r="CK2056" s="69"/>
      <c r="CL2056" s="83"/>
      <c r="CM2056" s="69"/>
    </row>
    <row r="2057" spans="10:91" x14ac:dyDescent="0.25">
      <c r="J2057" s="45"/>
      <c r="K2057" s="45"/>
      <c r="L2057" s="45"/>
      <c r="M2057" s="45"/>
      <c r="N2057" s="45"/>
      <c r="O2057" s="45"/>
      <c r="P2057" s="45"/>
      <c r="Q2057" s="45"/>
      <c r="R2057" s="45"/>
      <c r="AO2057" s="34"/>
      <c r="AP2057" s="34"/>
      <c r="AQ2057" s="34"/>
      <c r="AR2057" s="34"/>
      <c r="BR2057" s="69"/>
      <c r="BS2057" s="69"/>
      <c r="BT2057" s="69"/>
      <c r="BU2057" s="69"/>
      <c r="BV2057" s="69"/>
      <c r="BW2057" s="69"/>
      <c r="BX2057" s="69"/>
      <c r="BY2057" s="69"/>
      <c r="BZ2057" s="69"/>
      <c r="CA2057" s="69"/>
      <c r="CB2057" s="69"/>
      <c r="CC2057" s="69"/>
      <c r="CD2057" s="69"/>
      <c r="CE2057" s="69"/>
      <c r="CF2057" s="69"/>
      <c r="CG2057" s="69"/>
      <c r="CH2057" s="69"/>
      <c r="CI2057" s="69"/>
      <c r="CJ2057" s="69"/>
      <c r="CK2057" s="69"/>
      <c r="CL2057" s="83"/>
      <c r="CM2057" s="69"/>
    </row>
    <row r="2058" spans="10:91" x14ac:dyDescent="0.25">
      <c r="J2058" s="45"/>
      <c r="K2058" s="45"/>
      <c r="L2058" s="45"/>
      <c r="M2058" s="45"/>
      <c r="N2058" s="45"/>
      <c r="O2058" s="45"/>
      <c r="P2058" s="45"/>
      <c r="Q2058" s="45"/>
      <c r="R2058" s="45"/>
      <c r="AO2058" s="34"/>
      <c r="AP2058" s="34"/>
      <c r="AQ2058" s="34"/>
      <c r="AR2058" s="34"/>
      <c r="BR2058" s="69"/>
      <c r="BS2058" s="69"/>
      <c r="BT2058" s="69"/>
      <c r="BU2058" s="69"/>
      <c r="BV2058" s="69"/>
      <c r="BW2058" s="69"/>
      <c r="BX2058" s="69"/>
      <c r="BY2058" s="69"/>
      <c r="BZ2058" s="69"/>
      <c r="CA2058" s="69"/>
      <c r="CB2058" s="69"/>
      <c r="CC2058" s="69"/>
      <c r="CD2058" s="69"/>
      <c r="CE2058" s="69"/>
      <c r="CF2058" s="69"/>
      <c r="CG2058" s="69"/>
      <c r="CH2058" s="69"/>
      <c r="CI2058" s="69"/>
      <c r="CJ2058" s="69"/>
      <c r="CK2058" s="69"/>
      <c r="CL2058" s="83"/>
      <c r="CM2058" s="69"/>
    </row>
    <row r="2059" spans="10:91" x14ac:dyDescent="0.25">
      <c r="J2059" s="45"/>
      <c r="K2059" s="45"/>
      <c r="L2059" s="45"/>
      <c r="M2059" s="45"/>
      <c r="N2059" s="45"/>
      <c r="O2059" s="45"/>
      <c r="P2059" s="45"/>
      <c r="Q2059" s="45"/>
      <c r="R2059" s="45"/>
      <c r="AO2059" s="34"/>
      <c r="AP2059" s="34"/>
      <c r="AQ2059" s="34"/>
      <c r="AR2059" s="34"/>
      <c r="BR2059" s="69"/>
      <c r="BS2059" s="69"/>
      <c r="BT2059" s="69"/>
      <c r="BU2059" s="69"/>
      <c r="BV2059" s="69"/>
      <c r="BW2059" s="69"/>
      <c r="BX2059" s="69"/>
      <c r="BY2059" s="69"/>
      <c r="BZ2059" s="69"/>
      <c r="CA2059" s="69"/>
      <c r="CB2059" s="69"/>
      <c r="CC2059" s="69"/>
      <c r="CD2059" s="69"/>
      <c r="CE2059" s="69"/>
      <c r="CF2059" s="69"/>
      <c r="CG2059" s="69"/>
      <c r="CH2059" s="69"/>
      <c r="CI2059" s="69"/>
      <c r="CJ2059" s="69"/>
      <c r="CK2059" s="69"/>
      <c r="CL2059" s="83"/>
      <c r="CM2059" s="69"/>
    </row>
    <row r="2060" spans="10:91" x14ac:dyDescent="0.25">
      <c r="J2060" s="45"/>
      <c r="K2060" s="45"/>
      <c r="L2060" s="45"/>
      <c r="M2060" s="45"/>
      <c r="N2060" s="45"/>
      <c r="O2060" s="45"/>
      <c r="P2060" s="45"/>
      <c r="Q2060" s="45"/>
      <c r="R2060" s="45"/>
      <c r="AO2060" s="34"/>
      <c r="AP2060" s="34"/>
      <c r="AQ2060" s="34"/>
      <c r="AR2060" s="34"/>
      <c r="BR2060" s="69"/>
      <c r="BS2060" s="69"/>
      <c r="BT2060" s="69"/>
      <c r="BU2060" s="69"/>
      <c r="BV2060" s="69"/>
      <c r="BW2060" s="69"/>
      <c r="BX2060" s="69"/>
      <c r="BY2060" s="69"/>
      <c r="BZ2060" s="69"/>
      <c r="CA2060" s="69"/>
      <c r="CB2060" s="69"/>
      <c r="CC2060" s="69"/>
      <c r="CD2060" s="69"/>
      <c r="CE2060" s="69"/>
      <c r="CF2060" s="69"/>
      <c r="CG2060" s="69"/>
      <c r="CH2060" s="69"/>
      <c r="CI2060" s="69"/>
      <c r="CJ2060" s="69"/>
      <c r="CK2060" s="69"/>
      <c r="CL2060" s="83"/>
      <c r="CM2060" s="69"/>
    </row>
    <row r="2061" spans="10:91" x14ac:dyDescent="0.25">
      <c r="J2061" s="45"/>
      <c r="K2061" s="45"/>
      <c r="L2061" s="45"/>
      <c r="M2061" s="45"/>
      <c r="N2061" s="45"/>
      <c r="O2061" s="45"/>
      <c r="P2061" s="45"/>
      <c r="Q2061" s="45"/>
      <c r="R2061" s="45"/>
      <c r="AO2061" s="34"/>
      <c r="AP2061" s="34"/>
      <c r="AQ2061" s="34"/>
      <c r="AR2061" s="34"/>
      <c r="BR2061" s="69"/>
      <c r="BS2061" s="69"/>
      <c r="BT2061" s="69"/>
      <c r="BU2061" s="69"/>
      <c r="BV2061" s="69"/>
      <c r="BW2061" s="69"/>
      <c r="BX2061" s="69"/>
      <c r="BY2061" s="69"/>
      <c r="BZ2061" s="69"/>
      <c r="CA2061" s="69"/>
      <c r="CB2061" s="69"/>
      <c r="CC2061" s="69"/>
      <c r="CD2061" s="69"/>
      <c r="CE2061" s="69"/>
      <c r="CF2061" s="69"/>
      <c r="CG2061" s="69"/>
      <c r="CH2061" s="69"/>
      <c r="CI2061" s="69"/>
      <c r="CJ2061" s="69"/>
      <c r="CK2061" s="69"/>
      <c r="CL2061" s="83"/>
      <c r="CM2061" s="69"/>
    </row>
    <row r="2062" spans="10:91" x14ac:dyDescent="0.25">
      <c r="J2062" s="45"/>
      <c r="K2062" s="45"/>
      <c r="L2062" s="45"/>
      <c r="M2062" s="45"/>
      <c r="N2062" s="45"/>
      <c r="O2062" s="45"/>
      <c r="P2062" s="45"/>
      <c r="Q2062" s="45"/>
      <c r="R2062" s="45"/>
      <c r="AO2062" s="34"/>
      <c r="AP2062" s="34"/>
      <c r="AQ2062" s="34"/>
      <c r="AR2062" s="34"/>
      <c r="BR2062" s="69"/>
      <c r="BS2062" s="69"/>
      <c r="BT2062" s="69"/>
      <c r="BU2062" s="69"/>
      <c r="BV2062" s="69"/>
      <c r="BW2062" s="69"/>
      <c r="BX2062" s="69"/>
      <c r="BY2062" s="69"/>
      <c r="BZ2062" s="69"/>
      <c r="CA2062" s="69"/>
      <c r="CB2062" s="69"/>
      <c r="CC2062" s="69"/>
      <c r="CD2062" s="69"/>
      <c r="CE2062" s="69"/>
      <c r="CF2062" s="69"/>
      <c r="CG2062" s="69"/>
      <c r="CH2062" s="69"/>
      <c r="CI2062" s="69"/>
      <c r="CJ2062" s="69"/>
      <c r="CK2062" s="69"/>
      <c r="CL2062" s="83"/>
      <c r="CM2062" s="69"/>
    </row>
    <row r="2063" spans="10:91" x14ac:dyDescent="0.25">
      <c r="J2063" s="45"/>
      <c r="K2063" s="45"/>
      <c r="L2063" s="45"/>
      <c r="M2063" s="45"/>
      <c r="N2063" s="45"/>
      <c r="O2063" s="45"/>
      <c r="P2063" s="45"/>
      <c r="Q2063" s="45"/>
      <c r="R2063" s="45"/>
      <c r="AO2063" s="34"/>
      <c r="AP2063" s="34"/>
      <c r="AQ2063" s="34"/>
      <c r="AR2063" s="34"/>
      <c r="BR2063" s="69"/>
      <c r="BS2063" s="69"/>
      <c r="BT2063" s="69"/>
      <c r="BU2063" s="69"/>
      <c r="BV2063" s="69"/>
      <c r="BW2063" s="69"/>
      <c r="BX2063" s="69"/>
      <c r="BY2063" s="69"/>
      <c r="BZ2063" s="69"/>
      <c r="CA2063" s="69"/>
      <c r="CB2063" s="69"/>
      <c r="CC2063" s="69"/>
      <c r="CD2063" s="69"/>
      <c r="CE2063" s="69"/>
      <c r="CF2063" s="69"/>
      <c r="CG2063" s="69"/>
      <c r="CH2063" s="69"/>
      <c r="CI2063" s="69"/>
      <c r="CJ2063" s="69"/>
      <c r="CK2063" s="69"/>
      <c r="CL2063" s="83"/>
      <c r="CM2063" s="69"/>
    </row>
    <row r="2064" spans="10:91" x14ac:dyDescent="0.25">
      <c r="J2064" s="45"/>
      <c r="K2064" s="45"/>
      <c r="L2064" s="45"/>
      <c r="M2064" s="45"/>
      <c r="N2064" s="45"/>
      <c r="O2064" s="45"/>
      <c r="P2064" s="45"/>
      <c r="Q2064" s="45"/>
      <c r="R2064" s="45"/>
      <c r="AO2064" s="34"/>
      <c r="AP2064" s="34"/>
      <c r="AQ2064" s="34"/>
      <c r="AR2064" s="34"/>
      <c r="BR2064" s="69"/>
      <c r="BS2064" s="69"/>
      <c r="BT2064" s="69"/>
      <c r="BU2064" s="69"/>
      <c r="BV2064" s="69"/>
      <c r="BW2064" s="69"/>
      <c r="BX2064" s="69"/>
      <c r="BY2064" s="69"/>
      <c r="BZ2064" s="69"/>
      <c r="CA2064" s="69"/>
      <c r="CB2064" s="69"/>
      <c r="CC2064" s="69"/>
      <c r="CD2064" s="69"/>
      <c r="CE2064" s="69"/>
      <c r="CF2064" s="69"/>
      <c r="CG2064" s="69"/>
      <c r="CH2064" s="69"/>
      <c r="CI2064" s="69"/>
      <c r="CJ2064" s="69"/>
      <c r="CK2064" s="69"/>
      <c r="CL2064" s="83"/>
      <c r="CM2064" s="69"/>
    </row>
    <row r="2065" spans="10:91" x14ac:dyDescent="0.25">
      <c r="J2065" s="45"/>
      <c r="K2065" s="45"/>
      <c r="L2065" s="45"/>
      <c r="M2065" s="45"/>
      <c r="N2065" s="45"/>
      <c r="O2065" s="45"/>
      <c r="P2065" s="45"/>
      <c r="Q2065" s="45"/>
      <c r="R2065" s="45"/>
      <c r="AO2065" s="34"/>
      <c r="AP2065" s="34"/>
      <c r="AQ2065" s="34"/>
      <c r="AR2065" s="34"/>
      <c r="BR2065" s="69"/>
      <c r="BS2065" s="69"/>
      <c r="BT2065" s="69"/>
      <c r="BU2065" s="69"/>
      <c r="BV2065" s="69"/>
      <c r="BW2065" s="69"/>
      <c r="BX2065" s="69"/>
      <c r="BY2065" s="69"/>
      <c r="BZ2065" s="69"/>
      <c r="CA2065" s="69"/>
      <c r="CB2065" s="69"/>
      <c r="CC2065" s="69"/>
      <c r="CD2065" s="69"/>
      <c r="CE2065" s="69"/>
      <c r="CF2065" s="69"/>
      <c r="CG2065" s="69"/>
      <c r="CH2065" s="69"/>
      <c r="CI2065" s="69"/>
      <c r="CJ2065" s="69"/>
      <c r="CK2065" s="69"/>
      <c r="CL2065" s="83"/>
      <c r="CM2065" s="69"/>
    </row>
    <row r="2066" spans="10:91" x14ac:dyDescent="0.25">
      <c r="J2066" s="45"/>
      <c r="K2066" s="45"/>
      <c r="L2066" s="45"/>
      <c r="M2066" s="45"/>
      <c r="N2066" s="45"/>
      <c r="O2066" s="45"/>
      <c r="P2066" s="45"/>
      <c r="Q2066" s="45"/>
      <c r="R2066" s="45"/>
      <c r="AO2066" s="34"/>
      <c r="AP2066" s="34"/>
      <c r="AQ2066" s="34"/>
      <c r="AR2066" s="34"/>
      <c r="BR2066" s="69"/>
      <c r="BS2066" s="69"/>
      <c r="BT2066" s="69"/>
      <c r="BU2066" s="69"/>
      <c r="BV2066" s="69"/>
      <c r="BW2066" s="69"/>
      <c r="BX2066" s="69"/>
      <c r="BY2066" s="69"/>
      <c r="BZ2066" s="69"/>
      <c r="CA2066" s="69"/>
      <c r="CB2066" s="69"/>
      <c r="CC2066" s="69"/>
      <c r="CD2066" s="69"/>
      <c r="CE2066" s="69"/>
      <c r="CF2066" s="69"/>
      <c r="CG2066" s="69"/>
      <c r="CH2066" s="69"/>
      <c r="CI2066" s="69"/>
      <c r="CJ2066" s="69"/>
      <c r="CK2066" s="69"/>
      <c r="CL2066" s="83"/>
      <c r="CM2066" s="69"/>
    </row>
    <row r="2067" spans="10:91" x14ac:dyDescent="0.25">
      <c r="J2067" s="45"/>
      <c r="K2067" s="45"/>
      <c r="L2067" s="45"/>
      <c r="M2067" s="45"/>
      <c r="N2067" s="45"/>
      <c r="O2067" s="45"/>
      <c r="P2067" s="45"/>
      <c r="Q2067" s="45"/>
      <c r="R2067" s="45"/>
      <c r="AO2067" s="34"/>
      <c r="AP2067" s="34"/>
      <c r="AQ2067" s="34"/>
      <c r="AR2067" s="34"/>
      <c r="BR2067" s="69"/>
      <c r="BS2067" s="69"/>
      <c r="BT2067" s="69"/>
      <c r="BU2067" s="69"/>
      <c r="BV2067" s="69"/>
      <c r="BW2067" s="69"/>
      <c r="BX2067" s="69"/>
      <c r="BY2067" s="69"/>
      <c r="BZ2067" s="69"/>
      <c r="CA2067" s="69"/>
      <c r="CB2067" s="69"/>
      <c r="CC2067" s="69"/>
      <c r="CD2067" s="69"/>
      <c r="CE2067" s="69"/>
      <c r="CF2067" s="69"/>
      <c r="CG2067" s="69"/>
      <c r="CH2067" s="69"/>
      <c r="CI2067" s="69"/>
      <c r="CJ2067" s="69"/>
      <c r="CK2067" s="69"/>
      <c r="CL2067" s="83"/>
      <c r="CM2067" s="69"/>
    </row>
    <row r="2068" spans="10:91" x14ac:dyDescent="0.25">
      <c r="J2068" s="45"/>
      <c r="K2068" s="45"/>
      <c r="L2068" s="45"/>
      <c r="M2068" s="45"/>
      <c r="N2068" s="45"/>
      <c r="O2068" s="45"/>
      <c r="P2068" s="45"/>
      <c r="Q2068" s="45"/>
      <c r="R2068" s="45"/>
      <c r="AO2068" s="34"/>
      <c r="AP2068" s="34"/>
      <c r="AQ2068" s="34"/>
      <c r="AR2068" s="34"/>
      <c r="BR2068" s="69"/>
      <c r="BS2068" s="69"/>
      <c r="BT2068" s="69"/>
      <c r="BU2068" s="69"/>
      <c r="BV2068" s="69"/>
      <c r="BW2068" s="69"/>
      <c r="BX2068" s="69"/>
      <c r="BY2068" s="69"/>
      <c r="BZ2068" s="69"/>
      <c r="CA2068" s="69"/>
      <c r="CB2068" s="69"/>
      <c r="CC2068" s="69"/>
      <c r="CD2068" s="69"/>
      <c r="CE2068" s="69"/>
      <c r="CF2068" s="69"/>
      <c r="CG2068" s="69"/>
      <c r="CH2068" s="69"/>
      <c r="CI2068" s="69"/>
      <c r="CJ2068" s="69"/>
      <c r="CK2068" s="69"/>
      <c r="CL2068" s="83"/>
      <c r="CM2068" s="69"/>
    </row>
    <row r="2069" spans="10:91" x14ac:dyDescent="0.25">
      <c r="J2069" s="45"/>
      <c r="K2069" s="45"/>
      <c r="L2069" s="45"/>
      <c r="M2069" s="45"/>
      <c r="N2069" s="45"/>
      <c r="O2069" s="45"/>
      <c r="P2069" s="45"/>
      <c r="Q2069" s="45"/>
      <c r="R2069" s="45"/>
      <c r="AO2069" s="34"/>
      <c r="AP2069" s="34"/>
      <c r="AQ2069" s="34"/>
      <c r="AR2069" s="34"/>
      <c r="BR2069" s="69"/>
      <c r="BS2069" s="69"/>
      <c r="BT2069" s="69"/>
      <c r="BU2069" s="69"/>
      <c r="BV2069" s="69"/>
      <c r="BW2069" s="69"/>
      <c r="BX2069" s="69"/>
      <c r="BY2069" s="69"/>
      <c r="BZ2069" s="69"/>
      <c r="CA2069" s="69"/>
      <c r="CB2069" s="69"/>
      <c r="CC2069" s="69"/>
      <c r="CD2069" s="69"/>
      <c r="CE2069" s="69"/>
      <c r="CF2069" s="69"/>
      <c r="CG2069" s="69"/>
      <c r="CH2069" s="69"/>
      <c r="CI2069" s="69"/>
      <c r="CJ2069" s="69"/>
      <c r="CK2069" s="69"/>
      <c r="CL2069" s="83"/>
      <c r="CM2069" s="69"/>
    </row>
    <row r="2070" spans="10:91" x14ac:dyDescent="0.25">
      <c r="J2070" s="45"/>
      <c r="K2070" s="45"/>
      <c r="L2070" s="45"/>
      <c r="M2070" s="45"/>
      <c r="N2070" s="45"/>
      <c r="O2070" s="45"/>
      <c r="P2070" s="45"/>
      <c r="Q2070" s="45"/>
      <c r="R2070" s="45"/>
      <c r="AO2070" s="34"/>
      <c r="AP2070" s="34"/>
      <c r="AQ2070" s="34"/>
      <c r="AR2070" s="34"/>
      <c r="BR2070" s="69"/>
      <c r="BS2070" s="69"/>
      <c r="BT2070" s="69"/>
      <c r="BU2070" s="69"/>
      <c r="BV2070" s="69"/>
      <c r="BW2070" s="69"/>
      <c r="BX2070" s="69"/>
      <c r="BY2070" s="69"/>
      <c r="BZ2070" s="69"/>
      <c r="CA2070" s="69"/>
      <c r="CB2070" s="69"/>
      <c r="CC2070" s="69"/>
      <c r="CD2070" s="69"/>
      <c r="CE2070" s="69"/>
      <c r="CF2070" s="69"/>
      <c r="CG2070" s="69"/>
      <c r="CH2070" s="69"/>
      <c r="CI2070" s="69"/>
      <c r="CJ2070" s="69"/>
      <c r="CK2070" s="69"/>
      <c r="CL2070" s="83"/>
      <c r="CM2070" s="69"/>
    </row>
    <row r="2071" spans="10:91" x14ac:dyDescent="0.25">
      <c r="J2071" s="45"/>
      <c r="K2071" s="45"/>
      <c r="L2071" s="45"/>
      <c r="M2071" s="45"/>
      <c r="N2071" s="45"/>
      <c r="O2071" s="45"/>
      <c r="P2071" s="45"/>
      <c r="Q2071" s="45"/>
      <c r="R2071" s="45"/>
      <c r="AO2071" s="34"/>
      <c r="AP2071" s="34"/>
      <c r="AQ2071" s="34"/>
      <c r="AR2071" s="34"/>
      <c r="BR2071" s="69"/>
      <c r="BS2071" s="69"/>
      <c r="BT2071" s="69"/>
      <c r="BU2071" s="69"/>
      <c r="BV2071" s="69"/>
      <c r="BW2071" s="69"/>
      <c r="BX2071" s="69"/>
      <c r="BY2071" s="69"/>
      <c r="BZ2071" s="69"/>
      <c r="CA2071" s="69"/>
      <c r="CB2071" s="69"/>
      <c r="CC2071" s="69"/>
      <c r="CD2071" s="69"/>
      <c r="CE2071" s="69"/>
      <c r="CF2071" s="69"/>
      <c r="CG2071" s="69"/>
      <c r="CH2071" s="69"/>
      <c r="CI2071" s="69"/>
      <c r="CJ2071" s="69"/>
      <c r="CK2071" s="69"/>
      <c r="CL2071" s="83"/>
      <c r="CM2071" s="69"/>
    </row>
    <row r="2072" spans="10:91" x14ac:dyDescent="0.25">
      <c r="J2072" s="45"/>
      <c r="K2072" s="45"/>
      <c r="L2072" s="45"/>
      <c r="M2072" s="45"/>
      <c r="N2072" s="45"/>
      <c r="O2072" s="45"/>
      <c r="P2072" s="45"/>
      <c r="Q2072" s="45"/>
      <c r="R2072" s="45"/>
      <c r="AO2072" s="34"/>
      <c r="AP2072" s="34"/>
      <c r="AQ2072" s="34"/>
      <c r="AR2072" s="34"/>
      <c r="BR2072" s="69"/>
      <c r="BS2072" s="69"/>
      <c r="BT2072" s="69"/>
      <c r="BU2072" s="69"/>
      <c r="BV2072" s="69"/>
      <c r="BW2072" s="69"/>
      <c r="BX2072" s="69"/>
      <c r="BY2072" s="69"/>
      <c r="BZ2072" s="69"/>
      <c r="CA2072" s="69"/>
      <c r="CB2072" s="69"/>
      <c r="CC2072" s="69"/>
      <c r="CD2072" s="69"/>
      <c r="CE2072" s="69"/>
      <c r="CF2072" s="69"/>
      <c r="CG2072" s="69"/>
      <c r="CH2072" s="69"/>
      <c r="CI2072" s="69"/>
      <c r="CJ2072" s="69"/>
      <c r="CK2072" s="69"/>
      <c r="CL2072" s="83"/>
      <c r="CM2072" s="69"/>
    </row>
    <row r="2073" spans="10:91" x14ac:dyDescent="0.25">
      <c r="J2073" s="45"/>
      <c r="K2073" s="45"/>
      <c r="L2073" s="45"/>
      <c r="M2073" s="45"/>
      <c r="N2073" s="45"/>
      <c r="O2073" s="45"/>
      <c r="P2073" s="45"/>
      <c r="Q2073" s="45"/>
      <c r="R2073" s="45"/>
      <c r="AO2073" s="34"/>
      <c r="AP2073" s="34"/>
      <c r="AQ2073" s="34"/>
      <c r="AR2073" s="34"/>
      <c r="BR2073" s="69"/>
      <c r="BS2073" s="69"/>
      <c r="BT2073" s="69"/>
      <c r="BU2073" s="69"/>
      <c r="BV2073" s="69"/>
      <c r="BW2073" s="69"/>
      <c r="BX2073" s="69"/>
      <c r="BY2073" s="69"/>
      <c r="BZ2073" s="69"/>
      <c r="CA2073" s="69"/>
      <c r="CB2073" s="69"/>
      <c r="CC2073" s="69"/>
      <c r="CD2073" s="69"/>
      <c r="CE2073" s="69"/>
      <c r="CF2073" s="69"/>
      <c r="CG2073" s="69"/>
      <c r="CH2073" s="69"/>
      <c r="CI2073" s="69"/>
      <c r="CJ2073" s="69"/>
      <c r="CK2073" s="69"/>
      <c r="CL2073" s="83"/>
      <c r="CM2073" s="69"/>
    </row>
    <row r="2074" spans="10:91" x14ac:dyDescent="0.25">
      <c r="J2074" s="45"/>
      <c r="K2074" s="45"/>
      <c r="L2074" s="45"/>
      <c r="M2074" s="45"/>
      <c r="N2074" s="45"/>
      <c r="O2074" s="45"/>
      <c r="P2074" s="45"/>
      <c r="Q2074" s="45"/>
      <c r="R2074" s="45"/>
      <c r="AO2074" s="34"/>
      <c r="AP2074" s="34"/>
      <c r="AQ2074" s="34"/>
      <c r="AR2074" s="34"/>
      <c r="BR2074" s="69"/>
      <c r="BS2074" s="69"/>
      <c r="BT2074" s="69"/>
      <c r="BU2074" s="69"/>
      <c r="BV2074" s="69"/>
      <c r="BW2074" s="69"/>
      <c r="BX2074" s="69"/>
      <c r="BY2074" s="69"/>
      <c r="BZ2074" s="69"/>
      <c r="CA2074" s="69"/>
      <c r="CB2074" s="69"/>
      <c r="CC2074" s="69"/>
      <c r="CD2074" s="69"/>
      <c r="CE2074" s="69"/>
      <c r="CF2074" s="69"/>
      <c r="CG2074" s="69"/>
      <c r="CH2074" s="69"/>
      <c r="CI2074" s="69"/>
      <c r="CJ2074" s="69"/>
      <c r="CK2074" s="69"/>
      <c r="CL2074" s="83"/>
      <c r="CM2074" s="69"/>
    </row>
    <row r="2075" spans="10:91" x14ac:dyDescent="0.25">
      <c r="J2075" s="45"/>
      <c r="K2075" s="45"/>
      <c r="L2075" s="45"/>
      <c r="M2075" s="45"/>
      <c r="N2075" s="45"/>
      <c r="O2075" s="45"/>
      <c r="P2075" s="45"/>
      <c r="Q2075" s="45"/>
      <c r="R2075" s="45"/>
      <c r="AO2075" s="34"/>
      <c r="AP2075" s="34"/>
      <c r="AQ2075" s="34"/>
      <c r="AR2075" s="34"/>
      <c r="BR2075" s="69"/>
      <c r="BS2075" s="69"/>
      <c r="BT2075" s="69"/>
      <c r="BU2075" s="69"/>
      <c r="BV2075" s="69"/>
      <c r="BW2075" s="69"/>
      <c r="BX2075" s="69"/>
      <c r="BY2075" s="69"/>
      <c r="BZ2075" s="69"/>
      <c r="CA2075" s="69"/>
      <c r="CB2075" s="69"/>
      <c r="CC2075" s="69"/>
      <c r="CD2075" s="69"/>
      <c r="CE2075" s="69"/>
      <c r="CF2075" s="69"/>
      <c r="CG2075" s="69"/>
      <c r="CH2075" s="69"/>
      <c r="CI2075" s="69"/>
      <c r="CJ2075" s="69"/>
      <c r="CK2075" s="69"/>
      <c r="CL2075" s="83"/>
      <c r="CM2075" s="69"/>
    </row>
    <row r="2076" spans="10:91" x14ac:dyDescent="0.25">
      <c r="J2076" s="45"/>
      <c r="K2076" s="45"/>
      <c r="L2076" s="45"/>
      <c r="M2076" s="45"/>
      <c r="N2076" s="45"/>
      <c r="O2076" s="45"/>
      <c r="P2076" s="45"/>
      <c r="Q2076" s="45"/>
      <c r="R2076" s="45"/>
      <c r="AO2076" s="34"/>
      <c r="AP2076" s="34"/>
      <c r="AQ2076" s="34"/>
      <c r="AR2076" s="34"/>
      <c r="BR2076" s="69"/>
      <c r="BS2076" s="69"/>
      <c r="BT2076" s="69"/>
      <c r="BU2076" s="69"/>
      <c r="BV2076" s="69"/>
      <c r="BW2076" s="69"/>
      <c r="BX2076" s="69"/>
      <c r="BY2076" s="69"/>
      <c r="BZ2076" s="69"/>
      <c r="CA2076" s="69"/>
      <c r="CB2076" s="69"/>
      <c r="CC2076" s="69"/>
      <c r="CD2076" s="69"/>
      <c r="CE2076" s="69"/>
      <c r="CF2076" s="69"/>
      <c r="CG2076" s="69"/>
      <c r="CH2076" s="69"/>
      <c r="CI2076" s="69"/>
      <c r="CJ2076" s="69"/>
      <c r="CK2076" s="69"/>
      <c r="CL2076" s="83"/>
      <c r="CM2076" s="69"/>
    </row>
    <row r="2077" spans="10:91" x14ac:dyDescent="0.25">
      <c r="J2077" s="45"/>
      <c r="K2077" s="45"/>
      <c r="L2077" s="45"/>
      <c r="M2077" s="45"/>
      <c r="N2077" s="45"/>
      <c r="O2077" s="45"/>
      <c r="P2077" s="45"/>
      <c r="Q2077" s="45"/>
      <c r="R2077" s="45"/>
      <c r="AO2077" s="34"/>
      <c r="AP2077" s="34"/>
      <c r="AQ2077" s="34"/>
      <c r="AR2077" s="34"/>
      <c r="BR2077" s="69"/>
      <c r="BS2077" s="69"/>
      <c r="BT2077" s="69"/>
      <c r="BU2077" s="69"/>
      <c r="BV2077" s="69"/>
      <c r="BW2077" s="69"/>
      <c r="BX2077" s="69"/>
      <c r="BY2077" s="69"/>
      <c r="BZ2077" s="69"/>
      <c r="CA2077" s="69"/>
      <c r="CB2077" s="69"/>
      <c r="CC2077" s="69"/>
      <c r="CD2077" s="69"/>
      <c r="CE2077" s="69"/>
      <c r="CF2077" s="69"/>
      <c r="CG2077" s="69"/>
      <c r="CH2077" s="69"/>
      <c r="CI2077" s="69"/>
      <c r="CJ2077" s="69"/>
      <c r="CK2077" s="69"/>
      <c r="CL2077" s="83"/>
      <c r="CM2077" s="69"/>
    </row>
    <row r="2078" spans="10:91" x14ac:dyDescent="0.25">
      <c r="J2078" s="45"/>
      <c r="K2078" s="45"/>
      <c r="L2078" s="45"/>
      <c r="M2078" s="45"/>
      <c r="N2078" s="45"/>
      <c r="O2078" s="45"/>
      <c r="P2078" s="45"/>
      <c r="Q2078" s="45"/>
      <c r="R2078" s="45"/>
      <c r="AO2078" s="34"/>
      <c r="AP2078" s="34"/>
      <c r="AQ2078" s="34"/>
      <c r="AR2078" s="34"/>
      <c r="BR2078" s="69"/>
      <c r="BS2078" s="69"/>
      <c r="BT2078" s="69"/>
      <c r="BU2078" s="69"/>
      <c r="BV2078" s="69"/>
      <c r="BW2078" s="69"/>
      <c r="BX2078" s="69"/>
      <c r="BY2078" s="69"/>
      <c r="BZ2078" s="69"/>
      <c r="CA2078" s="69"/>
      <c r="CB2078" s="69"/>
      <c r="CC2078" s="69"/>
      <c r="CD2078" s="69"/>
      <c r="CE2078" s="69"/>
      <c r="CF2078" s="69"/>
      <c r="CG2078" s="69"/>
      <c r="CH2078" s="69"/>
      <c r="CI2078" s="69"/>
      <c r="CJ2078" s="69"/>
      <c r="CK2078" s="69"/>
      <c r="CL2078" s="83"/>
      <c r="CM2078" s="69"/>
    </row>
    <row r="2079" spans="10:91" x14ac:dyDescent="0.25">
      <c r="J2079" s="45"/>
      <c r="K2079" s="45"/>
      <c r="L2079" s="45"/>
      <c r="M2079" s="45"/>
      <c r="N2079" s="45"/>
      <c r="O2079" s="45"/>
      <c r="P2079" s="45"/>
      <c r="Q2079" s="45"/>
      <c r="R2079" s="45"/>
      <c r="AO2079" s="34"/>
      <c r="AP2079" s="34"/>
      <c r="AQ2079" s="34"/>
      <c r="AR2079" s="34"/>
      <c r="BR2079" s="69"/>
      <c r="BS2079" s="69"/>
      <c r="BT2079" s="69"/>
      <c r="BU2079" s="69"/>
      <c r="BV2079" s="69"/>
      <c r="BW2079" s="69"/>
      <c r="BX2079" s="69"/>
      <c r="BY2079" s="69"/>
      <c r="BZ2079" s="69"/>
      <c r="CA2079" s="69"/>
      <c r="CB2079" s="69"/>
      <c r="CC2079" s="69"/>
      <c r="CD2079" s="69"/>
      <c r="CE2079" s="69"/>
      <c r="CF2079" s="69"/>
      <c r="CG2079" s="69"/>
      <c r="CH2079" s="69"/>
      <c r="CI2079" s="69"/>
      <c r="CJ2079" s="69"/>
      <c r="CK2079" s="69"/>
      <c r="CL2079" s="83"/>
      <c r="CM2079" s="69"/>
    </row>
    <row r="2080" spans="10:91" x14ac:dyDescent="0.25">
      <c r="J2080" s="45"/>
      <c r="K2080" s="45"/>
      <c r="L2080" s="45"/>
      <c r="M2080" s="45"/>
      <c r="N2080" s="45"/>
      <c r="O2080" s="45"/>
      <c r="P2080" s="45"/>
      <c r="Q2080" s="45"/>
      <c r="R2080" s="45"/>
      <c r="AO2080" s="34"/>
      <c r="AP2080" s="34"/>
      <c r="AQ2080" s="34"/>
      <c r="AR2080" s="34"/>
      <c r="BR2080" s="69"/>
      <c r="BS2080" s="69"/>
      <c r="BT2080" s="69"/>
      <c r="BU2080" s="69"/>
      <c r="BV2080" s="69"/>
      <c r="BW2080" s="69"/>
      <c r="BX2080" s="69"/>
      <c r="BY2080" s="69"/>
      <c r="BZ2080" s="69"/>
      <c r="CA2080" s="69"/>
      <c r="CB2080" s="69"/>
      <c r="CC2080" s="69"/>
      <c r="CD2080" s="69"/>
      <c r="CE2080" s="69"/>
      <c r="CF2080" s="69"/>
      <c r="CG2080" s="69"/>
      <c r="CH2080" s="69"/>
      <c r="CI2080" s="69"/>
      <c r="CJ2080" s="69"/>
      <c r="CK2080" s="69"/>
      <c r="CL2080" s="83"/>
      <c r="CM2080" s="69"/>
    </row>
    <row r="2081" spans="10:91" x14ac:dyDescent="0.25">
      <c r="J2081" s="45"/>
      <c r="K2081" s="45"/>
      <c r="L2081" s="45"/>
      <c r="M2081" s="45"/>
      <c r="N2081" s="45"/>
      <c r="O2081" s="45"/>
      <c r="P2081" s="45"/>
      <c r="Q2081" s="45"/>
      <c r="R2081" s="45"/>
      <c r="AO2081" s="34"/>
      <c r="AP2081" s="34"/>
      <c r="AQ2081" s="34"/>
      <c r="AR2081" s="34"/>
      <c r="BR2081" s="69"/>
      <c r="BS2081" s="69"/>
      <c r="BT2081" s="69"/>
      <c r="BU2081" s="69"/>
      <c r="BV2081" s="69"/>
      <c r="BW2081" s="69"/>
      <c r="BX2081" s="69"/>
      <c r="BY2081" s="69"/>
      <c r="BZ2081" s="69"/>
      <c r="CA2081" s="69"/>
      <c r="CB2081" s="69"/>
      <c r="CC2081" s="69"/>
      <c r="CD2081" s="69"/>
      <c r="CE2081" s="69"/>
      <c r="CF2081" s="69"/>
      <c r="CG2081" s="69"/>
      <c r="CH2081" s="69"/>
      <c r="CI2081" s="69"/>
      <c r="CJ2081" s="69"/>
      <c r="CK2081" s="69"/>
      <c r="CL2081" s="83"/>
      <c r="CM2081" s="69"/>
    </row>
    <row r="2082" spans="10:91" x14ac:dyDescent="0.25">
      <c r="J2082" s="45"/>
      <c r="K2082" s="45"/>
      <c r="L2082" s="45"/>
      <c r="M2082" s="45"/>
      <c r="N2082" s="45"/>
      <c r="O2082" s="45"/>
      <c r="P2082" s="45"/>
      <c r="Q2082" s="45"/>
      <c r="R2082" s="45"/>
      <c r="AO2082" s="34"/>
      <c r="AP2082" s="34"/>
      <c r="AQ2082" s="34"/>
      <c r="AR2082" s="34"/>
      <c r="BR2082" s="69"/>
      <c r="BS2082" s="69"/>
      <c r="BT2082" s="69"/>
      <c r="BU2082" s="69"/>
      <c r="BV2082" s="69"/>
      <c r="BW2082" s="69"/>
      <c r="BX2082" s="69"/>
      <c r="BY2082" s="69"/>
      <c r="BZ2082" s="69"/>
      <c r="CA2082" s="69"/>
      <c r="CB2082" s="69"/>
      <c r="CC2082" s="69"/>
      <c r="CD2082" s="69"/>
      <c r="CE2082" s="69"/>
      <c r="CF2082" s="69"/>
      <c r="CG2082" s="69"/>
      <c r="CH2082" s="69"/>
      <c r="CI2082" s="69"/>
      <c r="CJ2082" s="69"/>
      <c r="CK2082" s="69"/>
      <c r="CL2082" s="83"/>
      <c r="CM2082" s="69"/>
    </row>
    <row r="2083" spans="10:91" x14ac:dyDescent="0.25">
      <c r="J2083" s="45"/>
      <c r="K2083" s="45"/>
      <c r="L2083" s="45"/>
      <c r="M2083" s="45"/>
      <c r="N2083" s="45"/>
      <c r="O2083" s="45"/>
      <c r="P2083" s="45"/>
      <c r="Q2083" s="45"/>
      <c r="R2083" s="45"/>
      <c r="AO2083" s="34"/>
      <c r="AP2083" s="34"/>
      <c r="AQ2083" s="34"/>
      <c r="AR2083" s="34"/>
      <c r="BR2083" s="69"/>
      <c r="BS2083" s="69"/>
      <c r="BT2083" s="69"/>
      <c r="BU2083" s="69"/>
      <c r="BV2083" s="69"/>
      <c r="BW2083" s="69"/>
      <c r="BX2083" s="69"/>
      <c r="BY2083" s="69"/>
      <c r="BZ2083" s="69"/>
      <c r="CA2083" s="69"/>
      <c r="CB2083" s="69"/>
      <c r="CC2083" s="69"/>
      <c r="CD2083" s="69"/>
      <c r="CE2083" s="69"/>
      <c r="CF2083" s="69"/>
      <c r="CG2083" s="69"/>
      <c r="CH2083" s="69"/>
      <c r="CI2083" s="69"/>
      <c r="CJ2083" s="69"/>
      <c r="CK2083" s="69"/>
      <c r="CL2083" s="83"/>
      <c r="CM2083" s="69"/>
    </row>
    <row r="2084" spans="10:91" x14ac:dyDescent="0.25">
      <c r="J2084" s="45"/>
      <c r="K2084" s="45"/>
      <c r="L2084" s="45"/>
      <c r="M2084" s="45"/>
      <c r="N2084" s="45"/>
      <c r="O2084" s="45"/>
      <c r="P2084" s="45"/>
      <c r="Q2084" s="45"/>
      <c r="R2084" s="45"/>
      <c r="AO2084" s="34"/>
      <c r="AP2084" s="34"/>
      <c r="AQ2084" s="34"/>
      <c r="AR2084" s="34"/>
      <c r="BR2084" s="69"/>
      <c r="BS2084" s="69"/>
      <c r="BT2084" s="69"/>
      <c r="BU2084" s="69"/>
      <c r="BV2084" s="69"/>
      <c r="BW2084" s="69"/>
      <c r="BX2084" s="69"/>
      <c r="BY2084" s="69"/>
      <c r="BZ2084" s="69"/>
      <c r="CA2084" s="69"/>
      <c r="CB2084" s="69"/>
      <c r="CC2084" s="69"/>
      <c r="CD2084" s="69"/>
      <c r="CE2084" s="69"/>
      <c r="CF2084" s="69"/>
      <c r="CG2084" s="69"/>
      <c r="CH2084" s="69"/>
      <c r="CI2084" s="69"/>
      <c r="CJ2084" s="69"/>
      <c r="CK2084" s="69"/>
      <c r="CL2084" s="83"/>
      <c r="CM2084" s="69"/>
    </row>
    <row r="2085" spans="10:91" x14ac:dyDescent="0.25">
      <c r="J2085" s="45"/>
      <c r="K2085" s="45"/>
      <c r="L2085" s="45"/>
      <c r="M2085" s="45"/>
      <c r="N2085" s="45"/>
      <c r="O2085" s="45"/>
      <c r="P2085" s="45"/>
      <c r="Q2085" s="45"/>
      <c r="R2085" s="45"/>
      <c r="AO2085" s="34"/>
      <c r="AP2085" s="34"/>
      <c r="AQ2085" s="34"/>
      <c r="AR2085" s="34"/>
      <c r="BR2085" s="69"/>
      <c r="BS2085" s="69"/>
      <c r="BT2085" s="69"/>
      <c r="BU2085" s="69"/>
      <c r="BV2085" s="69"/>
      <c r="BW2085" s="69"/>
      <c r="BX2085" s="69"/>
      <c r="BY2085" s="69"/>
      <c r="BZ2085" s="69"/>
      <c r="CA2085" s="69"/>
      <c r="CB2085" s="69"/>
      <c r="CC2085" s="69"/>
      <c r="CD2085" s="69"/>
      <c r="CE2085" s="69"/>
      <c r="CF2085" s="69"/>
      <c r="CG2085" s="69"/>
      <c r="CH2085" s="69"/>
      <c r="CI2085" s="69"/>
      <c r="CJ2085" s="69"/>
      <c r="CK2085" s="69"/>
      <c r="CL2085" s="83"/>
      <c r="CM2085" s="69"/>
    </row>
    <row r="2086" spans="10:91" x14ac:dyDescent="0.25">
      <c r="J2086" s="45"/>
      <c r="K2086" s="45"/>
      <c r="L2086" s="45"/>
      <c r="M2086" s="45"/>
      <c r="N2086" s="45"/>
      <c r="O2086" s="45"/>
      <c r="P2086" s="45"/>
      <c r="Q2086" s="45"/>
      <c r="R2086" s="45"/>
      <c r="AO2086" s="34"/>
      <c r="AP2086" s="34"/>
      <c r="AQ2086" s="34"/>
      <c r="AR2086" s="34"/>
      <c r="BR2086" s="69"/>
      <c r="BS2086" s="69"/>
      <c r="BT2086" s="69"/>
      <c r="BU2086" s="69"/>
      <c r="BV2086" s="69"/>
      <c r="BW2086" s="69"/>
      <c r="BX2086" s="69"/>
      <c r="BY2086" s="69"/>
      <c r="BZ2086" s="69"/>
      <c r="CA2086" s="69"/>
      <c r="CB2086" s="69"/>
      <c r="CC2086" s="69"/>
      <c r="CD2086" s="69"/>
      <c r="CE2086" s="69"/>
      <c r="CF2086" s="69"/>
      <c r="CG2086" s="69"/>
      <c r="CH2086" s="69"/>
      <c r="CI2086" s="69"/>
      <c r="CJ2086" s="69"/>
      <c r="CK2086" s="69"/>
      <c r="CL2086" s="83"/>
      <c r="CM2086" s="69"/>
    </row>
    <row r="2087" spans="10:91" x14ac:dyDescent="0.25">
      <c r="J2087" s="45"/>
      <c r="K2087" s="45"/>
      <c r="L2087" s="45"/>
      <c r="M2087" s="45"/>
      <c r="N2087" s="45"/>
      <c r="O2087" s="45"/>
      <c r="P2087" s="45"/>
      <c r="Q2087" s="45"/>
      <c r="R2087" s="45"/>
      <c r="AO2087" s="34"/>
      <c r="AP2087" s="34"/>
      <c r="AQ2087" s="34"/>
      <c r="AR2087" s="34"/>
      <c r="BR2087" s="69"/>
      <c r="BS2087" s="69"/>
      <c r="BT2087" s="69"/>
      <c r="BU2087" s="69"/>
      <c r="BV2087" s="69"/>
      <c r="BW2087" s="69"/>
      <c r="BX2087" s="69"/>
      <c r="BY2087" s="69"/>
      <c r="BZ2087" s="69"/>
      <c r="CA2087" s="69"/>
      <c r="CB2087" s="69"/>
      <c r="CC2087" s="69"/>
      <c r="CD2087" s="69"/>
      <c r="CE2087" s="69"/>
      <c r="CF2087" s="69"/>
      <c r="CG2087" s="69"/>
      <c r="CH2087" s="69"/>
      <c r="CI2087" s="69"/>
      <c r="CJ2087" s="69"/>
      <c r="CK2087" s="69"/>
      <c r="CL2087" s="83"/>
      <c r="CM2087" s="69"/>
    </row>
    <row r="2088" spans="10:91" x14ac:dyDescent="0.25">
      <c r="J2088" s="45"/>
      <c r="K2088" s="45"/>
      <c r="L2088" s="45"/>
      <c r="M2088" s="45"/>
      <c r="N2088" s="45"/>
      <c r="O2088" s="45"/>
      <c r="P2088" s="45"/>
      <c r="Q2088" s="45"/>
      <c r="R2088" s="45"/>
      <c r="AO2088" s="34"/>
      <c r="AP2088" s="34"/>
      <c r="AQ2088" s="34"/>
      <c r="AR2088" s="34"/>
      <c r="BR2088" s="69"/>
      <c r="BS2088" s="69"/>
      <c r="BT2088" s="69"/>
      <c r="BU2088" s="69"/>
      <c r="BV2088" s="69"/>
      <c r="BW2088" s="69"/>
      <c r="BX2088" s="69"/>
      <c r="BY2088" s="69"/>
      <c r="BZ2088" s="69"/>
      <c r="CA2088" s="69"/>
      <c r="CB2088" s="69"/>
      <c r="CC2088" s="69"/>
      <c r="CD2088" s="69"/>
      <c r="CE2088" s="69"/>
      <c r="CF2088" s="69"/>
      <c r="CG2088" s="69"/>
      <c r="CH2088" s="69"/>
      <c r="CI2088" s="69"/>
      <c r="CJ2088" s="69"/>
      <c r="CK2088" s="69"/>
      <c r="CL2088" s="83"/>
      <c r="CM2088" s="69"/>
    </row>
    <row r="2089" spans="10:91" x14ac:dyDescent="0.25">
      <c r="J2089" s="45"/>
      <c r="K2089" s="45"/>
      <c r="L2089" s="45"/>
      <c r="M2089" s="45"/>
      <c r="N2089" s="45"/>
      <c r="O2089" s="45"/>
      <c r="P2089" s="45"/>
      <c r="Q2089" s="45"/>
      <c r="R2089" s="45"/>
      <c r="AO2089" s="34"/>
      <c r="AP2089" s="34"/>
      <c r="AQ2089" s="34"/>
      <c r="AR2089" s="34"/>
      <c r="BR2089" s="69"/>
      <c r="BS2089" s="69"/>
      <c r="BT2089" s="69"/>
      <c r="BU2089" s="69"/>
      <c r="BV2089" s="69"/>
      <c r="BW2089" s="69"/>
      <c r="BX2089" s="69"/>
      <c r="BY2089" s="69"/>
      <c r="BZ2089" s="69"/>
      <c r="CA2089" s="69"/>
      <c r="CB2089" s="69"/>
      <c r="CC2089" s="69"/>
      <c r="CD2089" s="69"/>
      <c r="CE2089" s="69"/>
      <c r="CF2089" s="69"/>
      <c r="CG2089" s="69"/>
      <c r="CH2089" s="69"/>
      <c r="CI2089" s="69"/>
      <c r="CJ2089" s="69"/>
      <c r="CK2089" s="69"/>
      <c r="CL2089" s="83"/>
      <c r="CM2089" s="69"/>
    </row>
    <row r="2090" spans="10:91" x14ac:dyDescent="0.25">
      <c r="J2090" s="45"/>
      <c r="K2090" s="45"/>
      <c r="L2090" s="45"/>
      <c r="M2090" s="45"/>
      <c r="N2090" s="45"/>
      <c r="O2090" s="45"/>
      <c r="P2090" s="45"/>
      <c r="Q2090" s="45"/>
      <c r="R2090" s="45"/>
      <c r="AO2090" s="34"/>
      <c r="AP2090" s="34"/>
      <c r="AQ2090" s="34"/>
      <c r="AR2090" s="34"/>
      <c r="BR2090" s="69"/>
      <c r="BS2090" s="69"/>
      <c r="BT2090" s="69"/>
      <c r="BU2090" s="69"/>
      <c r="BV2090" s="69"/>
      <c r="BW2090" s="69"/>
      <c r="BX2090" s="69"/>
      <c r="BY2090" s="69"/>
      <c r="BZ2090" s="69"/>
      <c r="CA2090" s="69"/>
      <c r="CB2090" s="69"/>
      <c r="CC2090" s="69"/>
      <c r="CD2090" s="69"/>
      <c r="CE2090" s="69"/>
      <c r="CF2090" s="69"/>
      <c r="CG2090" s="69"/>
      <c r="CH2090" s="69"/>
      <c r="CI2090" s="69"/>
      <c r="CJ2090" s="69"/>
      <c r="CK2090" s="69"/>
      <c r="CL2090" s="83"/>
      <c r="CM2090" s="69"/>
    </row>
    <row r="2091" spans="10:91" x14ac:dyDescent="0.25">
      <c r="J2091" s="45"/>
      <c r="K2091" s="45"/>
      <c r="L2091" s="45"/>
      <c r="M2091" s="45"/>
      <c r="N2091" s="45"/>
      <c r="O2091" s="45"/>
      <c r="P2091" s="45"/>
      <c r="Q2091" s="45"/>
      <c r="R2091" s="45"/>
      <c r="AO2091" s="34"/>
      <c r="AP2091" s="34"/>
      <c r="AQ2091" s="34"/>
      <c r="AR2091" s="34"/>
      <c r="BR2091" s="69"/>
      <c r="BS2091" s="69"/>
      <c r="BT2091" s="69"/>
      <c r="BU2091" s="69"/>
      <c r="BV2091" s="69"/>
      <c r="BW2091" s="69"/>
      <c r="BX2091" s="69"/>
      <c r="BY2091" s="69"/>
      <c r="BZ2091" s="69"/>
      <c r="CA2091" s="69"/>
      <c r="CB2091" s="69"/>
      <c r="CC2091" s="69"/>
      <c r="CD2091" s="69"/>
      <c r="CE2091" s="69"/>
      <c r="CF2091" s="69"/>
      <c r="CG2091" s="69"/>
      <c r="CH2091" s="69"/>
      <c r="CI2091" s="69"/>
      <c r="CJ2091" s="69"/>
      <c r="CK2091" s="69"/>
      <c r="CL2091" s="83"/>
      <c r="CM2091" s="69"/>
    </row>
    <row r="2092" spans="10:91" x14ac:dyDescent="0.25">
      <c r="J2092" s="45"/>
      <c r="K2092" s="45"/>
      <c r="L2092" s="45"/>
      <c r="M2092" s="45"/>
      <c r="N2092" s="45"/>
      <c r="O2092" s="45"/>
      <c r="P2092" s="45"/>
      <c r="Q2092" s="45"/>
      <c r="R2092" s="45"/>
      <c r="AO2092" s="34"/>
      <c r="AP2092" s="34"/>
      <c r="AQ2092" s="34"/>
      <c r="AR2092" s="34"/>
      <c r="BR2092" s="69"/>
      <c r="BS2092" s="69"/>
      <c r="BT2092" s="69"/>
      <c r="BU2092" s="69"/>
      <c r="BV2092" s="69"/>
      <c r="BW2092" s="69"/>
      <c r="BX2092" s="69"/>
      <c r="BY2092" s="69"/>
      <c r="BZ2092" s="69"/>
      <c r="CA2092" s="69"/>
      <c r="CB2092" s="69"/>
      <c r="CC2092" s="69"/>
      <c r="CD2092" s="69"/>
      <c r="CE2092" s="69"/>
      <c r="CF2092" s="69"/>
      <c r="CG2092" s="69"/>
      <c r="CH2092" s="69"/>
      <c r="CI2092" s="69"/>
      <c r="CJ2092" s="69"/>
      <c r="CK2092" s="69"/>
      <c r="CL2092" s="83"/>
      <c r="CM2092" s="69"/>
    </row>
    <row r="2093" spans="10:91" x14ac:dyDescent="0.25">
      <c r="J2093" s="45"/>
      <c r="K2093" s="45"/>
      <c r="L2093" s="45"/>
      <c r="M2093" s="45"/>
      <c r="N2093" s="45"/>
      <c r="O2093" s="45"/>
      <c r="P2093" s="45"/>
      <c r="Q2093" s="45"/>
      <c r="R2093" s="45"/>
      <c r="AO2093" s="34"/>
      <c r="AP2093" s="34"/>
      <c r="AQ2093" s="34"/>
      <c r="AR2093" s="34"/>
      <c r="BR2093" s="69"/>
      <c r="BS2093" s="69"/>
      <c r="BT2093" s="69"/>
      <c r="BU2093" s="69"/>
      <c r="BV2093" s="69"/>
      <c r="BW2093" s="69"/>
      <c r="BX2093" s="69"/>
      <c r="BY2093" s="69"/>
      <c r="BZ2093" s="69"/>
      <c r="CA2093" s="69"/>
      <c r="CB2093" s="69"/>
      <c r="CC2093" s="69"/>
      <c r="CD2093" s="69"/>
      <c r="CE2093" s="69"/>
      <c r="CF2093" s="69"/>
      <c r="CG2093" s="69"/>
      <c r="CH2093" s="69"/>
      <c r="CI2093" s="69"/>
      <c r="CJ2093" s="69"/>
      <c r="CK2093" s="69"/>
      <c r="CL2093" s="83"/>
      <c r="CM2093" s="69"/>
    </row>
    <row r="2094" spans="10:91" x14ac:dyDescent="0.25">
      <c r="J2094" s="45"/>
      <c r="K2094" s="45"/>
      <c r="L2094" s="45"/>
      <c r="M2094" s="45"/>
      <c r="N2094" s="45"/>
      <c r="O2094" s="45"/>
      <c r="P2094" s="45"/>
      <c r="Q2094" s="45"/>
      <c r="R2094" s="45"/>
      <c r="AO2094" s="34"/>
      <c r="AP2094" s="34"/>
      <c r="AQ2094" s="34"/>
      <c r="AR2094" s="34"/>
      <c r="BR2094" s="69"/>
      <c r="BS2094" s="69"/>
      <c r="BT2094" s="69"/>
      <c r="BU2094" s="69"/>
      <c r="BV2094" s="69"/>
      <c r="BW2094" s="69"/>
      <c r="BX2094" s="69"/>
      <c r="BY2094" s="69"/>
      <c r="BZ2094" s="69"/>
      <c r="CA2094" s="69"/>
      <c r="CB2094" s="69"/>
      <c r="CC2094" s="69"/>
      <c r="CD2094" s="69"/>
      <c r="CE2094" s="69"/>
      <c r="CF2094" s="69"/>
      <c r="CG2094" s="69"/>
      <c r="CH2094" s="69"/>
      <c r="CI2094" s="69"/>
      <c r="CJ2094" s="69"/>
      <c r="CK2094" s="69"/>
      <c r="CL2094" s="83"/>
      <c r="CM2094" s="69"/>
    </row>
    <row r="2095" spans="10:91" x14ac:dyDescent="0.25">
      <c r="J2095" s="45"/>
      <c r="K2095" s="45"/>
      <c r="L2095" s="45"/>
      <c r="M2095" s="45"/>
      <c r="N2095" s="45"/>
      <c r="O2095" s="45"/>
      <c r="P2095" s="45"/>
      <c r="Q2095" s="45"/>
      <c r="R2095" s="45"/>
      <c r="AO2095" s="34"/>
      <c r="AP2095" s="34"/>
      <c r="AQ2095" s="34"/>
      <c r="AR2095" s="34"/>
      <c r="BR2095" s="69"/>
      <c r="BS2095" s="69"/>
      <c r="BT2095" s="69"/>
      <c r="BU2095" s="69"/>
      <c r="BV2095" s="69"/>
      <c r="BW2095" s="69"/>
      <c r="BX2095" s="69"/>
      <c r="BY2095" s="69"/>
      <c r="BZ2095" s="69"/>
      <c r="CA2095" s="69"/>
      <c r="CB2095" s="69"/>
      <c r="CC2095" s="69"/>
      <c r="CD2095" s="69"/>
      <c r="CE2095" s="69"/>
      <c r="CF2095" s="69"/>
      <c r="CG2095" s="69"/>
      <c r="CH2095" s="69"/>
      <c r="CI2095" s="69"/>
      <c r="CJ2095" s="69"/>
      <c r="CK2095" s="69"/>
      <c r="CL2095" s="83"/>
      <c r="CM2095" s="69"/>
    </row>
    <row r="2096" spans="10:91" x14ac:dyDescent="0.25">
      <c r="J2096" s="45"/>
      <c r="K2096" s="45"/>
      <c r="L2096" s="45"/>
      <c r="M2096" s="45"/>
      <c r="N2096" s="45"/>
      <c r="O2096" s="45"/>
      <c r="P2096" s="45"/>
      <c r="Q2096" s="45"/>
      <c r="R2096" s="45"/>
      <c r="AO2096" s="34"/>
      <c r="AP2096" s="34"/>
      <c r="AQ2096" s="34"/>
      <c r="AR2096" s="34"/>
      <c r="BR2096" s="69"/>
      <c r="BS2096" s="69"/>
      <c r="BT2096" s="69"/>
      <c r="BU2096" s="69"/>
      <c r="BV2096" s="69"/>
      <c r="BW2096" s="69"/>
      <c r="BX2096" s="69"/>
      <c r="BY2096" s="69"/>
      <c r="BZ2096" s="69"/>
      <c r="CA2096" s="69"/>
      <c r="CB2096" s="69"/>
      <c r="CC2096" s="69"/>
      <c r="CD2096" s="69"/>
      <c r="CE2096" s="69"/>
      <c r="CF2096" s="69"/>
      <c r="CG2096" s="69"/>
      <c r="CH2096" s="69"/>
      <c r="CI2096" s="69"/>
      <c r="CJ2096" s="69"/>
      <c r="CK2096" s="69"/>
      <c r="CL2096" s="83"/>
      <c r="CM2096" s="69"/>
    </row>
    <row r="2097" spans="10:91" x14ac:dyDescent="0.25">
      <c r="J2097" s="45"/>
      <c r="K2097" s="45"/>
      <c r="L2097" s="45"/>
      <c r="M2097" s="45"/>
      <c r="N2097" s="45"/>
      <c r="O2097" s="45"/>
      <c r="P2097" s="45"/>
      <c r="Q2097" s="45"/>
      <c r="R2097" s="45"/>
      <c r="AO2097" s="34"/>
      <c r="AP2097" s="34"/>
      <c r="AQ2097" s="34"/>
      <c r="AR2097" s="34"/>
      <c r="BR2097" s="69"/>
      <c r="BS2097" s="69"/>
      <c r="BT2097" s="69"/>
      <c r="BU2097" s="69"/>
      <c r="BV2097" s="69"/>
      <c r="BW2097" s="69"/>
      <c r="BX2097" s="69"/>
      <c r="BY2097" s="69"/>
      <c r="BZ2097" s="69"/>
      <c r="CA2097" s="69"/>
      <c r="CB2097" s="69"/>
      <c r="CC2097" s="69"/>
      <c r="CD2097" s="69"/>
      <c r="CE2097" s="69"/>
      <c r="CF2097" s="69"/>
      <c r="CG2097" s="69"/>
      <c r="CH2097" s="69"/>
      <c r="CI2097" s="69"/>
      <c r="CJ2097" s="69"/>
      <c r="CK2097" s="69"/>
      <c r="CL2097" s="83"/>
      <c r="CM2097" s="69"/>
    </row>
    <row r="2098" spans="10:91" x14ac:dyDescent="0.25">
      <c r="J2098" s="45"/>
      <c r="K2098" s="45"/>
      <c r="L2098" s="45"/>
      <c r="M2098" s="45"/>
      <c r="N2098" s="45"/>
      <c r="O2098" s="45"/>
      <c r="P2098" s="45"/>
      <c r="Q2098" s="45"/>
      <c r="R2098" s="45"/>
      <c r="AO2098" s="34"/>
      <c r="AP2098" s="34"/>
      <c r="AQ2098" s="34"/>
      <c r="AR2098" s="34"/>
      <c r="BR2098" s="69"/>
      <c r="BS2098" s="69"/>
      <c r="BT2098" s="69"/>
      <c r="BU2098" s="69"/>
      <c r="BV2098" s="69"/>
      <c r="BW2098" s="69"/>
      <c r="BX2098" s="69"/>
      <c r="BY2098" s="69"/>
      <c r="BZ2098" s="69"/>
      <c r="CA2098" s="69"/>
      <c r="CB2098" s="69"/>
      <c r="CC2098" s="69"/>
      <c r="CD2098" s="69"/>
      <c r="CE2098" s="69"/>
      <c r="CF2098" s="69"/>
      <c r="CG2098" s="69"/>
      <c r="CH2098" s="69"/>
      <c r="CI2098" s="69"/>
      <c r="CJ2098" s="69"/>
      <c r="CK2098" s="69"/>
      <c r="CL2098" s="83"/>
      <c r="CM2098" s="69"/>
    </row>
    <row r="2099" spans="10:91" x14ac:dyDescent="0.25">
      <c r="J2099" s="45"/>
      <c r="K2099" s="45"/>
      <c r="L2099" s="45"/>
      <c r="M2099" s="45"/>
      <c r="N2099" s="45"/>
      <c r="O2099" s="45"/>
      <c r="P2099" s="45"/>
      <c r="Q2099" s="45"/>
      <c r="R2099" s="45"/>
      <c r="AO2099" s="34"/>
      <c r="AP2099" s="34"/>
      <c r="AQ2099" s="34"/>
      <c r="AR2099" s="34"/>
      <c r="BR2099" s="69"/>
      <c r="BS2099" s="69"/>
      <c r="BT2099" s="69"/>
      <c r="BU2099" s="69"/>
      <c r="BV2099" s="69"/>
      <c r="BW2099" s="69"/>
      <c r="BX2099" s="69"/>
      <c r="BY2099" s="69"/>
      <c r="BZ2099" s="69"/>
      <c r="CA2099" s="69"/>
      <c r="CB2099" s="69"/>
      <c r="CC2099" s="69"/>
      <c r="CD2099" s="69"/>
      <c r="CE2099" s="69"/>
      <c r="CF2099" s="69"/>
      <c r="CG2099" s="69"/>
      <c r="CH2099" s="69"/>
      <c r="CI2099" s="69"/>
      <c r="CJ2099" s="69"/>
      <c r="CK2099" s="69"/>
      <c r="CL2099" s="83"/>
      <c r="CM2099" s="69"/>
    </row>
    <row r="2100" spans="10:91" x14ac:dyDescent="0.25">
      <c r="J2100" s="45"/>
      <c r="K2100" s="45"/>
      <c r="L2100" s="45"/>
      <c r="M2100" s="45"/>
      <c r="N2100" s="45"/>
      <c r="O2100" s="45"/>
      <c r="P2100" s="45"/>
      <c r="Q2100" s="45"/>
      <c r="R2100" s="45"/>
      <c r="AO2100" s="34"/>
      <c r="AP2100" s="34"/>
      <c r="AQ2100" s="34"/>
      <c r="AR2100" s="34"/>
      <c r="BR2100" s="69"/>
      <c r="BS2100" s="69"/>
      <c r="BT2100" s="69"/>
      <c r="BU2100" s="69"/>
      <c r="BV2100" s="69"/>
      <c r="BW2100" s="69"/>
      <c r="BX2100" s="69"/>
      <c r="BY2100" s="69"/>
      <c r="BZ2100" s="69"/>
      <c r="CA2100" s="69"/>
      <c r="CB2100" s="69"/>
      <c r="CC2100" s="69"/>
      <c r="CD2100" s="69"/>
      <c r="CE2100" s="69"/>
      <c r="CF2100" s="69"/>
      <c r="CG2100" s="69"/>
      <c r="CH2100" s="69"/>
      <c r="CI2100" s="69"/>
      <c r="CJ2100" s="69"/>
      <c r="CK2100" s="69"/>
      <c r="CL2100" s="83"/>
      <c r="CM2100" s="69"/>
    </row>
    <row r="2101" spans="10:91" x14ac:dyDescent="0.25">
      <c r="J2101" s="45"/>
      <c r="K2101" s="45"/>
      <c r="L2101" s="45"/>
      <c r="M2101" s="45"/>
      <c r="N2101" s="45"/>
      <c r="O2101" s="45"/>
      <c r="P2101" s="45"/>
      <c r="Q2101" s="45"/>
      <c r="R2101" s="45"/>
      <c r="AO2101" s="34"/>
      <c r="AP2101" s="34"/>
      <c r="AQ2101" s="34"/>
      <c r="AR2101" s="34"/>
      <c r="BR2101" s="69"/>
      <c r="BS2101" s="69"/>
      <c r="BT2101" s="69"/>
      <c r="BU2101" s="69"/>
      <c r="BV2101" s="69"/>
      <c r="BW2101" s="69"/>
      <c r="BX2101" s="69"/>
      <c r="BY2101" s="69"/>
      <c r="BZ2101" s="69"/>
      <c r="CA2101" s="69"/>
      <c r="CB2101" s="69"/>
      <c r="CC2101" s="69"/>
      <c r="CD2101" s="69"/>
      <c r="CE2101" s="69"/>
      <c r="CF2101" s="69"/>
      <c r="CG2101" s="69"/>
      <c r="CH2101" s="69"/>
      <c r="CI2101" s="69"/>
      <c r="CJ2101" s="69"/>
      <c r="CK2101" s="69"/>
      <c r="CL2101" s="83"/>
      <c r="CM2101" s="69"/>
    </row>
    <row r="2102" spans="10:91" x14ac:dyDescent="0.25">
      <c r="J2102" s="45"/>
      <c r="K2102" s="45"/>
      <c r="L2102" s="45"/>
      <c r="M2102" s="45"/>
      <c r="N2102" s="45"/>
      <c r="O2102" s="45"/>
      <c r="P2102" s="45"/>
      <c r="Q2102" s="45"/>
      <c r="R2102" s="45"/>
      <c r="AO2102" s="34"/>
      <c r="AP2102" s="34"/>
      <c r="AQ2102" s="34"/>
      <c r="AR2102" s="34"/>
      <c r="BR2102" s="69"/>
      <c r="BS2102" s="69"/>
      <c r="BT2102" s="69"/>
      <c r="BU2102" s="69"/>
      <c r="BV2102" s="69"/>
      <c r="BW2102" s="69"/>
      <c r="BX2102" s="69"/>
      <c r="BY2102" s="69"/>
      <c r="BZ2102" s="69"/>
      <c r="CA2102" s="69"/>
      <c r="CB2102" s="69"/>
      <c r="CC2102" s="69"/>
      <c r="CD2102" s="69"/>
      <c r="CE2102" s="69"/>
      <c r="CF2102" s="69"/>
      <c r="CG2102" s="69"/>
      <c r="CH2102" s="69"/>
      <c r="CI2102" s="69"/>
      <c r="CJ2102" s="69"/>
      <c r="CK2102" s="69"/>
      <c r="CL2102" s="83"/>
      <c r="CM2102" s="69"/>
    </row>
    <row r="2103" spans="10:91" x14ac:dyDescent="0.25">
      <c r="J2103" s="45"/>
      <c r="K2103" s="45"/>
      <c r="L2103" s="45"/>
      <c r="M2103" s="45"/>
      <c r="N2103" s="45"/>
      <c r="O2103" s="45"/>
      <c r="P2103" s="45"/>
      <c r="Q2103" s="45"/>
      <c r="R2103" s="45"/>
      <c r="AO2103" s="34"/>
      <c r="AP2103" s="34"/>
      <c r="AQ2103" s="34"/>
      <c r="AR2103" s="34"/>
      <c r="BR2103" s="69"/>
      <c r="BS2103" s="69"/>
      <c r="BT2103" s="69"/>
      <c r="BU2103" s="69"/>
      <c r="BV2103" s="69"/>
      <c r="BW2103" s="69"/>
      <c r="BX2103" s="69"/>
      <c r="BY2103" s="69"/>
      <c r="BZ2103" s="69"/>
      <c r="CA2103" s="69"/>
      <c r="CB2103" s="69"/>
      <c r="CC2103" s="69"/>
      <c r="CD2103" s="69"/>
      <c r="CE2103" s="69"/>
      <c r="CF2103" s="69"/>
      <c r="CG2103" s="69"/>
      <c r="CH2103" s="69"/>
      <c r="CI2103" s="69"/>
      <c r="CJ2103" s="69"/>
      <c r="CK2103" s="69"/>
      <c r="CL2103" s="83"/>
      <c r="CM2103" s="69"/>
    </row>
    <row r="2104" spans="10:91" x14ac:dyDescent="0.25">
      <c r="J2104" s="45"/>
      <c r="K2104" s="45"/>
      <c r="L2104" s="45"/>
      <c r="M2104" s="45"/>
      <c r="N2104" s="45"/>
      <c r="O2104" s="45"/>
      <c r="P2104" s="45"/>
      <c r="Q2104" s="45"/>
      <c r="R2104" s="45"/>
      <c r="AO2104" s="34"/>
      <c r="AP2104" s="34"/>
      <c r="AQ2104" s="34"/>
      <c r="AR2104" s="34"/>
      <c r="BR2104" s="69"/>
      <c r="BS2104" s="69"/>
      <c r="BT2104" s="69"/>
      <c r="BU2104" s="69"/>
      <c r="BV2104" s="69"/>
      <c r="BW2104" s="69"/>
      <c r="BX2104" s="69"/>
      <c r="BY2104" s="69"/>
      <c r="BZ2104" s="69"/>
      <c r="CA2104" s="69"/>
      <c r="CB2104" s="69"/>
      <c r="CC2104" s="69"/>
      <c r="CD2104" s="69"/>
      <c r="CE2104" s="69"/>
      <c r="CF2104" s="69"/>
      <c r="CG2104" s="69"/>
      <c r="CH2104" s="69"/>
      <c r="CI2104" s="69"/>
      <c r="CJ2104" s="69"/>
      <c r="CK2104" s="69"/>
      <c r="CL2104" s="83"/>
      <c r="CM2104" s="69"/>
    </row>
    <row r="2105" spans="10:91" x14ac:dyDescent="0.25">
      <c r="J2105" s="45"/>
      <c r="K2105" s="45"/>
      <c r="L2105" s="45"/>
      <c r="M2105" s="45"/>
      <c r="N2105" s="45"/>
      <c r="O2105" s="45"/>
      <c r="P2105" s="45"/>
      <c r="Q2105" s="45"/>
      <c r="R2105" s="45"/>
      <c r="AO2105" s="34"/>
      <c r="AP2105" s="34"/>
      <c r="AQ2105" s="34"/>
      <c r="AR2105" s="34"/>
      <c r="BR2105" s="69"/>
      <c r="BS2105" s="69"/>
      <c r="BT2105" s="69"/>
      <c r="BU2105" s="69"/>
      <c r="BV2105" s="69"/>
      <c r="BW2105" s="69"/>
      <c r="BX2105" s="69"/>
      <c r="BY2105" s="69"/>
      <c r="BZ2105" s="69"/>
      <c r="CA2105" s="69"/>
      <c r="CB2105" s="69"/>
      <c r="CC2105" s="69"/>
      <c r="CD2105" s="69"/>
      <c r="CE2105" s="69"/>
      <c r="CF2105" s="69"/>
      <c r="CG2105" s="69"/>
      <c r="CH2105" s="69"/>
      <c r="CI2105" s="69"/>
      <c r="CJ2105" s="69"/>
      <c r="CK2105" s="69"/>
      <c r="CL2105" s="83"/>
      <c r="CM2105" s="69"/>
    </row>
    <row r="2106" spans="10:91" x14ac:dyDescent="0.25">
      <c r="J2106" s="45"/>
      <c r="K2106" s="45"/>
      <c r="L2106" s="45"/>
      <c r="M2106" s="45"/>
      <c r="N2106" s="45"/>
      <c r="O2106" s="45"/>
      <c r="P2106" s="45"/>
      <c r="Q2106" s="45"/>
      <c r="R2106" s="45"/>
      <c r="AO2106" s="34"/>
      <c r="AP2106" s="34"/>
      <c r="AQ2106" s="34"/>
      <c r="AR2106" s="34"/>
      <c r="BR2106" s="69"/>
      <c r="BS2106" s="69"/>
      <c r="BT2106" s="69"/>
      <c r="BU2106" s="69"/>
      <c r="BV2106" s="69"/>
      <c r="BW2106" s="69"/>
      <c r="BX2106" s="69"/>
      <c r="BY2106" s="69"/>
      <c r="BZ2106" s="69"/>
      <c r="CA2106" s="69"/>
      <c r="CB2106" s="69"/>
      <c r="CC2106" s="69"/>
      <c r="CD2106" s="69"/>
      <c r="CE2106" s="69"/>
      <c r="CF2106" s="69"/>
      <c r="CG2106" s="69"/>
      <c r="CH2106" s="69"/>
      <c r="CI2106" s="69"/>
      <c r="CJ2106" s="69"/>
      <c r="CK2106" s="69"/>
      <c r="CL2106" s="83"/>
      <c r="CM2106" s="69"/>
    </row>
    <row r="2107" spans="10:91" x14ac:dyDescent="0.25">
      <c r="J2107" s="45"/>
      <c r="K2107" s="45"/>
      <c r="L2107" s="45"/>
      <c r="M2107" s="45"/>
      <c r="N2107" s="45"/>
      <c r="O2107" s="45"/>
      <c r="P2107" s="45"/>
      <c r="Q2107" s="45"/>
      <c r="R2107" s="45"/>
      <c r="AO2107" s="34"/>
      <c r="AP2107" s="34"/>
      <c r="AQ2107" s="34"/>
      <c r="AR2107" s="34"/>
      <c r="BR2107" s="69"/>
      <c r="BS2107" s="69"/>
      <c r="BT2107" s="69"/>
      <c r="BU2107" s="69"/>
      <c r="BV2107" s="69"/>
      <c r="BW2107" s="69"/>
      <c r="BX2107" s="69"/>
      <c r="BY2107" s="69"/>
      <c r="BZ2107" s="69"/>
      <c r="CA2107" s="69"/>
      <c r="CB2107" s="69"/>
      <c r="CC2107" s="69"/>
      <c r="CD2107" s="69"/>
      <c r="CE2107" s="69"/>
      <c r="CF2107" s="69"/>
      <c r="CG2107" s="69"/>
      <c r="CH2107" s="69"/>
      <c r="CI2107" s="69"/>
      <c r="CJ2107" s="69"/>
      <c r="CK2107" s="69"/>
      <c r="CL2107" s="83"/>
      <c r="CM2107" s="69"/>
    </row>
    <row r="2108" spans="10:91" x14ac:dyDescent="0.25">
      <c r="J2108" s="45"/>
      <c r="K2108" s="45"/>
      <c r="L2108" s="45"/>
      <c r="M2108" s="45"/>
      <c r="N2108" s="45"/>
      <c r="O2108" s="45"/>
      <c r="P2108" s="45"/>
      <c r="Q2108" s="45"/>
      <c r="R2108" s="45"/>
      <c r="AO2108" s="34"/>
      <c r="AP2108" s="34"/>
      <c r="AQ2108" s="34"/>
      <c r="AR2108" s="34"/>
      <c r="BR2108" s="69"/>
      <c r="BS2108" s="69"/>
      <c r="BT2108" s="69"/>
      <c r="BU2108" s="69"/>
      <c r="BV2108" s="69"/>
      <c r="BW2108" s="69"/>
      <c r="BX2108" s="69"/>
      <c r="BY2108" s="69"/>
      <c r="BZ2108" s="69"/>
      <c r="CA2108" s="69"/>
      <c r="CB2108" s="69"/>
      <c r="CC2108" s="69"/>
      <c r="CD2108" s="69"/>
      <c r="CE2108" s="69"/>
      <c r="CF2108" s="69"/>
      <c r="CG2108" s="69"/>
      <c r="CH2108" s="69"/>
      <c r="CI2108" s="69"/>
      <c r="CJ2108" s="69"/>
      <c r="CK2108" s="69"/>
      <c r="CL2108" s="83"/>
      <c r="CM2108" s="69"/>
    </row>
    <row r="2109" spans="10:91" x14ac:dyDescent="0.25">
      <c r="J2109" s="45"/>
      <c r="K2109" s="45"/>
      <c r="L2109" s="45"/>
      <c r="M2109" s="45"/>
      <c r="N2109" s="45"/>
      <c r="O2109" s="45"/>
      <c r="P2109" s="45"/>
      <c r="Q2109" s="45"/>
      <c r="R2109" s="45"/>
      <c r="AO2109" s="34"/>
      <c r="AP2109" s="34"/>
      <c r="AQ2109" s="34"/>
      <c r="AR2109" s="34"/>
      <c r="BR2109" s="69"/>
      <c r="BS2109" s="69"/>
      <c r="BT2109" s="69"/>
      <c r="BU2109" s="69"/>
      <c r="BV2109" s="69"/>
      <c r="BW2109" s="69"/>
      <c r="BX2109" s="69"/>
      <c r="BY2109" s="69"/>
      <c r="BZ2109" s="69"/>
      <c r="CA2109" s="69"/>
      <c r="CB2109" s="69"/>
      <c r="CC2109" s="69"/>
      <c r="CD2109" s="69"/>
      <c r="CE2109" s="69"/>
      <c r="CF2109" s="69"/>
      <c r="CG2109" s="69"/>
      <c r="CH2109" s="69"/>
      <c r="CI2109" s="69"/>
      <c r="CJ2109" s="69"/>
      <c r="CK2109" s="69"/>
      <c r="CL2109" s="83"/>
      <c r="CM2109" s="69"/>
    </row>
    <row r="2110" spans="10:91" x14ac:dyDescent="0.25">
      <c r="J2110" s="45"/>
      <c r="K2110" s="45"/>
      <c r="L2110" s="45"/>
      <c r="M2110" s="45"/>
      <c r="N2110" s="45"/>
      <c r="O2110" s="45"/>
      <c r="P2110" s="45"/>
      <c r="Q2110" s="45"/>
      <c r="R2110" s="45"/>
      <c r="AO2110" s="34"/>
      <c r="AP2110" s="34"/>
      <c r="AQ2110" s="34"/>
      <c r="AR2110" s="34"/>
      <c r="BR2110" s="69"/>
      <c r="BS2110" s="69"/>
      <c r="BT2110" s="69"/>
      <c r="BU2110" s="69"/>
      <c r="BV2110" s="69"/>
      <c r="BW2110" s="69"/>
      <c r="BX2110" s="69"/>
      <c r="BY2110" s="69"/>
      <c r="BZ2110" s="69"/>
      <c r="CA2110" s="69"/>
      <c r="CB2110" s="69"/>
      <c r="CC2110" s="69"/>
      <c r="CD2110" s="69"/>
      <c r="CE2110" s="69"/>
      <c r="CF2110" s="69"/>
      <c r="CG2110" s="69"/>
      <c r="CH2110" s="69"/>
      <c r="CI2110" s="69"/>
      <c r="CJ2110" s="69"/>
      <c r="CK2110" s="69"/>
      <c r="CL2110" s="83"/>
      <c r="CM2110" s="69"/>
    </row>
    <row r="2111" spans="10:91" x14ac:dyDescent="0.25">
      <c r="J2111" s="45"/>
      <c r="K2111" s="45"/>
      <c r="L2111" s="45"/>
      <c r="M2111" s="45"/>
      <c r="N2111" s="45"/>
      <c r="O2111" s="45"/>
      <c r="P2111" s="45"/>
      <c r="Q2111" s="45"/>
      <c r="R2111" s="45"/>
      <c r="AO2111" s="34"/>
      <c r="AP2111" s="34"/>
      <c r="AQ2111" s="34"/>
      <c r="AR2111" s="34"/>
      <c r="BR2111" s="69"/>
      <c r="BS2111" s="69"/>
      <c r="BT2111" s="69"/>
      <c r="BU2111" s="69"/>
      <c r="BV2111" s="69"/>
      <c r="BW2111" s="69"/>
      <c r="BX2111" s="69"/>
      <c r="BY2111" s="69"/>
      <c r="BZ2111" s="69"/>
      <c r="CA2111" s="69"/>
      <c r="CB2111" s="69"/>
      <c r="CC2111" s="69"/>
      <c r="CD2111" s="69"/>
      <c r="CE2111" s="69"/>
      <c r="CF2111" s="69"/>
      <c r="CG2111" s="69"/>
      <c r="CH2111" s="69"/>
      <c r="CI2111" s="69"/>
      <c r="CJ2111" s="69"/>
      <c r="CK2111" s="69"/>
      <c r="CL2111" s="83"/>
      <c r="CM2111" s="69"/>
    </row>
    <row r="2112" spans="10:91" x14ac:dyDescent="0.25">
      <c r="J2112" s="45"/>
      <c r="K2112" s="45"/>
      <c r="L2112" s="45"/>
      <c r="M2112" s="45"/>
      <c r="N2112" s="45"/>
      <c r="O2112" s="45"/>
      <c r="P2112" s="45"/>
      <c r="Q2112" s="45"/>
      <c r="R2112" s="45"/>
      <c r="AO2112" s="34"/>
      <c r="AP2112" s="34"/>
      <c r="AQ2112" s="34"/>
      <c r="AR2112" s="34"/>
      <c r="BR2112" s="69"/>
      <c r="BS2112" s="69"/>
      <c r="BT2112" s="69"/>
      <c r="BU2112" s="69"/>
      <c r="BV2112" s="69"/>
      <c r="BW2112" s="69"/>
      <c r="BX2112" s="69"/>
      <c r="BY2112" s="69"/>
      <c r="BZ2112" s="69"/>
      <c r="CA2112" s="69"/>
      <c r="CB2112" s="69"/>
      <c r="CC2112" s="69"/>
      <c r="CD2112" s="69"/>
      <c r="CE2112" s="69"/>
      <c r="CF2112" s="69"/>
      <c r="CG2112" s="69"/>
      <c r="CH2112" s="69"/>
      <c r="CI2112" s="69"/>
      <c r="CJ2112" s="69"/>
      <c r="CK2112" s="69"/>
      <c r="CL2112" s="83"/>
      <c r="CM2112" s="69"/>
    </row>
    <row r="2113" spans="10:91" x14ac:dyDescent="0.25">
      <c r="J2113" s="45"/>
      <c r="K2113" s="45"/>
      <c r="L2113" s="45"/>
      <c r="M2113" s="45"/>
      <c r="N2113" s="45"/>
      <c r="O2113" s="45"/>
      <c r="P2113" s="45"/>
      <c r="Q2113" s="45"/>
      <c r="R2113" s="45"/>
      <c r="AO2113" s="34"/>
      <c r="AP2113" s="34"/>
      <c r="AQ2113" s="34"/>
      <c r="AR2113" s="34"/>
      <c r="BR2113" s="69"/>
      <c r="BS2113" s="69"/>
      <c r="BT2113" s="69"/>
      <c r="BU2113" s="69"/>
      <c r="BV2113" s="69"/>
      <c r="BW2113" s="69"/>
      <c r="BX2113" s="69"/>
      <c r="BY2113" s="69"/>
      <c r="BZ2113" s="69"/>
      <c r="CA2113" s="69"/>
      <c r="CB2113" s="69"/>
      <c r="CC2113" s="69"/>
      <c r="CD2113" s="69"/>
      <c r="CE2113" s="69"/>
      <c r="CF2113" s="69"/>
      <c r="CG2113" s="69"/>
      <c r="CH2113" s="69"/>
      <c r="CI2113" s="69"/>
      <c r="CJ2113" s="69"/>
      <c r="CK2113" s="69"/>
      <c r="CL2113" s="83"/>
      <c r="CM2113" s="69"/>
    </row>
    <row r="2114" spans="10:91" x14ac:dyDescent="0.25">
      <c r="J2114" s="45"/>
      <c r="K2114" s="45"/>
      <c r="L2114" s="45"/>
      <c r="M2114" s="45"/>
      <c r="N2114" s="45"/>
      <c r="O2114" s="45"/>
      <c r="P2114" s="45"/>
      <c r="Q2114" s="45"/>
      <c r="R2114" s="45"/>
      <c r="AO2114" s="34"/>
      <c r="AP2114" s="34"/>
      <c r="AQ2114" s="34"/>
      <c r="AR2114" s="34"/>
      <c r="BR2114" s="69"/>
      <c r="BS2114" s="69"/>
      <c r="BT2114" s="69"/>
      <c r="BU2114" s="69"/>
      <c r="BV2114" s="69"/>
      <c r="BW2114" s="69"/>
      <c r="BX2114" s="69"/>
      <c r="BY2114" s="69"/>
      <c r="BZ2114" s="69"/>
      <c r="CA2114" s="69"/>
      <c r="CB2114" s="69"/>
      <c r="CC2114" s="69"/>
      <c r="CD2114" s="69"/>
      <c r="CE2114" s="69"/>
      <c r="CF2114" s="69"/>
      <c r="CG2114" s="69"/>
      <c r="CH2114" s="69"/>
      <c r="CI2114" s="69"/>
      <c r="CJ2114" s="69"/>
      <c r="CK2114" s="69"/>
      <c r="CL2114" s="83"/>
      <c r="CM2114" s="69"/>
    </row>
    <row r="2115" spans="10:91" x14ac:dyDescent="0.25">
      <c r="J2115" s="45"/>
      <c r="K2115" s="45"/>
      <c r="L2115" s="45"/>
      <c r="M2115" s="45"/>
      <c r="N2115" s="45"/>
      <c r="O2115" s="45"/>
      <c r="P2115" s="45"/>
      <c r="Q2115" s="45"/>
      <c r="R2115" s="45"/>
      <c r="AO2115" s="34"/>
      <c r="AP2115" s="34"/>
      <c r="AQ2115" s="34"/>
      <c r="AR2115" s="34"/>
      <c r="BR2115" s="69"/>
      <c r="BS2115" s="69"/>
      <c r="BT2115" s="69"/>
      <c r="BU2115" s="69"/>
      <c r="BV2115" s="69"/>
      <c r="BW2115" s="69"/>
      <c r="BX2115" s="69"/>
      <c r="BY2115" s="69"/>
      <c r="BZ2115" s="69"/>
      <c r="CA2115" s="69"/>
      <c r="CB2115" s="69"/>
      <c r="CC2115" s="69"/>
      <c r="CD2115" s="69"/>
      <c r="CE2115" s="69"/>
      <c r="CF2115" s="69"/>
      <c r="CG2115" s="69"/>
      <c r="CH2115" s="69"/>
      <c r="CI2115" s="69"/>
      <c r="CJ2115" s="69"/>
      <c r="CK2115" s="69"/>
      <c r="CL2115" s="83"/>
      <c r="CM2115" s="69"/>
    </row>
    <row r="2116" spans="10:91" x14ac:dyDescent="0.25">
      <c r="J2116" s="45"/>
      <c r="K2116" s="45"/>
      <c r="L2116" s="45"/>
      <c r="M2116" s="45"/>
      <c r="N2116" s="45"/>
      <c r="O2116" s="45"/>
      <c r="P2116" s="45"/>
      <c r="Q2116" s="45"/>
      <c r="R2116" s="45"/>
      <c r="AO2116" s="34"/>
      <c r="AP2116" s="34"/>
      <c r="AQ2116" s="34"/>
      <c r="AR2116" s="34"/>
      <c r="BR2116" s="69"/>
      <c r="BS2116" s="69"/>
      <c r="BT2116" s="69"/>
      <c r="BU2116" s="69"/>
      <c r="BV2116" s="69"/>
      <c r="BW2116" s="69"/>
      <c r="BX2116" s="69"/>
      <c r="BY2116" s="69"/>
      <c r="BZ2116" s="69"/>
      <c r="CA2116" s="69"/>
      <c r="CB2116" s="69"/>
      <c r="CC2116" s="69"/>
      <c r="CD2116" s="69"/>
      <c r="CE2116" s="69"/>
      <c r="CF2116" s="69"/>
      <c r="CG2116" s="69"/>
      <c r="CH2116" s="69"/>
      <c r="CI2116" s="69"/>
      <c r="CJ2116" s="69"/>
      <c r="CK2116" s="69"/>
      <c r="CL2116" s="83"/>
      <c r="CM2116" s="69"/>
    </row>
    <row r="2117" spans="10:91" x14ac:dyDescent="0.25">
      <c r="J2117" s="45"/>
      <c r="K2117" s="45"/>
      <c r="L2117" s="45"/>
      <c r="M2117" s="45"/>
      <c r="N2117" s="45"/>
      <c r="O2117" s="45"/>
      <c r="P2117" s="45"/>
      <c r="Q2117" s="45"/>
      <c r="R2117" s="45"/>
      <c r="AO2117" s="34"/>
      <c r="AP2117" s="34"/>
      <c r="AQ2117" s="34"/>
      <c r="AR2117" s="34"/>
      <c r="BR2117" s="69"/>
      <c r="BS2117" s="69"/>
      <c r="BT2117" s="69"/>
      <c r="BU2117" s="69"/>
      <c r="BV2117" s="69"/>
      <c r="BW2117" s="69"/>
      <c r="BX2117" s="69"/>
      <c r="BY2117" s="69"/>
      <c r="BZ2117" s="69"/>
      <c r="CA2117" s="69"/>
      <c r="CB2117" s="69"/>
      <c r="CC2117" s="69"/>
      <c r="CD2117" s="69"/>
      <c r="CE2117" s="69"/>
      <c r="CF2117" s="69"/>
      <c r="CG2117" s="69"/>
      <c r="CH2117" s="69"/>
      <c r="CI2117" s="69"/>
      <c r="CJ2117" s="69"/>
      <c r="CK2117" s="69"/>
      <c r="CL2117" s="83"/>
      <c r="CM2117" s="69"/>
    </row>
    <row r="2118" spans="10:91" x14ac:dyDescent="0.25">
      <c r="J2118" s="45"/>
      <c r="K2118" s="45"/>
      <c r="L2118" s="45"/>
      <c r="M2118" s="45"/>
      <c r="N2118" s="45"/>
      <c r="O2118" s="45"/>
      <c r="P2118" s="45"/>
      <c r="Q2118" s="45"/>
      <c r="R2118" s="45"/>
      <c r="AO2118" s="34"/>
      <c r="AP2118" s="34"/>
      <c r="AQ2118" s="34"/>
      <c r="AR2118" s="34"/>
      <c r="BR2118" s="69"/>
      <c r="BS2118" s="69"/>
      <c r="BT2118" s="69"/>
      <c r="BU2118" s="69"/>
      <c r="BV2118" s="69"/>
      <c r="BW2118" s="69"/>
      <c r="BX2118" s="69"/>
      <c r="BY2118" s="69"/>
      <c r="BZ2118" s="69"/>
      <c r="CA2118" s="69"/>
      <c r="CB2118" s="69"/>
      <c r="CC2118" s="69"/>
      <c r="CD2118" s="69"/>
      <c r="CE2118" s="69"/>
      <c r="CF2118" s="69"/>
      <c r="CG2118" s="69"/>
      <c r="CH2118" s="69"/>
      <c r="CI2118" s="69"/>
      <c r="CJ2118" s="69"/>
      <c r="CK2118" s="69"/>
      <c r="CL2118" s="83"/>
      <c r="CM2118" s="69"/>
    </row>
    <row r="2119" spans="10:91" x14ac:dyDescent="0.25">
      <c r="J2119" s="45"/>
      <c r="K2119" s="45"/>
      <c r="L2119" s="45"/>
      <c r="M2119" s="45"/>
      <c r="N2119" s="45"/>
      <c r="O2119" s="45"/>
      <c r="P2119" s="45"/>
      <c r="Q2119" s="45"/>
      <c r="R2119" s="45"/>
      <c r="AO2119" s="34"/>
      <c r="AP2119" s="34"/>
      <c r="AQ2119" s="34"/>
      <c r="AR2119" s="34"/>
      <c r="BR2119" s="69"/>
      <c r="BS2119" s="69"/>
      <c r="BT2119" s="69"/>
      <c r="BU2119" s="69"/>
      <c r="BV2119" s="69"/>
      <c r="BW2119" s="69"/>
      <c r="BX2119" s="69"/>
      <c r="BY2119" s="69"/>
      <c r="BZ2119" s="69"/>
      <c r="CA2119" s="69"/>
      <c r="CB2119" s="69"/>
      <c r="CC2119" s="69"/>
      <c r="CD2119" s="69"/>
      <c r="CE2119" s="69"/>
      <c r="CF2119" s="69"/>
      <c r="CG2119" s="69"/>
      <c r="CH2119" s="69"/>
      <c r="CI2119" s="69"/>
      <c r="CJ2119" s="69"/>
      <c r="CK2119" s="69"/>
      <c r="CL2119" s="83"/>
      <c r="CM2119" s="69"/>
    </row>
    <row r="2120" spans="10:91" x14ac:dyDescent="0.25">
      <c r="J2120" s="45"/>
      <c r="K2120" s="45"/>
      <c r="L2120" s="45"/>
      <c r="M2120" s="45"/>
      <c r="N2120" s="45"/>
      <c r="O2120" s="45"/>
      <c r="P2120" s="45"/>
      <c r="Q2120" s="45"/>
      <c r="R2120" s="45"/>
      <c r="AO2120" s="34"/>
      <c r="AP2120" s="34"/>
      <c r="AQ2120" s="34"/>
      <c r="AR2120" s="34"/>
      <c r="BR2120" s="69"/>
      <c r="BS2120" s="69"/>
      <c r="BT2120" s="69"/>
      <c r="BU2120" s="69"/>
      <c r="BV2120" s="69"/>
      <c r="BW2120" s="69"/>
      <c r="BX2120" s="69"/>
      <c r="BY2120" s="69"/>
      <c r="BZ2120" s="69"/>
      <c r="CA2120" s="69"/>
      <c r="CB2120" s="69"/>
      <c r="CC2120" s="69"/>
      <c r="CD2120" s="69"/>
      <c r="CE2120" s="69"/>
      <c r="CF2120" s="69"/>
      <c r="CG2120" s="69"/>
      <c r="CH2120" s="69"/>
      <c r="CI2120" s="69"/>
      <c r="CJ2120" s="69"/>
      <c r="CK2120" s="69"/>
      <c r="CL2120" s="83"/>
      <c r="CM2120" s="69"/>
    </row>
    <row r="2121" spans="10:91" x14ac:dyDescent="0.25">
      <c r="J2121" s="45"/>
      <c r="K2121" s="45"/>
      <c r="L2121" s="45"/>
      <c r="M2121" s="45"/>
      <c r="N2121" s="45"/>
      <c r="O2121" s="45"/>
      <c r="P2121" s="45"/>
      <c r="Q2121" s="45"/>
      <c r="R2121" s="45"/>
      <c r="AO2121" s="34"/>
      <c r="AP2121" s="34"/>
      <c r="AQ2121" s="34"/>
      <c r="AR2121" s="34"/>
      <c r="BR2121" s="69"/>
      <c r="BS2121" s="69"/>
      <c r="BT2121" s="69"/>
      <c r="BU2121" s="69"/>
      <c r="BV2121" s="69"/>
      <c r="BW2121" s="69"/>
      <c r="BX2121" s="69"/>
      <c r="BY2121" s="69"/>
      <c r="BZ2121" s="69"/>
      <c r="CA2121" s="69"/>
      <c r="CB2121" s="69"/>
      <c r="CC2121" s="69"/>
      <c r="CD2121" s="69"/>
      <c r="CE2121" s="69"/>
      <c r="CF2121" s="69"/>
      <c r="CG2121" s="69"/>
      <c r="CH2121" s="69"/>
      <c r="CI2121" s="69"/>
      <c r="CJ2121" s="69"/>
      <c r="CK2121" s="69"/>
      <c r="CL2121" s="83"/>
      <c r="CM2121" s="69"/>
    </row>
    <row r="2122" spans="10:91" x14ac:dyDescent="0.25">
      <c r="J2122" s="45"/>
      <c r="K2122" s="45"/>
      <c r="L2122" s="45"/>
      <c r="M2122" s="45"/>
      <c r="N2122" s="45"/>
      <c r="O2122" s="45"/>
      <c r="P2122" s="45"/>
      <c r="Q2122" s="45"/>
      <c r="R2122" s="45"/>
      <c r="AO2122" s="34"/>
      <c r="AP2122" s="34"/>
      <c r="AQ2122" s="34"/>
      <c r="AR2122" s="34"/>
      <c r="BR2122" s="69"/>
      <c r="BS2122" s="69"/>
      <c r="BT2122" s="69"/>
      <c r="BU2122" s="69"/>
      <c r="BV2122" s="69"/>
      <c r="BW2122" s="69"/>
      <c r="BX2122" s="69"/>
      <c r="BY2122" s="69"/>
      <c r="BZ2122" s="69"/>
      <c r="CA2122" s="69"/>
      <c r="CB2122" s="69"/>
      <c r="CC2122" s="69"/>
      <c r="CD2122" s="69"/>
      <c r="CE2122" s="69"/>
      <c r="CF2122" s="69"/>
      <c r="CG2122" s="69"/>
      <c r="CH2122" s="69"/>
      <c r="CI2122" s="69"/>
      <c r="CJ2122" s="69"/>
      <c r="CK2122" s="69"/>
      <c r="CL2122" s="83"/>
      <c r="CM2122" s="69"/>
    </row>
    <row r="2123" spans="10:91" x14ac:dyDescent="0.25">
      <c r="J2123" s="45"/>
      <c r="K2123" s="45"/>
      <c r="L2123" s="45"/>
      <c r="M2123" s="45"/>
      <c r="N2123" s="45"/>
      <c r="O2123" s="45"/>
      <c r="P2123" s="45"/>
      <c r="Q2123" s="45"/>
      <c r="R2123" s="45"/>
      <c r="AO2123" s="34"/>
      <c r="AP2123" s="34"/>
      <c r="AQ2123" s="34"/>
      <c r="AR2123" s="34"/>
      <c r="BR2123" s="69"/>
      <c r="BS2123" s="69"/>
      <c r="BT2123" s="69"/>
      <c r="BU2123" s="69"/>
      <c r="BV2123" s="69"/>
      <c r="BW2123" s="69"/>
      <c r="BX2123" s="69"/>
      <c r="BY2123" s="69"/>
      <c r="BZ2123" s="69"/>
      <c r="CA2123" s="69"/>
      <c r="CB2123" s="69"/>
      <c r="CC2123" s="69"/>
      <c r="CD2123" s="69"/>
      <c r="CE2123" s="69"/>
      <c r="CF2123" s="69"/>
      <c r="CG2123" s="69"/>
      <c r="CH2123" s="69"/>
      <c r="CI2123" s="69"/>
      <c r="CJ2123" s="69"/>
      <c r="CK2123" s="69"/>
      <c r="CL2123" s="83"/>
      <c r="CM2123" s="69"/>
    </row>
    <row r="2124" spans="10:91" x14ac:dyDescent="0.25">
      <c r="J2124" s="45"/>
      <c r="K2124" s="45"/>
      <c r="L2124" s="45"/>
      <c r="M2124" s="45"/>
      <c r="N2124" s="45"/>
      <c r="O2124" s="45"/>
      <c r="P2124" s="45"/>
      <c r="Q2124" s="45"/>
      <c r="R2124" s="45"/>
      <c r="AO2124" s="34"/>
      <c r="AP2124" s="34"/>
      <c r="AQ2124" s="34"/>
      <c r="AR2124" s="34"/>
      <c r="BR2124" s="69"/>
      <c r="BS2124" s="69"/>
      <c r="BT2124" s="69"/>
      <c r="BU2124" s="69"/>
      <c r="BV2124" s="69"/>
      <c r="BW2124" s="69"/>
      <c r="BX2124" s="69"/>
      <c r="BY2124" s="69"/>
      <c r="BZ2124" s="69"/>
      <c r="CA2124" s="69"/>
      <c r="CB2124" s="69"/>
      <c r="CC2124" s="69"/>
      <c r="CD2124" s="69"/>
      <c r="CE2124" s="69"/>
      <c r="CF2124" s="69"/>
      <c r="CG2124" s="69"/>
      <c r="CH2124" s="69"/>
      <c r="CI2124" s="69"/>
      <c r="CJ2124" s="69"/>
      <c r="CK2124" s="69"/>
      <c r="CL2124" s="83"/>
      <c r="CM2124" s="69"/>
    </row>
    <row r="2125" spans="10:91" x14ac:dyDescent="0.25">
      <c r="J2125" s="45"/>
      <c r="K2125" s="45"/>
      <c r="L2125" s="45"/>
      <c r="M2125" s="45"/>
      <c r="N2125" s="45"/>
      <c r="O2125" s="45"/>
      <c r="P2125" s="45"/>
      <c r="Q2125" s="45"/>
      <c r="R2125" s="45"/>
      <c r="AO2125" s="34"/>
      <c r="AP2125" s="34"/>
      <c r="AQ2125" s="34"/>
      <c r="AR2125" s="34"/>
      <c r="BR2125" s="69"/>
      <c r="BS2125" s="69"/>
      <c r="BT2125" s="69"/>
      <c r="BU2125" s="69"/>
      <c r="BV2125" s="69"/>
      <c r="BW2125" s="69"/>
      <c r="BX2125" s="69"/>
      <c r="BY2125" s="69"/>
      <c r="BZ2125" s="69"/>
      <c r="CA2125" s="69"/>
      <c r="CB2125" s="69"/>
      <c r="CC2125" s="69"/>
      <c r="CD2125" s="69"/>
      <c r="CE2125" s="69"/>
      <c r="CF2125" s="69"/>
      <c r="CG2125" s="69"/>
      <c r="CH2125" s="69"/>
      <c r="CI2125" s="69"/>
      <c r="CJ2125" s="69"/>
      <c r="CK2125" s="69"/>
      <c r="CL2125" s="83"/>
      <c r="CM2125" s="69"/>
    </row>
    <row r="2126" spans="10:91" x14ac:dyDescent="0.25">
      <c r="J2126" s="45"/>
      <c r="K2126" s="45"/>
      <c r="L2126" s="45"/>
      <c r="M2126" s="45"/>
      <c r="N2126" s="45"/>
      <c r="O2126" s="45"/>
      <c r="P2126" s="45"/>
      <c r="Q2126" s="45"/>
      <c r="R2126" s="45"/>
      <c r="AO2126" s="34"/>
      <c r="AP2126" s="34"/>
      <c r="AQ2126" s="34"/>
      <c r="AR2126" s="34"/>
      <c r="BR2126" s="69"/>
      <c r="BS2126" s="69"/>
      <c r="BT2126" s="69"/>
      <c r="BU2126" s="69"/>
      <c r="BV2126" s="69"/>
      <c r="BW2126" s="69"/>
      <c r="BX2126" s="69"/>
      <c r="BY2126" s="69"/>
      <c r="BZ2126" s="69"/>
      <c r="CA2126" s="69"/>
      <c r="CB2126" s="69"/>
      <c r="CC2126" s="69"/>
      <c r="CD2126" s="69"/>
      <c r="CE2126" s="69"/>
      <c r="CF2126" s="69"/>
      <c r="CG2126" s="69"/>
      <c r="CH2126" s="69"/>
      <c r="CI2126" s="69"/>
      <c r="CJ2126" s="69"/>
      <c r="CK2126" s="69"/>
      <c r="CL2126" s="83"/>
      <c r="CM2126" s="69"/>
    </row>
    <row r="2127" spans="10:91" x14ac:dyDescent="0.25">
      <c r="J2127" s="45"/>
      <c r="K2127" s="45"/>
      <c r="L2127" s="45"/>
      <c r="M2127" s="45"/>
      <c r="N2127" s="45"/>
      <c r="O2127" s="45"/>
      <c r="P2127" s="45"/>
      <c r="Q2127" s="45"/>
      <c r="R2127" s="45"/>
      <c r="AO2127" s="34"/>
      <c r="AP2127" s="34"/>
      <c r="AQ2127" s="34"/>
      <c r="AR2127" s="34"/>
      <c r="BR2127" s="69"/>
      <c r="BS2127" s="69"/>
      <c r="BT2127" s="69"/>
      <c r="BU2127" s="69"/>
      <c r="BV2127" s="69"/>
      <c r="BW2127" s="69"/>
      <c r="BX2127" s="69"/>
      <c r="BY2127" s="69"/>
      <c r="BZ2127" s="69"/>
      <c r="CA2127" s="69"/>
      <c r="CB2127" s="69"/>
      <c r="CC2127" s="69"/>
      <c r="CD2127" s="69"/>
      <c r="CE2127" s="69"/>
      <c r="CF2127" s="69"/>
      <c r="CG2127" s="69"/>
      <c r="CH2127" s="69"/>
      <c r="CI2127" s="69"/>
      <c r="CJ2127" s="69"/>
      <c r="CK2127" s="69"/>
      <c r="CL2127" s="83"/>
      <c r="CM2127" s="69"/>
    </row>
    <row r="2128" spans="10:91" x14ac:dyDescent="0.25">
      <c r="J2128" s="45"/>
      <c r="K2128" s="45"/>
      <c r="L2128" s="45"/>
      <c r="M2128" s="45"/>
      <c r="N2128" s="45"/>
      <c r="O2128" s="45"/>
      <c r="P2128" s="45"/>
      <c r="Q2128" s="45"/>
      <c r="R2128" s="45"/>
      <c r="AO2128" s="34"/>
      <c r="AP2128" s="34"/>
      <c r="AQ2128" s="34"/>
      <c r="AR2128" s="34"/>
      <c r="BR2128" s="69"/>
      <c r="BS2128" s="69"/>
      <c r="BT2128" s="69"/>
      <c r="BU2128" s="69"/>
      <c r="BV2128" s="69"/>
      <c r="BW2128" s="69"/>
      <c r="BX2128" s="69"/>
      <c r="BY2128" s="69"/>
      <c r="BZ2128" s="69"/>
      <c r="CA2128" s="69"/>
      <c r="CB2128" s="69"/>
      <c r="CC2128" s="69"/>
      <c r="CD2128" s="69"/>
      <c r="CE2128" s="69"/>
      <c r="CF2128" s="69"/>
      <c r="CG2128" s="69"/>
      <c r="CH2128" s="69"/>
      <c r="CI2128" s="69"/>
      <c r="CJ2128" s="69"/>
      <c r="CK2128" s="69"/>
      <c r="CL2128" s="83"/>
      <c r="CM2128" s="69"/>
    </row>
    <row r="2129" spans="10:91" x14ac:dyDescent="0.25">
      <c r="J2129" s="45"/>
      <c r="K2129" s="45"/>
      <c r="L2129" s="45"/>
      <c r="M2129" s="45"/>
      <c r="N2129" s="45"/>
      <c r="O2129" s="45"/>
      <c r="P2129" s="45"/>
      <c r="Q2129" s="45"/>
      <c r="R2129" s="45"/>
      <c r="AO2129" s="34"/>
      <c r="AP2129" s="34"/>
      <c r="AQ2129" s="34"/>
      <c r="AR2129" s="34"/>
      <c r="BR2129" s="69"/>
      <c r="BS2129" s="69"/>
      <c r="BT2129" s="69"/>
      <c r="BU2129" s="69"/>
      <c r="BV2129" s="69"/>
      <c r="BW2129" s="69"/>
      <c r="BX2129" s="69"/>
      <c r="BY2129" s="69"/>
      <c r="BZ2129" s="69"/>
      <c r="CA2129" s="69"/>
      <c r="CB2129" s="69"/>
      <c r="CC2129" s="69"/>
      <c r="CD2129" s="69"/>
      <c r="CE2129" s="69"/>
      <c r="CF2129" s="69"/>
      <c r="CG2129" s="69"/>
      <c r="CH2129" s="69"/>
      <c r="CI2129" s="69"/>
      <c r="CJ2129" s="69"/>
      <c r="CK2129" s="69"/>
      <c r="CL2129" s="83"/>
      <c r="CM2129" s="69"/>
    </row>
    <row r="2130" spans="10:91" x14ac:dyDescent="0.25">
      <c r="J2130" s="45"/>
      <c r="K2130" s="45"/>
      <c r="L2130" s="45"/>
      <c r="M2130" s="45"/>
      <c r="N2130" s="45"/>
      <c r="O2130" s="45"/>
      <c r="P2130" s="45"/>
      <c r="Q2130" s="45"/>
      <c r="R2130" s="45"/>
      <c r="AO2130" s="34"/>
      <c r="AP2130" s="34"/>
      <c r="AQ2130" s="34"/>
      <c r="AR2130" s="34"/>
      <c r="BR2130" s="69"/>
      <c r="BS2130" s="69"/>
      <c r="BT2130" s="69"/>
      <c r="BU2130" s="69"/>
      <c r="BV2130" s="69"/>
      <c r="BW2130" s="69"/>
      <c r="BX2130" s="69"/>
      <c r="BY2130" s="69"/>
      <c r="BZ2130" s="69"/>
      <c r="CA2130" s="69"/>
      <c r="CB2130" s="69"/>
      <c r="CC2130" s="69"/>
      <c r="CD2130" s="69"/>
      <c r="CE2130" s="69"/>
      <c r="CF2130" s="69"/>
      <c r="CG2130" s="69"/>
      <c r="CH2130" s="69"/>
      <c r="CI2130" s="69"/>
      <c r="CJ2130" s="69"/>
      <c r="CK2130" s="69"/>
      <c r="CL2130" s="83"/>
      <c r="CM2130" s="69"/>
    </row>
    <row r="2131" spans="10:91" x14ac:dyDescent="0.25">
      <c r="J2131" s="45"/>
      <c r="K2131" s="45"/>
      <c r="L2131" s="45"/>
      <c r="M2131" s="45"/>
      <c r="N2131" s="45"/>
      <c r="O2131" s="45"/>
      <c r="P2131" s="45"/>
      <c r="Q2131" s="45"/>
      <c r="R2131" s="45"/>
      <c r="AO2131" s="34"/>
      <c r="AP2131" s="34"/>
      <c r="AQ2131" s="34"/>
      <c r="AR2131" s="34"/>
      <c r="BR2131" s="69"/>
      <c r="BS2131" s="69"/>
      <c r="BT2131" s="69"/>
      <c r="BU2131" s="69"/>
      <c r="BV2131" s="69"/>
      <c r="BW2131" s="69"/>
      <c r="BX2131" s="69"/>
      <c r="BY2131" s="69"/>
      <c r="BZ2131" s="69"/>
      <c r="CA2131" s="69"/>
      <c r="CB2131" s="69"/>
      <c r="CC2131" s="69"/>
      <c r="CD2131" s="69"/>
      <c r="CE2131" s="69"/>
      <c r="CF2131" s="69"/>
      <c r="CG2131" s="69"/>
      <c r="CH2131" s="69"/>
      <c r="CI2131" s="69"/>
      <c r="CJ2131" s="69"/>
      <c r="CK2131" s="69"/>
      <c r="CL2131" s="83"/>
      <c r="CM2131" s="69"/>
    </row>
    <row r="2132" spans="10:91" x14ac:dyDescent="0.25">
      <c r="J2132" s="45"/>
      <c r="K2132" s="45"/>
      <c r="L2132" s="45"/>
      <c r="M2132" s="45"/>
      <c r="N2132" s="45"/>
      <c r="O2132" s="45"/>
      <c r="P2132" s="45"/>
      <c r="Q2132" s="45"/>
      <c r="R2132" s="45"/>
      <c r="AO2132" s="34"/>
      <c r="AP2132" s="34"/>
      <c r="AQ2132" s="34"/>
      <c r="AR2132" s="34"/>
      <c r="BR2132" s="69"/>
      <c r="BS2132" s="69"/>
      <c r="BT2132" s="69"/>
      <c r="BU2132" s="69"/>
      <c r="BV2132" s="69"/>
      <c r="BW2132" s="69"/>
      <c r="BX2132" s="69"/>
      <c r="BY2132" s="69"/>
      <c r="BZ2132" s="69"/>
      <c r="CA2132" s="69"/>
      <c r="CB2132" s="69"/>
      <c r="CC2132" s="69"/>
      <c r="CD2132" s="69"/>
      <c r="CE2132" s="69"/>
      <c r="CF2132" s="69"/>
      <c r="CG2132" s="69"/>
      <c r="CH2132" s="69"/>
      <c r="CI2132" s="69"/>
      <c r="CJ2132" s="69"/>
      <c r="CK2132" s="69"/>
      <c r="CL2132" s="83"/>
      <c r="CM2132" s="69"/>
    </row>
    <row r="2133" spans="10:91" x14ac:dyDescent="0.25">
      <c r="J2133" s="45"/>
      <c r="K2133" s="45"/>
      <c r="L2133" s="45"/>
      <c r="M2133" s="45"/>
      <c r="N2133" s="45"/>
      <c r="O2133" s="45"/>
      <c r="P2133" s="45"/>
      <c r="Q2133" s="45"/>
      <c r="R2133" s="45"/>
      <c r="AO2133" s="34"/>
      <c r="AP2133" s="34"/>
      <c r="AQ2133" s="34"/>
      <c r="AR2133" s="34"/>
      <c r="BR2133" s="69"/>
      <c r="BS2133" s="69"/>
      <c r="BT2133" s="69"/>
      <c r="BU2133" s="69"/>
      <c r="BV2133" s="69"/>
      <c r="BW2133" s="69"/>
      <c r="BX2133" s="69"/>
      <c r="BY2133" s="69"/>
      <c r="BZ2133" s="69"/>
      <c r="CA2133" s="69"/>
      <c r="CB2133" s="69"/>
      <c r="CC2133" s="69"/>
      <c r="CD2133" s="69"/>
      <c r="CE2133" s="69"/>
      <c r="CF2133" s="69"/>
      <c r="CG2133" s="69"/>
      <c r="CH2133" s="69"/>
      <c r="CI2133" s="69"/>
      <c r="CJ2133" s="69"/>
      <c r="CK2133" s="69"/>
      <c r="CL2133" s="83"/>
      <c r="CM2133" s="69"/>
    </row>
    <row r="2134" spans="10:91" x14ac:dyDescent="0.25">
      <c r="J2134" s="45"/>
      <c r="K2134" s="45"/>
      <c r="L2134" s="45"/>
      <c r="M2134" s="45"/>
      <c r="N2134" s="45"/>
      <c r="O2134" s="45"/>
      <c r="P2134" s="45"/>
      <c r="Q2134" s="45"/>
      <c r="R2134" s="45"/>
      <c r="AO2134" s="34"/>
      <c r="AP2134" s="34"/>
      <c r="AQ2134" s="34"/>
      <c r="AR2134" s="34"/>
      <c r="BR2134" s="69"/>
      <c r="BS2134" s="69"/>
      <c r="BT2134" s="69"/>
      <c r="BU2134" s="69"/>
      <c r="BV2134" s="69"/>
      <c r="BW2134" s="69"/>
      <c r="BX2134" s="69"/>
      <c r="BY2134" s="69"/>
      <c r="BZ2134" s="69"/>
      <c r="CA2134" s="69"/>
      <c r="CB2134" s="69"/>
      <c r="CC2134" s="69"/>
      <c r="CD2134" s="69"/>
      <c r="CE2134" s="69"/>
      <c r="CF2134" s="69"/>
      <c r="CG2134" s="69"/>
      <c r="CH2134" s="69"/>
      <c r="CI2134" s="69"/>
      <c r="CJ2134" s="69"/>
      <c r="CK2134" s="69"/>
      <c r="CL2134" s="83"/>
      <c r="CM2134" s="69"/>
    </row>
    <row r="2135" spans="10:91" x14ac:dyDescent="0.25">
      <c r="J2135" s="45"/>
      <c r="K2135" s="45"/>
      <c r="L2135" s="45"/>
      <c r="M2135" s="45"/>
      <c r="N2135" s="45"/>
      <c r="O2135" s="45"/>
      <c r="P2135" s="45"/>
      <c r="Q2135" s="45"/>
      <c r="R2135" s="45"/>
      <c r="AO2135" s="34"/>
      <c r="AP2135" s="34"/>
      <c r="AQ2135" s="34"/>
      <c r="AR2135" s="34"/>
      <c r="BR2135" s="69"/>
      <c r="BS2135" s="69"/>
      <c r="BT2135" s="69"/>
      <c r="BU2135" s="69"/>
      <c r="BV2135" s="69"/>
      <c r="BW2135" s="69"/>
      <c r="BX2135" s="69"/>
      <c r="BY2135" s="69"/>
      <c r="BZ2135" s="69"/>
      <c r="CA2135" s="69"/>
      <c r="CB2135" s="69"/>
      <c r="CC2135" s="69"/>
      <c r="CD2135" s="69"/>
      <c r="CE2135" s="69"/>
      <c r="CF2135" s="69"/>
      <c r="CG2135" s="69"/>
      <c r="CH2135" s="69"/>
      <c r="CI2135" s="69"/>
      <c r="CJ2135" s="69"/>
      <c r="CK2135" s="69"/>
      <c r="CL2135" s="83"/>
      <c r="CM2135" s="69"/>
    </row>
    <row r="2136" spans="10:91" x14ac:dyDescent="0.25">
      <c r="J2136" s="45"/>
      <c r="K2136" s="45"/>
      <c r="L2136" s="45"/>
      <c r="M2136" s="45"/>
      <c r="N2136" s="45"/>
      <c r="O2136" s="45"/>
      <c r="P2136" s="45"/>
      <c r="Q2136" s="45"/>
      <c r="R2136" s="45"/>
      <c r="AO2136" s="34"/>
      <c r="AP2136" s="34"/>
      <c r="AQ2136" s="34"/>
      <c r="AR2136" s="34"/>
      <c r="BR2136" s="69"/>
      <c r="BS2136" s="69"/>
      <c r="BT2136" s="69"/>
      <c r="BU2136" s="69"/>
      <c r="BV2136" s="69"/>
      <c r="BW2136" s="69"/>
      <c r="BX2136" s="69"/>
      <c r="BY2136" s="69"/>
      <c r="BZ2136" s="69"/>
      <c r="CA2136" s="69"/>
      <c r="CB2136" s="69"/>
      <c r="CC2136" s="69"/>
      <c r="CD2136" s="69"/>
      <c r="CE2136" s="69"/>
      <c r="CF2136" s="69"/>
      <c r="CG2136" s="69"/>
      <c r="CH2136" s="69"/>
      <c r="CI2136" s="69"/>
      <c r="CJ2136" s="69"/>
      <c r="CK2136" s="69"/>
      <c r="CL2136" s="83"/>
      <c r="CM2136" s="69"/>
    </row>
    <row r="2137" spans="10:91" x14ac:dyDescent="0.25">
      <c r="J2137" s="45"/>
      <c r="K2137" s="45"/>
      <c r="L2137" s="45"/>
      <c r="M2137" s="45"/>
      <c r="N2137" s="45"/>
      <c r="O2137" s="45"/>
      <c r="P2137" s="45"/>
      <c r="Q2137" s="45"/>
      <c r="R2137" s="45"/>
      <c r="AO2137" s="34"/>
      <c r="AP2137" s="34"/>
      <c r="AQ2137" s="34"/>
      <c r="AR2137" s="34"/>
      <c r="BR2137" s="69"/>
      <c r="BS2137" s="69"/>
      <c r="BT2137" s="69"/>
      <c r="BU2137" s="69"/>
      <c r="BV2137" s="69"/>
      <c r="BW2137" s="69"/>
      <c r="BX2137" s="69"/>
      <c r="BY2137" s="69"/>
      <c r="BZ2137" s="69"/>
      <c r="CA2137" s="69"/>
      <c r="CB2137" s="69"/>
      <c r="CC2137" s="69"/>
      <c r="CD2137" s="69"/>
      <c r="CE2137" s="69"/>
      <c r="CF2137" s="69"/>
      <c r="CG2137" s="69"/>
      <c r="CH2137" s="69"/>
      <c r="CI2137" s="69"/>
      <c r="CJ2137" s="69"/>
      <c r="CK2137" s="69"/>
      <c r="CL2137" s="83"/>
      <c r="CM2137" s="69"/>
    </row>
    <row r="2138" spans="10:91" x14ac:dyDescent="0.25">
      <c r="J2138" s="45"/>
      <c r="K2138" s="45"/>
      <c r="L2138" s="45"/>
      <c r="M2138" s="45"/>
      <c r="N2138" s="45"/>
      <c r="O2138" s="45"/>
      <c r="P2138" s="45"/>
      <c r="Q2138" s="45"/>
      <c r="R2138" s="45"/>
      <c r="AO2138" s="34"/>
      <c r="AP2138" s="34"/>
      <c r="AQ2138" s="34"/>
      <c r="AR2138" s="34"/>
      <c r="BR2138" s="69"/>
      <c r="BS2138" s="69"/>
      <c r="BT2138" s="69"/>
      <c r="BU2138" s="69"/>
      <c r="BV2138" s="69"/>
      <c r="BW2138" s="69"/>
      <c r="BX2138" s="69"/>
      <c r="BY2138" s="69"/>
      <c r="BZ2138" s="69"/>
      <c r="CA2138" s="69"/>
      <c r="CB2138" s="69"/>
      <c r="CC2138" s="69"/>
      <c r="CD2138" s="69"/>
      <c r="CE2138" s="69"/>
      <c r="CF2138" s="69"/>
      <c r="CG2138" s="69"/>
      <c r="CH2138" s="69"/>
      <c r="CI2138" s="69"/>
      <c r="CJ2138" s="69"/>
      <c r="CK2138" s="69"/>
      <c r="CL2138" s="83"/>
      <c r="CM2138" s="69"/>
    </row>
    <row r="2139" spans="10:91" x14ac:dyDescent="0.25">
      <c r="J2139" s="45"/>
      <c r="K2139" s="45"/>
      <c r="L2139" s="45"/>
      <c r="M2139" s="45"/>
      <c r="N2139" s="45"/>
      <c r="O2139" s="45"/>
      <c r="P2139" s="45"/>
      <c r="Q2139" s="45"/>
      <c r="R2139" s="45"/>
      <c r="AO2139" s="34"/>
      <c r="AP2139" s="34"/>
      <c r="AQ2139" s="34"/>
      <c r="AR2139" s="34"/>
      <c r="BR2139" s="69"/>
      <c r="BS2139" s="69"/>
      <c r="BT2139" s="69"/>
      <c r="BU2139" s="69"/>
      <c r="BV2139" s="69"/>
      <c r="BW2139" s="69"/>
      <c r="BX2139" s="69"/>
      <c r="BY2139" s="69"/>
      <c r="BZ2139" s="69"/>
      <c r="CA2139" s="69"/>
      <c r="CB2139" s="69"/>
      <c r="CC2139" s="69"/>
      <c r="CD2139" s="69"/>
      <c r="CE2139" s="69"/>
      <c r="CF2139" s="69"/>
      <c r="CG2139" s="69"/>
      <c r="CH2139" s="69"/>
      <c r="CI2139" s="69"/>
      <c r="CJ2139" s="69"/>
      <c r="CK2139" s="69"/>
      <c r="CL2139" s="83"/>
      <c r="CM2139" s="69"/>
    </row>
    <row r="2140" spans="10:91" x14ac:dyDescent="0.25">
      <c r="J2140" s="45"/>
      <c r="K2140" s="45"/>
      <c r="L2140" s="45"/>
      <c r="M2140" s="45"/>
      <c r="N2140" s="45"/>
      <c r="O2140" s="45"/>
      <c r="P2140" s="45"/>
      <c r="Q2140" s="45"/>
      <c r="R2140" s="45"/>
      <c r="AO2140" s="34"/>
      <c r="AP2140" s="34"/>
      <c r="AQ2140" s="34"/>
      <c r="AR2140" s="34"/>
      <c r="BR2140" s="69"/>
      <c r="BS2140" s="69"/>
      <c r="BT2140" s="69"/>
      <c r="BU2140" s="69"/>
      <c r="BV2140" s="69"/>
      <c r="BW2140" s="69"/>
      <c r="BX2140" s="69"/>
      <c r="BY2140" s="69"/>
      <c r="BZ2140" s="69"/>
      <c r="CA2140" s="69"/>
      <c r="CB2140" s="69"/>
      <c r="CC2140" s="69"/>
      <c r="CD2140" s="69"/>
      <c r="CE2140" s="69"/>
      <c r="CF2140" s="69"/>
      <c r="CG2140" s="69"/>
      <c r="CH2140" s="69"/>
      <c r="CI2140" s="69"/>
      <c r="CJ2140" s="69"/>
      <c r="CK2140" s="69"/>
      <c r="CL2140" s="83"/>
      <c r="CM2140" s="69"/>
    </row>
    <row r="2141" spans="10:91" x14ac:dyDescent="0.25">
      <c r="J2141" s="45"/>
      <c r="K2141" s="45"/>
      <c r="L2141" s="45"/>
      <c r="M2141" s="45"/>
      <c r="N2141" s="45"/>
      <c r="O2141" s="45"/>
      <c r="P2141" s="45"/>
      <c r="Q2141" s="45"/>
      <c r="R2141" s="45"/>
      <c r="AO2141" s="34"/>
      <c r="AP2141" s="34"/>
      <c r="AQ2141" s="34"/>
      <c r="AR2141" s="34"/>
      <c r="BR2141" s="69"/>
      <c r="BS2141" s="69"/>
      <c r="BT2141" s="69"/>
      <c r="BU2141" s="69"/>
      <c r="BV2141" s="69"/>
      <c r="BW2141" s="69"/>
      <c r="BX2141" s="69"/>
      <c r="BY2141" s="69"/>
      <c r="BZ2141" s="69"/>
      <c r="CA2141" s="69"/>
      <c r="CB2141" s="69"/>
      <c r="CC2141" s="69"/>
      <c r="CD2141" s="69"/>
      <c r="CE2141" s="69"/>
      <c r="CF2141" s="69"/>
      <c r="CG2141" s="69"/>
      <c r="CH2141" s="69"/>
      <c r="CI2141" s="69"/>
      <c r="CJ2141" s="69"/>
      <c r="CK2141" s="69"/>
      <c r="CL2141" s="83"/>
      <c r="CM2141" s="69"/>
    </row>
    <row r="2142" spans="10:91" x14ac:dyDescent="0.25">
      <c r="J2142" s="45"/>
      <c r="K2142" s="45"/>
      <c r="L2142" s="45"/>
      <c r="M2142" s="45"/>
      <c r="N2142" s="45"/>
      <c r="O2142" s="45"/>
      <c r="P2142" s="45"/>
      <c r="Q2142" s="45"/>
      <c r="R2142" s="45"/>
      <c r="AO2142" s="34"/>
      <c r="AP2142" s="34"/>
      <c r="AQ2142" s="34"/>
      <c r="AR2142" s="34"/>
      <c r="BR2142" s="69"/>
      <c r="BS2142" s="69"/>
      <c r="BT2142" s="69"/>
      <c r="BU2142" s="69"/>
      <c r="BV2142" s="69"/>
      <c r="BW2142" s="69"/>
      <c r="BX2142" s="69"/>
      <c r="BY2142" s="69"/>
      <c r="BZ2142" s="69"/>
      <c r="CA2142" s="69"/>
      <c r="CB2142" s="69"/>
      <c r="CC2142" s="69"/>
      <c r="CD2142" s="69"/>
      <c r="CE2142" s="69"/>
      <c r="CF2142" s="69"/>
      <c r="CG2142" s="69"/>
      <c r="CH2142" s="69"/>
      <c r="CI2142" s="69"/>
      <c r="CJ2142" s="69"/>
      <c r="CK2142" s="69"/>
      <c r="CL2142" s="83"/>
      <c r="CM2142" s="69"/>
    </row>
    <row r="2143" spans="10:91" x14ac:dyDescent="0.25">
      <c r="J2143" s="45"/>
      <c r="K2143" s="45"/>
      <c r="L2143" s="45"/>
      <c r="M2143" s="45"/>
      <c r="N2143" s="45"/>
      <c r="O2143" s="45"/>
      <c r="P2143" s="45"/>
      <c r="Q2143" s="45"/>
      <c r="R2143" s="45"/>
      <c r="AO2143" s="34"/>
      <c r="AP2143" s="34"/>
      <c r="AQ2143" s="34"/>
      <c r="AR2143" s="34"/>
      <c r="BR2143" s="69"/>
      <c r="BS2143" s="69"/>
      <c r="BT2143" s="69"/>
      <c r="BU2143" s="69"/>
      <c r="BV2143" s="69"/>
      <c r="BW2143" s="69"/>
      <c r="BX2143" s="69"/>
      <c r="BY2143" s="69"/>
      <c r="BZ2143" s="69"/>
      <c r="CA2143" s="69"/>
      <c r="CB2143" s="69"/>
      <c r="CC2143" s="69"/>
      <c r="CD2143" s="69"/>
      <c r="CE2143" s="69"/>
      <c r="CF2143" s="69"/>
      <c r="CG2143" s="69"/>
      <c r="CH2143" s="69"/>
      <c r="CI2143" s="69"/>
      <c r="CJ2143" s="69"/>
      <c r="CK2143" s="69"/>
      <c r="CL2143" s="83"/>
      <c r="CM2143" s="69"/>
    </row>
    <row r="2144" spans="10:91" x14ac:dyDescent="0.25">
      <c r="J2144" s="45"/>
      <c r="K2144" s="45"/>
      <c r="L2144" s="45"/>
      <c r="M2144" s="45"/>
      <c r="N2144" s="45"/>
      <c r="O2144" s="45"/>
      <c r="P2144" s="45"/>
      <c r="Q2144" s="45"/>
      <c r="R2144" s="45"/>
      <c r="AO2144" s="34"/>
      <c r="AP2144" s="34"/>
      <c r="AQ2144" s="34"/>
      <c r="AR2144" s="34"/>
      <c r="BR2144" s="69"/>
      <c r="BS2144" s="69"/>
      <c r="BT2144" s="69"/>
      <c r="BU2144" s="69"/>
      <c r="BV2144" s="69"/>
      <c r="BW2144" s="69"/>
      <c r="BX2144" s="69"/>
      <c r="BY2144" s="69"/>
      <c r="BZ2144" s="69"/>
      <c r="CA2144" s="69"/>
      <c r="CB2144" s="69"/>
      <c r="CC2144" s="69"/>
      <c r="CD2144" s="69"/>
      <c r="CE2144" s="69"/>
      <c r="CF2144" s="69"/>
      <c r="CG2144" s="69"/>
      <c r="CH2144" s="69"/>
      <c r="CI2144" s="69"/>
      <c r="CJ2144" s="69"/>
      <c r="CK2144" s="69"/>
      <c r="CL2144" s="83"/>
      <c r="CM2144" s="69"/>
    </row>
    <row r="2145" spans="10:91" x14ac:dyDescent="0.25">
      <c r="J2145" s="45"/>
      <c r="K2145" s="45"/>
      <c r="L2145" s="45"/>
      <c r="M2145" s="45"/>
      <c r="N2145" s="45"/>
      <c r="O2145" s="45"/>
      <c r="P2145" s="45"/>
      <c r="Q2145" s="45"/>
      <c r="R2145" s="45"/>
      <c r="AO2145" s="34"/>
      <c r="AP2145" s="34"/>
      <c r="AQ2145" s="34"/>
      <c r="AR2145" s="34"/>
      <c r="BR2145" s="69"/>
      <c r="BS2145" s="69"/>
      <c r="BT2145" s="69"/>
      <c r="BU2145" s="69"/>
      <c r="BV2145" s="69"/>
      <c r="BW2145" s="69"/>
      <c r="BX2145" s="69"/>
      <c r="BY2145" s="69"/>
      <c r="BZ2145" s="69"/>
      <c r="CA2145" s="69"/>
      <c r="CB2145" s="69"/>
      <c r="CC2145" s="69"/>
      <c r="CD2145" s="69"/>
      <c r="CE2145" s="69"/>
      <c r="CF2145" s="69"/>
      <c r="CG2145" s="69"/>
      <c r="CH2145" s="69"/>
      <c r="CI2145" s="69"/>
      <c r="CJ2145" s="69"/>
      <c r="CK2145" s="69"/>
      <c r="CL2145" s="83"/>
      <c r="CM2145" s="69"/>
    </row>
    <row r="2146" spans="10:91" x14ac:dyDescent="0.25">
      <c r="J2146" s="45"/>
      <c r="K2146" s="45"/>
      <c r="L2146" s="45"/>
      <c r="M2146" s="45"/>
      <c r="N2146" s="45"/>
      <c r="O2146" s="45"/>
      <c r="P2146" s="45"/>
      <c r="Q2146" s="45"/>
      <c r="R2146" s="45"/>
      <c r="AO2146" s="34"/>
      <c r="AP2146" s="34"/>
      <c r="AQ2146" s="34"/>
      <c r="AR2146" s="34"/>
      <c r="BR2146" s="69"/>
      <c r="BS2146" s="69"/>
      <c r="BT2146" s="69"/>
      <c r="BU2146" s="69"/>
      <c r="BV2146" s="69"/>
      <c r="BW2146" s="69"/>
      <c r="BX2146" s="69"/>
      <c r="BY2146" s="69"/>
      <c r="BZ2146" s="69"/>
      <c r="CA2146" s="69"/>
      <c r="CB2146" s="69"/>
      <c r="CC2146" s="69"/>
      <c r="CD2146" s="69"/>
      <c r="CE2146" s="69"/>
      <c r="CF2146" s="69"/>
      <c r="CG2146" s="69"/>
      <c r="CH2146" s="69"/>
      <c r="CI2146" s="69"/>
      <c r="CJ2146" s="69"/>
      <c r="CK2146" s="69"/>
      <c r="CL2146" s="83"/>
      <c r="CM2146" s="69"/>
    </row>
    <row r="2147" spans="10:91" x14ac:dyDescent="0.25">
      <c r="J2147" s="45"/>
      <c r="K2147" s="45"/>
      <c r="L2147" s="45"/>
      <c r="M2147" s="45"/>
      <c r="N2147" s="45"/>
      <c r="O2147" s="45"/>
      <c r="P2147" s="45"/>
      <c r="Q2147" s="45"/>
      <c r="R2147" s="45"/>
      <c r="AO2147" s="34"/>
      <c r="AP2147" s="34"/>
      <c r="AQ2147" s="34"/>
      <c r="AR2147" s="34"/>
      <c r="BR2147" s="69"/>
      <c r="BS2147" s="69"/>
      <c r="BT2147" s="69"/>
      <c r="BU2147" s="69"/>
      <c r="BV2147" s="69"/>
      <c r="BW2147" s="69"/>
      <c r="BX2147" s="69"/>
      <c r="BY2147" s="69"/>
      <c r="BZ2147" s="69"/>
      <c r="CA2147" s="69"/>
      <c r="CB2147" s="69"/>
      <c r="CC2147" s="69"/>
      <c r="CD2147" s="69"/>
      <c r="CE2147" s="69"/>
      <c r="CF2147" s="69"/>
      <c r="CG2147" s="69"/>
      <c r="CH2147" s="69"/>
      <c r="CI2147" s="69"/>
      <c r="CJ2147" s="69"/>
      <c r="CK2147" s="69"/>
      <c r="CL2147" s="83"/>
      <c r="CM2147" s="69"/>
    </row>
    <row r="2148" spans="10:91" x14ac:dyDescent="0.25">
      <c r="J2148" s="45"/>
      <c r="K2148" s="45"/>
      <c r="L2148" s="45"/>
      <c r="M2148" s="45"/>
      <c r="N2148" s="45"/>
      <c r="O2148" s="45"/>
      <c r="P2148" s="45"/>
      <c r="Q2148" s="45"/>
      <c r="R2148" s="45"/>
      <c r="AO2148" s="34"/>
      <c r="AP2148" s="34"/>
      <c r="AQ2148" s="34"/>
      <c r="AR2148" s="34"/>
      <c r="BR2148" s="69"/>
      <c r="BS2148" s="69"/>
      <c r="BT2148" s="69"/>
      <c r="BU2148" s="69"/>
      <c r="BV2148" s="69"/>
      <c r="BW2148" s="69"/>
      <c r="BX2148" s="69"/>
      <c r="BY2148" s="69"/>
      <c r="BZ2148" s="69"/>
      <c r="CA2148" s="69"/>
      <c r="CB2148" s="69"/>
      <c r="CC2148" s="69"/>
      <c r="CD2148" s="69"/>
      <c r="CE2148" s="69"/>
      <c r="CF2148" s="69"/>
      <c r="CG2148" s="69"/>
      <c r="CH2148" s="69"/>
      <c r="CI2148" s="69"/>
      <c r="CJ2148" s="69"/>
      <c r="CK2148" s="69"/>
      <c r="CL2148" s="83"/>
      <c r="CM2148" s="69"/>
    </row>
    <row r="2149" spans="10:91" x14ac:dyDescent="0.25">
      <c r="J2149" s="45"/>
      <c r="K2149" s="45"/>
      <c r="L2149" s="45"/>
      <c r="M2149" s="45"/>
      <c r="N2149" s="45"/>
      <c r="O2149" s="45"/>
      <c r="P2149" s="45"/>
      <c r="Q2149" s="45"/>
      <c r="R2149" s="45"/>
      <c r="AO2149" s="34"/>
      <c r="AP2149" s="34"/>
      <c r="AQ2149" s="34"/>
      <c r="AR2149" s="34"/>
      <c r="BR2149" s="69"/>
      <c r="BS2149" s="69"/>
      <c r="BT2149" s="69"/>
      <c r="BU2149" s="69"/>
      <c r="BV2149" s="69"/>
      <c r="BW2149" s="69"/>
      <c r="BX2149" s="69"/>
      <c r="BY2149" s="69"/>
      <c r="BZ2149" s="69"/>
      <c r="CA2149" s="69"/>
      <c r="CB2149" s="69"/>
      <c r="CC2149" s="69"/>
      <c r="CD2149" s="69"/>
      <c r="CE2149" s="69"/>
      <c r="CF2149" s="69"/>
      <c r="CG2149" s="69"/>
      <c r="CH2149" s="69"/>
      <c r="CI2149" s="69"/>
      <c r="CJ2149" s="69"/>
      <c r="CK2149" s="69"/>
      <c r="CL2149" s="83"/>
      <c r="CM2149" s="69"/>
    </row>
    <row r="2150" spans="10:91" x14ac:dyDescent="0.25">
      <c r="J2150" s="45"/>
      <c r="K2150" s="45"/>
      <c r="L2150" s="45"/>
      <c r="M2150" s="45"/>
      <c r="N2150" s="45"/>
      <c r="O2150" s="45"/>
      <c r="P2150" s="45"/>
      <c r="Q2150" s="45"/>
      <c r="R2150" s="45"/>
      <c r="AO2150" s="34"/>
      <c r="AP2150" s="34"/>
      <c r="AQ2150" s="34"/>
      <c r="AR2150" s="34"/>
      <c r="BR2150" s="69"/>
      <c r="BS2150" s="69"/>
      <c r="BT2150" s="69"/>
      <c r="BU2150" s="69"/>
      <c r="BV2150" s="69"/>
      <c r="BW2150" s="69"/>
      <c r="BX2150" s="69"/>
      <c r="BY2150" s="69"/>
      <c r="BZ2150" s="69"/>
      <c r="CA2150" s="69"/>
      <c r="CB2150" s="69"/>
      <c r="CC2150" s="69"/>
      <c r="CD2150" s="69"/>
      <c r="CE2150" s="69"/>
      <c r="CF2150" s="69"/>
      <c r="CG2150" s="69"/>
      <c r="CH2150" s="69"/>
      <c r="CI2150" s="69"/>
      <c r="CJ2150" s="69"/>
      <c r="CK2150" s="69"/>
      <c r="CL2150" s="83"/>
      <c r="CM2150" s="69"/>
    </row>
    <row r="2151" spans="10:91" x14ac:dyDescent="0.25">
      <c r="J2151" s="45"/>
      <c r="K2151" s="45"/>
      <c r="L2151" s="45"/>
      <c r="M2151" s="45"/>
      <c r="N2151" s="45"/>
      <c r="O2151" s="45"/>
      <c r="P2151" s="45"/>
      <c r="Q2151" s="45"/>
      <c r="R2151" s="45"/>
      <c r="AO2151" s="34"/>
      <c r="AP2151" s="34"/>
      <c r="AQ2151" s="34"/>
      <c r="AR2151" s="34"/>
      <c r="BR2151" s="69"/>
      <c r="BS2151" s="69"/>
      <c r="BT2151" s="69"/>
      <c r="BU2151" s="69"/>
      <c r="BV2151" s="69"/>
      <c r="BW2151" s="69"/>
      <c r="BX2151" s="69"/>
      <c r="BY2151" s="69"/>
      <c r="BZ2151" s="69"/>
      <c r="CA2151" s="69"/>
      <c r="CB2151" s="69"/>
      <c r="CC2151" s="69"/>
      <c r="CD2151" s="69"/>
      <c r="CE2151" s="69"/>
      <c r="CF2151" s="69"/>
      <c r="CG2151" s="69"/>
      <c r="CH2151" s="69"/>
      <c r="CI2151" s="69"/>
      <c r="CJ2151" s="69"/>
      <c r="CK2151" s="69"/>
      <c r="CL2151" s="83"/>
      <c r="CM2151" s="69"/>
    </row>
    <row r="2152" spans="10:91" x14ac:dyDescent="0.25">
      <c r="J2152" s="45"/>
      <c r="K2152" s="45"/>
      <c r="L2152" s="45"/>
      <c r="M2152" s="45"/>
      <c r="N2152" s="45"/>
      <c r="O2152" s="45"/>
      <c r="P2152" s="45"/>
      <c r="Q2152" s="45"/>
      <c r="R2152" s="45"/>
      <c r="AO2152" s="34"/>
      <c r="AP2152" s="34"/>
      <c r="AQ2152" s="34"/>
      <c r="AR2152" s="34"/>
      <c r="BR2152" s="69"/>
      <c r="BS2152" s="69"/>
      <c r="BT2152" s="69"/>
      <c r="BU2152" s="69"/>
      <c r="BV2152" s="69"/>
      <c r="BW2152" s="69"/>
      <c r="BX2152" s="69"/>
      <c r="BY2152" s="69"/>
      <c r="BZ2152" s="69"/>
      <c r="CA2152" s="69"/>
      <c r="CB2152" s="69"/>
      <c r="CC2152" s="69"/>
      <c r="CD2152" s="69"/>
      <c r="CE2152" s="69"/>
      <c r="CF2152" s="69"/>
      <c r="CG2152" s="69"/>
      <c r="CH2152" s="69"/>
      <c r="CI2152" s="69"/>
      <c r="CJ2152" s="69"/>
      <c r="CK2152" s="69"/>
      <c r="CL2152" s="83"/>
      <c r="CM2152" s="69"/>
    </row>
    <row r="2153" spans="10:91" x14ac:dyDescent="0.25">
      <c r="J2153" s="45"/>
      <c r="K2153" s="45"/>
      <c r="L2153" s="45"/>
      <c r="M2153" s="45"/>
      <c r="N2153" s="45"/>
      <c r="O2153" s="45"/>
      <c r="P2153" s="45"/>
      <c r="Q2153" s="45"/>
      <c r="R2153" s="45"/>
      <c r="AO2153" s="34"/>
      <c r="AP2153" s="34"/>
      <c r="AQ2153" s="34"/>
      <c r="AR2153" s="34"/>
      <c r="BR2153" s="69"/>
      <c r="BS2153" s="69"/>
      <c r="BT2153" s="69"/>
      <c r="BU2153" s="69"/>
      <c r="BV2153" s="69"/>
      <c r="BW2153" s="69"/>
      <c r="BX2153" s="69"/>
      <c r="BY2153" s="69"/>
      <c r="BZ2153" s="69"/>
      <c r="CA2153" s="69"/>
      <c r="CB2153" s="69"/>
      <c r="CC2153" s="69"/>
      <c r="CD2153" s="69"/>
      <c r="CE2153" s="69"/>
      <c r="CF2153" s="69"/>
      <c r="CG2153" s="69"/>
      <c r="CH2153" s="69"/>
      <c r="CI2153" s="69"/>
      <c r="CJ2153" s="69"/>
      <c r="CK2153" s="69"/>
      <c r="CL2153" s="83"/>
      <c r="CM2153" s="69"/>
    </row>
    <row r="2154" spans="10:91" x14ac:dyDescent="0.25">
      <c r="J2154" s="45"/>
      <c r="K2154" s="45"/>
      <c r="L2154" s="45"/>
      <c r="M2154" s="45"/>
      <c r="N2154" s="45"/>
      <c r="O2154" s="45"/>
      <c r="P2154" s="45"/>
      <c r="Q2154" s="45"/>
      <c r="R2154" s="45"/>
      <c r="AO2154" s="34"/>
      <c r="AP2154" s="34"/>
      <c r="AQ2154" s="34"/>
      <c r="AR2154" s="34"/>
      <c r="BR2154" s="69"/>
      <c r="BS2154" s="69"/>
      <c r="BT2154" s="69"/>
      <c r="BU2154" s="69"/>
      <c r="BV2154" s="69"/>
      <c r="BW2154" s="69"/>
      <c r="BX2154" s="69"/>
      <c r="BY2154" s="69"/>
      <c r="BZ2154" s="69"/>
      <c r="CA2154" s="69"/>
      <c r="CB2154" s="69"/>
      <c r="CC2154" s="69"/>
      <c r="CD2154" s="69"/>
      <c r="CE2154" s="69"/>
      <c r="CF2154" s="69"/>
      <c r="CG2154" s="69"/>
      <c r="CH2154" s="69"/>
      <c r="CI2154" s="69"/>
      <c r="CJ2154" s="69"/>
      <c r="CK2154" s="69"/>
      <c r="CL2154" s="83"/>
      <c r="CM2154" s="69"/>
    </row>
    <row r="2155" spans="10:91" x14ac:dyDescent="0.25">
      <c r="J2155" s="45"/>
      <c r="K2155" s="45"/>
      <c r="L2155" s="45"/>
      <c r="M2155" s="45"/>
      <c r="N2155" s="45"/>
      <c r="O2155" s="45"/>
      <c r="P2155" s="45"/>
      <c r="Q2155" s="45"/>
      <c r="R2155" s="45"/>
      <c r="AO2155" s="34"/>
      <c r="AP2155" s="34"/>
      <c r="AQ2155" s="34"/>
      <c r="AR2155" s="34"/>
      <c r="BR2155" s="69"/>
      <c r="BS2155" s="69"/>
      <c r="BT2155" s="69"/>
      <c r="BU2155" s="69"/>
      <c r="BV2155" s="69"/>
      <c r="BW2155" s="69"/>
      <c r="BX2155" s="69"/>
      <c r="BY2155" s="69"/>
      <c r="BZ2155" s="69"/>
      <c r="CA2155" s="69"/>
      <c r="CB2155" s="69"/>
      <c r="CC2155" s="69"/>
      <c r="CD2155" s="69"/>
      <c r="CE2155" s="69"/>
      <c r="CF2155" s="69"/>
      <c r="CG2155" s="69"/>
      <c r="CH2155" s="69"/>
      <c r="CI2155" s="69"/>
      <c r="CJ2155" s="69"/>
      <c r="CK2155" s="69"/>
      <c r="CL2155" s="83"/>
      <c r="CM2155" s="69"/>
    </row>
    <row r="2156" spans="10:91" x14ac:dyDescent="0.25">
      <c r="J2156" s="45"/>
      <c r="K2156" s="45"/>
      <c r="L2156" s="45"/>
      <c r="M2156" s="45"/>
      <c r="N2156" s="45"/>
      <c r="O2156" s="45"/>
      <c r="P2156" s="45"/>
      <c r="Q2156" s="45"/>
      <c r="R2156" s="45"/>
      <c r="AO2156" s="34"/>
      <c r="AP2156" s="34"/>
      <c r="AQ2156" s="34"/>
      <c r="AR2156" s="34"/>
      <c r="BR2156" s="69"/>
      <c r="BS2156" s="69"/>
      <c r="BT2156" s="69"/>
      <c r="BU2156" s="69"/>
      <c r="BV2156" s="69"/>
      <c r="BW2156" s="69"/>
      <c r="BX2156" s="69"/>
      <c r="BY2156" s="69"/>
      <c r="BZ2156" s="69"/>
      <c r="CA2156" s="69"/>
      <c r="CB2156" s="69"/>
      <c r="CC2156" s="69"/>
      <c r="CD2156" s="69"/>
      <c r="CE2156" s="69"/>
      <c r="CF2156" s="69"/>
      <c r="CG2156" s="69"/>
      <c r="CH2156" s="69"/>
      <c r="CI2156" s="69"/>
      <c r="CJ2156" s="69"/>
      <c r="CK2156" s="69"/>
      <c r="CL2156" s="83"/>
      <c r="CM2156" s="69"/>
    </row>
    <row r="2157" spans="10:91" x14ac:dyDescent="0.25">
      <c r="J2157" s="45"/>
      <c r="K2157" s="45"/>
      <c r="L2157" s="45"/>
      <c r="M2157" s="45"/>
      <c r="N2157" s="45"/>
      <c r="O2157" s="45"/>
      <c r="P2157" s="45"/>
      <c r="Q2157" s="45"/>
      <c r="R2157" s="45"/>
      <c r="AO2157" s="34"/>
      <c r="AP2157" s="34"/>
      <c r="AQ2157" s="34"/>
      <c r="AR2157" s="34"/>
      <c r="BR2157" s="69"/>
      <c r="BS2157" s="69"/>
      <c r="BT2157" s="69"/>
      <c r="BU2157" s="69"/>
      <c r="BV2157" s="69"/>
      <c r="BW2157" s="69"/>
      <c r="BX2157" s="69"/>
      <c r="BY2157" s="69"/>
      <c r="BZ2157" s="69"/>
      <c r="CA2157" s="69"/>
      <c r="CB2157" s="69"/>
      <c r="CC2157" s="69"/>
      <c r="CD2157" s="69"/>
      <c r="CE2157" s="69"/>
      <c r="CF2157" s="69"/>
      <c r="CG2157" s="69"/>
      <c r="CH2157" s="69"/>
      <c r="CI2157" s="69"/>
      <c r="CJ2157" s="69"/>
      <c r="CK2157" s="69"/>
      <c r="CL2157" s="83"/>
      <c r="CM2157" s="69"/>
    </row>
    <row r="2158" spans="10:91" x14ac:dyDescent="0.25">
      <c r="J2158" s="45"/>
      <c r="K2158" s="45"/>
      <c r="L2158" s="45"/>
      <c r="M2158" s="45"/>
      <c r="N2158" s="45"/>
      <c r="O2158" s="45"/>
      <c r="P2158" s="45"/>
      <c r="Q2158" s="45"/>
      <c r="R2158" s="45"/>
      <c r="AO2158" s="34"/>
      <c r="AP2158" s="34"/>
      <c r="AQ2158" s="34"/>
      <c r="AR2158" s="34"/>
      <c r="BR2158" s="69"/>
      <c r="BS2158" s="69"/>
      <c r="BT2158" s="69"/>
      <c r="BU2158" s="69"/>
      <c r="BV2158" s="69"/>
      <c r="BW2158" s="69"/>
      <c r="BX2158" s="69"/>
      <c r="BY2158" s="69"/>
      <c r="BZ2158" s="69"/>
      <c r="CA2158" s="69"/>
      <c r="CB2158" s="69"/>
      <c r="CC2158" s="69"/>
      <c r="CD2158" s="69"/>
      <c r="CE2158" s="69"/>
      <c r="CF2158" s="69"/>
      <c r="CG2158" s="69"/>
      <c r="CH2158" s="69"/>
      <c r="CI2158" s="69"/>
      <c r="CJ2158" s="69"/>
      <c r="CK2158" s="69"/>
      <c r="CL2158" s="83"/>
      <c r="CM2158" s="69"/>
    </row>
    <row r="2159" spans="10:91" x14ac:dyDescent="0.25">
      <c r="J2159" s="45"/>
      <c r="K2159" s="45"/>
      <c r="L2159" s="45"/>
      <c r="M2159" s="45"/>
      <c r="N2159" s="45"/>
      <c r="O2159" s="45"/>
      <c r="P2159" s="45"/>
      <c r="Q2159" s="45"/>
      <c r="R2159" s="45"/>
      <c r="AO2159" s="34"/>
      <c r="AP2159" s="34"/>
      <c r="AQ2159" s="34"/>
      <c r="AR2159" s="34"/>
      <c r="BR2159" s="69"/>
      <c r="BS2159" s="69"/>
      <c r="BT2159" s="69"/>
      <c r="BU2159" s="69"/>
      <c r="BV2159" s="69"/>
      <c r="BW2159" s="69"/>
      <c r="BX2159" s="69"/>
      <c r="BY2159" s="69"/>
      <c r="BZ2159" s="69"/>
      <c r="CA2159" s="69"/>
      <c r="CB2159" s="69"/>
      <c r="CC2159" s="69"/>
      <c r="CD2159" s="69"/>
      <c r="CE2159" s="69"/>
      <c r="CF2159" s="69"/>
      <c r="CG2159" s="69"/>
      <c r="CH2159" s="69"/>
      <c r="CI2159" s="69"/>
      <c r="CJ2159" s="69"/>
      <c r="CK2159" s="69"/>
      <c r="CL2159" s="83"/>
      <c r="CM2159" s="69"/>
    </row>
    <row r="2160" spans="10:91" x14ac:dyDescent="0.25">
      <c r="J2160" s="45"/>
      <c r="K2160" s="45"/>
      <c r="L2160" s="45"/>
      <c r="M2160" s="45"/>
      <c r="N2160" s="45"/>
      <c r="O2160" s="45"/>
      <c r="P2160" s="45"/>
      <c r="Q2160" s="45"/>
      <c r="R2160" s="45"/>
      <c r="AO2160" s="34"/>
      <c r="AP2160" s="34"/>
      <c r="AQ2160" s="34"/>
      <c r="AR2160" s="34"/>
      <c r="BR2160" s="69"/>
      <c r="BS2160" s="69"/>
      <c r="BT2160" s="69"/>
      <c r="BU2160" s="69"/>
      <c r="BV2160" s="69"/>
      <c r="BW2160" s="69"/>
      <c r="BX2160" s="69"/>
      <c r="BY2160" s="69"/>
      <c r="BZ2160" s="69"/>
      <c r="CA2160" s="69"/>
      <c r="CB2160" s="69"/>
      <c r="CC2160" s="69"/>
      <c r="CD2160" s="69"/>
      <c r="CE2160" s="69"/>
      <c r="CF2160" s="69"/>
      <c r="CG2160" s="69"/>
      <c r="CH2160" s="69"/>
      <c r="CI2160" s="69"/>
      <c r="CJ2160" s="69"/>
      <c r="CK2160" s="69"/>
      <c r="CL2160" s="83"/>
      <c r="CM2160" s="69"/>
    </row>
    <row r="2161" spans="10:91" x14ac:dyDescent="0.25">
      <c r="J2161" s="45"/>
      <c r="K2161" s="45"/>
      <c r="L2161" s="45"/>
      <c r="M2161" s="45"/>
      <c r="N2161" s="45"/>
      <c r="O2161" s="45"/>
      <c r="P2161" s="45"/>
      <c r="Q2161" s="45"/>
      <c r="R2161" s="45"/>
      <c r="AO2161" s="34"/>
      <c r="AP2161" s="34"/>
      <c r="AQ2161" s="34"/>
      <c r="AR2161" s="34"/>
      <c r="BR2161" s="69"/>
      <c r="BS2161" s="69"/>
      <c r="BT2161" s="69"/>
      <c r="BU2161" s="69"/>
      <c r="BV2161" s="69"/>
      <c r="BW2161" s="69"/>
      <c r="BX2161" s="69"/>
      <c r="BY2161" s="69"/>
      <c r="BZ2161" s="69"/>
      <c r="CA2161" s="69"/>
      <c r="CB2161" s="69"/>
      <c r="CC2161" s="69"/>
      <c r="CD2161" s="69"/>
      <c r="CE2161" s="69"/>
      <c r="CF2161" s="69"/>
      <c r="CG2161" s="69"/>
      <c r="CH2161" s="69"/>
      <c r="CI2161" s="69"/>
      <c r="CJ2161" s="69"/>
      <c r="CK2161" s="69"/>
      <c r="CL2161" s="83"/>
      <c r="CM2161" s="69"/>
    </row>
    <row r="2162" spans="10:91" x14ac:dyDescent="0.25">
      <c r="J2162" s="45"/>
      <c r="K2162" s="45"/>
      <c r="L2162" s="45"/>
      <c r="M2162" s="45"/>
      <c r="N2162" s="45"/>
      <c r="O2162" s="45"/>
      <c r="P2162" s="45"/>
      <c r="Q2162" s="45"/>
      <c r="R2162" s="45"/>
      <c r="AO2162" s="34"/>
      <c r="AP2162" s="34"/>
      <c r="AQ2162" s="34"/>
      <c r="AR2162" s="34"/>
      <c r="BR2162" s="69"/>
      <c r="BS2162" s="69"/>
      <c r="BT2162" s="69"/>
      <c r="BU2162" s="69"/>
      <c r="BV2162" s="69"/>
      <c r="BW2162" s="69"/>
      <c r="BX2162" s="69"/>
      <c r="BY2162" s="69"/>
      <c r="BZ2162" s="69"/>
      <c r="CA2162" s="69"/>
      <c r="CB2162" s="69"/>
      <c r="CC2162" s="69"/>
      <c r="CD2162" s="69"/>
      <c r="CE2162" s="69"/>
      <c r="CF2162" s="69"/>
      <c r="CG2162" s="69"/>
      <c r="CH2162" s="69"/>
      <c r="CI2162" s="69"/>
      <c r="CJ2162" s="69"/>
      <c r="CK2162" s="69"/>
      <c r="CL2162" s="83"/>
      <c r="CM2162" s="69"/>
    </row>
    <row r="2163" spans="10:91" x14ac:dyDescent="0.25">
      <c r="J2163" s="45"/>
      <c r="K2163" s="45"/>
      <c r="L2163" s="45"/>
      <c r="M2163" s="45"/>
      <c r="N2163" s="45"/>
      <c r="O2163" s="45"/>
      <c r="P2163" s="45"/>
      <c r="Q2163" s="45"/>
      <c r="R2163" s="45"/>
      <c r="AO2163" s="34"/>
      <c r="AP2163" s="34"/>
      <c r="AQ2163" s="34"/>
      <c r="AR2163" s="34"/>
      <c r="BR2163" s="69"/>
      <c r="BS2163" s="69"/>
      <c r="BT2163" s="69"/>
      <c r="BU2163" s="69"/>
      <c r="BV2163" s="69"/>
      <c r="BW2163" s="69"/>
      <c r="BX2163" s="69"/>
      <c r="BY2163" s="69"/>
      <c r="BZ2163" s="69"/>
      <c r="CA2163" s="69"/>
      <c r="CB2163" s="69"/>
      <c r="CC2163" s="69"/>
      <c r="CD2163" s="69"/>
      <c r="CE2163" s="69"/>
      <c r="CF2163" s="69"/>
      <c r="CG2163" s="69"/>
      <c r="CH2163" s="69"/>
      <c r="CI2163" s="69"/>
      <c r="CJ2163" s="69"/>
      <c r="CK2163" s="69"/>
      <c r="CL2163" s="83"/>
      <c r="CM2163" s="69"/>
    </row>
    <row r="2164" spans="10:91" x14ac:dyDescent="0.25">
      <c r="J2164" s="45"/>
      <c r="K2164" s="45"/>
      <c r="L2164" s="45"/>
      <c r="M2164" s="45"/>
      <c r="N2164" s="45"/>
      <c r="O2164" s="45"/>
      <c r="P2164" s="45"/>
      <c r="Q2164" s="45"/>
      <c r="R2164" s="45"/>
      <c r="AO2164" s="34"/>
      <c r="AP2164" s="34"/>
      <c r="AQ2164" s="34"/>
      <c r="AR2164" s="34"/>
      <c r="BR2164" s="69"/>
      <c r="BS2164" s="69"/>
      <c r="BT2164" s="69"/>
      <c r="BU2164" s="69"/>
      <c r="BV2164" s="69"/>
      <c r="BW2164" s="69"/>
      <c r="BX2164" s="69"/>
      <c r="BY2164" s="69"/>
      <c r="BZ2164" s="69"/>
      <c r="CA2164" s="69"/>
      <c r="CB2164" s="69"/>
      <c r="CC2164" s="69"/>
      <c r="CD2164" s="69"/>
      <c r="CE2164" s="69"/>
      <c r="CF2164" s="69"/>
      <c r="CG2164" s="69"/>
      <c r="CH2164" s="69"/>
      <c r="CI2164" s="69"/>
      <c r="CJ2164" s="69"/>
      <c r="CK2164" s="69"/>
      <c r="CL2164" s="83"/>
      <c r="CM2164" s="69"/>
    </row>
    <row r="2165" spans="10:91" x14ac:dyDescent="0.25">
      <c r="J2165" s="45"/>
      <c r="K2165" s="45"/>
      <c r="L2165" s="45"/>
      <c r="M2165" s="45"/>
      <c r="N2165" s="45"/>
      <c r="O2165" s="45"/>
      <c r="P2165" s="45"/>
      <c r="Q2165" s="45"/>
      <c r="R2165" s="45"/>
      <c r="AO2165" s="34"/>
      <c r="AP2165" s="34"/>
      <c r="AQ2165" s="34"/>
      <c r="AR2165" s="34"/>
      <c r="BR2165" s="69"/>
      <c r="BS2165" s="69"/>
      <c r="BT2165" s="69"/>
      <c r="BU2165" s="69"/>
      <c r="BV2165" s="69"/>
      <c r="BW2165" s="69"/>
      <c r="BX2165" s="69"/>
      <c r="BY2165" s="69"/>
      <c r="BZ2165" s="69"/>
      <c r="CA2165" s="69"/>
      <c r="CB2165" s="69"/>
      <c r="CC2165" s="69"/>
      <c r="CD2165" s="69"/>
      <c r="CE2165" s="69"/>
      <c r="CF2165" s="69"/>
      <c r="CG2165" s="69"/>
      <c r="CH2165" s="69"/>
      <c r="CI2165" s="69"/>
      <c r="CJ2165" s="69"/>
      <c r="CK2165" s="69"/>
      <c r="CL2165" s="83"/>
      <c r="CM2165" s="69"/>
    </row>
    <row r="2166" spans="10:91" x14ac:dyDescent="0.25">
      <c r="J2166" s="45"/>
      <c r="K2166" s="45"/>
      <c r="L2166" s="45"/>
      <c r="M2166" s="45"/>
      <c r="N2166" s="45"/>
      <c r="O2166" s="45"/>
      <c r="P2166" s="45"/>
      <c r="Q2166" s="45"/>
      <c r="R2166" s="45"/>
      <c r="AO2166" s="34"/>
      <c r="AP2166" s="34"/>
      <c r="AQ2166" s="34"/>
      <c r="AR2166" s="34"/>
      <c r="BR2166" s="69"/>
      <c r="BS2166" s="69"/>
      <c r="BT2166" s="69"/>
      <c r="BU2166" s="69"/>
      <c r="BV2166" s="69"/>
      <c r="BW2166" s="69"/>
      <c r="BX2166" s="69"/>
      <c r="BY2166" s="69"/>
      <c r="BZ2166" s="69"/>
      <c r="CA2166" s="69"/>
      <c r="CB2166" s="69"/>
      <c r="CC2166" s="69"/>
      <c r="CD2166" s="69"/>
      <c r="CE2166" s="69"/>
      <c r="CF2166" s="69"/>
      <c r="CG2166" s="69"/>
      <c r="CH2166" s="69"/>
      <c r="CI2166" s="69"/>
      <c r="CJ2166" s="69"/>
      <c r="CK2166" s="69"/>
      <c r="CL2166" s="83"/>
      <c r="CM2166" s="69"/>
    </row>
    <row r="2167" spans="10:91" x14ac:dyDescent="0.25">
      <c r="J2167" s="45"/>
      <c r="K2167" s="45"/>
      <c r="L2167" s="45"/>
      <c r="M2167" s="45"/>
      <c r="N2167" s="45"/>
      <c r="O2167" s="45"/>
      <c r="P2167" s="45"/>
      <c r="Q2167" s="45"/>
      <c r="R2167" s="45"/>
      <c r="AO2167" s="34"/>
      <c r="AP2167" s="34"/>
      <c r="AQ2167" s="34"/>
      <c r="AR2167" s="34"/>
      <c r="BR2167" s="69"/>
      <c r="BS2167" s="69"/>
      <c r="BT2167" s="69"/>
      <c r="BU2167" s="69"/>
      <c r="BV2167" s="69"/>
      <c r="BW2167" s="69"/>
      <c r="BX2167" s="69"/>
      <c r="BY2167" s="69"/>
      <c r="BZ2167" s="69"/>
      <c r="CA2167" s="69"/>
      <c r="CB2167" s="69"/>
      <c r="CC2167" s="69"/>
      <c r="CD2167" s="69"/>
      <c r="CE2167" s="69"/>
      <c r="CF2167" s="69"/>
      <c r="CG2167" s="69"/>
      <c r="CH2167" s="69"/>
      <c r="CI2167" s="69"/>
      <c r="CJ2167" s="69"/>
      <c r="CK2167" s="69"/>
      <c r="CL2167" s="83"/>
      <c r="CM2167" s="69"/>
    </row>
    <row r="2168" spans="10:91" x14ac:dyDescent="0.25">
      <c r="J2168" s="45"/>
      <c r="K2168" s="45"/>
      <c r="L2168" s="45"/>
      <c r="M2168" s="45"/>
      <c r="N2168" s="45"/>
      <c r="O2168" s="45"/>
      <c r="P2168" s="45"/>
      <c r="Q2168" s="45"/>
      <c r="R2168" s="45"/>
      <c r="AO2168" s="34"/>
      <c r="AP2168" s="34"/>
      <c r="AQ2168" s="34"/>
      <c r="AR2168" s="34"/>
      <c r="BR2168" s="69"/>
      <c r="BS2168" s="69"/>
      <c r="BT2168" s="69"/>
      <c r="BU2168" s="69"/>
      <c r="BV2168" s="69"/>
      <c r="BW2168" s="69"/>
      <c r="BX2168" s="69"/>
      <c r="BY2168" s="69"/>
      <c r="BZ2168" s="69"/>
      <c r="CA2168" s="69"/>
      <c r="CB2168" s="69"/>
      <c r="CC2168" s="69"/>
      <c r="CD2168" s="69"/>
      <c r="CE2168" s="69"/>
      <c r="CF2168" s="69"/>
      <c r="CG2168" s="69"/>
      <c r="CH2168" s="69"/>
      <c r="CI2168" s="69"/>
      <c r="CJ2168" s="69"/>
      <c r="CK2168" s="69"/>
      <c r="CL2168" s="83"/>
      <c r="CM2168" s="69"/>
    </row>
    <row r="2169" spans="10:91" x14ac:dyDescent="0.25">
      <c r="J2169" s="45"/>
      <c r="K2169" s="45"/>
      <c r="L2169" s="45"/>
      <c r="M2169" s="45"/>
      <c r="N2169" s="45"/>
      <c r="O2169" s="45"/>
      <c r="P2169" s="45"/>
      <c r="Q2169" s="45"/>
      <c r="R2169" s="45"/>
      <c r="AO2169" s="34"/>
      <c r="AP2169" s="34"/>
      <c r="AQ2169" s="34"/>
      <c r="AR2169" s="34"/>
      <c r="BR2169" s="69"/>
      <c r="BS2169" s="69"/>
      <c r="BT2169" s="69"/>
      <c r="BU2169" s="69"/>
      <c r="BV2169" s="69"/>
      <c r="BW2169" s="69"/>
      <c r="BX2169" s="69"/>
      <c r="BY2169" s="69"/>
      <c r="BZ2169" s="69"/>
      <c r="CA2169" s="69"/>
      <c r="CB2169" s="69"/>
      <c r="CC2169" s="69"/>
      <c r="CD2169" s="69"/>
      <c r="CE2169" s="69"/>
      <c r="CF2169" s="69"/>
      <c r="CG2169" s="69"/>
      <c r="CH2169" s="69"/>
      <c r="CI2169" s="69"/>
      <c r="CJ2169" s="69"/>
      <c r="CK2169" s="69"/>
      <c r="CL2169" s="83"/>
      <c r="CM2169" s="69"/>
    </row>
    <row r="2170" spans="10:91" x14ac:dyDescent="0.25">
      <c r="J2170" s="45"/>
      <c r="K2170" s="45"/>
      <c r="L2170" s="45"/>
      <c r="M2170" s="45"/>
      <c r="N2170" s="45"/>
      <c r="O2170" s="45"/>
      <c r="P2170" s="45"/>
      <c r="Q2170" s="45"/>
      <c r="R2170" s="45"/>
      <c r="AO2170" s="34"/>
      <c r="AP2170" s="34"/>
      <c r="AQ2170" s="34"/>
      <c r="AR2170" s="34"/>
      <c r="BR2170" s="69"/>
      <c r="BS2170" s="69"/>
      <c r="BT2170" s="69"/>
      <c r="BU2170" s="69"/>
      <c r="BV2170" s="69"/>
      <c r="BW2170" s="69"/>
      <c r="BX2170" s="69"/>
      <c r="BY2170" s="69"/>
      <c r="BZ2170" s="69"/>
      <c r="CA2170" s="69"/>
      <c r="CB2170" s="69"/>
      <c r="CC2170" s="69"/>
      <c r="CD2170" s="69"/>
      <c r="CE2170" s="69"/>
      <c r="CF2170" s="69"/>
      <c r="CG2170" s="69"/>
      <c r="CH2170" s="69"/>
      <c r="CI2170" s="69"/>
      <c r="CJ2170" s="69"/>
      <c r="CK2170" s="69"/>
      <c r="CL2170" s="83"/>
      <c r="CM2170" s="69"/>
    </row>
    <row r="2171" spans="10:91" x14ac:dyDescent="0.25">
      <c r="J2171" s="45"/>
      <c r="K2171" s="45"/>
      <c r="L2171" s="45"/>
      <c r="M2171" s="45"/>
      <c r="N2171" s="45"/>
      <c r="O2171" s="45"/>
      <c r="P2171" s="45"/>
      <c r="Q2171" s="45"/>
      <c r="R2171" s="45"/>
      <c r="AO2171" s="34"/>
      <c r="AP2171" s="34"/>
      <c r="AQ2171" s="34"/>
      <c r="AR2171" s="34"/>
      <c r="BR2171" s="69"/>
      <c r="BS2171" s="69"/>
      <c r="BT2171" s="69"/>
      <c r="BU2171" s="69"/>
      <c r="BV2171" s="69"/>
      <c r="BW2171" s="69"/>
      <c r="BX2171" s="69"/>
      <c r="BY2171" s="69"/>
      <c r="BZ2171" s="69"/>
      <c r="CA2171" s="69"/>
      <c r="CB2171" s="69"/>
      <c r="CC2171" s="69"/>
      <c r="CD2171" s="69"/>
      <c r="CE2171" s="69"/>
      <c r="CF2171" s="69"/>
      <c r="CG2171" s="69"/>
      <c r="CH2171" s="69"/>
      <c r="CI2171" s="69"/>
      <c r="CJ2171" s="69"/>
      <c r="CK2171" s="69"/>
      <c r="CL2171" s="83"/>
      <c r="CM2171" s="69"/>
    </row>
    <row r="2172" spans="10:91" x14ac:dyDescent="0.25">
      <c r="J2172" s="45"/>
      <c r="K2172" s="45"/>
      <c r="L2172" s="45"/>
      <c r="M2172" s="45"/>
      <c r="N2172" s="45"/>
      <c r="O2172" s="45"/>
      <c r="P2172" s="45"/>
      <c r="Q2172" s="45"/>
      <c r="R2172" s="45"/>
      <c r="AO2172" s="34"/>
      <c r="AP2172" s="34"/>
      <c r="AQ2172" s="34"/>
      <c r="AR2172" s="34"/>
      <c r="BR2172" s="69"/>
      <c r="BS2172" s="69"/>
      <c r="BT2172" s="69"/>
      <c r="BU2172" s="69"/>
      <c r="BV2172" s="69"/>
      <c r="BW2172" s="69"/>
      <c r="BX2172" s="69"/>
      <c r="BY2172" s="69"/>
      <c r="BZ2172" s="69"/>
      <c r="CA2172" s="69"/>
      <c r="CB2172" s="69"/>
      <c r="CC2172" s="69"/>
      <c r="CD2172" s="69"/>
      <c r="CE2172" s="69"/>
      <c r="CF2172" s="69"/>
      <c r="CG2172" s="69"/>
      <c r="CH2172" s="69"/>
      <c r="CI2172" s="69"/>
      <c r="CJ2172" s="69"/>
      <c r="CK2172" s="69"/>
      <c r="CL2172" s="83"/>
      <c r="CM2172" s="69"/>
    </row>
    <row r="2173" spans="10:91" x14ac:dyDescent="0.25">
      <c r="J2173" s="45"/>
      <c r="K2173" s="45"/>
      <c r="L2173" s="45"/>
      <c r="M2173" s="45"/>
      <c r="N2173" s="45"/>
      <c r="O2173" s="45"/>
      <c r="P2173" s="45"/>
      <c r="Q2173" s="45"/>
      <c r="R2173" s="45"/>
      <c r="AO2173" s="34"/>
      <c r="AP2173" s="34"/>
      <c r="AQ2173" s="34"/>
      <c r="AR2173" s="34"/>
      <c r="BR2173" s="69"/>
      <c r="BS2173" s="69"/>
      <c r="BT2173" s="69"/>
      <c r="BU2173" s="69"/>
      <c r="BV2173" s="69"/>
      <c r="BW2173" s="69"/>
      <c r="BX2173" s="69"/>
      <c r="BY2173" s="69"/>
      <c r="BZ2173" s="69"/>
      <c r="CA2173" s="69"/>
      <c r="CB2173" s="69"/>
      <c r="CC2173" s="69"/>
      <c r="CD2173" s="69"/>
      <c r="CE2173" s="69"/>
      <c r="CF2173" s="69"/>
      <c r="CG2173" s="69"/>
      <c r="CH2173" s="69"/>
      <c r="CI2173" s="69"/>
      <c r="CJ2173" s="69"/>
      <c r="CK2173" s="69"/>
      <c r="CL2173" s="83"/>
      <c r="CM2173" s="69"/>
    </row>
    <row r="2174" spans="10:91" x14ac:dyDescent="0.25">
      <c r="J2174" s="45"/>
      <c r="K2174" s="45"/>
      <c r="L2174" s="45"/>
      <c r="M2174" s="45"/>
      <c r="N2174" s="45"/>
      <c r="O2174" s="45"/>
      <c r="P2174" s="45"/>
      <c r="Q2174" s="45"/>
      <c r="R2174" s="45"/>
      <c r="AO2174" s="34"/>
      <c r="AP2174" s="34"/>
      <c r="AQ2174" s="34"/>
      <c r="AR2174" s="34"/>
      <c r="BR2174" s="69"/>
      <c r="BS2174" s="69"/>
      <c r="BT2174" s="69"/>
      <c r="BU2174" s="69"/>
      <c r="BV2174" s="69"/>
      <c r="BW2174" s="69"/>
      <c r="BX2174" s="69"/>
      <c r="BY2174" s="69"/>
      <c r="BZ2174" s="69"/>
      <c r="CA2174" s="69"/>
      <c r="CB2174" s="69"/>
      <c r="CC2174" s="69"/>
      <c r="CD2174" s="69"/>
      <c r="CE2174" s="69"/>
      <c r="CF2174" s="69"/>
      <c r="CG2174" s="69"/>
      <c r="CH2174" s="69"/>
      <c r="CI2174" s="69"/>
      <c r="CJ2174" s="69"/>
      <c r="CK2174" s="69"/>
      <c r="CL2174" s="83"/>
      <c r="CM2174" s="69"/>
    </row>
    <row r="2175" spans="10:91" x14ac:dyDescent="0.25">
      <c r="J2175" s="45"/>
      <c r="K2175" s="45"/>
      <c r="L2175" s="45"/>
      <c r="M2175" s="45"/>
      <c r="N2175" s="45"/>
      <c r="O2175" s="45"/>
      <c r="P2175" s="45"/>
      <c r="Q2175" s="45"/>
      <c r="R2175" s="45"/>
      <c r="AO2175" s="34"/>
      <c r="AP2175" s="34"/>
      <c r="AQ2175" s="34"/>
      <c r="AR2175" s="34"/>
      <c r="BR2175" s="69"/>
      <c r="BS2175" s="69"/>
      <c r="BT2175" s="69"/>
      <c r="BU2175" s="69"/>
      <c r="BV2175" s="69"/>
      <c r="BW2175" s="69"/>
      <c r="BX2175" s="69"/>
      <c r="BY2175" s="69"/>
      <c r="BZ2175" s="69"/>
      <c r="CA2175" s="69"/>
      <c r="CB2175" s="69"/>
      <c r="CC2175" s="69"/>
      <c r="CD2175" s="69"/>
      <c r="CE2175" s="69"/>
      <c r="CF2175" s="69"/>
      <c r="CG2175" s="69"/>
      <c r="CH2175" s="69"/>
      <c r="CI2175" s="69"/>
      <c r="CJ2175" s="69"/>
      <c r="CK2175" s="69"/>
      <c r="CL2175" s="83"/>
      <c r="CM2175" s="69"/>
    </row>
    <row r="2176" spans="10:91" x14ac:dyDescent="0.25">
      <c r="J2176" s="45"/>
      <c r="K2176" s="45"/>
      <c r="L2176" s="45"/>
      <c r="M2176" s="45"/>
      <c r="N2176" s="45"/>
      <c r="O2176" s="45"/>
      <c r="P2176" s="45"/>
      <c r="Q2176" s="45"/>
      <c r="R2176" s="45"/>
      <c r="AO2176" s="34"/>
      <c r="AP2176" s="34"/>
      <c r="AQ2176" s="34"/>
      <c r="AR2176" s="34"/>
      <c r="BR2176" s="69"/>
      <c r="BS2176" s="69"/>
      <c r="BT2176" s="69"/>
      <c r="BU2176" s="69"/>
      <c r="BV2176" s="69"/>
      <c r="BW2176" s="69"/>
      <c r="BX2176" s="69"/>
      <c r="BY2176" s="69"/>
      <c r="BZ2176" s="69"/>
      <c r="CA2176" s="69"/>
      <c r="CB2176" s="69"/>
      <c r="CC2176" s="69"/>
      <c r="CD2176" s="69"/>
      <c r="CE2176" s="69"/>
      <c r="CF2176" s="69"/>
      <c r="CG2176" s="69"/>
      <c r="CH2176" s="69"/>
      <c r="CI2176" s="69"/>
      <c r="CJ2176" s="69"/>
      <c r="CK2176" s="69"/>
      <c r="CL2176" s="83"/>
      <c r="CM2176" s="69"/>
    </row>
    <row r="2177" spans="10:91" x14ac:dyDescent="0.25">
      <c r="J2177" s="45"/>
      <c r="K2177" s="45"/>
      <c r="L2177" s="45"/>
      <c r="M2177" s="45"/>
      <c r="N2177" s="45"/>
      <c r="O2177" s="45"/>
      <c r="P2177" s="45"/>
      <c r="Q2177" s="45"/>
      <c r="R2177" s="45"/>
      <c r="AO2177" s="34"/>
      <c r="AP2177" s="34"/>
      <c r="AQ2177" s="34"/>
      <c r="AR2177" s="34"/>
      <c r="BR2177" s="69"/>
      <c r="BS2177" s="69"/>
      <c r="BT2177" s="69"/>
      <c r="BU2177" s="69"/>
      <c r="BV2177" s="69"/>
      <c r="BW2177" s="69"/>
      <c r="BX2177" s="69"/>
      <c r="BY2177" s="69"/>
      <c r="BZ2177" s="69"/>
      <c r="CA2177" s="69"/>
      <c r="CB2177" s="69"/>
      <c r="CC2177" s="69"/>
      <c r="CD2177" s="69"/>
      <c r="CE2177" s="69"/>
      <c r="CF2177" s="69"/>
      <c r="CG2177" s="69"/>
      <c r="CH2177" s="69"/>
      <c r="CI2177" s="69"/>
      <c r="CJ2177" s="69"/>
      <c r="CK2177" s="69"/>
      <c r="CL2177" s="83"/>
      <c r="CM2177" s="69"/>
    </row>
    <row r="2178" spans="10:91" x14ac:dyDescent="0.25">
      <c r="J2178" s="45"/>
      <c r="K2178" s="45"/>
      <c r="L2178" s="45"/>
      <c r="M2178" s="45"/>
      <c r="N2178" s="45"/>
      <c r="O2178" s="45"/>
      <c r="P2178" s="45"/>
      <c r="Q2178" s="45"/>
      <c r="R2178" s="45"/>
      <c r="AO2178" s="34"/>
      <c r="AP2178" s="34"/>
      <c r="AQ2178" s="34"/>
      <c r="AR2178" s="34"/>
      <c r="BR2178" s="69"/>
      <c r="BS2178" s="69"/>
      <c r="BT2178" s="69"/>
      <c r="BU2178" s="69"/>
      <c r="BV2178" s="69"/>
      <c r="BW2178" s="69"/>
      <c r="BX2178" s="69"/>
      <c r="BY2178" s="69"/>
      <c r="BZ2178" s="69"/>
      <c r="CA2178" s="69"/>
      <c r="CB2178" s="69"/>
      <c r="CC2178" s="69"/>
      <c r="CD2178" s="69"/>
      <c r="CE2178" s="69"/>
      <c r="CF2178" s="69"/>
      <c r="CG2178" s="69"/>
      <c r="CH2178" s="69"/>
      <c r="CI2178" s="69"/>
      <c r="CJ2178" s="69"/>
      <c r="CK2178" s="69"/>
      <c r="CL2178" s="83"/>
      <c r="CM2178" s="69"/>
    </row>
    <row r="2179" spans="10:91" x14ac:dyDescent="0.25">
      <c r="J2179" s="45"/>
      <c r="K2179" s="45"/>
      <c r="L2179" s="45"/>
      <c r="M2179" s="45"/>
      <c r="N2179" s="45"/>
      <c r="O2179" s="45"/>
      <c r="P2179" s="45"/>
      <c r="Q2179" s="45"/>
      <c r="R2179" s="45"/>
      <c r="AO2179" s="34"/>
      <c r="AP2179" s="34"/>
      <c r="AQ2179" s="34"/>
      <c r="AR2179" s="34"/>
      <c r="BR2179" s="69"/>
      <c r="BS2179" s="69"/>
      <c r="BT2179" s="69"/>
      <c r="BU2179" s="69"/>
      <c r="BV2179" s="69"/>
      <c r="BW2179" s="69"/>
      <c r="BX2179" s="69"/>
      <c r="BY2179" s="69"/>
      <c r="BZ2179" s="69"/>
      <c r="CA2179" s="69"/>
      <c r="CB2179" s="69"/>
      <c r="CC2179" s="69"/>
      <c r="CD2179" s="69"/>
      <c r="CE2179" s="69"/>
      <c r="CF2179" s="69"/>
      <c r="CG2179" s="69"/>
      <c r="CH2179" s="69"/>
      <c r="CI2179" s="69"/>
      <c r="CJ2179" s="69"/>
      <c r="CK2179" s="69"/>
      <c r="CL2179" s="83"/>
      <c r="CM2179" s="69"/>
    </row>
    <row r="2180" spans="10:91" x14ac:dyDescent="0.25">
      <c r="J2180" s="45"/>
      <c r="K2180" s="45"/>
      <c r="L2180" s="45"/>
      <c r="M2180" s="45"/>
      <c r="N2180" s="45"/>
      <c r="O2180" s="45"/>
      <c r="P2180" s="45"/>
      <c r="Q2180" s="45"/>
      <c r="R2180" s="45"/>
      <c r="AO2180" s="34"/>
      <c r="AP2180" s="34"/>
      <c r="AQ2180" s="34"/>
      <c r="AR2180" s="34"/>
      <c r="BR2180" s="69"/>
      <c r="BS2180" s="69"/>
      <c r="BT2180" s="69"/>
      <c r="BU2180" s="69"/>
      <c r="BV2180" s="69"/>
      <c r="BW2180" s="69"/>
      <c r="BX2180" s="69"/>
      <c r="BY2180" s="69"/>
      <c r="BZ2180" s="69"/>
      <c r="CA2180" s="69"/>
      <c r="CB2180" s="69"/>
      <c r="CC2180" s="69"/>
      <c r="CD2180" s="69"/>
      <c r="CE2180" s="69"/>
      <c r="CF2180" s="69"/>
      <c r="CG2180" s="69"/>
      <c r="CH2180" s="69"/>
      <c r="CI2180" s="69"/>
      <c r="CJ2180" s="69"/>
      <c r="CK2180" s="69"/>
      <c r="CL2180" s="83"/>
      <c r="CM2180" s="69"/>
    </row>
    <row r="2181" spans="10:91" x14ac:dyDescent="0.25">
      <c r="J2181" s="45"/>
      <c r="K2181" s="45"/>
      <c r="L2181" s="45"/>
      <c r="M2181" s="45"/>
      <c r="N2181" s="45"/>
      <c r="O2181" s="45"/>
      <c r="P2181" s="45"/>
      <c r="Q2181" s="45"/>
      <c r="R2181" s="45"/>
      <c r="AO2181" s="34"/>
      <c r="AP2181" s="34"/>
      <c r="AQ2181" s="34"/>
      <c r="AR2181" s="34"/>
      <c r="BR2181" s="69"/>
      <c r="BS2181" s="69"/>
      <c r="BT2181" s="69"/>
      <c r="BU2181" s="69"/>
      <c r="BV2181" s="69"/>
      <c r="BW2181" s="69"/>
      <c r="BX2181" s="69"/>
      <c r="BY2181" s="69"/>
      <c r="BZ2181" s="69"/>
      <c r="CA2181" s="69"/>
      <c r="CB2181" s="69"/>
      <c r="CC2181" s="69"/>
      <c r="CD2181" s="69"/>
      <c r="CE2181" s="69"/>
      <c r="CF2181" s="69"/>
      <c r="CG2181" s="69"/>
      <c r="CH2181" s="69"/>
      <c r="CI2181" s="69"/>
      <c r="CJ2181" s="69"/>
      <c r="CK2181" s="69"/>
      <c r="CL2181" s="83"/>
      <c r="CM2181" s="69"/>
    </row>
    <row r="2182" spans="10:91" x14ac:dyDescent="0.25">
      <c r="J2182" s="45"/>
      <c r="K2182" s="45"/>
      <c r="L2182" s="45"/>
      <c r="M2182" s="45"/>
      <c r="N2182" s="45"/>
      <c r="O2182" s="45"/>
      <c r="P2182" s="45"/>
      <c r="Q2182" s="45"/>
      <c r="R2182" s="45"/>
      <c r="AO2182" s="34"/>
      <c r="AP2182" s="34"/>
      <c r="AQ2182" s="34"/>
      <c r="AR2182" s="34"/>
      <c r="BR2182" s="69"/>
      <c r="BS2182" s="69"/>
      <c r="BT2182" s="69"/>
      <c r="BU2182" s="69"/>
      <c r="BV2182" s="69"/>
      <c r="BW2182" s="69"/>
      <c r="BX2182" s="69"/>
      <c r="BY2182" s="69"/>
      <c r="BZ2182" s="69"/>
      <c r="CA2182" s="69"/>
      <c r="CB2182" s="69"/>
      <c r="CC2182" s="69"/>
      <c r="CD2182" s="69"/>
      <c r="CE2182" s="69"/>
      <c r="CF2182" s="69"/>
      <c r="CG2182" s="69"/>
      <c r="CH2182" s="69"/>
      <c r="CI2182" s="69"/>
      <c r="CJ2182" s="69"/>
      <c r="CK2182" s="69"/>
      <c r="CL2182" s="83"/>
      <c r="CM2182" s="69"/>
    </row>
    <row r="2183" spans="10:91" x14ac:dyDescent="0.25">
      <c r="J2183" s="45"/>
      <c r="K2183" s="45"/>
      <c r="L2183" s="45"/>
      <c r="M2183" s="45"/>
      <c r="N2183" s="45"/>
      <c r="O2183" s="45"/>
      <c r="P2183" s="45"/>
      <c r="Q2183" s="45"/>
      <c r="R2183" s="45"/>
      <c r="AO2183" s="34"/>
      <c r="AP2183" s="34"/>
      <c r="AQ2183" s="34"/>
      <c r="AR2183" s="34"/>
      <c r="BR2183" s="69"/>
      <c r="BS2183" s="69"/>
      <c r="BT2183" s="69"/>
      <c r="BU2183" s="69"/>
      <c r="BV2183" s="69"/>
      <c r="BW2183" s="69"/>
      <c r="BX2183" s="69"/>
      <c r="BY2183" s="69"/>
      <c r="BZ2183" s="69"/>
      <c r="CA2183" s="69"/>
      <c r="CB2183" s="69"/>
      <c r="CC2183" s="69"/>
      <c r="CD2183" s="69"/>
      <c r="CE2183" s="69"/>
      <c r="CF2183" s="69"/>
      <c r="CG2183" s="69"/>
      <c r="CH2183" s="69"/>
      <c r="CI2183" s="69"/>
      <c r="CJ2183" s="69"/>
      <c r="CK2183" s="69"/>
      <c r="CL2183" s="83"/>
      <c r="CM2183" s="69"/>
    </row>
    <row r="2184" spans="10:91" x14ac:dyDescent="0.25">
      <c r="J2184" s="45"/>
      <c r="K2184" s="45"/>
      <c r="L2184" s="45"/>
      <c r="M2184" s="45"/>
      <c r="N2184" s="45"/>
      <c r="O2184" s="45"/>
      <c r="P2184" s="45"/>
      <c r="Q2184" s="45"/>
      <c r="R2184" s="45"/>
      <c r="AO2184" s="34"/>
      <c r="AP2184" s="34"/>
      <c r="AQ2184" s="34"/>
      <c r="AR2184" s="34"/>
      <c r="BR2184" s="69"/>
      <c r="BS2184" s="69"/>
      <c r="BT2184" s="69"/>
      <c r="BU2184" s="69"/>
      <c r="BV2184" s="69"/>
      <c r="BW2184" s="69"/>
      <c r="BX2184" s="69"/>
      <c r="BY2184" s="69"/>
      <c r="BZ2184" s="69"/>
      <c r="CA2184" s="69"/>
      <c r="CB2184" s="69"/>
      <c r="CC2184" s="69"/>
      <c r="CD2184" s="69"/>
      <c r="CE2184" s="69"/>
      <c r="CF2184" s="69"/>
      <c r="CG2184" s="69"/>
      <c r="CH2184" s="69"/>
      <c r="CI2184" s="69"/>
      <c r="CJ2184" s="69"/>
      <c r="CK2184" s="69"/>
      <c r="CL2184" s="83"/>
      <c r="CM2184" s="69"/>
    </row>
    <row r="2185" spans="10:91" x14ac:dyDescent="0.25">
      <c r="J2185" s="45"/>
      <c r="K2185" s="45"/>
      <c r="L2185" s="45"/>
      <c r="M2185" s="45"/>
      <c r="N2185" s="45"/>
      <c r="O2185" s="45"/>
      <c r="P2185" s="45"/>
      <c r="Q2185" s="45"/>
      <c r="R2185" s="45"/>
      <c r="AO2185" s="34"/>
      <c r="AP2185" s="34"/>
      <c r="AQ2185" s="34"/>
      <c r="AR2185" s="34"/>
      <c r="BR2185" s="69"/>
      <c r="BS2185" s="69"/>
      <c r="BT2185" s="69"/>
      <c r="BU2185" s="69"/>
      <c r="BV2185" s="69"/>
      <c r="BW2185" s="69"/>
      <c r="BX2185" s="69"/>
      <c r="BY2185" s="69"/>
      <c r="BZ2185" s="69"/>
      <c r="CA2185" s="69"/>
      <c r="CB2185" s="69"/>
      <c r="CC2185" s="69"/>
      <c r="CD2185" s="69"/>
      <c r="CE2185" s="69"/>
      <c r="CF2185" s="69"/>
      <c r="CG2185" s="69"/>
      <c r="CH2185" s="69"/>
      <c r="CI2185" s="69"/>
      <c r="CJ2185" s="69"/>
      <c r="CK2185" s="69"/>
      <c r="CL2185" s="83"/>
      <c r="CM2185" s="69"/>
    </row>
    <row r="2186" spans="10:91" x14ac:dyDescent="0.25">
      <c r="J2186" s="45"/>
      <c r="K2186" s="45"/>
      <c r="L2186" s="45"/>
      <c r="M2186" s="45"/>
      <c r="N2186" s="45"/>
      <c r="O2186" s="45"/>
      <c r="P2186" s="45"/>
      <c r="Q2186" s="45"/>
      <c r="R2186" s="45"/>
      <c r="AO2186" s="34"/>
      <c r="AP2186" s="34"/>
      <c r="AQ2186" s="34"/>
      <c r="AR2186" s="34"/>
      <c r="BR2186" s="69"/>
      <c r="BS2186" s="69"/>
      <c r="BT2186" s="69"/>
      <c r="BU2186" s="69"/>
      <c r="BV2186" s="69"/>
      <c r="BW2186" s="69"/>
      <c r="BX2186" s="69"/>
      <c r="BY2186" s="69"/>
      <c r="BZ2186" s="69"/>
      <c r="CA2186" s="69"/>
      <c r="CB2186" s="69"/>
      <c r="CC2186" s="69"/>
      <c r="CD2186" s="69"/>
      <c r="CE2186" s="69"/>
      <c r="CF2186" s="69"/>
      <c r="CG2186" s="69"/>
      <c r="CH2186" s="69"/>
      <c r="CI2186" s="69"/>
      <c r="CJ2186" s="69"/>
      <c r="CK2186" s="69"/>
      <c r="CL2186" s="83"/>
      <c r="CM2186" s="69"/>
    </row>
    <row r="2187" spans="10:91" x14ac:dyDescent="0.25">
      <c r="J2187" s="45"/>
      <c r="K2187" s="45"/>
      <c r="L2187" s="45"/>
      <c r="M2187" s="45"/>
      <c r="N2187" s="45"/>
      <c r="O2187" s="45"/>
      <c r="P2187" s="45"/>
      <c r="Q2187" s="45"/>
      <c r="R2187" s="45"/>
      <c r="AO2187" s="34"/>
      <c r="AP2187" s="34"/>
      <c r="AQ2187" s="34"/>
      <c r="AR2187" s="34"/>
      <c r="BR2187" s="69"/>
      <c r="BS2187" s="69"/>
      <c r="BT2187" s="69"/>
      <c r="BU2187" s="69"/>
      <c r="BV2187" s="69"/>
      <c r="BW2187" s="69"/>
      <c r="BX2187" s="69"/>
      <c r="BY2187" s="69"/>
      <c r="BZ2187" s="69"/>
      <c r="CA2187" s="69"/>
      <c r="CB2187" s="69"/>
      <c r="CC2187" s="69"/>
      <c r="CD2187" s="69"/>
      <c r="CE2187" s="69"/>
      <c r="CF2187" s="69"/>
      <c r="CG2187" s="69"/>
      <c r="CH2187" s="69"/>
      <c r="CI2187" s="69"/>
      <c r="CJ2187" s="69"/>
      <c r="CK2187" s="69"/>
      <c r="CL2187" s="83"/>
      <c r="CM2187" s="69"/>
    </row>
    <row r="2188" spans="10:91" x14ac:dyDescent="0.25">
      <c r="J2188" s="45"/>
      <c r="K2188" s="45"/>
      <c r="L2188" s="45"/>
      <c r="M2188" s="45"/>
      <c r="N2188" s="45"/>
      <c r="O2188" s="45"/>
      <c r="P2188" s="45"/>
      <c r="Q2188" s="45"/>
      <c r="R2188" s="45"/>
      <c r="AO2188" s="34"/>
      <c r="AP2188" s="34"/>
      <c r="AQ2188" s="34"/>
      <c r="AR2188" s="34"/>
      <c r="BR2188" s="69"/>
      <c r="BS2188" s="69"/>
      <c r="BT2188" s="69"/>
      <c r="BU2188" s="69"/>
      <c r="BV2188" s="69"/>
      <c r="BW2188" s="69"/>
      <c r="BX2188" s="69"/>
      <c r="BY2188" s="69"/>
      <c r="BZ2188" s="69"/>
      <c r="CA2188" s="69"/>
      <c r="CB2188" s="69"/>
      <c r="CC2188" s="69"/>
      <c r="CD2188" s="69"/>
      <c r="CE2188" s="69"/>
      <c r="CF2188" s="69"/>
      <c r="CG2188" s="69"/>
      <c r="CH2188" s="69"/>
      <c r="CI2188" s="69"/>
      <c r="CJ2188" s="69"/>
      <c r="CK2188" s="69"/>
      <c r="CL2188" s="83"/>
      <c r="CM2188" s="69"/>
    </row>
    <row r="2189" spans="10:91" x14ac:dyDescent="0.25">
      <c r="J2189" s="45"/>
      <c r="K2189" s="45"/>
      <c r="L2189" s="45"/>
      <c r="M2189" s="45"/>
      <c r="N2189" s="45"/>
      <c r="O2189" s="45"/>
      <c r="P2189" s="45"/>
      <c r="Q2189" s="45"/>
      <c r="R2189" s="45"/>
      <c r="AO2189" s="34"/>
      <c r="AP2189" s="34"/>
      <c r="AQ2189" s="34"/>
      <c r="AR2189" s="34"/>
      <c r="BR2189" s="69"/>
      <c r="BS2189" s="69"/>
      <c r="BT2189" s="69"/>
      <c r="BU2189" s="69"/>
      <c r="BV2189" s="69"/>
      <c r="BW2189" s="69"/>
      <c r="BX2189" s="69"/>
      <c r="BY2189" s="69"/>
      <c r="BZ2189" s="69"/>
      <c r="CA2189" s="69"/>
      <c r="CB2189" s="69"/>
      <c r="CC2189" s="69"/>
      <c r="CD2189" s="69"/>
      <c r="CE2189" s="69"/>
      <c r="CF2189" s="69"/>
      <c r="CG2189" s="69"/>
      <c r="CH2189" s="69"/>
      <c r="CI2189" s="69"/>
      <c r="CJ2189" s="69"/>
      <c r="CK2189" s="69"/>
      <c r="CL2189" s="83"/>
      <c r="CM2189" s="69"/>
    </row>
    <row r="2190" spans="10:91" x14ac:dyDescent="0.25">
      <c r="J2190" s="45"/>
      <c r="K2190" s="45"/>
      <c r="L2190" s="45"/>
      <c r="M2190" s="45"/>
      <c r="N2190" s="45"/>
      <c r="O2190" s="45"/>
      <c r="P2190" s="45"/>
      <c r="Q2190" s="45"/>
      <c r="R2190" s="45"/>
      <c r="AO2190" s="34"/>
      <c r="AP2190" s="34"/>
      <c r="AQ2190" s="34"/>
      <c r="AR2190" s="34"/>
      <c r="BR2190" s="69"/>
      <c r="BS2190" s="69"/>
      <c r="BT2190" s="69"/>
      <c r="BU2190" s="69"/>
      <c r="BV2190" s="69"/>
      <c r="BW2190" s="69"/>
      <c r="BX2190" s="69"/>
      <c r="BY2190" s="69"/>
      <c r="BZ2190" s="69"/>
      <c r="CA2190" s="69"/>
      <c r="CB2190" s="69"/>
      <c r="CC2190" s="69"/>
      <c r="CD2190" s="69"/>
      <c r="CE2190" s="69"/>
      <c r="CF2190" s="69"/>
      <c r="CG2190" s="69"/>
      <c r="CH2190" s="69"/>
      <c r="CI2190" s="69"/>
      <c r="CJ2190" s="69"/>
      <c r="CK2190" s="69"/>
      <c r="CL2190" s="83"/>
      <c r="CM2190" s="69"/>
    </row>
    <row r="2191" spans="10:91" x14ac:dyDescent="0.25">
      <c r="J2191" s="45"/>
      <c r="K2191" s="45"/>
      <c r="L2191" s="45"/>
      <c r="M2191" s="45"/>
      <c r="N2191" s="45"/>
      <c r="O2191" s="45"/>
      <c r="P2191" s="45"/>
      <c r="Q2191" s="45"/>
      <c r="R2191" s="45"/>
      <c r="AO2191" s="34"/>
      <c r="AP2191" s="34"/>
      <c r="AQ2191" s="34"/>
      <c r="AR2191" s="34"/>
      <c r="BR2191" s="69"/>
      <c r="BS2191" s="69"/>
      <c r="BT2191" s="69"/>
      <c r="BU2191" s="69"/>
      <c r="BV2191" s="69"/>
      <c r="BW2191" s="69"/>
      <c r="BX2191" s="69"/>
      <c r="BY2191" s="69"/>
      <c r="BZ2191" s="69"/>
      <c r="CA2191" s="69"/>
      <c r="CB2191" s="69"/>
      <c r="CC2191" s="69"/>
      <c r="CD2191" s="69"/>
      <c r="CE2191" s="69"/>
      <c r="CF2191" s="69"/>
      <c r="CG2191" s="69"/>
      <c r="CH2191" s="69"/>
      <c r="CI2191" s="69"/>
      <c r="CJ2191" s="69"/>
      <c r="CK2191" s="69"/>
      <c r="CL2191" s="83"/>
      <c r="CM2191" s="69"/>
    </row>
    <row r="2192" spans="10:91" x14ac:dyDescent="0.25">
      <c r="J2192" s="45"/>
      <c r="K2192" s="45"/>
      <c r="L2192" s="45"/>
      <c r="M2192" s="45"/>
      <c r="N2192" s="45"/>
      <c r="O2192" s="45"/>
      <c r="P2192" s="45"/>
      <c r="Q2192" s="45"/>
      <c r="R2192" s="45"/>
      <c r="AO2192" s="34"/>
      <c r="AP2192" s="34"/>
      <c r="AQ2192" s="34"/>
      <c r="AR2192" s="34"/>
      <c r="BR2192" s="69"/>
      <c r="BS2192" s="69"/>
      <c r="BT2192" s="69"/>
      <c r="BU2192" s="69"/>
      <c r="BV2192" s="69"/>
      <c r="BW2192" s="69"/>
      <c r="BX2192" s="69"/>
      <c r="BY2192" s="69"/>
      <c r="BZ2192" s="69"/>
      <c r="CA2192" s="69"/>
      <c r="CB2192" s="69"/>
      <c r="CC2192" s="69"/>
      <c r="CD2192" s="69"/>
      <c r="CE2192" s="69"/>
      <c r="CF2192" s="69"/>
      <c r="CG2192" s="69"/>
      <c r="CH2192" s="69"/>
      <c r="CI2192" s="69"/>
      <c r="CJ2192" s="69"/>
      <c r="CK2192" s="69"/>
      <c r="CL2192" s="83"/>
      <c r="CM2192" s="69"/>
    </row>
    <row r="2193" spans="10:91" x14ac:dyDescent="0.25">
      <c r="J2193" s="45"/>
      <c r="K2193" s="45"/>
      <c r="L2193" s="45"/>
      <c r="M2193" s="45"/>
      <c r="N2193" s="45"/>
      <c r="O2193" s="45"/>
      <c r="P2193" s="45"/>
      <c r="Q2193" s="45"/>
      <c r="R2193" s="45"/>
      <c r="AO2193" s="34"/>
      <c r="AP2193" s="34"/>
      <c r="AQ2193" s="34"/>
      <c r="AR2193" s="34"/>
      <c r="BR2193" s="69"/>
      <c r="BS2193" s="69"/>
      <c r="BT2193" s="69"/>
      <c r="BU2193" s="69"/>
      <c r="BV2193" s="69"/>
      <c r="BW2193" s="69"/>
      <c r="BX2193" s="69"/>
      <c r="BY2193" s="69"/>
      <c r="BZ2193" s="69"/>
      <c r="CA2193" s="69"/>
      <c r="CB2193" s="69"/>
      <c r="CC2193" s="69"/>
      <c r="CD2193" s="69"/>
      <c r="CE2193" s="69"/>
      <c r="CF2193" s="69"/>
      <c r="CG2193" s="69"/>
      <c r="CH2193" s="69"/>
      <c r="CI2193" s="69"/>
      <c r="CJ2193" s="69"/>
      <c r="CK2193" s="69"/>
      <c r="CL2193" s="83"/>
      <c r="CM2193" s="69"/>
    </row>
    <row r="2194" spans="10:91" x14ac:dyDescent="0.25">
      <c r="J2194" s="45"/>
      <c r="K2194" s="45"/>
      <c r="L2194" s="45"/>
      <c r="M2194" s="45"/>
      <c r="N2194" s="45"/>
      <c r="O2194" s="45"/>
      <c r="P2194" s="45"/>
      <c r="Q2194" s="45"/>
      <c r="R2194" s="45"/>
      <c r="AO2194" s="34"/>
      <c r="AP2194" s="34"/>
      <c r="AQ2194" s="34"/>
      <c r="AR2194" s="34"/>
      <c r="BR2194" s="69"/>
      <c r="BS2194" s="69"/>
      <c r="BT2194" s="69"/>
      <c r="BU2194" s="69"/>
      <c r="BV2194" s="69"/>
      <c r="BW2194" s="69"/>
      <c r="BX2194" s="69"/>
      <c r="BY2194" s="69"/>
      <c r="BZ2194" s="69"/>
      <c r="CA2194" s="69"/>
      <c r="CB2194" s="69"/>
      <c r="CC2194" s="69"/>
      <c r="CD2194" s="69"/>
      <c r="CE2194" s="69"/>
      <c r="CF2194" s="69"/>
      <c r="CG2194" s="69"/>
      <c r="CH2194" s="69"/>
      <c r="CI2194" s="69"/>
      <c r="CJ2194" s="69"/>
      <c r="CK2194" s="69"/>
      <c r="CL2194" s="83"/>
      <c r="CM2194" s="69"/>
    </row>
    <row r="2195" spans="10:91" x14ac:dyDescent="0.25">
      <c r="J2195" s="45"/>
      <c r="K2195" s="45"/>
      <c r="L2195" s="45"/>
      <c r="M2195" s="45"/>
      <c r="N2195" s="45"/>
      <c r="O2195" s="45"/>
      <c r="P2195" s="45"/>
      <c r="Q2195" s="45"/>
      <c r="R2195" s="45"/>
      <c r="AO2195" s="34"/>
      <c r="AP2195" s="34"/>
      <c r="AQ2195" s="34"/>
      <c r="AR2195" s="34"/>
      <c r="BR2195" s="69"/>
      <c r="BS2195" s="69"/>
      <c r="BT2195" s="69"/>
      <c r="BU2195" s="69"/>
      <c r="BV2195" s="69"/>
      <c r="BW2195" s="69"/>
      <c r="BX2195" s="69"/>
      <c r="BY2195" s="69"/>
      <c r="BZ2195" s="69"/>
      <c r="CA2195" s="69"/>
      <c r="CB2195" s="69"/>
      <c r="CC2195" s="69"/>
      <c r="CD2195" s="69"/>
      <c r="CE2195" s="69"/>
      <c r="CF2195" s="69"/>
      <c r="CG2195" s="69"/>
      <c r="CH2195" s="69"/>
      <c r="CI2195" s="69"/>
      <c r="CJ2195" s="69"/>
      <c r="CK2195" s="69"/>
      <c r="CL2195" s="83"/>
      <c r="CM2195" s="69"/>
    </row>
    <row r="2196" spans="10:91" x14ac:dyDescent="0.25">
      <c r="J2196" s="45"/>
      <c r="K2196" s="45"/>
      <c r="L2196" s="45"/>
      <c r="M2196" s="45"/>
      <c r="N2196" s="45"/>
      <c r="O2196" s="45"/>
      <c r="P2196" s="45"/>
      <c r="Q2196" s="45"/>
      <c r="R2196" s="45"/>
      <c r="AO2196" s="34"/>
      <c r="AP2196" s="34"/>
      <c r="AQ2196" s="34"/>
      <c r="AR2196" s="34"/>
      <c r="BR2196" s="69"/>
      <c r="BS2196" s="69"/>
      <c r="BT2196" s="69"/>
      <c r="BU2196" s="69"/>
      <c r="BV2196" s="69"/>
      <c r="BW2196" s="69"/>
      <c r="BX2196" s="69"/>
      <c r="BY2196" s="69"/>
      <c r="BZ2196" s="69"/>
      <c r="CA2196" s="69"/>
      <c r="CB2196" s="69"/>
      <c r="CC2196" s="69"/>
      <c r="CD2196" s="69"/>
      <c r="CE2196" s="69"/>
      <c r="CF2196" s="69"/>
      <c r="CG2196" s="69"/>
      <c r="CH2196" s="69"/>
      <c r="CI2196" s="69"/>
      <c r="CJ2196" s="69"/>
      <c r="CK2196" s="69"/>
      <c r="CL2196" s="83"/>
      <c r="CM2196" s="69"/>
    </row>
    <row r="2197" spans="10:91" x14ac:dyDescent="0.25">
      <c r="J2197" s="45"/>
      <c r="K2197" s="45"/>
      <c r="L2197" s="45"/>
      <c r="M2197" s="45"/>
      <c r="N2197" s="45"/>
      <c r="O2197" s="45"/>
      <c r="P2197" s="45"/>
      <c r="Q2197" s="45"/>
      <c r="R2197" s="45"/>
      <c r="AO2197" s="34"/>
      <c r="AP2197" s="34"/>
      <c r="AQ2197" s="34"/>
      <c r="AR2197" s="34"/>
      <c r="BR2197" s="69"/>
      <c r="BS2197" s="69"/>
      <c r="BT2197" s="69"/>
      <c r="BU2197" s="69"/>
      <c r="BV2197" s="69"/>
      <c r="BW2197" s="69"/>
      <c r="BX2197" s="69"/>
      <c r="BY2197" s="69"/>
      <c r="BZ2197" s="69"/>
      <c r="CA2197" s="69"/>
      <c r="CB2197" s="69"/>
      <c r="CC2197" s="69"/>
      <c r="CD2197" s="69"/>
      <c r="CE2197" s="69"/>
      <c r="CF2197" s="69"/>
      <c r="CG2197" s="69"/>
      <c r="CH2197" s="69"/>
      <c r="CI2197" s="69"/>
      <c r="CJ2197" s="69"/>
      <c r="CK2197" s="69"/>
      <c r="CL2197" s="83"/>
      <c r="CM2197" s="69"/>
    </row>
    <row r="2198" spans="10:91" x14ac:dyDescent="0.25">
      <c r="J2198" s="45"/>
      <c r="K2198" s="45"/>
      <c r="L2198" s="45"/>
      <c r="M2198" s="45"/>
      <c r="N2198" s="45"/>
      <c r="O2198" s="45"/>
      <c r="P2198" s="45"/>
      <c r="Q2198" s="45"/>
      <c r="R2198" s="45"/>
      <c r="AO2198" s="34"/>
      <c r="AP2198" s="34"/>
      <c r="AQ2198" s="34"/>
      <c r="AR2198" s="34"/>
      <c r="BR2198" s="69"/>
      <c r="BS2198" s="69"/>
      <c r="BT2198" s="69"/>
      <c r="BU2198" s="69"/>
      <c r="BV2198" s="69"/>
      <c r="BW2198" s="69"/>
      <c r="BX2198" s="69"/>
      <c r="BY2198" s="69"/>
      <c r="BZ2198" s="69"/>
      <c r="CA2198" s="69"/>
      <c r="CB2198" s="69"/>
      <c r="CC2198" s="69"/>
      <c r="CD2198" s="69"/>
      <c r="CE2198" s="69"/>
      <c r="CF2198" s="69"/>
      <c r="CG2198" s="69"/>
      <c r="CH2198" s="69"/>
      <c r="CI2198" s="69"/>
      <c r="CJ2198" s="69"/>
      <c r="CK2198" s="69"/>
      <c r="CL2198" s="83"/>
      <c r="CM2198" s="69"/>
    </row>
    <row r="2199" spans="10:91" x14ac:dyDescent="0.25">
      <c r="J2199" s="45"/>
      <c r="K2199" s="45"/>
      <c r="L2199" s="45"/>
      <c r="M2199" s="45"/>
      <c r="N2199" s="45"/>
      <c r="O2199" s="45"/>
      <c r="P2199" s="45"/>
      <c r="Q2199" s="45"/>
      <c r="R2199" s="45"/>
      <c r="AO2199" s="34"/>
      <c r="AP2199" s="34"/>
      <c r="AQ2199" s="34"/>
      <c r="AR2199" s="34"/>
      <c r="BR2199" s="69"/>
      <c r="BS2199" s="69"/>
      <c r="BT2199" s="69"/>
      <c r="BU2199" s="69"/>
      <c r="BV2199" s="69"/>
      <c r="BW2199" s="69"/>
      <c r="BX2199" s="69"/>
      <c r="BY2199" s="69"/>
      <c r="BZ2199" s="69"/>
      <c r="CA2199" s="69"/>
      <c r="CB2199" s="69"/>
      <c r="CC2199" s="69"/>
      <c r="CD2199" s="69"/>
      <c r="CE2199" s="69"/>
      <c r="CF2199" s="69"/>
      <c r="CG2199" s="69"/>
      <c r="CH2199" s="69"/>
      <c r="CI2199" s="69"/>
      <c r="CJ2199" s="69"/>
      <c r="CK2199" s="69"/>
      <c r="CL2199" s="83"/>
      <c r="CM2199" s="69"/>
    </row>
    <row r="2200" spans="10:91" x14ac:dyDescent="0.25">
      <c r="J2200" s="45"/>
      <c r="K2200" s="45"/>
      <c r="L2200" s="45"/>
      <c r="M2200" s="45"/>
      <c r="N2200" s="45"/>
      <c r="O2200" s="45"/>
      <c r="P2200" s="45"/>
      <c r="Q2200" s="45"/>
      <c r="R2200" s="45"/>
      <c r="AO2200" s="34"/>
      <c r="AP2200" s="34"/>
      <c r="AQ2200" s="34"/>
      <c r="AR2200" s="34"/>
      <c r="BR2200" s="69"/>
      <c r="BS2200" s="69"/>
      <c r="BT2200" s="69"/>
      <c r="BU2200" s="69"/>
      <c r="BV2200" s="69"/>
      <c r="BW2200" s="69"/>
      <c r="BX2200" s="69"/>
      <c r="BY2200" s="69"/>
      <c r="BZ2200" s="69"/>
      <c r="CA2200" s="69"/>
      <c r="CB2200" s="69"/>
      <c r="CC2200" s="69"/>
      <c r="CD2200" s="69"/>
      <c r="CE2200" s="69"/>
      <c r="CF2200" s="69"/>
      <c r="CG2200" s="69"/>
      <c r="CH2200" s="69"/>
      <c r="CI2200" s="69"/>
      <c r="CJ2200" s="69"/>
      <c r="CK2200" s="69"/>
      <c r="CL2200" s="83"/>
      <c r="CM2200" s="69"/>
    </row>
    <row r="2201" spans="10:91" x14ac:dyDescent="0.25">
      <c r="J2201" s="45"/>
      <c r="K2201" s="45"/>
      <c r="L2201" s="45"/>
      <c r="M2201" s="45"/>
      <c r="N2201" s="45"/>
      <c r="O2201" s="45"/>
      <c r="P2201" s="45"/>
      <c r="Q2201" s="45"/>
      <c r="R2201" s="45"/>
      <c r="AO2201" s="34"/>
      <c r="AP2201" s="34"/>
      <c r="AQ2201" s="34"/>
      <c r="AR2201" s="34"/>
      <c r="BR2201" s="69"/>
      <c r="BS2201" s="69"/>
      <c r="BT2201" s="69"/>
      <c r="BU2201" s="69"/>
      <c r="BV2201" s="69"/>
      <c r="BW2201" s="69"/>
      <c r="BX2201" s="69"/>
      <c r="BY2201" s="69"/>
      <c r="BZ2201" s="69"/>
      <c r="CA2201" s="69"/>
      <c r="CB2201" s="69"/>
      <c r="CC2201" s="69"/>
      <c r="CD2201" s="69"/>
      <c r="CE2201" s="69"/>
      <c r="CF2201" s="69"/>
      <c r="CG2201" s="69"/>
      <c r="CH2201" s="69"/>
      <c r="CI2201" s="69"/>
      <c r="CJ2201" s="69"/>
      <c r="CK2201" s="69"/>
      <c r="CL2201" s="83"/>
      <c r="CM2201" s="69"/>
    </row>
    <row r="2202" spans="10:91" x14ac:dyDescent="0.25">
      <c r="J2202" s="45"/>
      <c r="K2202" s="45"/>
      <c r="L2202" s="45"/>
      <c r="M2202" s="45"/>
      <c r="N2202" s="45"/>
      <c r="O2202" s="45"/>
      <c r="P2202" s="45"/>
      <c r="Q2202" s="45"/>
      <c r="R2202" s="45"/>
      <c r="AO2202" s="34"/>
      <c r="AP2202" s="34"/>
      <c r="AQ2202" s="34"/>
      <c r="AR2202" s="34"/>
      <c r="BR2202" s="69"/>
      <c r="BS2202" s="69"/>
      <c r="BT2202" s="69"/>
      <c r="BU2202" s="69"/>
      <c r="BV2202" s="69"/>
      <c r="BW2202" s="69"/>
      <c r="BX2202" s="69"/>
      <c r="BY2202" s="69"/>
      <c r="BZ2202" s="69"/>
      <c r="CA2202" s="69"/>
      <c r="CB2202" s="69"/>
      <c r="CC2202" s="69"/>
      <c r="CD2202" s="69"/>
      <c r="CE2202" s="69"/>
      <c r="CF2202" s="69"/>
      <c r="CG2202" s="69"/>
      <c r="CH2202" s="69"/>
      <c r="CI2202" s="69"/>
      <c r="CJ2202" s="69"/>
      <c r="CK2202" s="69"/>
      <c r="CL2202" s="83"/>
      <c r="CM2202" s="69"/>
    </row>
    <row r="2203" spans="10:91" x14ac:dyDescent="0.25">
      <c r="J2203" s="45"/>
      <c r="K2203" s="45"/>
      <c r="L2203" s="45"/>
      <c r="M2203" s="45"/>
      <c r="N2203" s="45"/>
      <c r="O2203" s="45"/>
      <c r="P2203" s="45"/>
      <c r="Q2203" s="45"/>
      <c r="R2203" s="45"/>
      <c r="AO2203" s="34"/>
      <c r="AP2203" s="34"/>
      <c r="AQ2203" s="34"/>
      <c r="AR2203" s="34"/>
      <c r="BR2203" s="69"/>
      <c r="BS2203" s="69"/>
      <c r="BT2203" s="69"/>
      <c r="BU2203" s="69"/>
      <c r="BV2203" s="69"/>
      <c r="BW2203" s="69"/>
      <c r="BX2203" s="69"/>
      <c r="BY2203" s="69"/>
      <c r="BZ2203" s="69"/>
      <c r="CA2203" s="69"/>
      <c r="CB2203" s="69"/>
      <c r="CC2203" s="69"/>
      <c r="CD2203" s="69"/>
      <c r="CE2203" s="69"/>
      <c r="CF2203" s="69"/>
      <c r="CG2203" s="69"/>
      <c r="CH2203" s="69"/>
      <c r="CI2203" s="69"/>
      <c r="CJ2203" s="69"/>
      <c r="CK2203" s="69"/>
      <c r="CL2203" s="83"/>
      <c r="CM2203" s="69"/>
    </row>
    <row r="2204" spans="10:91" x14ac:dyDescent="0.25">
      <c r="J2204" s="45"/>
      <c r="K2204" s="45"/>
      <c r="L2204" s="45"/>
      <c r="M2204" s="45"/>
      <c r="N2204" s="45"/>
      <c r="O2204" s="45"/>
      <c r="P2204" s="45"/>
      <c r="Q2204" s="45"/>
      <c r="R2204" s="45"/>
      <c r="AO2204" s="34"/>
      <c r="AP2204" s="34"/>
      <c r="AQ2204" s="34"/>
      <c r="AR2204" s="34"/>
      <c r="BR2204" s="69"/>
      <c r="BS2204" s="69"/>
      <c r="BT2204" s="69"/>
      <c r="BU2204" s="69"/>
      <c r="BV2204" s="69"/>
      <c r="BW2204" s="69"/>
      <c r="BX2204" s="69"/>
      <c r="BY2204" s="69"/>
      <c r="BZ2204" s="69"/>
      <c r="CA2204" s="69"/>
      <c r="CB2204" s="69"/>
      <c r="CC2204" s="69"/>
      <c r="CD2204" s="69"/>
      <c r="CE2204" s="69"/>
      <c r="CF2204" s="69"/>
      <c r="CG2204" s="69"/>
      <c r="CH2204" s="69"/>
      <c r="CI2204" s="69"/>
      <c r="CJ2204" s="69"/>
      <c r="CK2204" s="69"/>
      <c r="CL2204" s="83"/>
      <c r="CM2204" s="69"/>
    </row>
    <row r="2205" spans="10:91" x14ac:dyDescent="0.25">
      <c r="J2205" s="45"/>
      <c r="K2205" s="45"/>
      <c r="L2205" s="45"/>
      <c r="M2205" s="45"/>
      <c r="N2205" s="45"/>
      <c r="O2205" s="45"/>
      <c r="P2205" s="45"/>
      <c r="Q2205" s="45"/>
      <c r="R2205" s="45"/>
      <c r="AO2205" s="34"/>
      <c r="AP2205" s="34"/>
      <c r="AQ2205" s="34"/>
      <c r="AR2205" s="34"/>
      <c r="BR2205" s="69"/>
      <c r="BS2205" s="69"/>
      <c r="BT2205" s="69"/>
      <c r="BU2205" s="69"/>
      <c r="BV2205" s="69"/>
      <c r="BW2205" s="69"/>
      <c r="BX2205" s="69"/>
      <c r="BY2205" s="69"/>
      <c r="BZ2205" s="69"/>
      <c r="CA2205" s="69"/>
      <c r="CB2205" s="69"/>
      <c r="CC2205" s="69"/>
      <c r="CD2205" s="69"/>
      <c r="CE2205" s="69"/>
      <c r="CF2205" s="69"/>
      <c r="CG2205" s="69"/>
      <c r="CH2205" s="69"/>
      <c r="CI2205" s="69"/>
      <c r="CJ2205" s="69"/>
      <c r="CK2205" s="69"/>
      <c r="CL2205" s="83"/>
      <c r="CM2205" s="69"/>
    </row>
    <row r="2206" spans="10:91" x14ac:dyDescent="0.25">
      <c r="J2206" s="45"/>
      <c r="K2206" s="45"/>
      <c r="L2206" s="45"/>
      <c r="M2206" s="45"/>
      <c r="N2206" s="45"/>
      <c r="O2206" s="45"/>
      <c r="P2206" s="45"/>
      <c r="Q2206" s="45"/>
      <c r="R2206" s="45"/>
      <c r="AO2206" s="34"/>
      <c r="AP2206" s="34"/>
      <c r="AQ2206" s="34"/>
      <c r="AR2206" s="34"/>
      <c r="BR2206" s="69"/>
      <c r="BS2206" s="69"/>
      <c r="BT2206" s="69"/>
      <c r="BU2206" s="69"/>
      <c r="BV2206" s="69"/>
      <c r="BW2206" s="69"/>
      <c r="BX2206" s="69"/>
      <c r="BY2206" s="69"/>
      <c r="BZ2206" s="69"/>
      <c r="CA2206" s="69"/>
      <c r="CB2206" s="69"/>
      <c r="CC2206" s="69"/>
      <c r="CD2206" s="69"/>
      <c r="CE2206" s="69"/>
      <c r="CF2206" s="69"/>
      <c r="CG2206" s="69"/>
      <c r="CH2206" s="69"/>
      <c r="CI2206" s="69"/>
      <c r="CJ2206" s="69"/>
      <c r="CK2206" s="69"/>
      <c r="CL2206" s="83"/>
      <c r="CM2206" s="69"/>
    </row>
    <row r="2207" spans="10:91" x14ac:dyDescent="0.25">
      <c r="J2207" s="45"/>
      <c r="K2207" s="45"/>
      <c r="L2207" s="45"/>
      <c r="M2207" s="45"/>
      <c r="N2207" s="45"/>
      <c r="O2207" s="45"/>
      <c r="P2207" s="45"/>
      <c r="Q2207" s="45"/>
      <c r="R2207" s="45"/>
      <c r="AO2207" s="34"/>
      <c r="AP2207" s="34"/>
      <c r="AQ2207" s="34"/>
      <c r="AR2207" s="34"/>
      <c r="BR2207" s="69"/>
      <c r="BS2207" s="69"/>
      <c r="BT2207" s="69"/>
      <c r="BU2207" s="69"/>
      <c r="BV2207" s="69"/>
      <c r="BW2207" s="69"/>
      <c r="BX2207" s="69"/>
      <c r="BY2207" s="69"/>
      <c r="BZ2207" s="69"/>
      <c r="CA2207" s="69"/>
      <c r="CB2207" s="69"/>
      <c r="CC2207" s="69"/>
      <c r="CD2207" s="69"/>
      <c r="CE2207" s="69"/>
      <c r="CF2207" s="69"/>
      <c r="CG2207" s="69"/>
      <c r="CH2207" s="69"/>
      <c r="CI2207" s="69"/>
      <c r="CJ2207" s="69"/>
      <c r="CK2207" s="69"/>
      <c r="CL2207" s="83"/>
      <c r="CM2207" s="69"/>
    </row>
    <row r="2208" spans="10:91" x14ac:dyDescent="0.25">
      <c r="J2208" s="45"/>
      <c r="K2208" s="45"/>
      <c r="L2208" s="45"/>
      <c r="M2208" s="45"/>
      <c r="N2208" s="45"/>
      <c r="O2208" s="45"/>
      <c r="P2208" s="45"/>
      <c r="Q2208" s="45"/>
      <c r="R2208" s="45"/>
      <c r="AO2208" s="34"/>
      <c r="AP2208" s="34"/>
      <c r="AQ2208" s="34"/>
      <c r="AR2208" s="34"/>
      <c r="BR2208" s="69"/>
      <c r="BS2208" s="69"/>
      <c r="BT2208" s="69"/>
      <c r="BU2208" s="69"/>
      <c r="BV2208" s="69"/>
      <c r="BW2208" s="69"/>
      <c r="BX2208" s="69"/>
      <c r="BY2208" s="69"/>
      <c r="BZ2208" s="69"/>
      <c r="CA2208" s="69"/>
      <c r="CB2208" s="69"/>
      <c r="CC2208" s="69"/>
      <c r="CD2208" s="69"/>
      <c r="CE2208" s="69"/>
      <c r="CF2208" s="69"/>
      <c r="CG2208" s="69"/>
      <c r="CH2208" s="69"/>
      <c r="CI2208" s="69"/>
      <c r="CJ2208" s="69"/>
      <c r="CK2208" s="69"/>
      <c r="CL2208" s="83"/>
      <c r="CM2208" s="69"/>
    </row>
    <row r="2209" spans="10:91" x14ac:dyDescent="0.25">
      <c r="J2209" s="45"/>
      <c r="K2209" s="45"/>
      <c r="L2209" s="45"/>
      <c r="M2209" s="45"/>
      <c r="N2209" s="45"/>
      <c r="O2209" s="45"/>
      <c r="P2209" s="45"/>
      <c r="Q2209" s="45"/>
      <c r="R2209" s="45"/>
      <c r="AO2209" s="34"/>
      <c r="AP2209" s="34"/>
      <c r="AQ2209" s="34"/>
      <c r="AR2209" s="34"/>
      <c r="BR2209" s="69"/>
      <c r="BS2209" s="69"/>
      <c r="BT2209" s="69"/>
      <c r="BU2209" s="69"/>
      <c r="BV2209" s="69"/>
      <c r="BW2209" s="69"/>
      <c r="BX2209" s="69"/>
      <c r="BY2209" s="69"/>
      <c r="BZ2209" s="69"/>
      <c r="CA2209" s="69"/>
      <c r="CB2209" s="69"/>
      <c r="CC2209" s="69"/>
      <c r="CD2209" s="69"/>
      <c r="CE2209" s="69"/>
      <c r="CF2209" s="69"/>
      <c r="CG2209" s="69"/>
      <c r="CH2209" s="69"/>
      <c r="CI2209" s="69"/>
      <c r="CJ2209" s="69"/>
      <c r="CK2209" s="69"/>
      <c r="CL2209" s="83"/>
      <c r="CM2209" s="69"/>
    </row>
    <row r="2210" spans="10:91" x14ac:dyDescent="0.25">
      <c r="J2210" s="45"/>
      <c r="K2210" s="45"/>
      <c r="L2210" s="45"/>
      <c r="M2210" s="45"/>
      <c r="N2210" s="45"/>
      <c r="O2210" s="45"/>
      <c r="P2210" s="45"/>
      <c r="Q2210" s="45"/>
      <c r="R2210" s="45"/>
      <c r="AO2210" s="34"/>
      <c r="AP2210" s="34"/>
      <c r="AQ2210" s="34"/>
      <c r="AR2210" s="34"/>
      <c r="BR2210" s="69"/>
      <c r="BS2210" s="69"/>
      <c r="BT2210" s="69"/>
      <c r="BU2210" s="69"/>
      <c r="BV2210" s="69"/>
      <c r="BW2210" s="69"/>
      <c r="BX2210" s="69"/>
      <c r="BY2210" s="69"/>
      <c r="BZ2210" s="69"/>
      <c r="CA2210" s="69"/>
      <c r="CB2210" s="69"/>
      <c r="CC2210" s="69"/>
      <c r="CD2210" s="69"/>
      <c r="CE2210" s="69"/>
      <c r="CF2210" s="69"/>
      <c r="CG2210" s="69"/>
      <c r="CH2210" s="69"/>
      <c r="CI2210" s="69"/>
      <c r="CJ2210" s="69"/>
      <c r="CK2210" s="69"/>
      <c r="CL2210" s="83"/>
      <c r="CM2210" s="69"/>
    </row>
    <row r="2211" spans="10:91" x14ac:dyDescent="0.25">
      <c r="J2211" s="45"/>
      <c r="K2211" s="45"/>
      <c r="L2211" s="45"/>
      <c r="M2211" s="45"/>
      <c r="N2211" s="45"/>
      <c r="O2211" s="45"/>
      <c r="P2211" s="45"/>
      <c r="Q2211" s="45"/>
      <c r="R2211" s="45"/>
      <c r="AO2211" s="34"/>
      <c r="AP2211" s="34"/>
      <c r="AQ2211" s="34"/>
      <c r="AR2211" s="34"/>
      <c r="BR2211" s="69"/>
      <c r="BS2211" s="69"/>
      <c r="BT2211" s="69"/>
      <c r="BU2211" s="69"/>
      <c r="BV2211" s="69"/>
      <c r="BW2211" s="69"/>
      <c r="BX2211" s="69"/>
      <c r="BY2211" s="69"/>
      <c r="BZ2211" s="69"/>
      <c r="CA2211" s="69"/>
      <c r="CB2211" s="69"/>
      <c r="CC2211" s="69"/>
      <c r="CD2211" s="69"/>
      <c r="CE2211" s="69"/>
      <c r="CF2211" s="69"/>
      <c r="CG2211" s="69"/>
      <c r="CH2211" s="69"/>
      <c r="CI2211" s="69"/>
      <c r="CJ2211" s="69"/>
      <c r="CK2211" s="69"/>
      <c r="CL2211" s="83"/>
      <c r="CM2211" s="69"/>
    </row>
    <row r="2212" spans="10:91" x14ac:dyDescent="0.25">
      <c r="J2212" s="45"/>
      <c r="K2212" s="45"/>
      <c r="L2212" s="45"/>
      <c r="M2212" s="45"/>
      <c r="N2212" s="45"/>
      <c r="O2212" s="45"/>
      <c r="P2212" s="45"/>
      <c r="Q2212" s="45"/>
      <c r="R2212" s="45"/>
      <c r="AO2212" s="34"/>
      <c r="AP2212" s="34"/>
      <c r="AQ2212" s="34"/>
      <c r="AR2212" s="34"/>
      <c r="BR2212" s="69"/>
      <c r="BS2212" s="69"/>
      <c r="BT2212" s="69"/>
      <c r="BU2212" s="69"/>
      <c r="BV2212" s="69"/>
      <c r="BW2212" s="69"/>
      <c r="BX2212" s="69"/>
      <c r="BY2212" s="69"/>
      <c r="BZ2212" s="69"/>
      <c r="CA2212" s="69"/>
      <c r="CB2212" s="69"/>
      <c r="CC2212" s="69"/>
      <c r="CD2212" s="69"/>
      <c r="CE2212" s="69"/>
      <c r="CF2212" s="69"/>
      <c r="CG2212" s="69"/>
      <c r="CH2212" s="69"/>
      <c r="CI2212" s="69"/>
      <c r="CJ2212" s="69"/>
      <c r="CK2212" s="69"/>
      <c r="CL2212" s="83"/>
      <c r="CM2212" s="69"/>
    </row>
    <row r="2213" spans="10:91" x14ac:dyDescent="0.25">
      <c r="J2213" s="45"/>
      <c r="K2213" s="45"/>
      <c r="L2213" s="45"/>
      <c r="M2213" s="45"/>
      <c r="N2213" s="45"/>
      <c r="O2213" s="45"/>
      <c r="P2213" s="45"/>
      <c r="Q2213" s="45"/>
      <c r="R2213" s="45"/>
      <c r="AO2213" s="34"/>
      <c r="AP2213" s="34"/>
      <c r="AQ2213" s="34"/>
      <c r="AR2213" s="34"/>
      <c r="BR2213" s="69"/>
      <c r="BS2213" s="69"/>
      <c r="BT2213" s="69"/>
      <c r="BU2213" s="69"/>
      <c r="BV2213" s="69"/>
      <c r="BW2213" s="69"/>
      <c r="BX2213" s="69"/>
      <c r="BY2213" s="69"/>
      <c r="BZ2213" s="69"/>
      <c r="CA2213" s="69"/>
      <c r="CB2213" s="69"/>
      <c r="CC2213" s="69"/>
      <c r="CD2213" s="69"/>
      <c r="CE2213" s="69"/>
      <c r="CF2213" s="69"/>
      <c r="CG2213" s="69"/>
      <c r="CH2213" s="69"/>
      <c r="CI2213" s="69"/>
      <c r="CJ2213" s="69"/>
      <c r="CK2213" s="69"/>
      <c r="CL2213" s="83"/>
      <c r="CM2213" s="69"/>
    </row>
    <row r="2214" spans="10:91" x14ac:dyDescent="0.25">
      <c r="J2214" s="45"/>
      <c r="K2214" s="45"/>
      <c r="L2214" s="45"/>
      <c r="M2214" s="45"/>
      <c r="N2214" s="45"/>
      <c r="O2214" s="45"/>
      <c r="P2214" s="45"/>
      <c r="Q2214" s="45"/>
      <c r="R2214" s="45"/>
      <c r="AO2214" s="34"/>
      <c r="AP2214" s="34"/>
      <c r="AQ2214" s="34"/>
      <c r="AR2214" s="34"/>
      <c r="BR2214" s="69"/>
      <c r="BS2214" s="69"/>
      <c r="BT2214" s="69"/>
      <c r="BU2214" s="69"/>
      <c r="BV2214" s="69"/>
      <c r="BW2214" s="69"/>
      <c r="BX2214" s="69"/>
      <c r="BY2214" s="69"/>
      <c r="BZ2214" s="69"/>
      <c r="CA2214" s="69"/>
      <c r="CB2214" s="69"/>
      <c r="CC2214" s="69"/>
      <c r="CD2214" s="69"/>
      <c r="CE2214" s="69"/>
      <c r="CF2214" s="69"/>
      <c r="CG2214" s="69"/>
      <c r="CH2214" s="69"/>
      <c r="CI2214" s="69"/>
      <c r="CJ2214" s="69"/>
      <c r="CK2214" s="69"/>
      <c r="CL2214" s="83"/>
      <c r="CM2214" s="69"/>
    </row>
    <row r="2215" spans="10:91" x14ac:dyDescent="0.25">
      <c r="J2215" s="45"/>
      <c r="K2215" s="45"/>
      <c r="L2215" s="45"/>
      <c r="M2215" s="45"/>
      <c r="N2215" s="45"/>
      <c r="O2215" s="45"/>
      <c r="P2215" s="45"/>
      <c r="Q2215" s="45"/>
      <c r="R2215" s="45"/>
      <c r="AO2215" s="34"/>
      <c r="AP2215" s="34"/>
      <c r="AQ2215" s="34"/>
      <c r="AR2215" s="34"/>
      <c r="BR2215" s="69"/>
      <c r="BS2215" s="69"/>
      <c r="BT2215" s="69"/>
      <c r="BU2215" s="69"/>
      <c r="BV2215" s="69"/>
      <c r="BW2215" s="69"/>
      <c r="BX2215" s="69"/>
      <c r="BY2215" s="69"/>
      <c r="BZ2215" s="69"/>
      <c r="CA2215" s="69"/>
      <c r="CB2215" s="69"/>
      <c r="CC2215" s="69"/>
      <c r="CD2215" s="69"/>
      <c r="CE2215" s="69"/>
      <c r="CF2215" s="69"/>
      <c r="CG2215" s="69"/>
      <c r="CH2215" s="69"/>
      <c r="CI2215" s="69"/>
      <c r="CJ2215" s="69"/>
      <c r="CK2215" s="69"/>
      <c r="CL2215" s="83"/>
      <c r="CM2215" s="69"/>
    </row>
    <row r="2216" spans="10:91" x14ac:dyDescent="0.25">
      <c r="J2216" s="45"/>
      <c r="K2216" s="45"/>
      <c r="L2216" s="45"/>
      <c r="M2216" s="45"/>
      <c r="N2216" s="45"/>
      <c r="O2216" s="45"/>
      <c r="P2216" s="45"/>
      <c r="Q2216" s="45"/>
      <c r="R2216" s="45"/>
      <c r="AO2216" s="34"/>
      <c r="AP2216" s="34"/>
      <c r="AQ2216" s="34"/>
      <c r="AR2216" s="34"/>
      <c r="BR2216" s="69"/>
      <c r="BS2216" s="69"/>
      <c r="BT2216" s="69"/>
      <c r="BU2216" s="69"/>
      <c r="BV2216" s="69"/>
      <c r="BW2216" s="69"/>
      <c r="BX2216" s="69"/>
      <c r="BY2216" s="69"/>
      <c r="BZ2216" s="69"/>
      <c r="CA2216" s="69"/>
      <c r="CB2216" s="69"/>
      <c r="CC2216" s="69"/>
      <c r="CD2216" s="69"/>
      <c r="CE2216" s="69"/>
      <c r="CF2216" s="69"/>
      <c r="CG2216" s="69"/>
      <c r="CH2216" s="69"/>
      <c r="CI2216" s="69"/>
      <c r="CJ2216" s="69"/>
      <c r="CK2216" s="69"/>
      <c r="CL2216" s="83"/>
      <c r="CM2216" s="69"/>
    </row>
    <row r="2217" spans="10:91" x14ac:dyDescent="0.25">
      <c r="J2217" s="45"/>
      <c r="K2217" s="45"/>
      <c r="L2217" s="45"/>
      <c r="M2217" s="45"/>
      <c r="N2217" s="45"/>
      <c r="O2217" s="45"/>
      <c r="P2217" s="45"/>
      <c r="Q2217" s="45"/>
      <c r="R2217" s="45"/>
      <c r="AO2217" s="34"/>
      <c r="AP2217" s="34"/>
      <c r="AQ2217" s="34"/>
      <c r="AR2217" s="34"/>
      <c r="BR2217" s="69"/>
      <c r="BS2217" s="69"/>
      <c r="BT2217" s="69"/>
      <c r="BU2217" s="69"/>
      <c r="BV2217" s="69"/>
      <c r="BW2217" s="69"/>
      <c r="BX2217" s="69"/>
      <c r="BY2217" s="69"/>
      <c r="BZ2217" s="69"/>
      <c r="CA2217" s="69"/>
      <c r="CB2217" s="69"/>
      <c r="CC2217" s="69"/>
      <c r="CD2217" s="69"/>
      <c r="CE2217" s="69"/>
      <c r="CF2217" s="69"/>
      <c r="CG2217" s="69"/>
      <c r="CH2217" s="69"/>
      <c r="CI2217" s="69"/>
      <c r="CJ2217" s="69"/>
      <c r="CK2217" s="69"/>
      <c r="CL2217" s="83"/>
      <c r="CM2217" s="69"/>
    </row>
    <row r="2218" spans="10:91" x14ac:dyDescent="0.25">
      <c r="J2218" s="45"/>
      <c r="K2218" s="45"/>
      <c r="L2218" s="45"/>
      <c r="M2218" s="45"/>
      <c r="N2218" s="45"/>
      <c r="O2218" s="45"/>
      <c r="P2218" s="45"/>
      <c r="Q2218" s="45"/>
      <c r="R2218" s="45"/>
      <c r="AO2218" s="34"/>
      <c r="AP2218" s="34"/>
      <c r="AQ2218" s="34"/>
      <c r="AR2218" s="34"/>
      <c r="BR2218" s="69"/>
      <c r="BS2218" s="69"/>
      <c r="BT2218" s="69"/>
      <c r="BU2218" s="69"/>
      <c r="BV2218" s="69"/>
      <c r="BW2218" s="69"/>
      <c r="BX2218" s="69"/>
      <c r="BY2218" s="69"/>
      <c r="BZ2218" s="69"/>
      <c r="CA2218" s="69"/>
      <c r="CB2218" s="69"/>
      <c r="CC2218" s="69"/>
      <c r="CD2218" s="69"/>
      <c r="CE2218" s="69"/>
      <c r="CF2218" s="69"/>
      <c r="CG2218" s="69"/>
      <c r="CH2218" s="69"/>
      <c r="CI2218" s="69"/>
      <c r="CJ2218" s="69"/>
      <c r="CK2218" s="69"/>
      <c r="CL2218" s="83"/>
      <c r="CM2218" s="69"/>
    </row>
    <row r="2219" spans="10:91" x14ac:dyDescent="0.25">
      <c r="J2219" s="45"/>
      <c r="K2219" s="45"/>
      <c r="L2219" s="45"/>
      <c r="M2219" s="45"/>
      <c r="N2219" s="45"/>
      <c r="O2219" s="45"/>
      <c r="P2219" s="45"/>
      <c r="Q2219" s="45"/>
      <c r="R2219" s="45"/>
      <c r="AO2219" s="34"/>
      <c r="AP2219" s="34"/>
      <c r="AQ2219" s="34"/>
      <c r="AR2219" s="34"/>
      <c r="BR2219" s="69"/>
      <c r="BS2219" s="69"/>
      <c r="BT2219" s="69"/>
      <c r="BU2219" s="69"/>
      <c r="BV2219" s="69"/>
      <c r="BW2219" s="69"/>
      <c r="BX2219" s="69"/>
      <c r="BY2219" s="69"/>
      <c r="BZ2219" s="69"/>
      <c r="CA2219" s="69"/>
      <c r="CB2219" s="69"/>
      <c r="CC2219" s="69"/>
      <c r="CD2219" s="69"/>
      <c r="CE2219" s="69"/>
      <c r="CF2219" s="69"/>
      <c r="CG2219" s="69"/>
      <c r="CH2219" s="69"/>
      <c r="CI2219" s="69"/>
      <c r="CJ2219" s="69"/>
      <c r="CK2219" s="69"/>
      <c r="CL2219" s="83"/>
      <c r="CM2219" s="69"/>
    </row>
    <row r="2220" spans="10:91" x14ac:dyDescent="0.25">
      <c r="J2220" s="45"/>
      <c r="K2220" s="45"/>
      <c r="L2220" s="45"/>
      <c r="M2220" s="45"/>
      <c r="N2220" s="45"/>
      <c r="O2220" s="45"/>
      <c r="P2220" s="45"/>
      <c r="Q2220" s="45"/>
      <c r="R2220" s="45"/>
      <c r="AO2220" s="34"/>
      <c r="AP2220" s="34"/>
      <c r="AQ2220" s="34"/>
      <c r="AR2220" s="34"/>
      <c r="BR2220" s="69"/>
      <c r="BS2220" s="69"/>
      <c r="BT2220" s="69"/>
      <c r="BU2220" s="69"/>
      <c r="BV2220" s="69"/>
      <c r="BW2220" s="69"/>
      <c r="BX2220" s="69"/>
      <c r="BY2220" s="69"/>
      <c r="BZ2220" s="69"/>
      <c r="CA2220" s="69"/>
      <c r="CB2220" s="69"/>
      <c r="CC2220" s="69"/>
      <c r="CD2220" s="69"/>
      <c r="CE2220" s="69"/>
      <c r="CF2220" s="69"/>
      <c r="CG2220" s="69"/>
      <c r="CH2220" s="69"/>
      <c r="CI2220" s="69"/>
      <c r="CJ2220" s="69"/>
      <c r="CK2220" s="69"/>
      <c r="CL2220" s="83"/>
      <c r="CM2220" s="69"/>
    </row>
    <row r="2221" spans="10:91" x14ac:dyDescent="0.25">
      <c r="J2221" s="45"/>
      <c r="K2221" s="45"/>
      <c r="L2221" s="45"/>
      <c r="M2221" s="45"/>
      <c r="N2221" s="45"/>
      <c r="O2221" s="45"/>
      <c r="P2221" s="45"/>
      <c r="Q2221" s="45"/>
      <c r="R2221" s="45"/>
      <c r="AO2221" s="34"/>
      <c r="AP2221" s="34"/>
      <c r="AQ2221" s="34"/>
      <c r="AR2221" s="34"/>
      <c r="BR2221" s="69"/>
      <c r="BS2221" s="69"/>
      <c r="BT2221" s="69"/>
      <c r="BU2221" s="69"/>
      <c r="BV2221" s="69"/>
      <c r="BW2221" s="69"/>
      <c r="BX2221" s="69"/>
      <c r="BY2221" s="69"/>
      <c r="BZ2221" s="69"/>
      <c r="CA2221" s="69"/>
      <c r="CB2221" s="69"/>
      <c r="CC2221" s="69"/>
      <c r="CD2221" s="69"/>
      <c r="CE2221" s="69"/>
      <c r="CF2221" s="69"/>
      <c r="CG2221" s="69"/>
      <c r="CH2221" s="69"/>
      <c r="CI2221" s="69"/>
      <c r="CJ2221" s="69"/>
      <c r="CK2221" s="69"/>
      <c r="CL2221" s="83"/>
      <c r="CM2221" s="69"/>
    </row>
    <row r="2222" spans="10:91" x14ac:dyDescent="0.25">
      <c r="J2222" s="45"/>
      <c r="K2222" s="45"/>
      <c r="L2222" s="45"/>
      <c r="M2222" s="45"/>
      <c r="N2222" s="45"/>
      <c r="O2222" s="45"/>
      <c r="P2222" s="45"/>
      <c r="Q2222" s="45"/>
      <c r="R2222" s="45"/>
      <c r="AO2222" s="34"/>
      <c r="AP2222" s="34"/>
      <c r="AQ2222" s="34"/>
      <c r="AR2222" s="34"/>
      <c r="BR2222" s="69"/>
      <c r="BS2222" s="69"/>
      <c r="BT2222" s="69"/>
      <c r="BU2222" s="69"/>
      <c r="BV2222" s="69"/>
      <c r="BW2222" s="69"/>
      <c r="BX2222" s="69"/>
      <c r="BY2222" s="69"/>
      <c r="BZ2222" s="69"/>
      <c r="CA2222" s="69"/>
      <c r="CB2222" s="69"/>
      <c r="CC2222" s="69"/>
      <c r="CD2222" s="69"/>
      <c r="CE2222" s="69"/>
      <c r="CF2222" s="69"/>
      <c r="CG2222" s="69"/>
      <c r="CH2222" s="69"/>
      <c r="CI2222" s="69"/>
      <c r="CJ2222" s="69"/>
      <c r="CK2222" s="69"/>
      <c r="CL2222" s="83"/>
      <c r="CM2222" s="69"/>
    </row>
    <row r="2223" spans="10:91" x14ac:dyDescent="0.25">
      <c r="J2223" s="45"/>
      <c r="K2223" s="45"/>
      <c r="L2223" s="45"/>
      <c r="M2223" s="45"/>
      <c r="N2223" s="45"/>
      <c r="O2223" s="45"/>
      <c r="P2223" s="45"/>
      <c r="Q2223" s="45"/>
      <c r="R2223" s="45"/>
      <c r="AO2223" s="34"/>
      <c r="AP2223" s="34"/>
      <c r="AQ2223" s="34"/>
      <c r="AR2223" s="34"/>
      <c r="BR2223" s="69"/>
      <c r="BS2223" s="69"/>
      <c r="BT2223" s="69"/>
      <c r="BU2223" s="69"/>
      <c r="BV2223" s="69"/>
      <c r="BW2223" s="69"/>
      <c r="BX2223" s="69"/>
      <c r="BY2223" s="69"/>
      <c r="BZ2223" s="69"/>
      <c r="CA2223" s="69"/>
      <c r="CB2223" s="69"/>
      <c r="CC2223" s="69"/>
      <c r="CD2223" s="69"/>
      <c r="CE2223" s="69"/>
      <c r="CF2223" s="69"/>
      <c r="CG2223" s="69"/>
      <c r="CH2223" s="69"/>
      <c r="CI2223" s="69"/>
      <c r="CJ2223" s="69"/>
      <c r="CK2223" s="69"/>
      <c r="CL2223" s="83"/>
      <c r="CM2223" s="69"/>
    </row>
    <row r="2224" spans="10:91" x14ac:dyDescent="0.25">
      <c r="J2224" s="45"/>
      <c r="K2224" s="45"/>
      <c r="L2224" s="45"/>
      <c r="M2224" s="45"/>
      <c r="N2224" s="45"/>
      <c r="O2224" s="45"/>
      <c r="P2224" s="45"/>
      <c r="Q2224" s="45"/>
      <c r="R2224" s="45"/>
      <c r="AO2224" s="34"/>
      <c r="AP2224" s="34"/>
      <c r="AQ2224" s="34"/>
      <c r="AR2224" s="34"/>
      <c r="BR2224" s="69"/>
      <c r="BS2224" s="69"/>
      <c r="BT2224" s="69"/>
      <c r="BU2224" s="69"/>
      <c r="BV2224" s="69"/>
      <c r="BW2224" s="69"/>
      <c r="BX2224" s="69"/>
      <c r="BY2224" s="69"/>
      <c r="BZ2224" s="69"/>
      <c r="CA2224" s="69"/>
      <c r="CB2224" s="69"/>
      <c r="CC2224" s="69"/>
      <c r="CD2224" s="69"/>
      <c r="CE2224" s="69"/>
      <c r="CF2224" s="69"/>
      <c r="CG2224" s="69"/>
      <c r="CH2224" s="69"/>
      <c r="CI2224" s="69"/>
      <c r="CJ2224" s="69"/>
      <c r="CK2224" s="69"/>
      <c r="CL2224" s="83"/>
      <c r="CM2224" s="69"/>
    </row>
    <row r="2225" spans="10:91" x14ac:dyDescent="0.25">
      <c r="J2225" s="45"/>
      <c r="K2225" s="45"/>
      <c r="L2225" s="45"/>
      <c r="M2225" s="45"/>
      <c r="N2225" s="45"/>
      <c r="O2225" s="45"/>
      <c r="P2225" s="45"/>
      <c r="Q2225" s="45"/>
      <c r="R2225" s="45"/>
      <c r="AO2225" s="34"/>
      <c r="AP2225" s="34"/>
      <c r="AQ2225" s="34"/>
      <c r="AR2225" s="34"/>
      <c r="BR2225" s="69"/>
      <c r="BS2225" s="69"/>
      <c r="BT2225" s="69"/>
      <c r="BU2225" s="69"/>
      <c r="BV2225" s="69"/>
      <c r="BW2225" s="69"/>
      <c r="BX2225" s="69"/>
      <c r="BY2225" s="69"/>
      <c r="BZ2225" s="69"/>
      <c r="CA2225" s="69"/>
      <c r="CB2225" s="69"/>
      <c r="CC2225" s="69"/>
      <c r="CD2225" s="69"/>
      <c r="CE2225" s="69"/>
      <c r="CF2225" s="69"/>
      <c r="CG2225" s="69"/>
      <c r="CH2225" s="69"/>
      <c r="CI2225" s="69"/>
      <c r="CJ2225" s="69"/>
      <c r="CK2225" s="69"/>
      <c r="CL2225" s="83"/>
      <c r="CM2225" s="69"/>
    </row>
    <row r="2226" spans="10:91" x14ac:dyDescent="0.25">
      <c r="J2226" s="45"/>
      <c r="K2226" s="45"/>
      <c r="L2226" s="45"/>
      <c r="M2226" s="45"/>
      <c r="N2226" s="45"/>
      <c r="O2226" s="45"/>
      <c r="P2226" s="45"/>
      <c r="Q2226" s="45"/>
      <c r="R2226" s="45"/>
      <c r="AO2226" s="34"/>
      <c r="AP2226" s="34"/>
      <c r="AQ2226" s="34"/>
      <c r="AR2226" s="34"/>
      <c r="BR2226" s="69"/>
      <c r="BS2226" s="69"/>
      <c r="BT2226" s="69"/>
      <c r="BU2226" s="69"/>
      <c r="BV2226" s="69"/>
      <c r="BW2226" s="69"/>
      <c r="BX2226" s="69"/>
      <c r="BY2226" s="69"/>
      <c r="BZ2226" s="69"/>
      <c r="CA2226" s="69"/>
      <c r="CB2226" s="69"/>
      <c r="CC2226" s="69"/>
      <c r="CD2226" s="69"/>
      <c r="CE2226" s="69"/>
      <c r="CF2226" s="69"/>
      <c r="CG2226" s="69"/>
      <c r="CH2226" s="69"/>
      <c r="CI2226" s="69"/>
      <c r="CJ2226" s="69"/>
      <c r="CK2226" s="69"/>
      <c r="CL2226" s="83"/>
      <c r="CM2226" s="69"/>
    </row>
    <row r="2227" spans="10:91" x14ac:dyDescent="0.25">
      <c r="J2227" s="45"/>
      <c r="K2227" s="45"/>
      <c r="L2227" s="45"/>
      <c r="M2227" s="45"/>
      <c r="N2227" s="45"/>
      <c r="O2227" s="45"/>
      <c r="P2227" s="45"/>
      <c r="Q2227" s="45"/>
      <c r="R2227" s="45"/>
      <c r="AO2227" s="34"/>
      <c r="AP2227" s="34"/>
      <c r="AQ2227" s="34"/>
      <c r="AR2227" s="34"/>
      <c r="BR2227" s="69"/>
      <c r="BS2227" s="69"/>
      <c r="BT2227" s="69"/>
      <c r="BU2227" s="69"/>
      <c r="BV2227" s="69"/>
      <c r="BW2227" s="69"/>
      <c r="BX2227" s="69"/>
      <c r="BY2227" s="69"/>
      <c r="BZ2227" s="69"/>
      <c r="CA2227" s="69"/>
      <c r="CB2227" s="69"/>
      <c r="CC2227" s="69"/>
      <c r="CD2227" s="69"/>
      <c r="CE2227" s="69"/>
      <c r="CF2227" s="69"/>
      <c r="CG2227" s="69"/>
      <c r="CH2227" s="69"/>
      <c r="CI2227" s="69"/>
      <c r="CJ2227" s="69"/>
      <c r="CK2227" s="69"/>
      <c r="CL2227" s="83"/>
      <c r="CM2227" s="69"/>
    </row>
    <row r="2228" spans="10:91" x14ac:dyDescent="0.25">
      <c r="J2228" s="45"/>
      <c r="K2228" s="45"/>
      <c r="L2228" s="45"/>
      <c r="M2228" s="45"/>
      <c r="N2228" s="45"/>
      <c r="O2228" s="45"/>
      <c r="P2228" s="45"/>
      <c r="Q2228" s="45"/>
      <c r="R2228" s="45"/>
      <c r="AO2228" s="34"/>
      <c r="AP2228" s="34"/>
      <c r="AQ2228" s="34"/>
      <c r="AR2228" s="34"/>
      <c r="BR2228" s="69"/>
      <c r="BS2228" s="69"/>
      <c r="BT2228" s="69"/>
      <c r="BU2228" s="69"/>
      <c r="BV2228" s="69"/>
      <c r="BW2228" s="69"/>
      <c r="BX2228" s="69"/>
      <c r="BY2228" s="69"/>
      <c r="BZ2228" s="69"/>
      <c r="CA2228" s="69"/>
      <c r="CB2228" s="69"/>
      <c r="CC2228" s="69"/>
      <c r="CD2228" s="69"/>
      <c r="CE2228" s="69"/>
      <c r="CF2228" s="69"/>
      <c r="CG2228" s="69"/>
      <c r="CH2228" s="69"/>
      <c r="CI2228" s="69"/>
      <c r="CJ2228" s="69"/>
      <c r="CK2228" s="69"/>
      <c r="CL2228" s="83"/>
      <c r="CM2228" s="69"/>
    </row>
    <row r="2229" spans="10:91" x14ac:dyDescent="0.25">
      <c r="J2229" s="45"/>
      <c r="K2229" s="45"/>
      <c r="L2229" s="45"/>
      <c r="M2229" s="45"/>
      <c r="N2229" s="45"/>
      <c r="O2229" s="45"/>
      <c r="P2229" s="45"/>
      <c r="Q2229" s="45"/>
      <c r="R2229" s="45"/>
      <c r="AO2229" s="34"/>
      <c r="AP2229" s="34"/>
      <c r="AQ2229" s="34"/>
      <c r="AR2229" s="34"/>
      <c r="BR2229" s="69"/>
      <c r="BS2229" s="69"/>
      <c r="BT2229" s="69"/>
      <c r="BU2229" s="69"/>
      <c r="BV2229" s="69"/>
      <c r="BW2229" s="69"/>
      <c r="BX2229" s="69"/>
      <c r="BY2229" s="69"/>
      <c r="BZ2229" s="69"/>
      <c r="CA2229" s="69"/>
      <c r="CB2229" s="69"/>
      <c r="CC2229" s="69"/>
      <c r="CD2229" s="69"/>
      <c r="CE2229" s="69"/>
      <c r="CF2229" s="69"/>
      <c r="CG2229" s="69"/>
      <c r="CH2229" s="69"/>
      <c r="CI2229" s="69"/>
      <c r="CJ2229" s="69"/>
      <c r="CK2229" s="69"/>
      <c r="CL2229" s="83"/>
      <c r="CM2229" s="69"/>
    </row>
    <row r="2230" spans="10:91" x14ac:dyDescent="0.25">
      <c r="J2230" s="45"/>
      <c r="K2230" s="45"/>
      <c r="L2230" s="45"/>
      <c r="M2230" s="45"/>
      <c r="N2230" s="45"/>
      <c r="O2230" s="45"/>
      <c r="P2230" s="45"/>
      <c r="Q2230" s="45"/>
      <c r="R2230" s="45"/>
      <c r="AO2230" s="34"/>
      <c r="AP2230" s="34"/>
      <c r="AQ2230" s="34"/>
      <c r="AR2230" s="34"/>
      <c r="BR2230" s="69"/>
      <c r="BS2230" s="69"/>
      <c r="BT2230" s="69"/>
      <c r="BU2230" s="69"/>
      <c r="BV2230" s="69"/>
      <c r="BW2230" s="69"/>
      <c r="BX2230" s="69"/>
      <c r="BY2230" s="69"/>
      <c r="BZ2230" s="69"/>
      <c r="CA2230" s="69"/>
      <c r="CB2230" s="69"/>
      <c r="CC2230" s="69"/>
      <c r="CD2230" s="69"/>
      <c r="CE2230" s="69"/>
      <c r="CF2230" s="69"/>
      <c r="CG2230" s="69"/>
      <c r="CH2230" s="69"/>
      <c r="CI2230" s="69"/>
      <c r="CJ2230" s="69"/>
      <c r="CK2230" s="69"/>
      <c r="CL2230" s="83"/>
      <c r="CM2230" s="69"/>
    </row>
    <row r="2231" spans="10:91" x14ac:dyDescent="0.25">
      <c r="J2231" s="45"/>
      <c r="K2231" s="45"/>
      <c r="L2231" s="45"/>
      <c r="M2231" s="45"/>
      <c r="N2231" s="45"/>
      <c r="O2231" s="45"/>
      <c r="P2231" s="45"/>
      <c r="Q2231" s="45"/>
      <c r="R2231" s="45"/>
      <c r="AO2231" s="34"/>
      <c r="AP2231" s="34"/>
      <c r="AQ2231" s="34"/>
      <c r="AR2231" s="34"/>
      <c r="BR2231" s="69"/>
      <c r="BS2231" s="69"/>
      <c r="BT2231" s="69"/>
      <c r="BU2231" s="69"/>
      <c r="BV2231" s="69"/>
      <c r="BW2231" s="69"/>
      <c r="BX2231" s="69"/>
      <c r="BY2231" s="69"/>
      <c r="BZ2231" s="69"/>
      <c r="CA2231" s="69"/>
      <c r="CB2231" s="69"/>
      <c r="CC2231" s="69"/>
      <c r="CD2231" s="69"/>
      <c r="CE2231" s="69"/>
      <c r="CF2231" s="69"/>
      <c r="CG2231" s="69"/>
      <c r="CH2231" s="69"/>
      <c r="CI2231" s="69"/>
      <c r="CJ2231" s="69"/>
      <c r="CK2231" s="69"/>
      <c r="CL2231" s="83"/>
      <c r="CM2231" s="69"/>
    </row>
    <row r="2232" spans="10:91" x14ac:dyDescent="0.25">
      <c r="J2232" s="45"/>
      <c r="K2232" s="45"/>
      <c r="L2232" s="45"/>
      <c r="M2232" s="45"/>
      <c r="N2232" s="45"/>
      <c r="O2232" s="45"/>
      <c r="P2232" s="45"/>
      <c r="Q2232" s="45"/>
      <c r="R2232" s="45"/>
      <c r="AO2232" s="34"/>
      <c r="AP2232" s="34"/>
      <c r="AQ2232" s="34"/>
      <c r="AR2232" s="34"/>
      <c r="BR2232" s="69"/>
      <c r="BS2232" s="69"/>
      <c r="BT2232" s="69"/>
      <c r="BU2232" s="69"/>
      <c r="BV2232" s="69"/>
      <c r="BW2232" s="69"/>
      <c r="BX2232" s="69"/>
      <c r="BY2232" s="69"/>
      <c r="BZ2232" s="69"/>
      <c r="CA2232" s="69"/>
      <c r="CB2232" s="69"/>
      <c r="CC2232" s="69"/>
      <c r="CD2232" s="69"/>
      <c r="CE2232" s="69"/>
      <c r="CF2232" s="69"/>
      <c r="CG2232" s="69"/>
      <c r="CH2232" s="69"/>
      <c r="CI2232" s="69"/>
      <c r="CJ2232" s="69"/>
      <c r="CK2232" s="69"/>
      <c r="CL2232" s="83"/>
      <c r="CM2232" s="69"/>
    </row>
    <row r="2233" spans="10:91" x14ac:dyDescent="0.25">
      <c r="J2233" s="45"/>
      <c r="K2233" s="45"/>
      <c r="L2233" s="45"/>
      <c r="M2233" s="45"/>
      <c r="N2233" s="45"/>
      <c r="O2233" s="45"/>
      <c r="P2233" s="45"/>
      <c r="Q2233" s="45"/>
      <c r="R2233" s="45"/>
      <c r="AO2233" s="34"/>
      <c r="AP2233" s="34"/>
      <c r="AQ2233" s="34"/>
      <c r="AR2233" s="34"/>
      <c r="BR2233" s="69"/>
      <c r="BS2233" s="69"/>
      <c r="BT2233" s="69"/>
      <c r="BU2233" s="69"/>
      <c r="BV2233" s="69"/>
      <c r="BW2233" s="69"/>
      <c r="BX2233" s="69"/>
      <c r="BY2233" s="69"/>
      <c r="BZ2233" s="69"/>
      <c r="CA2233" s="69"/>
      <c r="CB2233" s="69"/>
      <c r="CC2233" s="69"/>
      <c r="CD2233" s="69"/>
      <c r="CE2233" s="69"/>
      <c r="CF2233" s="69"/>
      <c r="CG2233" s="69"/>
      <c r="CH2233" s="69"/>
      <c r="CI2233" s="69"/>
      <c r="CJ2233" s="69"/>
      <c r="CK2233" s="69"/>
      <c r="CL2233" s="83"/>
      <c r="CM2233" s="69"/>
    </row>
    <row r="2234" spans="10:91" x14ac:dyDescent="0.25">
      <c r="J2234" s="45"/>
      <c r="K2234" s="45"/>
      <c r="L2234" s="45"/>
      <c r="M2234" s="45"/>
      <c r="N2234" s="45"/>
      <c r="O2234" s="45"/>
      <c r="P2234" s="45"/>
      <c r="Q2234" s="45"/>
      <c r="R2234" s="45"/>
      <c r="AO2234" s="34"/>
      <c r="AP2234" s="34"/>
      <c r="AQ2234" s="34"/>
      <c r="AR2234" s="34"/>
      <c r="BR2234" s="69"/>
      <c r="BS2234" s="69"/>
      <c r="BT2234" s="69"/>
      <c r="BU2234" s="69"/>
      <c r="BV2234" s="69"/>
      <c r="BW2234" s="69"/>
      <c r="BX2234" s="69"/>
      <c r="BY2234" s="69"/>
      <c r="BZ2234" s="69"/>
      <c r="CA2234" s="69"/>
      <c r="CB2234" s="69"/>
      <c r="CC2234" s="69"/>
      <c r="CD2234" s="69"/>
      <c r="CE2234" s="69"/>
      <c r="CF2234" s="69"/>
      <c r="CG2234" s="69"/>
      <c r="CH2234" s="69"/>
      <c r="CI2234" s="69"/>
      <c r="CJ2234" s="69"/>
      <c r="CK2234" s="69"/>
      <c r="CL2234" s="83"/>
      <c r="CM2234" s="69"/>
    </row>
    <row r="2235" spans="10:91" x14ac:dyDescent="0.25">
      <c r="J2235" s="45"/>
      <c r="K2235" s="45"/>
      <c r="L2235" s="45"/>
      <c r="M2235" s="45"/>
      <c r="N2235" s="45"/>
      <c r="O2235" s="45"/>
      <c r="P2235" s="45"/>
      <c r="Q2235" s="45"/>
      <c r="R2235" s="45"/>
      <c r="AO2235" s="34"/>
      <c r="AP2235" s="34"/>
      <c r="AQ2235" s="34"/>
      <c r="AR2235" s="34"/>
      <c r="BR2235" s="69"/>
      <c r="BS2235" s="69"/>
      <c r="BT2235" s="69"/>
      <c r="BU2235" s="69"/>
      <c r="BV2235" s="69"/>
      <c r="BW2235" s="69"/>
      <c r="BX2235" s="69"/>
      <c r="BY2235" s="69"/>
      <c r="BZ2235" s="69"/>
      <c r="CA2235" s="69"/>
      <c r="CB2235" s="69"/>
      <c r="CC2235" s="69"/>
      <c r="CD2235" s="69"/>
      <c r="CE2235" s="69"/>
      <c r="CF2235" s="69"/>
      <c r="CG2235" s="69"/>
      <c r="CH2235" s="69"/>
      <c r="CI2235" s="69"/>
      <c r="CJ2235" s="69"/>
      <c r="CK2235" s="69"/>
      <c r="CL2235" s="83"/>
      <c r="CM2235" s="69"/>
    </row>
    <row r="2236" spans="10:91" x14ac:dyDescent="0.25">
      <c r="J2236" s="45"/>
      <c r="K2236" s="45"/>
      <c r="L2236" s="45"/>
      <c r="M2236" s="45"/>
      <c r="N2236" s="45"/>
      <c r="O2236" s="45"/>
      <c r="P2236" s="45"/>
      <c r="Q2236" s="45"/>
      <c r="R2236" s="45"/>
      <c r="AO2236" s="34"/>
      <c r="AP2236" s="34"/>
      <c r="AQ2236" s="34"/>
      <c r="AR2236" s="34"/>
      <c r="BR2236" s="69"/>
      <c r="BS2236" s="69"/>
      <c r="BT2236" s="69"/>
      <c r="BU2236" s="69"/>
      <c r="BV2236" s="69"/>
      <c r="BW2236" s="69"/>
      <c r="BX2236" s="69"/>
      <c r="BY2236" s="69"/>
      <c r="BZ2236" s="69"/>
      <c r="CA2236" s="69"/>
      <c r="CB2236" s="69"/>
      <c r="CC2236" s="69"/>
      <c r="CD2236" s="69"/>
      <c r="CE2236" s="69"/>
      <c r="CF2236" s="69"/>
      <c r="CG2236" s="69"/>
      <c r="CH2236" s="69"/>
      <c r="CI2236" s="69"/>
      <c r="CJ2236" s="69"/>
      <c r="CK2236" s="69"/>
      <c r="CL2236" s="83"/>
      <c r="CM2236" s="69"/>
    </row>
    <row r="2237" spans="10:91" x14ac:dyDescent="0.25">
      <c r="J2237" s="45"/>
      <c r="K2237" s="45"/>
      <c r="L2237" s="45"/>
      <c r="M2237" s="45"/>
      <c r="N2237" s="45"/>
      <c r="O2237" s="45"/>
      <c r="P2237" s="45"/>
      <c r="Q2237" s="45"/>
      <c r="R2237" s="45"/>
      <c r="AO2237" s="34"/>
      <c r="AP2237" s="34"/>
      <c r="AQ2237" s="34"/>
      <c r="AR2237" s="34"/>
      <c r="BR2237" s="69"/>
      <c r="BS2237" s="69"/>
      <c r="BT2237" s="69"/>
      <c r="BU2237" s="69"/>
      <c r="BV2237" s="69"/>
      <c r="BW2237" s="69"/>
      <c r="BX2237" s="69"/>
      <c r="BY2237" s="69"/>
      <c r="BZ2237" s="69"/>
      <c r="CA2237" s="69"/>
      <c r="CB2237" s="69"/>
      <c r="CC2237" s="69"/>
      <c r="CD2237" s="69"/>
      <c r="CE2237" s="69"/>
      <c r="CF2237" s="69"/>
      <c r="CG2237" s="69"/>
      <c r="CH2237" s="69"/>
      <c r="CI2237" s="69"/>
      <c r="CJ2237" s="69"/>
      <c r="CK2237" s="69"/>
      <c r="CL2237" s="83"/>
      <c r="CM2237" s="69"/>
    </row>
    <row r="2238" spans="10:91" x14ac:dyDescent="0.25">
      <c r="J2238" s="45"/>
      <c r="K2238" s="45"/>
      <c r="L2238" s="45"/>
      <c r="M2238" s="45"/>
      <c r="N2238" s="45"/>
      <c r="O2238" s="45"/>
      <c r="P2238" s="45"/>
      <c r="Q2238" s="45"/>
      <c r="R2238" s="45"/>
      <c r="AO2238" s="34"/>
      <c r="AP2238" s="34"/>
      <c r="AQ2238" s="34"/>
      <c r="AR2238" s="34"/>
      <c r="BR2238" s="69"/>
      <c r="BS2238" s="69"/>
      <c r="BT2238" s="69"/>
      <c r="BU2238" s="69"/>
      <c r="BV2238" s="69"/>
      <c r="BW2238" s="69"/>
      <c r="BX2238" s="69"/>
      <c r="BY2238" s="69"/>
      <c r="BZ2238" s="69"/>
      <c r="CA2238" s="69"/>
      <c r="CB2238" s="69"/>
      <c r="CC2238" s="69"/>
      <c r="CD2238" s="69"/>
      <c r="CE2238" s="69"/>
      <c r="CF2238" s="69"/>
      <c r="CG2238" s="69"/>
      <c r="CH2238" s="69"/>
      <c r="CI2238" s="69"/>
      <c r="CJ2238" s="69"/>
      <c r="CK2238" s="69"/>
      <c r="CL2238" s="83"/>
      <c r="CM2238" s="69"/>
    </row>
    <row r="2239" spans="10:91" x14ac:dyDescent="0.25">
      <c r="J2239" s="45"/>
      <c r="K2239" s="45"/>
      <c r="L2239" s="45"/>
      <c r="M2239" s="45"/>
      <c r="N2239" s="45"/>
      <c r="O2239" s="45"/>
      <c r="P2239" s="45"/>
      <c r="Q2239" s="45"/>
      <c r="R2239" s="45"/>
      <c r="AO2239" s="34"/>
      <c r="AP2239" s="34"/>
      <c r="AQ2239" s="34"/>
      <c r="AR2239" s="34"/>
      <c r="BR2239" s="69"/>
      <c r="BS2239" s="69"/>
      <c r="BT2239" s="69"/>
      <c r="BU2239" s="69"/>
      <c r="BV2239" s="69"/>
      <c r="BW2239" s="69"/>
      <c r="BX2239" s="69"/>
      <c r="BY2239" s="69"/>
      <c r="BZ2239" s="69"/>
      <c r="CA2239" s="69"/>
      <c r="CB2239" s="69"/>
      <c r="CC2239" s="69"/>
      <c r="CD2239" s="69"/>
      <c r="CE2239" s="69"/>
      <c r="CF2239" s="69"/>
      <c r="CG2239" s="69"/>
      <c r="CH2239" s="69"/>
      <c r="CI2239" s="69"/>
      <c r="CJ2239" s="69"/>
      <c r="CK2239" s="69"/>
      <c r="CL2239" s="83"/>
      <c r="CM2239" s="69"/>
    </row>
    <row r="2240" spans="10:91" x14ac:dyDescent="0.25">
      <c r="J2240" s="45"/>
      <c r="K2240" s="45"/>
      <c r="L2240" s="45"/>
      <c r="M2240" s="45"/>
      <c r="N2240" s="45"/>
      <c r="O2240" s="45"/>
      <c r="P2240" s="45"/>
      <c r="Q2240" s="45"/>
      <c r="R2240" s="45"/>
      <c r="AO2240" s="34"/>
      <c r="AP2240" s="34"/>
      <c r="AQ2240" s="34"/>
      <c r="AR2240" s="34"/>
      <c r="BR2240" s="69"/>
      <c r="BS2240" s="69"/>
      <c r="BT2240" s="69"/>
      <c r="BU2240" s="69"/>
      <c r="BV2240" s="69"/>
      <c r="BW2240" s="69"/>
      <c r="BX2240" s="69"/>
      <c r="BY2240" s="69"/>
      <c r="BZ2240" s="69"/>
      <c r="CA2240" s="69"/>
      <c r="CB2240" s="69"/>
      <c r="CC2240" s="69"/>
      <c r="CD2240" s="69"/>
      <c r="CE2240" s="69"/>
      <c r="CF2240" s="69"/>
      <c r="CG2240" s="69"/>
      <c r="CH2240" s="69"/>
      <c r="CI2240" s="69"/>
      <c r="CJ2240" s="69"/>
      <c r="CK2240" s="69"/>
      <c r="CL2240" s="83"/>
      <c r="CM2240" s="69"/>
    </row>
    <row r="2241" spans="10:91" x14ac:dyDescent="0.25">
      <c r="J2241" s="45"/>
      <c r="K2241" s="45"/>
      <c r="L2241" s="45"/>
      <c r="M2241" s="45"/>
      <c r="N2241" s="45"/>
      <c r="O2241" s="45"/>
      <c r="P2241" s="45"/>
      <c r="Q2241" s="45"/>
      <c r="R2241" s="45"/>
      <c r="AO2241" s="34"/>
      <c r="AP2241" s="34"/>
      <c r="AQ2241" s="34"/>
      <c r="AR2241" s="34"/>
      <c r="BR2241" s="69"/>
      <c r="BS2241" s="69"/>
      <c r="BT2241" s="69"/>
      <c r="BU2241" s="69"/>
      <c r="BV2241" s="69"/>
      <c r="BW2241" s="69"/>
      <c r="BX2241" s="69"/>
      <c r="BY2241" s="69"/>
      <c r="BZ2241" s="69"/>
      <c r="CA2241" s="69"/>
      <c r="CB2241" s="69"/>
      <c r="CC2241" s="69"/>
      <c r="CD2241" s="69"/>
      <c r="CE2241" s="69"/>
      <c r="CF2241" s="69"/>
      <c r="CG2241" s="69"/>
      <c r="CH2241" s="69"/>
      <c r="CI2241" s="69"/>
      <c r="CJ2241" s="69"/>
      <c r="CK2241" s="69"/>
      <c r="CL2241" s="83"/>
      <c r="CM2241" s="69"/>
    </row>
    <row r="2242" spans="10:91" x14ac:dyDescent="0.25">
      <c r="J2242" s="45"/>
      <c r="K2242" s="45"/>
      <c r="L2242" s="45"/>
      <c r="M2242" s="45"/>
      <c r="N2242" s="45"/>
      <c r="O2242" s="45"/>
      <c r="P2242" s="45"/>
      <c r="Q2242" s="45"/>
      <c r="R2242" s="45"/>
      <c r="AO2242" s="34"/>
      <c r="AP2242" s="34"/>
      <c r="AQ2242" s="34"/>
      <c r="AR2242" s="34"/>
      <c r="BR2242" s="69"/>
      <c r="BS2242" s="69"/>
      <c r="BT2242" s="69"/>
      <c r="BU2242" s="69"/>
      <c r="BV2242" s="69"/>
      <c r="BW2242" s="69"/>
      <c r="BX2242" s="69"/>
      <c r="BY2242" s="69"/>
      <c r="BZ2242" s="69"/>
      <c r="CA2242" s="69"/>
      <c r="CB2242" s="69"/>
      <c r="CC2242" s="69"/>
      <c r="CD2242" s="69"/>
      <c r="CE2242" s="69"/>
      <c r="CF2242" s="69"/>
      <c r="CG2242" s="69"/>
      <c r="CH2242" s="69"/>
      <c r="CI2242" s="69"/>
      <c r="CJ2242" s="69"/>
      <c r="CK2242" s="69"/>
      <c r="CL2242" s="83"/>
      <c r="CM2242" s="69"/>
    </row>
    <row r="2243" spans="10:91" x14ac:dyDescent="0.25">
      <c r="J2243" s="45"/>
      <c r="K2243" s="45"/>
      <c r="L2243" s="45"/>
      <c r="M2243" s="45"/>
      <c r="N2243" s="45"/>
      <c r="O2243" s="45"/>
      <c r="P2243" s="45"/>
      <c r="Q2243" s="45"/>
      <c r="R2243" s="45"/>
      <c r="AO2243" s="34"/>
      <c r="AP2243" s="34"/>
      <c r="AQ2243" s="34"/>
      <c r="AR2243" s="34"/>
      <c r="BR2243" s="69"/>
      <c r="BS2243" s="69"/>
      <c r="BT2243" s="69"/>
      <c r="BU2243" s="69"/>
      <c r="BV2243" s="69"/>
      <c r="BW2243" s="69"/>
      <c r="BX2243" s="69"/>
      <c r="BY2243" s="69"/>
      <c r="BZ2243" s="69"/>
      <c r="CA2243" s="69"/>
      <c r="CB2243" s="69"/>
      <c r="CC2243" s="69"/>
      <c r="CD2243" s="69"/>
      <c r="CE2243" s="69"/>
      <c r="CF2243" s="69"/>
      <c r="CG2243" s="69"/>
      <c r="CH2243" s="69"/>
      <c r="CI2243" s="69"/>
      <c r="CJ2243" s="69"/>
      <c r="CK2243" s="69"/>
      <c r="CL2243" s="83"/>
      <c r="CM2243" s="69"/>
    </row>
    <row r="2244" spans="10:91" x14ac:dyDescent="0.25">
      <c r="J2244" s="45"/>
      <c r="K2244" s="45"/>
      <c r="L2244" s="45"/>
      <c r="M2244" s="45"/>
      <c r="N2244" s="45"/>
      <c r="O2244" s="45"/>
      <c r="P2244" s="45"/>
      <c r="Q2244" s="45"/>
      <c r="R2244" s="45"/>
      <c r="AO2244" s="34"/>
      <c r="AP2244" s="34"/>
      <c r="AQ2244" s="34"/>
      <c r="AR2244" s="34"/>
      <c r="BR2244" s="69"/>
      <c r="BS2244" s="69"/>
      <c r="BT2244" s="69"/>
      <c r="BU2244" s="69"/>
      <c r="BV2244" s="69"/>
      <c r="BW2244" s="69"/>
      <c r="BX2244" s="69"/>
      <c r="BY2244" s="69"/>
      <c r="BZ2244" s="69"/>
      <c r="CA2244" s="69"/>
      <c r="CB2244" s="69"/>
      <c r="CC2244" s="69"/>
      <c r="CD2244" s="69"/>
      <c r="CE2244" s="69"/>
      <c r="CF2244" s="69"/>
      <c r="CG2244" s="69"/>
      <c r="CH2244" s="69"/>
      <c r="CI2244" s="69"/>
      <c r="CJ2244" s="69"/>
      <c r="CK2244" s="69"/>
      <c r="CL2244" s="83"/>
      <c r="CM2244" s="69"/>
    </row>
    <row r="2245" spans="10:91" x14ac:dyDescent="0.25">
      <c r="J2245" s="45"/>
      <c r="K2245" s="45"/>
      <c r="L2245" s="45"/>
      <c r="M2245" s="45"/>
      <c r="N2245" s="45"/>
      <c r="O2245" s="45"/>
      <c r="P2245" s="45"/>
      <c r="Q2245" s="45"/>
      <c r="R2245" s="45"/>
      <c r="AO2245" s="34"/>
      <c r="AP2245" s="34"/>
      <c r="AQ2245" s="34"/>
      <c r="AR2245" s="34"/>
      <c r="BR2245" s="69"/>
      <c r="BS2245" s="69"/>
      <c r="BT2245" s="69"/>
      <c r="BU2245" s="69"/>
      <c r="BV2245" s="69"/>
      <c r="BW2245" s="69"/>
      <c r="BX2245" s="69"/>
      <c r="BY2245" s="69"/>
      <c r="BZ2245" s="69"/>
      <c r="CA2245" s="69"/>
      <c r="CB2245" s="69"/>
      <c r="CC2245" s="69"/>
      <c r="CD2245" s="69"/>
      <c r="CE2245" s="69"/>
      <c r="CF2245" s="69"/>
      <c r="CG2245" s="69"/>
      <c r="CH2245" s="69"/>
      <c r="CI2245" s="69"/>
      <c r="CJ2245" s="69"/>
      <c r="CK2245" s="69"/>
      <c r="CL2245" s="83"/>
      <c r="CM2245" s="69"/>
    </row>
    <row r="2246" spans="10:91" x14ac:dyDescent="0.25">
      <c r="J2246" s="45"/>
      <c r="K2246" s="45"/>
      <c r="L2246" s="45"/>
      <c r="M2246" s="45"/>
      <c r="N2246" s="45"/>
      <c r="O2246" s="45"/>
      <c r="P2246" s="45"/>
      <c r="Q2246" s="45"/>
      <c r="R2246" s="45"/>
      <c r="AO2246" s="34"/>
      <c r="AP2246" s="34"/>
      <c r="AQ2246" s="34"/>
      <c r="AR2246" s="34"/>
      <c r="BR2246" s="69"/>
      <c r="BS2246" s="69"/>
      <c r="BT2246" s="69"/>
      <c r="BU2246" s="69"/>
      <c r="BV2246" s="69"/>
      <c r="BW2246" s="69"/>
      <c r="BX2246" s="69"/>
      <c r="BY2246" s="69"/>
      <c r="BZ2246" s="69"/>
      <c r="CA2246" s="69"/>
      <c r="CB2246" s="69"/>
      <c r="CC2246" s="69"/>
      <c r="CD2246" s="69"/>
      <c r="CE2246" s="69"/>
      <c r="CF2246" s="69"/>
      <c r="CG2246" s="69"/>
      <c r="CH2246" s="69"/>
      <c r="CI2246" s="69"/>
      <c r="CJ2246" s="69"/>
      <c r="CK2246" s="69"/>
      <c r="CL2246" s="83"/>
      <c r="CM2246" s="69"/>
    </row>
    <row r="2247" spans="10:91" x14ac:dyDescent="0.25">
      <c r="J2247" s="45"/>
      <c r="K2247" s="45"/>
      <c r="L2247" s="45"/>
      <c r="M2247" s="45"/>
      <c r="N2247" s="45"/>
      <c r="O2247" s="45"/>
      <c r="P2247" s="45"/>
      <c r="Q2247" s="45"/>
      <c r="R2247" s="45"/>
      <c r="AO2247" s="34"/>
      <c r="AP2247" s="34"/>
      <c r="AQ2247" s="34"/>
      <c r="AR2247" s="34"/>
      <c r="BR2247" s="69"/>
      <c r="BS2247" s="69"/>
      <c r="BT2247" s="69"/>
      <c r="BU2247" s="69"/>
      <c r="BV2247" s="69"/>
      <c r="BW2247" s="69"/>
      <c r="BX2247" s="69"/>
      <c r="BY2247" s="69"/>
      <c r="BZ2247" s="69"/>
      <c r="CA2247" s="69"/>
      <c r="CB2247" s="69"/>
      <c r="CC2247" s="69"/>
      <c r="CD2247" s="69"/>
      <c r="CE2247" s="69"/>
      <c r="CF2247" s="69"/>
      <c r="CG2247" s="69"/>
      <c r="CH2247" s="69"/>
      <c r="CI2247" s="69"/>
      <c r="CJ2247" s="69"/>
      <c r="CK2247" s="69"/>
      <c r="CL2247" s="83"/>
      <c r="CM2247" s="69"/>
    </row>
    <row r="2248" spans="10:91" x14ac:dyDescent="0.25">
      <c r="J2248" s="45"/>
      <c r="K2248" s="45"/>
      <c r="L2248" s="45"/>
      <c r="M2248" s="45"/>
      <c r="N2248" s="45"/>
      <c r="O2248" s="45"/>
      <c r="P2248" s="45"/>
      <c r="Q2248" s="45"/>
      <c r="R2248" s="45"/>
      <c r="AO2248" s="34"/>
      <c r="AP2248" s="34"/>
      <c r="AQ2248" s="34"/>
      <c r="AR2248" s="34"/>
      <c r="BR2248" s="69"/>
      <c r="BS2248" s="69"/>
      <c r="BT2248" s="69"/>
      <c r="BU2248" s="69"/>
      <c r="BV2248" s="69"/>
      <c r="BW2248" s="69"/>
      <c r="BX2248" s="69"/>
      <c r="BY2248" s="69"/>
      <c r="BZ2248" s="69"/>
      <c r="CA2248" s="69"/>
      <c r="CB2248" s="69"/>
      <c r="CC2248" s="69"/>
      <c r="CD2248" s="69"/>
      <c r="CE2248" s="69"/>
      <c r="CF2248" s="69"/>
      <c r="CG2248" s="69"/>
      <c r="CH2248" s="69"/>
      <c r="CI2248" s="69"/>
      <c r="CJ2248" s="69"/>
      <c r="CK2248" s="69"/>
      <c r="CL2248" s="83"/>
      <c r="CM2248" s="69"/>
    </row>
    <row r="2249" spans="10:91" x14ac:dyDescent="0.25">
      <c r="J2249" s="45"/>
      <c r="K2249" s="45"/>
      <c r="L2249" s="45"/>
      <c r="M2249" s="45"/>
      <c r="N2249" s="45"/>
      <c r="O2249" s="45"/>
      <c r="P2249" s="45"/>
      <c r="Q2249" s="45"/>
      <c r="R2249" s="45"/>
      <c r="AO2249" s="34"/>
      <c r="AP2249" s="34"/>
      <c r="AQ2249" s="34"/>
      <c r="AR2249" s="34"/>
      <c r="BR2249" s="69"/>
      <c r="BS2249" s="69"/>
      <c r="BT2249" s="69"/>
      <c r="BU2249" s="69"/>
      <c r="BV2249" s="69"/>
      <c r="BW2249" s="69"/>
      <c r="BX2249" s="69"/>
      <c r="BY2249" s="69"/>
      <c r="BZ2249" s="69"/>
      <c r="CA2249" s="69"/>
      <c r="CB2249" s="69"/>
      <c r="CC2249" s="69"/>
      <c r="CD2249" s="69"/>
      <c r="CE2249" s="69"/>
      <c r="CF2249" s="69"/>
      <c r="CG2249" s="69"/>
      <c r="CH2249" s="69"/>
      <c r="CI2249" s="69"/>
      <c r="CJ2249" s="69"/>
      <c r="CK2249" s="69"/>
      <c r="CL2249" s="83"/>
      <c r="CM2249" s="69"/>
    </row>
    <row r="2250" spans="10:91" x14ac:dyDescent="0.25">
      <c r="J2250" s="45"/>
      <c r="K2250" s="45"/>
      <c r="L2250" s="45"/>
      <c r="M2250" s="45"/>
      <c r="N2250" s="45"/>
      <c r="O2250" s="45"/>
      <c r="P2250" s="45"/>
      <c r="Q2250" s="45"/>
      <c r="R2250" s="45"/>
      <c r="AO2250" s="34"/>
      <c r="AP2250" s="34"/>
      <c r="AQ2250" s="34"/>
      <c r="AR2250" s="34"/>
      <c r="BR2250" s="69"/>
      <c r="BS2250" s="69"/>
      <c r="BT2250" s="69"/>
      <c r="BU2250" s="69"/>
      <c r="BV2250" s="69"/>
      <c r="BW2250" s="69"/>
      <c r="BX2250" s="69"/>
      <c r="BY2250" s="69"/>
      <c r="BZ2250" s="69"/>
      <c r="CA2250" s="69"/>
      <c r="CB2250" s="69"/>
      <c r="CC2250" s="69"/>
      <c r="CD2250" s="69"/>
      <c r="CE2250" s="69"/>
      <c r="CF2250" s="69"/>
      <c r="CG2250" s="69"/>
      <c r="CH2250" s="69"/>
      <c r="CI2250" s="69"/>
      <c r="CJ2250" s="69"/>
      <c r="CK2250" s="69"/>
      <c r="CL2250" s="83"/>
      <c r="CM2250" s="69"/>
    </row>
    <row r="2251" spans="10:91" x14ac:dyDescent="0.25">
      <c r="J2251" s="45"/>
      <c r="K2251" s="45"/>
      <c r="L2251" s="45"/>
      <c r="M2251" s="45"/>
      <c r="N2251" s="45"/>
      <c r="O2251" s="45"/>
      <c r="P2251" s="45"/>
      <c r="Q2251" s="45"/>
      <c r="R2251" s="45"/>
      <c r="AO2251" s="34"/>
      <c r="AP2251" s="34"/>
      <c r="AQ2251" s="34"/>
      <c r="AR2251" s="34"/>
      <c r="BR2251" s="69"/>
      <c r="BS2251" s="69"/>
      <c r="BT2251" s="69"/>
      <c r="BU2251" s="69"/>
      <c r="BV2251" s="69"/>
      <c r="BW2251" s="69"/>
      <c r="BX2251" s="69"/>
      <c r="BY2251" s="69"/>
      <c r="BZ2251" s="69"/>
      <c r="CA2251" s="69"/>
      <c r="CB2251" s="69"/>
      <c r="CC2251" s="69"/>
      <c r="CD2251" s="69"/>
      <c r="CE2251" s="69"/>
      <c r="CF2251" s="69"/>
      <c r="CG2251" s="69"/>
      <c r="CH2251" s="69"/>
      <c r="CI2251" s="69"/>
      <c r="CJ2251" s="69"/>
      <c r="CK2251" s="69"/>
      <c r="CL2251" s="83"/>
      <c r="CM2251" s="69"/>
    </row>
    <row r="2252" spans="10:91" x14ac:dyDescent="0.25">
      <c r="J2252" s="45"/>
      <c r="K2252" s="45"/>
      <c r="L2252" s="45"/>
      <c r="M2252" s="45"/>
      <c r="N2252" s="45"/>
      <c r="O2252" s="45"/>
      <c r="P2252" s="45"/>
      <c r="Q2252" s="45"/>
      <c r="R2252" s="45"/>
      <c r="AO2252" s="34"/>
      <c r="AP2252" s="34"/>
      <c r="AQ2252" s="34"/>
      <c r="AR2252" s="34"/>
      <c r="BR2252" s="69"/>
      <c r="BS2252" s="69"/>
      <c r="BT2252" s="69"/>
      <c r="BU2252" s="69"/>
      <c r="BV2252" s="69"/>
      <c r="BW2252" s="69"/>
      <c r="BX2252" s="69"/>
      <c r="BY2252" s="69"/>
      <c r="BZ2252" s="69"/>
      <c r="CA2252" s="69"/>
      <c r="CB2252" s="69"/>
      <c r="CC2252" s="69"/>
      <c r="CD2252" s="69"/>
      <c r="CE2252" s="69"/>
      <c r="CF2252" s="69"/>
      <c r="CG2252" s="69"/>
      <c r="CH2252" s="69"/>
      <c r="CI2252" s="69"/>
      <c r="CJ2252" s="69"/>
      <c r="CK2252" s="69"/>
      <c r="CL2252" s="83"/>
      <c r="CM2252" s="69"/>
    </row>
    <row r="2253" spans="10:91" x14ac:dyDescent="0.25">
      <c r="J2253" s="45"/>
      <c r="K2253" s="45"/>
      <c r="L2253" s="45"/>
      <c r="M2253" s="45"/>
      <c r="N2253" s="45"/>
      <c r="O2253" s="45"/>
      <c r="P2253" s="45"/>
      <c r="Q2253" s="45"/>
      <c r="R2253" s="45"/>
      <c r="AO2253" s="34"/>
      <c r="AP2253" s="34"/>
      <c r="AQ2253" s="34"/>
      <c r="AR2253" s="34"/>
      <c r="BR2253" s="69"/>
      <c r="BS2253" s="69"/>
      <c r="BT2253" s="69"/>
      <c r="BU2253" s="69"/>
      <c r="BV2253" s="69"/>
      <c r="BW2253" s="69"/>
      <c r="BX2253" s="69"/>
      <c r="BY2253" s="69"/>
      <c r="BZ2253" s="69"/>
      <c r="CA2253" s="69"/>
      <c r="CB2253" s="69"/>
      <c r="CC2253" s="69"/>
      <c r="CD2253" s="69"/>
      <c r="CE2253" s="69"/>
      <c r="CF2253" s="69"/>
      <c r="CG2253" s="69"/>
      <c r="CH2253" s="69"/>
      <c r="CI2253" s="69"/>
      <c r="CJ2253" s="69"/>
      <c r="CK2253" s="69"/>
      <c r="CL2253" s="83"/>
      <c r="CM2253" s="69"/>
    </row>
    <row r="2254" spans="10:91" x14ac:dyDescent="0.25">
      <c r="J2254" s="45"/>
      <c r="K2254" s="45"/>
      <c r="L2254" s="45"/>
      <c r="M2254" s="45"/>
      <c r="N2254" s="45"/>
      <c r="O2254" s="45"/>
      <c r="P2254" s="45"/>
      <c r="Q2254" s="45"/>
      <c r="R2254" s="45"/>
      <c r="AO2254" s="34"/>
      <c r="AP2254" s="34"/>
      <c r="AQ2254" s="34"/>
      <c r="AR2254" s="34"/>
      <c r="BR2254" s="69"/>
      <c r="BS2254" s="69"/>
      <c r="BT2254" s="69"/>
      <c r="BU2254" s="69"/>
      <c r="BV2254" s="69"/>
      <c r="BW2254" s="69"/>
      <c r="BX2254" s="69"/>
      <c r="BY2254" s="69"/>
      <c r="BZ2254" s="69"/>
      <c r="CA2254" s="69"/>
      <c r="CB2254" s="69"/>
      <c r="CC2254" s="69"/>
      <c r="CD2254" s="69"/>
      <c r="CE2254" s="69"/>
      <c r="CF2254" s="69"/>
      <c r="CG2254" s="69"/>
      <c r="CH2254" s="69"/>
      <c r="CI2254" s="69"/>
      <c r="CJ2254" s="69"/>
      <c r="CK2254" s="69"/>
      <c r="CL2254" s="83"/>
      <c r="CM2254" s="69"/>
    </row>
    <row r="2255" spans="10:91" x14ac:dyDescent="0.25">
      <c r="J2255" s="45"/>
      <c r="K2255" s="45"/>
      <c r="L2255" s="45"/>
      <c r="M2255" s="45"/>
      <c r="N2255" s="45"/>
      <c r="O2255" s="45"/>
      <c r="P2255" s="45"/>
      <c r="Q2255" s="45"/>
      <c r="R2255" s="45"/>
      <c r="AO2255" s="34"/>
      <c r="AP2255" s="34"/>
      <c r="AQ2255" s="34"/>
      <c r="AR2255" s="34"/>
      <c r="BR2255" s="69"/>
      <c r="BS2255" s="69"/>
      <c r="BT2255" s="69"/>
      <c r="BU2255" s="69"/>
      <c r="BV2255" s="69"/>
      <c r="BW2255" s="69"/>
      <c r="BX2255" s="69"/>
      <c r="BY2255" s="69"/>
      <c r="BZ2255" s="69"/>
      <c r="CA2255" s="69"/>
      <c r="CB2255" s="69"/>
      <c r="CC2255" s="69"/>
      <c r="CD2255" s="69"/>
      <c r="CE2255" s="69"/>
      <c r="CF2255" s="69"/>
      <c r="CG2255" s="69"/>
      <c r="CH2255" s="69"/>
      <c r="CI2255" s="69"/>
      <c r="CJ2255" s="69"/>
      <c r="CK2255" s="69"/>
      <c r="CL2255" s="83"/>
      <c r="CM2255" s="69"/>
    </row>
    <row r="2256" spans="10:91" x14ac:dyDescent="0.25">
      <c r="J2256" s="45"/>
      <c r="K2256" s="45"/>
      <c r="L2256" s="45"/>
      <c r="M2256" s="45"/>
      <c r="N2256" s="45"/>
      <c r="O2256" s="45"/>
      <c r="P2256" s="45"/>
      <c r="Q2256" s="45"/>
      <c r="R2256" s="45"/>
      <c r="AO2256" s="34"/>
      <c r="AP2256" s="34"/>
      <c r="AQ2256" s="34"/>
      <c r="AR2256" s="34"/>
      <c r="BR2256" s="69"/>
      <c r="BS2256" s="69"/>
      <c r="BT2256" s="69"/>
      <c r="BU2256" s="69"/>
      <c r="BV2256" s="69"/>
      <c r="BW2256" s="69"/>
      <c r="BX2256" s="69"/>
      <c r="BY2256" s="69"/>
      <c r="BZ2256" s="69"/>
      <c r="CA2256" s="69"/>
      <c r="CB2256" s="69"/>
      <c r="CC2256" s="69"/>
      <c r="CD2256" s="69"/>
      <c r="CE2256" s="69"/>
      <c r="CF2256" s="69"/>
      <c r="CG2256" s="69"/>
      <c r="CH2256" s="69"/>
      <c r="CI2256" s="69"/>
      <c r="CJ2256" s="69"/>
      <c r="CK2256" s="69"/>
      <c r="CL2256" s="83"/>
      <c r="CM2256" s="69"/>
    </row>
    <row r="2257" spans="10:91" x14ac:dyDescent="0.25">
      <c r="J2257" s="45"/>
      <c r="K2257" s="45"/>
      <c r="L2257" s="45"/>
      <c r="M2257" s="45"/>
      <c r="N2257" s="45"/>
      <c r="O2257" s="45"/>
      <c r="P2257" s="45"/>
      <c r="Q2257" s="45"/>
      <c r="R2257" s="45"/>
      <c r="AO2257" s="34"/>
      <c r="AP2257" s="34"/>
      <c r="AQ2257" s="34"/>
      <c r="AR2257" s="34"/>
      <c r="BR2257" s="69"/>
      <c r="BS2257" s="69"/>
      <c r="BT2257" s="69"/>
      <c r="BU2257" s="69"/>
      <c r="BV2257" s="69"/>
      <c r="BW2257" s="69"/>
      <c r="BX2257" s="69"/>
      <c r="BY2257" s="69"/>
      <c r="BZ2257" s="69"/>
      <c r="CA2257" s="69"/>
      <c r="CB2257" s="69"/>
      <c r="CC2257" s="69"/>
      <c r="CD2257" s="69"/>
      <c r="CE2257" s="69"/>
      <c r="CF2257" s="69"/>
      <c r="CG2257" s="69"/>
      <c r="CH2257" s="69"/>
      <c r="CI2257" s="69"/>
      <c r="CJ2257" s="69"/>
      <c r="CK2257" s="69"/>
      <c r="CL2257" s="83"/>
      <c r="CM2257" s="69"/>
    </row>
    <row r="2258" spans="10:91" x14ac:dyDescent="0.25">
      <c r="J2258" s="45"/>
      <c r="K2258" s="45"/>
      <c r="L2258" s="45"/>
      <c r="M2258" s="45"/>
      <c r="N2258" s="45"/>
      <c r="O2258" s="45"/>
      <c r="P2258" s="45"/>
      <c r="Q2258" s="45"/>
      <c r="R2258" s="45"/>
      <c r="AO2258" s="34"/>
      <c r="AP2258" s="34"/>
      <c r="AQ2258" s="34"/>
      <c r="AR2258" s="34"/>
      <c r="BR2258" s="69"/>
      <c r="BS2258" s="69"/>
      <c r="BT2258" s="69"/>
      <c r="BU2258" s="69"/>
      <c r="BV2258" s="69"/>
      <c r="BW2258" s="69"/>
      <c r="BX2258" s="69"/>
      <c r="BY2258" s="69"/>
      <c r="BZ2258" s="69"/>
      <c r="CA2258" s="69"/>
      <c r="CB2258" s="69"/>
      <c r="CC2258" s="69"/>
      <c r="CD2258" s="69"/>
      <c r="CE2258" s="69"/>
      <c r="CF2258" s="69"/>
      <c r="CG2258" s="69"/>
      <c r="CH2258" s="69"/>
      <c r="CI2258" s="69"/>
      <c r="CJ2258" s="69"/>
      <c r="CK2258" s="69"/>
      <c r="CL2258" s="83"/>
      <c r="CM2258" s="69"/>
    </row>
    <row r="2259" spans="10:91" x14ac:dyDescent="0.25">
      <c r="J2259" s="45"/>
      <c r="K2259" s="45"/>
      <c r="L2259" s="45"/>
      <c r="M2259" s="45"/>
      <c r="N2259" s="45"/>
      <c r="O2259" s="45"/>
      <c r="P2259" s="45"/>
      <c r="Q2259" s="45"/>
      <c r="R2259" s="45"/>
      <c r="AO2259" s="34"/>
      <c r="AP2259" s="34"/>
      <c r="AQ2259" s="34"/>
      <c r="AR2259" s="34"/>
      <c r="BR2259" s="69"/>
      <c r="BS2259" s="69"/>
      <c r="BT2259" s="69"/>
      <c r="BU2259" s="69"/>
      <c r="BV2259" s="69"/>
      <c r="BW2259" s="69"/>
      <c r="BX2259" s="69"/>
      <c r="BY2259" s="69"/>
      <c r="BZ2259" s="69"/>
      <c r="CA2259" s="69"/>
      <c r="CB2259" s="69"/>
      <c r="CC2259" s="69"/>
      <c r="CD2259" s="69"/>
      <c r="CE2259" s="69"/>
      <c r="CF2259" s="69"/>
      <c r="CG2259" s="69"/>
      <c r="CH2259" s="69"/>
      <c r="CI2259" s="69"/>
      <c r="CJ2259" s="69"/>
      <c r="CK2259" s="69"/>
      <c r="CL2259" s="83"/>
      <c r="CM2259" s="69"/>
    </row>
    <row r="2260" spans="10:91" x14ac:dyDescent="0.25">
      <c r="J2260" s="45"/>
      <c r="K2260" s="45"/>
      <c r="L2260" s="45"/>
      <c r="M2260" s="45"/>
      <c r="N2260" s="45"/>
      <c r="O2260" s="45"/>
      <c r="P2260" s="45"/>
      <c r="Q2260" s="45"/>
      <c r="R2260" s="45"/>
      <c r="AO2260" s="34"/>
      <c r="AP2260" s="34"/>
      <c r="AQ2260" s="34"/>
      <c r="AR2260" s="34"/>
      <c r="BR2260" s="69"/>
      <c r="BS2260" s="69"/>
      <c r="BT2260" s="69"/>
      <c r="BU2260" s="69"/>
      <c r="BV2260" s="69"/>
      <c r="BW2260" s="69"/>
      <c r="BX2260" s="69"/>
      <c r="BY2260" s="69"/>
      <c r="BZ2260" s="69"/>
      <c r="CA2260" s="69"/>
      <c r="CB2260" s="69"/>
      <c r="CC2260" s="69"/>
      <c r="CD2260" s="69"/>
      <c r="CE2260" s="69"/>
      <c r="CF2260" s="69"/>
      <c r="CG2260" s="69"/>
      <c r="CH2260" s="69"/>
      <c r="CI2260" s="69"/>
      <c r="CJ2260" s="69"/>
      <c r="CK2260" s="69"/>
      <c r="CL2260" s="83"/>
      <c r="CM2260" s="69"/>
    </row>
    <row r="2261" spans="10:91" x14ac:dyDescent="0.25">
      <c r="J2261" s="45"/>
      <c r="K2261" s="45"/>
      <c r="L2261" s="45"/>
      <c r="M2261" s="45"/>
      <c r="N2261" s="45"/>
      <c r="O2261" s="45"/>
      <c r="P2261" s="45"/>
      <c r="Q2261" s="45"/>
      <c r="R2261" s="45"/>
      <c r="AO2261" s="34"/>
      <c r="AP2261" s="34"/>
      <c r="AQ2261" s="34"/>
      <c r="AR2261" s="34"/>
      <c r="BR2261" s="69"/>
      <c r="BS2261" s="69"/>
      <c r="BT2261" s="69"/>
      <c r="BU2261" s="69"/>
      <c r="BV2261" s="69"/>
      <c r="BW2261" s="69"/>
      <c r="BX2261" s="69"/>
      <c r="BY2261" s="69"/>
      <c r="BZ2261" s="69"/>
      <c r="CA2261" s="69"/>
      <c r="CB2261" s="69"/>
      <c r="CC2261" s="69"/>
      <c r="CD2261" s="69"/>
      <c r="CE2261" s="69"/>
      <c r="CF2261" s="69"/>
      <c r="CG2261" s="69"/>
      <c r="CH2261" s="69"/>
      <c r="CI2261" s="69"/>
      <c r="CJ2261" s="69"/>
      <c r="CK2261" s="69"/>
      <c r="CL2261" s="83"/>
      <c r="CM2261" s="69"/>
    </row>
    <row r="2262" spans="10:91" x14ac:dyDescent="0.25">
      <c r="J2262" s="45"/>
      <c r="K2262" s="45"/>
      <c r="L2262" s="45"/>
      <c r="M2262" s="45"/>
      <c r="N2262" s="45"/>
      <c r="O2262" s="45"/>
      <c r="P2262" s="45"/>
      <c r="Q2262" s="45"/>
      <c r="R2262" s="45"/>
      <c r="AO2262" s="34"/>
      <c r="AP2262" s="34"/>
      <c r="AQ2262" s="34"/>
      <c r="AR2262" s="34"/>
      <c r="BR2262" s="69"/>
      <c r="BS2262" s="69"/>
      <c r="BT2262" s="69"/>
      <c r="BU2262" s="69"/>
      <c r="BV2262" s="69"/>
      <c r="BW2262" s="69"/>
      <c r="BX2262" s="69"/>
      <c r="BY2262" s="69"/>
      <c r="BZ2262" s="69"/>
      <c r="CA2262" s="69"/>
      <c r="CB2262" s="69"/>
      <c r="CC2262" s="69"/>
      <c r="CD2262" s="69"/>
      <c r="CE2262" s="69"/>
      <c r="CF2262" s="69"/>
      <c r="CG2262" s="69"/>
      <c r="CH2262" s="69"/>
      <c r="CI2262" s="69"/>
      <c r="CJ2262" s="69"/>
      <c r="CK2262" s="69"/>
      <c r="CL2262" s="83"/>
      <c r="CM2262" s="69"/>
    </row>
    <row r="2263" spans="10:91" x14ac:dyDescent="0.25">
      <c r="J2263" s="45"/>
      <c r="K2263" s="45"/>
      <c r="L2263" s="45"/>
      <c r="M2263" s="45"/>
      <c r="N2263" s="45"/>
      <c r="O2263" s="45"/>
      <c r="P2263" s="45"/>
      <c r="Q2263" s="45"/>
      <c r="R2263" s="45"/>
      <c r="AO2263" s="34"/>
      <c r="AP2263" s="34"/>
      <c r="AQ2263" s="34"/>
      <c r="AR2263" s="34"/>
      <c r="BR2263" s="69"/>
      <c r="BS2263" s="69"/>
      <c r="BT2263" s="69"/>
      <c r="BU2263" s="69"/>
      <c r="BV2263" s="69"/>
      <c r="BW2263" s="69"/>
      <c r="BX2263" s="69"/>
      <c r="BY2263" s="69"/>
      <c r="BZ2263" s="69"/>
      <c r="CA2263" s="69"/>
      <c r="CB2263" s="69"/>
      <c r="CC2263" s="69"/>
      <c r="CD2263" s="69"/>
      <c r="CE2263" s="69"/>
      <c r="CF2263" s="69"/>
      <c r="CG2263" s="69"/>
      <c r="CH2263" s="69"/>
      <c r="CI2263" s="69"/>
      <c r="CJ2263" s="69"/>
      <c r="CK2263" s="69"/>
      <c r="CL2263" s="83"/>
      <c r="CM2263" s="69"/>
    </row>
    <row r="2264" spans="10:91" x14ac:dyDescent="0.25">
      <c r="J2264" s="45"/>
      <c r="K2264" s="45"/>
      <c r="L2264" s="45"/>
      <c r="M2264" s="45"/>
      <c r="N2264" s="45"/>
      <c r="O2264" s="45"/>
      <c r="P2264" s="45"/>
      <c r="Q2264" s="45"/>
      <c r="R2264" s="45"/>
      <c r="AO2264" s="34"/>
      <c r="AP2264" s="34"/>
      <c r="AQ2264" s="34"/>
      <c r="AR2264" s="34"/>
      <c r="BR2264" s="69"/>
      <c r="BS2264" s="69"/>
      <c r="BT2264" s="69"/>
      <c r="BU2264" s="69"/>
      <c r="BV2264" s="69"/>
      <c r="BW2264" s="69"/>
      <c r="BX2264" s="69"/>
      <c r="BY2264" s="69"/>
      <c r="BZ2264" s="69"/>
      <c r="CA2264" s="69"/>
      <c r="CB2264" s="69"/>
      <c r="CC2264" s="69"/>
      <c r="CD2264" s="69"/>
      <c r="CE2264" s="69"/>
      <c r="CF2264" s="69"/>
      <c r="CG2264" s="69"/>
      <c r="CH2264" s="69"/>
      <c r="CI2264" s="69"/>
      <c r="CJ2264" s="69"/>
      <c r="CK2264" s="69"/>
      <c r="CL2264" s="83"/>
      <c r="CM2264" s="69"/>
    </row>
    <row r="2265" spans="10:91" x14ac:dyDescent="0.25">
      <c r="J2265" s="45"/>
      <c r="K2265" s="45"/>
      <c r="L2265" s="45"/>
      <c r="M2265" s="45"/>
      <c r="N2265" s="45"/>
      <c r="O2265" s="45"/>
      <c r="P2265" s="45"/>
      <c r="Q2265" s="45"/>
      <c r="R2265" s="45"/>
      <c r="AO2265" s="34"/>
      <c r="AP2265" s="34"/>
      <c r="AQ2265" s="34"/>
      <c r="AR2265" s="34"/>
      <c r="BR2265" s="69"/>
      <c r="BS2265" s="69"/>
      <c r="BT2265" s="69"/>
      <c r="BU2265" s="69"/>
      <c r="BV2265" s="69"/>
      <c r="BW2265" s="69"/>
      <c r="BX2265" s="69"/>
      <c r="BY2265" s="69"/>
      <c r="BZ2265" s="69"/>
      <c r="CA2265" s="69"/>
      <c r="CB2265" s="69"/>
      <c r="CC2265" s="69"/>
      <c r="CD2265" s="69"/>
      <c r="CE2265" s="69"/>
      <c r="CF2265" s="69"/>
      <c r="CG2265" s="69"/>
      <c r="CH2265" s="69"/>
      <c r="CI2265" s="69"/>
      <c r="CJ2265" s="69"/>
      <c r="CK2265" s="69"/>
      <c r="CL2265" s="83"/>
      <c r="CM2265" s="69"/>
    </row>
    <row r="2266" spans="10:91" x14ac:dyDescent="0.25">
      <c r="J2266" s="45"/>
      <c r="K2266" s="45"/>
      <c r="L2266" s="45"/>
      <c r="M2266" s="45"/>
      <c r="N2266" s="45"/>
      <c r="O2266" s="45"/>
      <c r="P2266" s="45"/>
      <c r="Q2266" s="45"/>
      <c r="R2266" s="45"/>
      <c r="AO2266" s="34"/>
      <c r="AP2266" s="34"/>
      <c r="AQ2266" s="34"/>
      <c r="AR2266" s="34"/>
      <c r="BR2266" s="69"/>
      <c r="BS2266" s="69"/>
      <c r="BT2266" s="69"/>
      <c r="BU2266" s="69"/>
      <c r="BV2266" s="69"/>
      <c r="BW2266" s="69"/>
      <c r="BX2266" s="69"/>
      <c r="BY2266" s="69"/>
      <c r="BZ2266" s="69"/>
      <c r="CA2266" s="69"/>
      <c r="CB2266" s="69"/>
      <c r="CC2266" s="69"/>
      <c r="CD2266" s="69"/>
      <c r="CE2266" s="69"/>
      <c r="CF2266" s="69"/>
      <c r="CG2266" s="69"/>
      <c r="CH2266" s="69"/>
      <c r="CI2266" s="69"/>
      <c r="CJ2266" s="69"/>
      <c r="CK2266" s="69"/>
      <c r="CL2266" s="83"/>
      <c r="CM2266" s="69"/>
    </row>
    <row r="2267" spans="10:91" x14ac:dyDescent="0.25">
      <c r="J2267" s="45"/>
      <c r="K2267" s="45"/>
      <c r="L2267" s="45"/>
      <c r="M2267" s="45"/>
      <c r="N2267" s="45"/>
      <c r="O2267" s="45"/>
      <c r="P2267" s="45"/>
      <c r="Q2267" s="45"/>
      <c r="R2267" s="45"/>
      <c r="AO2267" s="34"/>
      <c r="AP2267" s="34"/>
      <c r="AQ2267" s="34"/>
      <c r="AR2267" s="34"/>
      <c r="BR2267" s="69"/>
      <c r="BS2267" s="69"/>
      <c r="BT2267" s="69"/>
      <c r="BU2267" s="69"/>
      <c r="BV2267" s="69"/>
      <c r="BW2267" s="69"/>
      <c r="BX2267" s="69"/>
      <c r="BY2267" s="69"/>
      <c r="BZ2267" s="69"/>
      <c r="CA2267" s="69"/>
      <c r="CB2267" s="69"/>
      <c r="CC2267" s="69"/>
      <c r="CD2267" s="69"/>
      <c r="CE2267" s="69"/>
      <c r="CF2267" s="69"/>
      <c r="CG2267" s="69"/>
      <c r="CH2267" s="69"/>
      <c r="CI2267" s="69"/>
      <c r="CJ2267" s="69"/>
      <c r="CK2267" s="69"/>
      <c r="CL2267" s="83"/>
      <c r="CM2267" s="69"/>
    </row>
    <row r="2268" spans="10:91" x14ac:dyDescent="0.25">
      <c r="J2268" s="45"/>
      <c r="K2268" s="45"/>
      <c r="L2268" s="45"/>
      <c r="M2268" s="45"/>
      <c r="N2268" s="45"/>
      <c r="O2268" s="45"/>
      <c r="P2268" s="45"/>
      <c r="Q2268" s="45"/>
      <c r="R2268" s="45"/>
      <c r="AO2268" s="34"/>
      <c r="AP2268" s="34"/>
      <c r="AQ2268" s="34"/>
      <c r="AR2268" s="34"/>
      <c r="BR2268" s="69"/>
      <c r="BS2268" s="69"/>
      <c r="BT2268" s="69"/>
      <c r="BU2268" s="69"/>
      <c r="BV2268" s="69"/>
      <c r="BW2268" s="69"/>
      <c r="BX2268" s="69"/>
      <c r="BY2268" s="69"/>
      <c r="BZ2268" s="69"/>
      <c r="CA2268" s="69"/>
      <c r="CB2268" s="69"/>
      <c r="CC2268" s="69"/>
      <c r="CD2268" s="69"/>
      <c r="CE2268" s="69"/>
      <c r="CF2268" s="69"/>
      <c r="CG2268" s="69"/>
      <c r="CH2268" s="69"/>
      <c r="CI2268" s="69"/>
      <c r="CJ2268" s="69"/>
      <c r="CK2268" s="69"/>
      <c r="CL2268" s="83"/>
      <c r="CM2268" s="69"/>
    </row>
    <row r="2269" spans="10:91" x14ac:dyDescent="0.25">
      <c r="J2269" s="45"/>
      <c r="K2269" s="45"/>
      <c r="L2269" s="45"/>
      <c r="M2269" s="45"/>
      <c r="N2269" s="45"/>
      <c r="O2269" s="45"/>
      <c r="P2269" s="45"/>
      <c r="Q2269" s="45"/>
      <c r="R2269" s="45"/>
      <c r="AO2269" s="34"/>
      <c r="AP2269" s="34"/>
      <c r="AQ2269" s="34"/>
      <c r="AR2269" s="34"/>
      <c r="BR2269" s="69"/>
      <c r="BS2269" s="69"/>
      <c r="BT2269" s="69"/>
      <c r="BU2269" s="69"/>
      <c r="BV2269" s="69"/>
      <c r="BW2269" s="69"/>
      <c r="BX2269" s="69"/>
      <c r="BY2269" s="69"/>
      <c r="BZ2269" s="69"/>
      <c r="CA2269" s="69"/>
      <c r="CB2269" s="69"/>
      <c r="CC2269" s="69"/>
      <c r="CD2269" s="69"/>
      <c r="CE2269" s="69"/>
      <c r="CF2269" s="69"/>
      <c r="CG2269" s="69"/>
      <c r="CH2269" s="69"/>
      <c r="CI2269" s="69"/>
      <c r="CJ2269" s="69"/>
      <c r="CK2269" s="69"/>
      <c r="CL2269" s="83"/>
      <c r="CM2269" s="69"/>
    </row>
    <row r="2270" spans="10:91" x14ac:dyDescent="0.25">
      <c r="J2270" s="45"/>
      <c r="K2270" s="45"/>
      <c r="L2270" s="45"/>
      <c r="M2270" s="45"/>
      <c r="N2270" s="45"/>
      <c r="O2270" s="45"/>
      <c r="P2270" s="45"/>
      <c r="Q2270" s="45"/>
      <c r="R2270" s="45"/>
      <c r="AO2270" s="34"/>
      <c r="AP2270" s="34"/>
      <c r="AQ2270" s="34"/>
      <c r="AR2270" s="34"/>
      <c r="BR2270" s="69"/>
      <c r="BS2270" s="69"/>
      <c r="BT2270" s="69"/>
      <c r="BU2270" s="69"/>
      <c r="BV2270" s="69"/>
      <c r="BW2270" s="69"/>
      <c r="BX2270" s="69"/>
      <c r="BY2270" s="69"/>
      <c r="BZ2270" s="69"/>
      <c r="CA2270" s="69"/>
      <c r="CB2270" s="69"/>
      <c r="CC2270" s="69"/>
      <c r="CD2270" s="69"/>
      <c r="CE2270" s="69"/>
      <c r="CF2270" s="69"/>
      <c r="CG2270" s="69"/>
      <c r="CH2270" s="69"/>
      <c r="CI2270" s="69"/>
      <c r="CJ2270" s="69"/>
      <c r="CK2270" s="69"/>
      <c r="CL2270" s="83"/>
      <c r="CM2270" s="69"/>
    </row>
    <row r="2271" spans="10:91" x14ac:dyDescent="0.25">
      <c r="J2271" s="45"/>
      <c r="K2271" s="45"/>
      <c r="L2271" s="45"/>
      <c r="M2271" s="45"/>
      <c r="N2271" s="45"/>
      <c r="O2271" s="45"/>
      <c r="P2271" s="45"/>
      <c r="Q2271" s="45"/>
      <c r="R2271" s="45"/>
      <c r="AO2271" s="34"/>
      <c r="AP2271" s="34"/>
      <c r="AQ2271" s="34"/>
      <c r="AR2271" s="34"/>
      <c r="BR2271" s="69"/>
      <c r="BS2271" s="69"/>
      <c r="BT2271" s="69"/>
      <c r="BU2271" s="69"/>
      <c r="BV2271" s="69"/>
      <c r="BW2271" s="69"/>
      <c r="BX2271" s="69"/>
      <c r="BY2271" s="69"/>
      <c r="BZ2271" s="69"/>
      <c r="CA2271" s="69"/>
      <c r="CB2271" s="69"/>
      <c r="CC2271" s="69"/>
      <c r="CD2271" s="69"/>
      <c r="CE2271" s="69"/>
      <c r="CF2271" s="69"/>
      <c r="CG2271" s="69"/>
      <c r="CH2271" s="69"/>
      <c r="CI2271" s="69"/>
      <c r="CJ2271" s="69"/>
      <c r="CK2271" s="69"/>
      <c r="CL2271" s="83"/>
      <c r="CM2271" s="69"/>
    </row>
    <row r="2272" spans="10:91" x14ac:dyDescent="0.25">
      <c r="J2272" s="45"/>
      <c r="K2272" s="45"/>
      <c r="L2272" s="45"/>
      <c r="M2272" s="45"/>
      <c r="N2272" s="45"/>
      <c r="O2272" s="45"/>
      <c r="P2272" s="45"/>
      <c r="Q2272" s="45"/>
      <c r="R2272" s="45"/>
      <c r="AO2272" s="34"/>
      <c r="AP2272" s="34"/>
      <c r="AQ2272" s="34"/>
      <c r="AR2272" s="34"/>
      <c r="BR2272" s="69"/>
      <c r="BS2272" s="69"/>
      <c r="BT2272" s="69"/>
      <c r="BU2272" s="69"/>
      <c r="BV2272" s="69"/>
      <c r="BW2272" s="69"/>
      <c r="BX2272" s="69"/>
      <c r="BY2272" s="69"/>
      <c r="BZ2272" s="69"/>
      <c r="CA2272" s="69"/>
      <c r="CB2272" s="69"/>
      <c r="CC2272" s="69"/>
      <c r="CD2272" s="69"/>
      <c r="CE2272" s="69"/>
      <c r="CF2272" s="69"/>
      <c r="CG2272" s="69"/>
      <c r="CH2272" s="69"/>
      <c r="CI2272" s="69"/>
      <c r="CJ2272" s="69"/>
      <c r="CK2272" s="69"/>
      <c r="CL2272" s="83"/>
      <c r="CM2272" s="69"/>
    </row>
    <row r="2273" spans="10:91" x14ac:dyDescent="0.25">
      <c r="J2273" s="45"/>
      <c r="K2273" s="45"/>
      <c r="L2273" s="45"/>
      <c r="M2273" s="45"/>
      <c r="N2273" s="45"/>
      <c r="O2273" s="45"/>
      <c r="P2273" s="45"/>
      <c r="Q2273" s="45"/>
      <c r="R2273" s="45"/>
      <c r="AO2273" s="34"/>
      <c r="AP2273" s="34"/>
      <c r="AQ2273" s="34"/>
      <c r="AR2273" s="34"/>
      <c r="BR2273" s="69"/>
      <c r="BS2273" s="69"/>
      <c r="BT2273" s="69"/>
      <c r="BU2273" s="69"/>
      <c r="BV2273" s="69"/>
      <c r="BW2273" s="69"/>
      <c r="BX2273" s="69"/>
      <c r="BY2273" s="69"/>
      <c r="BZ2273" s="69"/>
      <c r="CA2273" s="69"/>
      <c r="CB2273" s="69"/>
      <c r="CC2273" s="69"/>
      <c r="CD2273" s="69"/>
      <c r="CE2273" s="69"/>
      <c r="CF2273" s="69"/>
      <c r="CG2273" s="69"/>
      <c r="CH2273" s="69"/>
      <c r="CI2273" s="69"/>
      <c r="CJ2273" s="69"/>
      <c r="CK2273" s="69"/>
      <c r="CL2273" s="83"/>
      <c r="CM2273" s="69"/>
    </row>
    <row r="2274" spans="10:91" x14ac:dyDescent="0.25">
      <c r="J2274" s="45"/>
      <c r="K2274" s="45"/>
      <c r="L2274" s="45"/>
      <c r="M2274" s="45"/>
      <c r="N2274" s="45"/>
      <c r="O2274" s="45"/>
      <c r="P2274" s="45"/>
      <c r="Q2274" s="45"/>
      <c r="R2274" s="45"/>
      <c r="AO2274" s="34"/>
      <c r="AP2274" s="34"/>
      <c r="AQ2274" s="34"/>
      <c r="AR2274" s="34"/>
      <c r="BR2274" s="69"/>
      <c r="BS2274" s="69"/>
      <c r="BT2274" s="69"/>
      <c r="BU2274" s="69"/>
      <c r="BV2274" s="69"/>
      <c r="BW2274" s="69"/>
      <c r="BX2274" s="69"/>
      <c r="BY2274" s="69"/>
      <c r="BZ2274" s="69"/>
      <c r="CA2274" s="69"/>
      <c r="CB2274" s="69"/>
      <c r="CC2274" s="69"/>
      <c r="CD2274" s="69"/>
      <c r="CE2274" s="69"/>
      <c r="CF2274" s="69"/>
      <c r="CG2274" s="69"/>
      <c r="CH2274" s="69"/>
      <c r="CI2274" s="69"/>
      <c r="CJ2274" s="69"/>
      <c r="CK2274" s="69"/>
      <c r="CL2274" s="83"/>
      <c r="CM2274" s="69"/>
    </row>
    <row r="2275" spans="10:91" x14ac:dyDescent="0.25">
      <c r="J2275" s="45"/>
      <c r="K2275" s="45"/>
      <c r="L2275" s="45"/>
      <c r="M2275" s="45"/>
      <c r="N2275" s="45"/>
      <c r="O2275" s="45"/>
      <c r="P2275" s="45"/>
      <c r="Q2275" s="45"/>
      <c r="R2275" s="45"/>
      <c r="AO2275" s="34"/>
      <c r="AP2275" s="34"/>
      <c r="AQ2275" s="34"/>
      <c r="AR2275" s="34"/>
      <c r="BR2275" s="69"/>
      <c r="BS2275" s="69"/>
      <c r="BT2275" s="69"/>
      <c r="BU2275" s="69"/>
      <c r="BV2275" s="69"/>
      <c r="BW2275" s="69"/>
      <c r="BX2275" s="69"/>
      <c r="BY2275" s="69"/>
      <c r="BZ2275" s="69"/>
      <c r="CA2275" s="69"/>
      <c r="CB2275" s="69"/>
      <c r="CC2275" s="69"/>
      <c r="CD2275" s="69"/>
      <c r="CE2275" s="69"/>
      <c r="CF2275" s="69"/>
      <c r="CG2275" s="69"/>
      <c r="CH2275" s="69"/>
      <c r="CI2275" s="69"/>
      <c r="CJ2275" s="69"/>
      <c r="CK2275" s="69"/>
      <c r="CL2275" s="83"/>
      <c r="CM2275" s="69"/>
    </row>
    <row r="2276" spans="10:91" x14ac:dyDescent="0.25">
      <c r="J2276" s="45"/>
      <c r="K2276" s="45"/>
      <c r="L2276" s="45"/>
      <c r="M2276" s="45"/>
      <c r="N2276" s="45"/>
      <c r="O2276" s="45"/>
      <c r="P2276" s="45"/>
      <c r="Q2276" s="45"/>
      <c r="R2276" s="45"/>
      <c r="AO2276" s="34"/>
      <c r="AP2276" s="34"/>
      <c r="AQ2276" s="34"/>
      <c r="AR2276" s="34"/>
      <c r="BR2276" s="69"/>
      <c r="BS2276" s="69"/>
      <c r="BT2276" s="69"/>
      <c r="BU2276" s="69"/>
      <c r="BV2276" s="69"/>
      <c r="BW2276" s="69"/>
      <c r="BX2276" s="69"/>
      <c r="BY2276" s="69"/>
      <c r="BZ2276" s="69"/>
      <c r="CA2276" s="69"/>
      <c r="CB2276" s="69"/>
      <c r="CC2276" s="69"/>
      <c r="CD2276" s="69"/>
      <c r="CE2276" s="69"/>
      <c r="CF2276" s="69"/>
      <c r="CG2276" s="69"/>
      <c r="CH2276" s="69"/>
      <c r="CI2276" s="69"/>
      <c r="CJ2276" s="69"/>
      <c r="CK2276" s="69"/>
      <c r="CL2276" s="83"/>
      <c r="CM2276" s="69"/>
    </row>
    <row r="2277" spans="10:91" x14ac:dyDescent="0.25">
      <c r="J2277" s="45"/>
      <c r="K2277" s="45"/>
      <c r="L2277" s="45"/>
      <c r="M2277" s="45"/>
      <c r="N2277" s="45"/>
      <c r="O2277" s="45"/>
      <c r="P2277" s="45"/>
      <c r="Q2277" s="45"/>
      <c r="R2277" s="45"/>
      <c r="AO2277" s="34"/>
      <c r="AP2277" s="34"/>
      <c r="AQ2277" s="34"/>
      <c r="AR2277" s="34"/>
      <c r="BR2277" s="69"/>
      <c r="BS2277" s="69"/>
      <c r="BT2277" s="69"/>
      <c r="BU2277" s="69"/>
      <c r="BV2277" s="69"/>
      <c r="BW2277" s="69"/>
      <c r="BX2277" s="69"/>
      <c r="BY2277" s="69"/>
      <c r="BZ2277" s="69"/>
      <c r="CA2277" s="69"/>
      <c r="CB2277" s="69"/>
      <c r="CC2277" s="69"/>
      <c r="CD2277" s="69"/>
      <c r="CE2277" s="69"/>
      <c r="CF2277" s="69"/>
      <c r="CG2277" s="69"/>
      <c r="CH2277" s="69"/>
      <c r="CI2277" s="69"/>
      <c r="CJ2277" s="69"/>
      <c r="CK2277" s="69"/>
      <c r="CL2277" s="83"/>
      <c r="CM2277" s="69"/>
    </row>
    <row r="2278" spans="10:91" x14ac:dyDescent="0.25">
      <c r="J2278" s="45"/>
      <c r="K2278" s="45"/>
      <c r="L2278" s="45"/>
      <c r="M2278" s="45"/>
      <c r="N2278" s="45"/>
      <c r="O2278" s="45"/>
      <c r="P2278" s="45"/>
      <c r="Q2278" s="45"/>
      <c r="R2278" s="45"/>
      <c r="AO2278" s="34"/>
      <c r="AP2278" s="34"/>
      <c r="AQ2278" s="34"/>
      <c r="AR2278" s="34"/>
      <c r="BR2278" s="69"/>
      <c r="BS2278" s="69"/>
      <c r="BT2278" s="69"/>
      <c r="BU2278" s="69"/>
      <c r="BV2278" s="69"/>
      <c r="BW2278" s="69"/>
      <c r="BX2278" s="69"/>
      <c r="BY2278" s="69"/>
      <c r="BZ2278" s="69"/>
      <c r="CA2278" s="69"/>
      <c r="CB2278" s="69"/>
      <c r="CC2278" s="69"/>
      <c r="CD2278" s="69"/>
      <c r="CE2278" s="69"/>
      <c r="CF2278" s="69"/>
      <c r="CG2278" s="69"/>
      <c r="CH2278" s="69"/>
      <c r="CI2278" s="69"/>
      <c r="CJ2278" s="69"/>
      <c r="CK2278" s="69"/>
      <c r="CL2278" s="83"/>
      <c r="CM2278" s="69"/>
    </row>
    <row r="2279" spans="10:91" x14ac:dyDescent="0.25">
      <c r="J2279" s="45"/>
      <c r="K2279" s="45"/>
      <c r="L2279" s="45"/>
      <c r="M2279" s="45"/>
      <c r="N2279" s="45"/>
      <c r="O2279" s="45"/>
      <c r="P2279" s="45"/>
      <c r="Q2279" s="45"/>
      <c r="R2279" s="45"/>
      <c r="AO2279" s="34"/>
      <c r="AP2279" s="34"/>
      <c r="AQ2279" s="34"/>
      <c r="AR2279" s="34"/>
      <c r="BR2279" s="69"/>
      <c r="BS2279" s="69"/>
      <c r="BT2279" s="69"/>
      <c r="BU2279" s="69"/>
      <c r="BV2279" s="69"/>
      <c r="BW2279" s="69"/>
      <c r="BX2279" s="69"/>
      <c r="BY2279" s="69"/>
      <c r="BZ2279" s="69"/>
      <c r="CA2279" s="69"/>
      <c r="CB2279" s="69"/>
      <c r="CC2279" s="69"/>
      <c r="CD2279" s="69"/>
      <c r="CE2279" s="69"/>
      <c r="CF2279" s="69"/>
      <c r="CG2279" s="69"/>
      <c r="CH2279" s="69"/>
      <c r="CI2279" s="69"/>
      <c r="CJ2279" s="69"/>
      <c r="CK2279" s="69"/>
      <c r="CL2279" s="83"/>
      <c r="CM2279" s="69"/>
    </row>
    <row r="2280" spans="10:91" x14ac:dyDescent="0.25">
      <c r="J2280" s="45"/>
      <c r="K2280" s="45"/>
      <c r="L2280" s="45"/>
      <c r="M2280" s="45"/>
      <c r="N2280" s="45"/>
      <c r="O2280" s="45"/>
      <c r="P2280" s="45"/>
      <c r="Q2280" s="45"/>
      <c r="R2280" s="45"/>
      <c r="AO2280" s="34"/>
      <c r="AP2280" s="34"/>
      <c r="AQ2280" s="34"/>
      <c r="AR2280" s="34"/>
      <c r="BR2280" s="69"/>
      <c r="BS2280" s="69"/>
      <c r="BT2280" s="69"/>
      <c r="BU2280" s="69"/>
      <c r="BV2280" s="69"/>
      <c r="BW2280" s="69"/>
      <c r="BX2280" s="69"/>
      <c r="BY2280" s="69"/>
      <c r="BZ2280" s="69"/>
      <c r="CA2280" s="69"/>
      <c r="CB2280" s="69"/>
      <c r="CC2280" s="69"/>
      <c r="CD2280" s="69"/>
      <c r="CE2280" s="69"/>
      <c r="CF2280" s="69"/>
      <c r="CG2280" s="69"/>
      <c r="CH2280" s="69"/>
      <c r="CI2280" s="69"/>
      <c r="CJ2280" s="69"/>
      <c r="CK2280" s="69"/>
      <c r="CL2280" s="83"/>
      <c r="CM2280" s="69"/>
    </row>
    <row r="2281" spans="10:91" x14ac:dyDescent="0.25">
      <c r="J2281" s="45"/>
      <c r="K2281" s="45"/>
      <c r="L2281" s="45"/>
      <c r="M2281" s="45"/>
      <c r="N2281" s="45"/>
      <c r="O2281" s="45"/>
      <c r="P2281" s="45"/>
      <c r="Q2281" s="45"/>
      <c r="R2281" s="45"/>
      <c r="AO2281" s="34"/>
      <c r="AP2281" s="34"/>
      <c r="AQ2281" s="34"/>
      <c r="AR2281" s="34"/>
      <c r="BR2281" s="69"/>
      <c r="BS2281" s="69"/>
      <c r="BT2281" s="69"/>
      <c r="BU2281" s="69"/>
      <c r="BV2281" s="69"/>
      <c r="BW2281" s="69"/>
      <c r="BX2281" s="69"/>
      <c r="BY2281" s="69"/>
      <c r="BZ2281" s="69"/>
      <c r="CA2281" s="69"/>
      <c r="CB2281" s="69"/>
      <c r="CC2281" s="69"/>
      <c r="CD2281" s="69"/>
      <c r="CE2281" s="69"/>
      <c r="CF2281" s="69"/>
      <c r="CG2281" s="69"/>
      <c r="CH2281" s="69"/>
      <c r="CI2281" s="69"/>
      <c r="CJ2281" s="69"/>
      <c r="CK2281" s="69"/>
      <c r="CL2281" s="83"/>
      <c r="CM2281" s="69"/>
    </row>
    <row r="2282" spans="10:91" x14ac:dyDescent="0.25">
      <c r="J2282" s="45"/>
      <c r="K2282" s="45"/>
      <c r="L2282" s="45"/>
      <c r="M2282" s="45"/>
      <c r="N2282" s="45"/>
      <c r="O2282" s="45"/>
      <c r="P2282" s="45"/>
      <c r="Q2282" s="45"/>
      <c r="R2282" s="45"/>
      <c r="AO2282" s="34"/>
      <c r="AP2282" s="34"/>
      <c r="AQ2282" s="34"/>
      <c r="AR2282" s="34"/>
      <c r="BR2282" s="69"/>
      <c r="BS2282" s="69"/>
      <c r="BT2282" s="69"/>
      <c r="BU2282" s="69"/>
      <c r="BV2282" s="69"/>
      <c r="BW2282" s="69"/>
      <c r="BX2282" s="69"/>
      <c r="BY2282" s="69"/>
      <c r="BZ2282" s="69"/>
      <c r="CA2282" s="69"/>
      <c r="CB2282" s="69"/>
      <c r="CC2282" s="69"/>
      <c r="CD2282" s="69"/>
      <c r="CE2282" s="69"/>
      <c r="CF2282" s="69"/>
      <c r="CG2282" s="69"/>
      <c r="CH2282" s="69"/>
      <c r="CI2282" s="69"/>
      <c r="CJ2282" s="69"/>
      <c r="CK2282" s="69"/>
      <c r="CL2282" s="83"/>
      <c r="CM2282" s="69"/>
    </row>
    <row r="2283" spans="10:91" x14ac:dyDescent="0.25">
      <c r="J2283" s="45"/>
      <c r="K2283" s="45"/>
      <c r="L2283" s="45"/>
      <c r="M2283" s="45"/>
      <c r="N2283" s="45"/>
      <c r="O2283" s="45"/>
      <c r="P2283" s="45"/>
      <c r="Q2283" s="45"/>
      <c r="R2283" s="45"/>
      <c r="AO2283" s="34"/>
      <c r="AP2283" s="34"/>
      <c r="AQ2283" s="34"/>
      <c r="AR2283" s="34"/>
      <c r="BR2283" s="69"/>
      <c r="BS2283" s="69"/>
      <c r="BT2283" s="69"/>
      <c r="BU2283" s="69"/>
      <c r="BV2283" s="69"/>
      <c r="BW2283" s="69"/>
      <c r="BX2283" s="69"/>
      <c r="BY2283" s="69"/>
      <c r="BZ2283" s="69"/>
      <c r="CA2283" s="69"/>
      <c r="CB2283" s="69"/>
      <c r="CC2283" s="69"/>
      <c r="CD2283" s="69"/>
      <c r="CE2283" s="69"/>
      <c r="CF2283" s="69"/>
      <c r="CG2283" s="69"/>
      <c r="CH2283" s="69"/>
      <c r="CI2283" s="69"/>
      <c r="CJ2283" s="69"/>
      <c r="CK2283" s="69"/>
      <c r="CL2283" s="83"/>
      <c r="CM2283" s="69"/>
    </row>
    <row r="2284" spans="10:91" x14ac:dyDescent="0.25">
      <c r="J2284" s="45"/>
      <c r="K2284" s="45"/>
      <c r="L2284" s="45"/>
      <c r="M2284" s="45"/>
      <c r="N2284" s="45"/>
      <c r="O2284" s="45"/>
      <c r="P2284" s="45"/>
      <c r="Q2284" s="45"/>
      <c r="R2284" s="45"/>
      <c r="AO2284" s="34"/>
      <c r="AP2284" s="34"/>
      <c r="AQ2284" s="34"/>
      <c r="AR2284" s="34"/>
      <c r="BR2284" s="69"/>
      <c r="BS2284" s="69"/>
      <c r="BT2284" s="69"/>
      <c r="BU2284" s="69"/>
      <c r="BV2284" s="69"/>
      <c r="BW2284" s="69"/>
      <c r="BX2284" s="69"/>
      <c r="BY2284" s="69"/>
      <c r="BZ2284" s="69"/>
      <c r="CA2284" s="69"/>
      <c r="CB2284" s="69"/>
      <c r="CC2284" s="69"/>
      <c r="CD2284" s="69"/>
      <c r="CE2284" s="69"/>
      <c r="CF2284" s="69"/>
      <c r="CG2284" s="69"/>
      <c r="CH2284" s="69"/>
      <c r="CI2284" s="69"/>
      <c r="CJ2284" s="69"/>
      <c r="CK2284" s="69"/>
      <c r="CL2284" s="83"/>
      <c r="CM2284" s="69"/>
    </row>
    <row r="2285" spans="10:91" x14ac:dyDescent="0.25">
      <c r="J2285" s="45"/>
      <c r="K2285" s="45"/>
      <c r="L2285" s="45"/>
      <c r="M2285" s="45"/>
      <c r="N2285" s="45"/>
      <c r="O2285" s="45"/>
      <c r="P2285" s="45"/>
      <c r="Q2285" s="45"/>
      <c r="R2285" s="45"/>
      <c r="AO2285" s="34"/>
      <c r="AP2285" s="34"/>
      <c r="AQ2285" s="34"/>
      <c r="AR2285" s="34"/>
      <c r="BR2285" s="69"/>
      <c r="BS2285" s="69"/>
      <c r="BT2285" s="69"/>
      <c r="BU2285" s="69"/>
      <c r="BV2285" s="69"/>
      <c r="BW2285" s="69"/>
      <c r="BX2285" s="69"/>
      <c r="BY2285" s="69"/>
      <c r="BZ2285" s="69"/>
      <c r="CA2285" s="69"/>
      <c r="CB2285" s="69"/>
      <c r="CC2285" s="69"/>
      <c r="CD2285" s="69"/>
      <c r="CE2285" s="69"/>
      <c r="CF2285" s="69"/>
      <c r="CG2285" s="69"/>
      <c r="CH2285" s="69"/>
      <c r="CI2285" s="69"/>
      <c r="CJ2285" s="69"/>
      <c r="CK2285" s="69"/>
      <c r="CL2285" s="83"/>
      <c r="CM2285" s="69"/>
    </row>
    <row r="2286" spans="10:91" x14ac:dyDescent="0.25">
      <c r="J2286" s="45"/>
      <c r="K2286" s="45"/>
      <c r="L2286" s="45"/>
      <c r="M2286" s="45"/>
      <c r="N2286" s="45"/>
      <c r="O2286" s="45"/>
      <c r="P2286" s="45"/>
      <c r="Q2286" s="45"/>
      <c r="R2286" s="45"/>
      <c r="AO2286" s="34"/>
      <c r="AP2286" s="34"/>
      <c r="AQ2286" s="34"/>
      <c r="AR2286" s="34"/>
      <c r="BR2286" s="69"/>
      <c r="BS2286" s="69"/>
      <c r="BT2286" s="69"/>
      <c r="BU2286" s="69"/>
      <c r="BV2286" s="69"/>
      <c r="BW2286" s="69"/>
      <c r="BX2286" s="69"/>
      <c r="BY2286" s="69"/>
      <c r="BZ2286" s="69"/>
      <c r="CA2286" s="69"/>
      <c r="CB2286" s="69"/>
      <c r="CC2286" s="69"/>
      <c r="CD2286" s="69"/>
      <c r="CE2286" s="69"/>
      <c r="CF2286" s="69"/>
      <c r="CG2286" s="69"/>
      <c r="CH2286" s="69"/>
      <c r="CI2286" s="69"/>
      <c r="CJ2286" s="69"/>
      <c r="CK2286" s="69"/>
      <c r="CL2286" s="83"/>
      <c r="CM2286" s="69"/>
    </row>
    <row r="2287" spans="10:91" x14ac:dyDescent="0.25">
      <c r="J2287" s="45"/>
      <c r="K2287" s="45"/>
      <c r="L2287" s="45"/>
      <c r="M2287" s="45"/>
      <c r="N2287" s="45"/>
      <c r="O2287" s="45"/>
      <c r="P2287" s="45"/>
      <c r="Q2287" s="45"/>
      <c r="R2287" s="45"/>
      <c r="AO2287" s="34"/>
      <c r="AP2287" s="34"/>
      <c r="AQ2287" s="34"/>
      <c r="AR2287" s="34"/>
      <c r="BR2287" s="69"/>
      <c r="BS2287" s="69"/>
      <c r="BT2287" s="69"/>
      <c r="BU2287" s="69"/>
      <c r="BV2287" s="69"/>
      <c r="BW2287" s="69"/>
      <c r="BX2287" s="69"/>
      <c r="BY2287" s="69"/>
      <c r="BZ2287" s="69"/>
      <c r="CA2287" s="69"/>
      <c r="CB2287" s="69"/>
      <c r="CC2287" s="69"/>
      <c r="CD2287" s="69"/>
      <c r="CE2287" s="69"/>
      <c r="CF2287" s="69"/>
      <c r="CG2287" s="69"/>
      <c r="CH2287" s="69"/>
      <c r="CI2287" s="69"/>
      <c r="CJ2287" s="69"/>
      <c r="CK2287" s="69"/>
      <c r="CL2287" s="83"/>
      <c r="CM2287" s="69"/>
    </row>
    <row r="2288" spans="10:91" x14ac:dyDescent="0.25">
      <c r="J2288" s="45"/>
      <c r="K2288" s="45"/>
      <c r="L2288" s="45"/>
      <c r="M2288" s="45"/>
      <c r="N2288" s="45"/>
      <c r="O2288" s="45"/>
      <c r="P2288" s="45"/>
      <c r="Q2288" s="45"/>
      <c r="R2288" s="45"/>
      <c r="AO2288" s="34"/>
      <c r="AP2288" s="34"/>
      <c r="AQ2288" s="34"/>
      <c r="AR2288" s="34"/>
      <c r="BR2288" s="69"/>
      <c r="BS2288" s="69"/>
      <c r="BT2288" s="69"/>
      <c r="BU2288" s="69"/>
      <c r="BV2288" s="69"/>
      <c r="BW2288" s="69"/>
      <c r="BX2288" s="69"/>
      <c r="BY2288" s="69"/>
      <c r="BZ2288" s="69"/>
      <c r="CA2288" s="69"/>
      <c r="CB2288" s="69"/>
      <c r="CC2288" s="69"/>
      <c r="CD2288" s="69"/>
      <c r="CE2288" s="69"/>
      <c r="CF2288" s="69"/>
      <c r="CG2288" s="69"/>
      <c r="CH2288" s="69"/>
      <c r="CI2288" s="69"/>
      <c r="CJ2288" s="69"/>
      <c r="CK2288" s="69"/>
      <c r="CL2288" s="83"/>
      <c r="CM2288" s="69"/>
    </row>
    <row r="2289" spans="10:91" x14ac:dyDescent="0.25">
      <c r="J2289" s="45"/>
      <c r="K2289" s="45"/>
      <c r="L2289" s="45"/>
      <c r="M2289" s="45"/>
      <c r="N2289" s="45"/>
      <c r="O2289" s="45"/>
      <c r="P2289" s="45"/>
      <c r="Q2289" s="45"/>
      <c r="R2289" s="45"/>
      <c r="AO2289" s="34"/>
      <c r="AP2289" s="34"/>
      <c r="AQ2289" s="34"/>
      <c r="AR2289" s="34"/>
      <c r="BR2289" s="69"/>
      <c r="BS2289" s="69"/>
      <c r="BT2289" s="69"/>
      <c r="BU2289" s="69"/>
      <c r="BV2289" s="69"/>
      <c r="BW2289" s="69"/>
      <c r="BX2289" s="69"/>
      <c r="BY2289" s="69"/>
      <c r="BZ2289" s="69"/>
      <c r="CA2289" s="69"/>
      <c r="CB2289" s="69"/>
      <c r="CC2289" s="69"/>
      <c r="CD2289" s="69"/>
      <c r="CE2289" s="69"/>
      <c r="CF2289" s="69"/>
      <c r="CG2289" s="69"/>
      <c r="CH2289" s="69"/>
      <c r="CI2289" s="69"/>
      <c r="CJ2289" s="69"/>
      <c r="CK2289" s="69"/>
      <c r="CL2289" s="83"/>
      <c r="CM2289" s="69"/>
    </row>
    <row r="2290" spans="10:91" x14ac:dyDescent="0.25">
      <c r="J2290" s="45"/>
      <c r="K2290" s="45"/>
      <c r="L2290" s="45"/>
      <c r="M2290" s="45"/>
      <c r="N2290" s="45"/>
      <c r="O2290" s="45"/>
      <c r="P2290" s="45"/>
      <c r="Q2290" s="45"/>
      <c r="R2290" s="45"/>
      <c r="AO2290" s="34"/>
      <c r="AP2290" s="34"/>
      <c r="AQ2290" s="34"/>
      <c r="AR2290" s="34"/>
      <c r="BR2290" s="69"/>
      <c r="BS2290" s="69"/>
      <c r="BT2290" s="69"/>
      <c r="BU2290" s="69"/>
      <c r="BV2290" s="69"/>
      <c r="BW2290" s="69"/>
      <c r="BX2290" s="69"/>
      <c r="BY2290" s="69"/>
      <c r="BZ2290" s="69"/>
      <c r="CA2290" s="69"/>
      <c r="CB2290" s="69"/>
      <c r="CC2290" s="69"/>
      <c r="CD2290" s="69"/>
      <c r="CE2290" s="69"/>
      <c r="CF2290" s="69"/>
      <c r="CG2290" s="69"/>
      <c r="CH2290" s="69"/>
      <c r="CI2290" s="69"/>
      <c r="CJ2290" s="69"/>
      <c r="CK2290" s="69"/>
      <c r="CL2290" s="83"/>
      <c r="CM2290" s="69"/>
    </row>
    <row r="2291" spans="10:91" x14ac:dyDescent="0.25">
      <c r="J2291" s="45"/>
      <c r="K2291" s="45"/>
      <c r="L2291" s="45"/>
      <c r="M2291" s="45"/>
      <c r="N2291" s="45"/>
      <c r="O2291" s="45"/>
      <c r="P2291" s="45"/>
      <c r="Q2291" s="45"/>
      <c r="R2291" s="45"/>
      <c r="AO2291" s="34"/>
      <c r="AP2291" s="34"/>
      <c r="AQ2291" s="34"/>
      <c r="AR2291" s="34"/>
      <c r="BR2291" s="69"/>
      <c r="BS2291" s="69"/>
      <c r="BT2291" s="69"/>
      <c r="BU2291" s="69"/>
      <c r="BV2291" s="69"/>
      <c r="BW2291" s="69"/>
      <c r="BX2291" s="69"/>
      <c r="BY2291" s="69"/>
      <c r="BZ2291" s="69"/>
      <c r="CA2291" s="69"/>
      <c r="CB2291" s="69"/>
      <c r="CC2291" s="69"/>
      <c r="CD2291" s="69"/>
      <c r="CE2291" s="69"/>
      <c r="CF2291" s="69"/>
      <c r="CG2291" s="69"/>
      <c r="CH2291" s="69"/>
      <c r="CI2291" s="69"/>
      <c r="CJ2291" s="69"/>
      <c r="CK2291" s="69"/>
      <c r="CL2291" s="83"/>
      <c r="CM2291" s="69"/>
    </row>
    <row r="2292" spans="10:91" x14ac:dyDescent="0.25">
      <c r="J2292" s="45"/>
      <c r="K2292" s="45"/>
      <c r="L2292" s="45"/>
      <c r="M2292" s="45"/>
      <c r="N2292" s="45"/>
      <c r="O2292" s="45"/>
      <c r="P2292" s="45"/>
      <c r="Q2292" s="45"/>
      <c r="R2292" s="45"/>
      <c r="AO2292" s="34"/>
      <c r="AP2292" s="34"/>
      <c r="AQ2292" s="34"/>
      <c r="AR2292" s="34"/>
      <c r="BR2292" s="69"/>
      <c r="BS2292" s="69"/>
      <c r="BT2292" s="69"/>
      <c r="BU2292" s="69"/>
      <c r="BV2292" s="69"/>
      <c r="BW2292" s="69"/>
      <c r="BX2292" s="69"/>
      <c r="BY2292" s="69"/>
      <c r="BZ2292" s="69"/>
      <c r="CA2292" s="69"/>
      <c r="CB2292" s="69"/>
      <c r="CC2292" s="69"/>
      <c r="CD2292" s="69"/>
      <c r="CE2292" s="69"/>
      <c r="CF2292" s="69"/>
      <c r="CG2292" s="69"/>
      <c r="CH2292" s="69"/>
      <c r="CI2292" s="69"/>
      <c r="CJ2292" s="69"/>
      <c r="CK2292" s="69"/>
      <c r="CL2292" s="83"/>
      <c r="CM2292" s="69"/>
    </row>
    <row r="2293" spans="10:91" x14ac:dyDescent="0.25">
      <c r="J2293" s="45"/>
      <c r="K2293" s="45"/>
      <c r="L2293" s="45"/>
      <c r="M2293" s="45"/>
      <c r="N2293" s="45"/>
      <c r="O2293" s="45"/>
      <c r="P2293" s="45"/>
      <c r="Q2293" s="45"/>
      <c r="R2293" s="45"/>
      <c r="AO2293" s="34"/>
      <c r="AP2293" s="34"/>
      <c r="AQ2293" s="34"/>
      <c r="AR2293" s="34"/>
      <c r="BR2293" s="69"/>
      <c r="BS2293" s="69"/>
      <c r="BT2293" s="69"/>
      <c r="BU2293" s="69"/>
      <c r="BV2293" s="69"/>
      <c r="BW2293" s="69"/>
      <c r="BX2293" s="69"/>
      <c r="BY2293" s="69"/>
      <c r="BZ2293" s="69"/>
      <c r="CA2293" s="69"/>
      <c r="CB2293" s="69"/>
      <c r="CC2293" s="69"/>
      <c r="CD2293" s="69"/>
      <c r="CE2293" s="69"/>
      <c r="CF2293" s="69"/>
      <c r="CG2293" s="69"/>
      <c r="CH2293" s="69"/>
      <c r="CI2293" s="69"/>
      <c r="CJ2293" s="69"/>
      <c r="CK2293" s="69"/>
      <c r="CL2293" s="83"/>
      <c r="CM2293" s="69"/>
    </row>
    <row r="2294" spans="10:91" x14ac:dyDescent="0.25">
      <c r="J2294" s="45"/>
      <c r="K2294" s="45"/>
      <c r="L2294" s="45"/>
      <c r="M2294" s="45"/>
      <c r="N2294" s="45"/>
      <c r="O2294" s="45"/>
      <c r="P2294" s="45"/>
      <c r="Q2294" s="45"/>
      <c r="R2294" s="45"/>
      <c r="AO2294" s="34"/>
      <c r="AP2294" s="34"/>
      <c r="AQ2294" s="34"/>
      <c r="AR2294" s="34"/>
      <c r="BR2294" s="69"/>
      <c r="BS2294" s="69"/>
      <c r="BT2294" s="69"/>
      <c r="BU2294" s="69"/>
      <c r="BV2294" s="69"/>
      <c r="BW2294" s="69"/>
      <c r="BX2294" s="69"/>
      <c r="BY2294" s="69"/>
      <c r="BZ2294" s="69"/>
      <c r="CA2294" s="69"/>
      <c r="CB2294" s="69"/>
      <c r="CC2294" s="69"/>
      <c r="CD2294" s="69"/>
      <c r="CE2294" s="69"/>
      <c r="CF2294" s="69"/>
      <c r="CG2294" s="69"/>
      <c r="CH2294" s="69"/>
      <c r="CI2294" s="69"/>
      <c r="CJ2294" s="69"/>
      <c r="CK2294" s="69"/>
      <c r="CL2294" s="83"/>
      <c r="CM2294" s="69"/>
    </row>
    <row r="2295" spans="10:91" x14ac:dyDescent="0.25">
      <c r="J2295" s="45"/>
      <c r="K2295" s="45"/>
      <c r="L2295" s="45"/>
      <c r="M2295" s="45"/>
      <c r="N2295" s="45"/>
      <c r="O2295" s="45"/>
      <c r="P2295" s="45"/>
      <c r="Q2295" s="45"/>
      <c r="R2295" s="45"/>
      <c r="AO2295" s="34"/>
      <c r="AP2295" s="34"/>
      <c r="AQ2295" s="34"/>
      <c r="AR2295" s="34"/>
      <c r="BR2295" s="69"/>
      <c r="BS2295" s="69"/>
      <c r="BT2295" s="69"/>
      <c r="BU2295" s="69"/>
      <c r="BV2295" s="69"/>
      <c r="BW2295" s="69"/>
      <c r="BX2295" s="69"/>
      <c r="BY2295" s="69"/>
      <c r="BZ2295" s="69"/>
      <c r="CA2295" s="69"/>
      <c r="CB2295" s="69"/>
      <c r="CC2295" s="69"/>
      <c r="CD2295" s="69"/>
      <c r="CE2295" s="69"/>
      <c r="CF2295" s="69"/>
      <c r="CG2295" s="69"/>
      <c r="CH2295" s="69"/>
      <c r="CI2295" s="69"/>
      <c r="CJ2295" s="69"/>
      <c r="CK2295" s="69"/>
      <c r="CL2295" s="83"/>
      <c r="CM2295" s="69"/>
    </row>
    <row r="2296" spans="10:91" x14ac:dyDescent="0.25">
      <c r="J2296" s="45"/>
      <c r="K2296" s="45"/>
      <c r="L2296" s="45"/>
      <c r="M2296" s="45"/>
      <c r="N2296" s="45"/>
      <c r="O2296" s="45"/>
      <c r="P2296" s="45"/>
      <c r="Q2296" s="45"/>
      <c r="R2296" s="45"/>
      <c r="AO2296" s="34"/>
      <c r="AP2296" s="34"/>
      <c r="AQ2296" s="34"/>
      <c r="AR2296" s="34"/>
      <c r="BR2296" s="69"/>
      <c r="BS2296" s="69"/>
      <c r="BT2296" s="69"/>
      <c r="BU2296" s="69"/>
      <c r="BV2296" s="69"/>
      <c r="BW2296" s="69"/>
      <c r="BX2296" s="69"/>
      <c r="BY2296" s="69"/>
      <c r="BZ2296" s="69"/>
      <c r="CA2296" s="69"/>
      <c r="CB2296" s="69"/>
      <c r="CC2296" s="69"/>
      <c r="CD2296" s="69"/>
      <c r="CE2296" s="69"/>
      <c r="CF2296" s="69"/>
      <c r="CG2296" s="69"/>
      <c r="CH2296" s="69"/>
      <c r="CI2296" s="69"/>
      <c r="CJ2296" s="69"/>
      <c r="CK2296" s="69"/>
      <c r="CL2296" s="83"/>
      <c r="CM2296" s="69"/>
    </row>
    <row r="2297" spans="10:91" x14ac:dyDescent="0.25">
      <c r="J2297" s="45"/>
      <c r="K2297" s="45"/>
      <c r="L2297" s="45"/>
      <c r="M2297" s="45"/>
      <c r="N2297" s="45"/>
      <c r="O2297" s="45"/>
      <c r="P2297" s="45"/>
      <c r="Q2297" s="45"/>
      <c r="R2297" s="45"/>
      <c r="AO2297" s="34"/>
      <c r="AP2297" s="34"/>
      <c r="AQ2297" s="34"/>
      <c r="AR2297" s="34"/>
      <c r="BR2297" s="69"/>
      <c r="BS2297" s="69"/>
      <c r="BT2297" s="69"/>
      <c r="BU2297" s="69"/>
      <c r="BV2297" s="69"/>
      <c r="BW2297" s="69"/>
      <c r="BX2297" s="69"/>
      <c r="BY2297" s="69"/>
      <c r="BZ2297" s="69"/>
      <c r="CA2297" s="69"/>
      <c r="CB2297" s="69"/>
      <c r="CC2297" s="69"/>
      <c r="CD2297" s="69"/>
      <c r="CE2297" s="69"/>
      <c r="CF2297" s="69"/>
      <c r="CG2297" s="69"/>
      <c r="CH2297" s="69"/>
      <c r="CI2297" s="69"/>
      <c r="CJ2297" s="69"/>
      <c r="CK2297" s="69"/>
      <c r="CL2297" s="83"/>
      <c r="CM2297" s="69"/>
    </row>
    <row r="2298" spans="10:91" x14ac:dyDescent="0.25">
      <c r="J2298" s="45"/>
      <c r="K2298" s="45"/>
      <c r="L2298" s="45"/>
      <c r="M2298" s="45"/>
      <c r="N2298" s="45"/>
      <c r="O2298" s="45"/>
      <c r="P2298" s="45"/>
      <c r="Q2298" s="45"/>
      <c r="R2298" s="45"/>
      <c r="AO2298" s="34"/>
      <c r="AP2298" s="34"/>
      <c r="AQ2298" s="34"/>
      <c r="AR2298" s="34"/>
      <c r="BR2298" s="69"/>
      <c r="BS2298" s="69"/>
      <c r="BT2298" s="69"/>
      <c r="BU2298" s="69"/>
      <c r="BV2298" s="69"/>
      <c r="BW2298" s="69"/>
      <c r="BX2298" s="69"/>
      <c r="BY2298" s="69"/>
      <c r="BZ2298" s="69"/>
      <c r="CA2298" s="69"/>
      <c r="CB2298" s="69"/>
      <c r="CC2298" s="69"/>
      <c r="CD2298" s="69"/>
      <c r="CE2298" s="69"/>
      <c r="CF2298" s="69"/>
      <c r="CG2298" s="69"/>
      <c r="CH2298" s="69"/>
      <c r="CI2298" s="69"/>
      <c r="CJ2298" s="69"/>
      <c r="CK2298" s="69"/>
      <c r="CL2298" s="83"/>
      <c r="CM2298" s="69"/>
    </row>
    <row r="2299" spans="10:91" x14ac:dyDescent="0.25">
      <c r="J2299" s="45"/>
      <c r="K2299" s="45"/>
      <c r="L2299" s="45"/>
      <c r="M2299" s="45"/>
      <c r="N2299" s="45"/>
      <c r="O2299" s="45"/>
      <c r="P2299" s="45"/>
      <c r="Q2299" s="45"/>
      <c r="R2299" s="45"/>
      <c r="AO2299" s="34"/>
      <c r="AP2299" s="34"/>
      <c r="AQ2299" s="34"/>
      <c r="AR2299" s="34"/>
      <c r="BR2299" s="69"/>
      <c r="BS2299" s="69"/>
      <c r="BT2299" s="69"/>
      <c r="BU2299" s="69"/>
      <c r="BV2299" s="69"/>
      <c r="BW2299" s="69"/>
      <c r="BX2299" s="69"/>
      <c r="BY2299" s="69"/>
      <c r="BZ2299" s="69"/>
      <c r="CA2299" s="69"/>
      <c r="CB2299" s="69"/>
      <c r="CC2299" s="69"/>
      <c r="CD2299" s="69"/>
      <c r="CE2299" s="69"/>
      <c r="CF2299" s="69"/>
      <c r="CG2299" s="69"/>
      <c r="CH2299" s="69"/>
      <c r="CI2299" s="69"/>
      <c r="CJ2299" s="69"/>
      <c r="CK2299" s="69"/>
      <c r="CL2299" s="83"/>
      <c r="CM2299" s="69"/>
    </row>
    <row r="2300" spans="10:91" x14ac:dyDescent="0.25">
      <c r="J2300" s="45"/>
      <c r="K2300" s="45"/>
      <c r="L2300" s="45"/>
      <c r="M2300" s="45"/>
      <c r="N2300" s="45"/>
      <c r="O2300" s="45"/>
      <c r="P2300" s="45"/>
      <c r="Q2300" s="45"/>
      <c r="R2300" s="45"/>
      <c r="AO2300" s="34"/>
      <c r="AP2300" s="34"/>
      <c r="AQ2300" s="34"/>
      <c r="AR2300" s="34"/>
      <c r="BR2300" s="69"/>
      <c r="BS2300" s="69"/>
      <c r="BT2300" s="69"/>
      <c r="BU2300" s="69"/>
      <c r="BV2300" s="69"/>
      <c r="BW2300" s="69"/>
      <c r="BX2300" s="69"/>
      <c r="BY2300" s="69"/>
      <c r="BZ2300" s="69"/>
      <c r="CA2300" s="69"/>
      <c r="CB2300" s="69"/>
      <c r="CC2300" s="69"/>
      <c r="CD2300" s="69"/>
      <c r="CE2300" s="69"/>
      <c r="CF2300" s="69"/>
      <c r="CG2300" s="69"/>
      <c r="CH2300" s="69"/>
      <c r="CI2300" s="69"/>
      <c r="CJ2300" s="69"/>
      <c r="CK2300" s="69"/>
      <c r="CL2300" s="83"/>
      <c r="CM2300" s="69"/>
    </row>
    <row r="2301" spans="10:91" x14ac:dyDescent="0.25">
      <c r="J2301" s="45"/>
      <c r="K2301" s="45"/>
      <c r="L2301" s="45"/>
      <c r="M2301" s="45"/>
      <c r="N2301" s="45"/>
      <c r="O2301" s="45"/>
      <c r="P2301" s="45"/>
      <c r="Q2301" s="45"/>
      <c r="R2301" s="45"/>
      <c r="AO2301" s="34"/>
      <c r="AP2301" s="34"/>
      <c r="AQ2301" s="34"/>
      <c r="AR2301" s="34"/>
      <c r="BR2301" s="69"/>
      <c r="BS2301" s="69"/>
      <c r="BT2301" s="69"/>
      <c r="BU2301" s="69"/>
      <c r="BV2301" s="69"/>
      <c r="BW2301" s="69"/>
      <c r="BX2301" s="69"/>
      <c r="BY2301" s="69"/>
      <c r="BZ2301" s="69"/>
      <c r="CA2301" s="69"/>
      <c r="CB2301" s="69"/>
      <c r="CC2301" s="69"/>
      <c r="CD2301" s="69"/>
      <c r="CE2301" s="69"/>
      <c r="CF2301" s="69"/>
      <c r="CG2301" s="69"/>
      <c r="CH2301" s="69"/>
      <c r="CI2301" s="69"/>
      <c r="CJ2301" s="69"/>
      <c r="CK2301" s="69"/>
      <c r="CL2301" s="83"/>
      <c r="CM2301" s="69"/>
    </row>
    <row r="2302" spans="10:91" x14ac:dyDescent="0.25">
      <c r="J2302" s="45"/>
      <c r="K2302" s="45"/>
      <c r="L2302" s="45"/>
      <c r="M2302" s="45"/>
      <c r="N2302" s="45"/>
      <c r="O2302" s="45"/>
      <c r="P2302" s="45"/>
      <c r="Q2302" s="45"/>
      <c r="R2302" s="45"/>
      <c r="AO2302" s="34"/>
      <c r="AP2302" s="34"/>
      <c r="AQ2302" s="34"/>
      <c r="AR2302" s="34"/>
      <c r="BR2302" s="69"/>
      <c r="BS2302" s="69"/>
      <c r="BT2302" s="69"/>
      <c r="BU2302" s="69"/>
      <c r="BV2302" s="69"/>
      <c r="BW2302" s="69"/>
      <c r="BX2302" s="69"/>
      <c r="BY2302" s="69"/>
      <c r="BZ2302" s="69"/>
      <c r="CA2302" s="69"/>
      <c r="CB2302" s="69"/>
      <c r="CC2302" s="69"/>
      <c r="CD2302" s="69"/>
      <c r="CE2302" s="69"/>
      <c r="CF2302" s="69"/>
      <c r="CG2302" s="69"/>
      <c r="CH2302" s="69"/>
      <c r="CI2302" s="69"/>
      <c r="CJ2302" s="69"/>
      <c r="CK2302" s="69"/>
      <c r="CL2302" s="83"/>
      <c r="CM2302" s="69"/>
    </row>
    <row r="2303" spans="10:91" x14ac:dyDescent="0.25">
      <c r="J2303" s="45"/>
      <c r="K2303" s="45"/>
      <c r="L2303" s="45"/>
      <c r="M2303" s="45"/>
      <c r="N2303" s="45"/>
      <c r="O2303" s="45"/>
      <c r="P2303" s="45"/>
      <c r="Q2303" s="45"/>
      <c r="R2303" s="45"/>
      <c r="AO2303" s="34"/>
      <c r="AP2303" s="34"/>
      <c r="AQ2303" s="34"/>
      <c r="AR2303" s="34"/>
      <c r="BR2303" s="69"/>
      <c r="BS2303" s="69"/>
      <c r="BT2303" s="69"/>
      <c r="BU2303" s="69"/>
      <c r="BV2303" s="69"/>
      <c r="BW2303" s="69"/>
      <c r="BX2303" s="69"/>
      <c r="BY2303" s="69"/>
      <c r="BZ2303" s="69"/>
      <c r="CA2303" s="69"/>
      <c r="CB2303" s="69"/>
      <c r="CC2303" s="69"/>
      <c r="CD2303" s="69"/>
      <c r="CE2303" s="69"/>
      <c r="CF2303" s="69"/>
      <c r="CG2303" s="69"/>
      <c r="CH2303" s="69"/>
      <c r="CI2303" s="69"/>
      <c r="CJ2303" s="69"/>
      <c r="CK2303" s="69"/>
      <c r="CL2303" s="83"/>
      <c r="CM2303" s="69"/>
    </row>
    <row r="2304" spans="10:91" x14ac:dyDescent="0.25">
      <c r="J2304" s="45"/>
      <c r="K2304" s="45"/>
      <c r="L2304" s="45"/>
      <c r="M2304" s="45"/>
      <c r="N2304" s="45"/>
      <c r="O2304" s="45"/>
      <c r="P2304" s="45"/>
      <c r="Q2304" s="45"/>
      <c r="R2304" s="45"/>
      <c r="AO2304" s="34"/>
      <c r="AP2304" s="34"/>
      <c r="AQ2304" s="34"/>
      <c r="AR2304" s="34"/>
      <c r="BR2304" s="69"/>
      <c r="BS2304" s="69"/>
      <c r="BT2304" s="69"/>
      <c r="BU2304" s="69"/>
      <c r="BV2304" s="69"/>
      <c r="BW2304" s="69"/>
      <c r="BX2304" s="69"/>
      <c r="BY2304" s="69"/>
      <c r="BZ2304" s="69"/>
      <c r="CA2304" s="69"/>
      <c r="CB2304" s="69"/>
      <c r="CC2304" s="69"/>
      <c r="CD2304" s="69"/>
      <c r="CE2304" s="69"/>
      <c r="CF2304" s="69"/>
      <c r="CG2304" s="69"/>
      <c r="CH2304" s="69"/>
      <c r="CI2304" s="69"/>
      <c r="CJ2304" s="69"/>
      <c r="CK2304" s="69"/>
      <c r="CL2304" s="83"/>
      <c r="CM2304" s="69"/>
    </row>
    <row r="2305" spans="10:91" x14ac:dyDescent="0.25">
      <c r="J2305" s="45"/>
      <c r="K2305" s="45"/>
      <c r="L2305" s="45"/>
      <c r="M2305" s="45"/>
      <c r="N2305" s="45"/>
      <c r="O2305" s="45"/>
      <c r="P2305" s="45"/>
      <c r="Q2305" s="45"/>
      <c r="R2305" s="45"/>
      <c r="AO2305" s="34"/>
      <c r="AP2305" s="34"/>
      <c r="AQ2305" s="34"/>
      <c r="AR2305" s="34"/>
      <c r="BR2305" s="69"/>
      <c r="BS2305" s="69"/>
      <c r="BT2305" s="69"/>
      <c r="BU2305" s="69"/>
      <c r="BV2305" s="69"/>
      <c r="BW2305" s="69"/>
      <c r="BX2305" s="69"/>
      <c r="BY2305" s="69"/>
      <c r="BZ2305" s="69"/>
      <c r="CA2305" s="69"/>
      <c r="CB2305" s="69"/>
      <c r="CC2305" s="69"/>
      <c r="CD2305" s="69"/>
      <c r="CE2305" s="69"/>
      <c r="CF2305" s="69"/>
      <c r="CG2305" s="69"/>
      <c r="CH2305" s="69"/>
      <c r="CI2305" s="69"/>
      <c r="CJ2305" s="69"/>
      <c r="CK2305" s="69"/>
      <c r="CL2305" s="83"/>
      <c r="CM2305" s="69"/>
    </row>
    <row r="2306" spans="10:91" x14ac:dyDescent="0.25">
      <c r="J2306" s="45"/>
      <c r="K2306" s="45"/>
      <c r="L2306" s="45"/>
      <c r="M2306" s="45"/>
      <c r="N2306" s="45"/>
      <c r="O2306" s="45"/>
      <c r="P2306" s="45"/>
      <c r="Q2306" s="45"/>
      <c r="R2306" s="45"/>
      <c r="AO2306" s="34"/>
      <c r="AP2306" s="34"/>
      <c r="AQ2306" s="34"/>
      <c r="AR2306" s="34"/>
      <c r="BR2306" s="69"/>
      <c r="BS2306" s="69"/>
      <c r="BT2306" s="69"/>
      <c r="BU2306" s="69"/>
      <c r="BV2306" s="69"/>
      <c r="BW2306" s="69"/>
      <c r="BX2306" s="69"/>
      <c r="BY2306" s="69"/>
      <c r="BZ2306" s="69"/>
      <c r="CA2306" s="69"/>
      <c r="CB2306" s="69"/>
      <c r="CC2306" s="69"/>
      <c r="CD2306" s="69"/>
      <c r="CE2306" s="69"/>
      <c r="CF2306" s="69"/>
      <c r="CG2306" s="69"/>
      <c r="CH2306" s="69"/>
      <c r="CI2306" s="69"/>
      <c r="CJ2306" s="69"/>
      <c r="CK2306" s="69"/>
      <c r="CL2306" s="83"/>
      <c r="CM2306" s="69"/>
    </row>
    <row r="2307" spans="10:91" x14ac:dyDescent="0.25">
      <c r="J2307" s="45"/>
      <c r="K2307" s="45"/>
      <c r="L2307" s="45"/>
      <c r="M2307" s="45"/>
      <c r="N2307" s="45"/>
      <c r="O2307" s="45"/>
      <c r="P2307" s="45"/>
      <c r="Q2307" s="45"/>
      <c r="R2307" s="45"/>
      <c r="AO2307" s="34"/>
      <c r="AP2307" s="34"/>
      <c r="AQ2307" s="34"/>
      <c r="AR2307" s="34"/>
      <c r="BR2307" s="69"/>
      <c r="BS2307" s="69"/>
      <c r="BT2307" s="69"/>
      <c r="BU2307" s="69"/>
      <c r="BV2307" s="69"/>
      <c r="BW2307" s="69"/>
      <c r="BX2307" s="69"/>
      <c r="BY2307" s="69"/>
      <c r="BZ2307" s="69"/>
      <c r="CA2307" s="69"/>
      <c r="CB2307" s="69"/>
      <c r="CC2307" s="69"/>
      <c r="CD2307" s="69"/>
      <c r="CE2307" s="69"/>
      <c r="CF2307" s="69"/>
      <c r="CG2307" s="69"/>
      <c r="CH2307" s="69"/>
      <c r="CI2307" s="69"/>
      <c r="CJ2307" s="69"/>
      <c r="CK2307" s="69"/>
      <c r="CL2307" s="83"/>
      <c r="CM2307" s="69"/>
    </row>
    <row r="2308" spans="10:91" x14ac:dyDescent="0.25">
      <c r="J2308" s="45"/>
      <c r="K2308" s="45"/>
      <c r="L2308" s="45"/>
      <c r="M2308" s="45"/>
      <c r="N2308" s="45"/>
      <c r="O2308" s="45"/>
      <c r="P2308" s="45"/>
      <c r="Q2308" s="45"/>
      <c r="R2308" s="45"/>
      <c r="AO2308" s="34"/>
      <c r="AP2308" s="34"/>
      <c r="AQ2308" s="34"/>
      <c r="AR2308" s="34"/>
      <c r="BR2308" s="69"/>
      <c r="BS2308" s="69"/>
      <c r="BT2308" s="69"/>
      <c r="BU2308" s="69"/>
      <c r="BV2308" s="69"/>
      <c r="BW2308" s="69"/>
      <c r="BX2308" s="69"/>
      <c r="BY2308" s="69"/>
      <c r="BZ2308" s="69"/>
      <c r="CA2308" s="69"/>
      <c r="CB2308" s="69"/>
      <c r="CC2308" s="69"/>
      <c r="CD2308" s="69"/>
      <c r="CE2308" s="69"/>
      <c r="CF2308" s="69"/>
      <c r="CG2308" s="69"/>
      <c r="CH2308" s="69"/>
      <c r="CI2308" s="69"/>
      <c r="CJ2308" s="69"/>
      <c r="CK2308" s="69"/>
      <c r="CL2308" s="83"/>
      <c r="CM2308" s="69"/>
    </row>
    <row r="2309" spans="10:91" x14ac:dyDescent="0.25">
      <c r="J2309" s="45"/>
      <c r="K2309" s="45"/>
      <c r="L2309" s="45"/>
      <c r="M2309" s="45"/>
      <c r="N2309" s="45"/>
      <c r="O2309" s="45"/>
      <c r="P2309" s="45"/>
      <c r="Q2309" s="45"/>
      <c r="R2309" s="45"/>
      <c r="AO2309" s="34"/>
      <c r="AP2309" s="34"/>
      <c r="AQ2309" s="34"/>
      <c r="AR2309" s="34"/>
      <c r="BR2309" s="69"/>
      <c r="BS2309" s="69"/>
      <c r="BT2309" s="69"/>
      <c r="BU2309" s="69"/>
      <c r="BV2309" s="69"/>
      <c r="BW2309" s="69"/>
      <c r="BX2309" s="69"/>
      <c r="BY2309" s="69"/>
      <c r="BZ2309" s="69"/>
      <c r="CA2309" s="69"/>
      <c r="CB2309" s="69"/>
      <c r="CC2309" s="69"/>
      <c r="CD2309" s="69"/>
      <c r="CE2309" s="69"/>
      <c r="CF2309" s="69"/>
      <c r="CG2309" s="69"/>
      <c r="CH2309" s="69"/>
      <c r="CI2309" s="69"/>
      <c r="CJ2309" s="69"/>
      <c r="CK2309" s="69"/>
      <c r="CL2309" s="83"/>
      <c r="CM2309" s="69"/>
    </row>
    <row r="2310" spans="10:91" x14ac:dyDescent="0.25">
      <c r="J2310" s="45"/>
      <c r="K2310" s="45"/>
      <c r="L2310" s="45"/>
      <c r="M2310" s="45"/>
      <c r="N2310" s="45"/>
      <c r="O2310" s="45"/>
      <c r="P2310" s="45"/>
      <c r="Q2310" s="45"/>
      <c r="R2310" s="45"/>
      <c r="AO2310" s="34"/>
      <c r="AP2310" s="34"/>
      <c r="AQ2310" s="34"/>
      <c r="AR2310" s="34"/>
      <c r="BR2310" s="69"/>
      <c r="BS2310" s="69"/>
      <c r="BT2310" s="69"/>
      <c r="BU2310" s="69"/>
      <c r="BV2310" s="69"/>
      <c r="BW2310" s="69"/>
      <c r="BX2310" s="69"/>
      <c r="BY2310" s="69"/>
      <c r="BZ2310" s="69"/>
      <c r="CA2310" s="69"/>
      <c r="CB2310" s="69"/>
      <c r="CC2310" s="69"/>
      <c r="CD2310" s="69"/>
      <c r="CE2310" s="69"/>
      <c r="CF2310" s="69"/>
      <c r="CG2310" s="69"/>
      <c r="CH2310" s="69"/>
      <c r="CI2310" s="69"/>
      <c r="CJ2310" s="69"/>
      <c r="CK2310" s="69"/>
      <c r="CL2310" s="83"/>
      <c r="CM2310" s="69"/>
    </row>
    <row r="2311" spans="10:91" x14ac:dyDescent="0.25">
      <c r="J2311" s="45"/>
      <c r="K2311" s="45"/>
      <c r="L2311" s="45"/>
      <c r="M2311" s="45"/>
      <c r="N2311" s="45"/>
      <c r="O2311" s="45"/>
      <c r="P2311" s="45"/>
      <c r="Q2311" s="45"/>
      <c r="R2311" s="45"/>
      <c r="AO2311" s="34"/>
      <c r="AP2311" s="34"/>
      <c r="AQ2311" s="34"/>
      <c r="AR2311" s="34"/>
      <c r="BR2311" s="69"/>
      <c r="BS2311" s="69"/>
      <c r="BT2311" s="69"/>
      <c r="BU2311" s="69"/>
      <c r="BV2311" s="69"/>
      <c r="BW2311" s="69"/>
      <c r="BX2311" s="69"/>
      <c r="BY2311" s="69"/>
      <c r="BZ2311" s="69"/>
      <c r="CA2311" s="69"/>
      <c r="CB2311" s="69"/>
      <c r="CC2311" s="69"/>
      <c r="CD2311" s="69"/>
      <c r="CE2311" s="69"/>
      <c r="CF2311" s="69"/>
      <c r="CG2311" s="69"/>
      <c r="CH2311" s="69"/>
      <c r="CI2311" s="69"/>
      <c r="CJ2311" s="69"/>
      <c r="CK2311" s="69"/>
      <c r="CL2311" s="83"/>
      <c r="CM2311" s="69"/>
    </row>
    <row r="2312" spans="10:91" x14ac:dyDescent="0.25">
      <c r="J2312" s="45"/>
      <c r="K2312" s="45"/>
      <c r="L2312" s="45"/>
      <c r="M2312" s="45"/>
      <c r="N2312" s="45"/>
      <c r="O2312" s="45"/>
      <c r="P2312" s="45"/>
      <c r="Q2312" s="45"/>
      <c r="R2312" s="45"/>
      <c r="AO2312" s="34"/>
      <c r="AP2312" s="34"/>
      <c r="AQ2312" s="34"/>
      <c r="AR2312" s="34"/>
      <c r="BR2312" s="69"/>
      <c r="BS2312" s="69"/>
      <c r="BT2312" s="69"/>
      <c r="BU2312" s="69"/>
      <c r="BV2312" s="69"/>
      <c r="BW2312" s="69"/>
      <c r="BX2312" s="69"/>
      <c r="BY2312" s="69"/>
      <c r="BZ2312" s="69"/>
      <c r="CA2312" s="69"/>
      <c r="CB2312" s="69"/>
      <c r="CC2312" s="69"/>
      <c r="CD2312" s="69"/>
      <c r="CE2312" s="69"/>
      <c r="CF2312" s="69"/>
      <c r="CG2312" s="69"/>
      <c r="CH2312" s="69"/>
      <c r="CI2312" s="69"/>
      <c r="CJ2312" s="69"/>
      <c r="CK2312" s="69"/>
      <c r="CL2312" s="83"/>
      <c r="CM2312" s="69"/>
    </row>
    <row r="2313" spans="10:91" x14ac:dyDescent="0.25">
      <c r="J2313" s="45"/>
      <c r="K2313" s="45"/>
      <c r="L2313" s="45"/>
      <c r="M2313" s="45"/>
      <c r="N2313" s="45"/>
      <c r="O2313" s="45"/>
      <c r="P2313" s="45"/>
      <c r="Q2313" s="45"/>
      <c r="R2313" s="45"/>
      <c r="AO2313" s="34"/>
      <c r="AP2313" s="34"/>
      <c r="AQ2313" s="34"/>
      <c r="AR2313" s="34"/>
      <c r="BR2313" s="69"/>
      <c r="BS2313" s="69"/>
      <c r="BT2313" s="69"/>
      <c r="BU2313" s="69"/>
      <c r="BV2313" s="69"/>
      <c r="BW2313" s="69"/>
      <c r="BX2313" s="69"/>
      <c r="BY2313" s="69"/>
      <c r="BZ2313" s="69"/>
      <c r="CA2313" s="69"/>
      <c r="CB2313" s="69"/>
      <c r="CC2313" s="69"/>
      <c r="CD2313" s="69"/>
      <c r="CE2313" s="69"/>
      <c r="CF2313" s="69"/>
      <c r="CG2313" s="69"/>
      <c r="CH2313" s="69"/>
      <c r="CI2313" s="69"/>
      <c r="CJ2313" s="69"/>
      <c r="CK2313" s="69"/>
      <c r="CL2313" s="83"/>
      <c r="CM2313" s="69"/>
    </row>
    <row r="2314" spans="10:91" x14ac:dyDescent="0.25">
      <c r="J2314" s="45"/>
      <c r="K2314" s="45"/>
      <c r="L2314" s="45"/>
      <c r="M2314" s="45"/>
      <c r="N2314" s="45"/>
      <c r="O2314" s="45"/>
      <c r="P2314" s="45"/>
      <c r="Q2314" s="45"/>
      <c r="R2314" s="45"/>
      <c r="AO2314" s="34"/>
      <c r="AP2314" s="34"/>
      <c r="AQ2314" s="34"/>
      <c r="AR2314" s="34"/>
      <c r="BR2314" s="69"/>
      <c r="BS2314" s="69"/>
      <c r="BT2314" s="69"/>
      <c r="BU2314" s="69"/>
      <c r="BV2314" s="69"/>
      <c r="BW2314" s="69"/>
      <c r="BX2314" s="69"/>
      <c r="BY2314" s="69"/>
      <c r="BZ2314" s="69"/>
      <c r="CA2314" s="69"/>
      <c r="CB2314" s="69"/>
      <c r="CC2314" s="69"/>
      <c r="CD2314" s="69"/>
      <c r="CE2314" s="69"/>
      <c r="CF2314" s="69"/>
      <c r="CG2314" s="69"/>
      <c r="CH2314" s="69"/>
      <c r="CI2314" s="69"/>
      <c r="CJ2314" s="69"/>
      <c r="CK2314" s="69"/>
      <c r="CL2314" s="83"/>
      <c r="CM2314" s="69"/>
    </row>
    <row r="2315" spans="10:91" x14ac:dyDescent="0.25">
      <c r="J2315" s="45"/>
      <c r="K2315" s="45"/>
      <c r="L2315" s="45"/>
      <c r="M2315" s="45"/>
      <c r="N2315" s="45"/>
      <c r="O2315" s="45"/>
      <c r="P2315" s="45"/>
      <c r="Q2315" s="45"/>
      <c r="R2315" s="45"/>
      <c r="AO2315" s="34"/>
      <c r="AP2315" s="34"/>
      <c r="AQ2315" s="34"/>
      <c r="AR2315" s="34"/>
      <c r="BR2315" s="69"/>
      <c r="BS2315" s="69"/>
      <c r="BT2315" s="69"/>
      <c r="BU2315" s="69"/>
      <c r="BV2315" s="69"/>
      <c r="BW2315" s="69"/>
      <c r="BX2315" s="69"/>
      <c r="BY2315" s="69"/>
      <c r="BZ2315" s="69"/>
      <c r="CA2315" s="69"/>
      <c r="CB2315" s="69"/>
      <c r="CC2315" s="69"/>
      <c r="CD2315" s="69"/>
      <c r="CE2315" s="69"/>
      <c r="CF2315" s="69"/>
      <c r="CG2315" s="69"/>
      <c r="CH2315" s="69"/>
      <c r="CI2315" s="69"/>
      <c r="CJ2315" s="69"/>
      <c r="CK2315" s="69"/>
      <c r="CL2315" s="83"/>
      <c r="CM2315" s="69"/>
    </row>
    <row r="2316" spans="10:91" x14ac:dyDescent="0.25">
      <c r="J2316" s="45"/>
      <c r="K2316" s="45"/>
      <c r="L2316" s="45"/>
      <c r="M2316" s="45"/>
      <c r="N2316" s="45"/>
      <c r="O2316" s="45"/>
      <c r="P2316" s="45"/>
      <c r="Q2316" s="45"/>
      <c r="R2316" s="45"/>
      <c r="AO2316" s="34"/>
      <c r="AP2316" s="34"/>
      <c r="AQ2316" s="34"/>
      <c r="AR2316" s="34"/>
      <c r="BR2316" s="69"/>
      <c r="BS2316" s="69"/>
      <c r="BT2316" s="69"/>
      <c r="BU2316" s="69"/>
      <c r="BV2316" s="69"/>
      <c r="BW2316" s="69"/>
      <c r="BX2316" s="69"/>
      <c r="BY2316" s="69"/>
      <c r="BZ2316" s="69"/>
      <c r="CA2316" s="69"/>
      <c r="CB2316" s="69"/>
      <c r="CC2316" s="69"/>
      <c r="CD2316" s="69"/>
      <c r="CE2316" s="69"/>
      <c r="CF2316" s="69"/>
      <c r="CG2316" s="69"/>
      <c r="CH2316" s="69"/>
      <c r="CI2316" s="69"/>
      <c r="CJ2316" s="69"/>
      <c r="CK2316" s="69"/>
      <c r="CL2316" s="83"/>
      <c r="CM2316" s="69"/>
    </row>
    <row r="2317" spans="10:91" x14ac:dyDescent="0.25">
      <c r="J2317" s="45"/>
      <c r="K2317" s="45"/>
      <c r="L2317" s="45"/>
      <c r="M2317" s="45"/>
      <c r="N2317" s="45"/>
      <c r="O2317" s="45"/>
      <c r="P2317" s="45"/>
      <c r="Q2317" s="45"/>
      <c r="R2317" s="45"/>
      <c r="AO2317" s="34"/>
      <c r="AP2317" s="34"/>
      <c r="AQ2317" s="34"/>
      <c r="AR2317" s="34"/>
      <c r="BR2317" s="69"/>
      <c r="BS2317" s="69"/>
      <c r="BT2317" s="69"/>
      <c r="BU2317" s="69"/>
      <c r="BV2317" s="69"/>
      <c r="BW2317" s="69"/>
      <c r="BX2317" s="69"/>
      <c r="BY2317" s="69"/>
      <c r="BZ2317" s="69"/>
      <c r="CA2317" s="69"/>
      <c r="CB2317" s="69"/>
      <c r="CC2317" s="69"/>
      <c r="CD2317" s="69"/>
      <c r="CE2317" s="69"/>
      <c r="CF2317" s="69"/>
      <c r="CG2317" s="69"/>
      <c r="CH2317" s="69"/>
      <c r="CI2317" s="69"/>
      <c r="CJ2317" s="69"/>
      <c r="CK2317" s="69"/>
      <c r="CL2317" s="83"/>
      <c r="CM2317" s="69"/>
    </row>
    <row r="2318" spans="10:91" x14ac:dyDescent="0.25">
      <c r="J2318" s="45"/>
      <c r="K2318" s="45"/>
      <c r="L2318" s="45"/>
      <c r="M2318" s="45"/>
      <c r="N2318" s="45"/>
      <c r="O2318" s="45"/>
      <c r="P2318" s="45"/>
      <c r="Q2318" s="45"/>
      <c r="R2318" s="45"/>
      <c r="AO2318" s="34"/>
      <c r="AP2318" s="34"/>
      <c r="AQ2318" s="34"/>
      <c r="AR2318" s="34"/>
      <c r="BR2318" s="69"/>
      <c r="BS2318" s="69"/>
      <c r="BT2318" s="69"/>
      <c r="BU2318" s="69"/>
      <c r="BV2318" s="69"/>
      <c r="BW2318" s="69"/>
      <c r="BX2318" s="69"/>
      <c r="BY2318" s="69"/>
      <c r="BZ2318" s="69"/>
      <c r="CA2318" s="69"/>
      <c r="CB2318" s="69"/>
      <c r="CC2318" s="69"/>
      <c r="CD2318" s="69"/>
      <c r="CE2318" s="69"/>
      <c r="CF2318" s="69"/>
      <c r="CG2318" s="69"/>
      <c r="CH2318" s="69"/>
      <c r="CI2318" s="69"/>
      <c r="CJ2318" s="69"/>
      <c r="CK2318" s="69"/>
      <c r="CL2318" s="83"/>
      <c r="CM2318" s="69"/>
    </row>
    <row r="2319" spans="10:91" x14ac:dyDescent="0.25">
      <c r="J2319" s="45"/>
      <c r="K2319" s="45"/>
      <c r="L2319" s="45"/>
      <c r="M2319" s="45"/>
      <c r="N2319" s="45"/>
      <c r="O2319" s="45"/>
      <c r="P2319" s="45"/>
      <c r="Q2319" s="45"/>
      <c r="R2319" s="45"/>
      <c r="AO2319" s="34"/>
      <c r="AP2319" s="34"/>
      <c r="AQ2319" s="34"/>
      <c r="AR2319" s="34"/>
      <c r="BR2319" s="69"/>
      <c r="BS2319" s="69"/>
      <c r="BT2319" s="69"/>
      <c r="BU2319" s="69"/>
      <c r="BV2319" s="69"/>
      <c r="BW2319" s="69"/>
      <c r="BX2319" s="69"/>
      <c r="BY2319" s="69"/>
      <c r="BZ2319" s="69"/>
      <c r="CA2319" s="69"/>
      <c r="CB2319" s="69"/>
      <c r="CC2319" s="69"/>
      <c r="CD2319" s="69"/>
      <c r="CE2319" s="69"/>
      <c r="CF2319" s="69"/>
      <c r="CG2319" s="69"/>
      <c r="CH2319" s="69"/>
      <c r="CI2319" s="69"/>
      <c r="CJ2319" s="69"/>
      <c r="CK2319" s="69"/>
      <c r="CL2319" s="83"/>
      <c r="CM2319" s="69"/>
    </row>
    <row r="2320" spans="10:91" x14ac:dyDescent="0.25">
      <c r="J2320" s="45"/>
      <c r="K2320" s="45"/>
      <c r="L2320" s="45"/>
      <c r="M2320" s="45"/>
      <c r="N2320" s="45"/>
      <c r="O2320" s="45"/>
      <c r="P2320" s="45"/>
      <c r="Q2320" s="45"/>
      <c r="R2320" s="45"/>
      <c r="AO2320" s="34"/>
      <c r="AP2320" s="34"/>
      <c r="AQ2320" s="34"/>
      <c r="AR2320" s="34"/>
      <c r="BR2320" s="69"/>
      <c r="BS2320" s="69"/>
      <c r="BT2320" s="69"/>
      <c r="BU2320" s="69"/>
      <c r="BV2320" s="69"/>
      <c r="BW2320" s="69"/>
      <c r="BX2320" s="69"/>
      <c r="BY2320" s="69"/>
      <c r="BZ2320" s="69"/>
      <c r="CA2320" s="69"/>
      <c r="CB2320" s="69"/>
      <c r="CC2320" s="69"/>
      <c r="CD2320" s="69"/>
      <c r="CE2320" s="69"/>
      <c r="CF2320" s="69"/>
      <c r="CG2320" s="69"/>
      <c r="CH2320" s="69"/>
      <c r="CI2320" s="69"/>
      <c r="CJ2320" s="69"/>
      <c r="CK2320" s="69"/>
      <c r="CL2320" s="83"/>
      <c r="CM2320" s="69"/>
    </row>
    <row r="2321" spans="10:91" x14ac:dyDescent="0.25">
      <c r="J2321" s="45"/>
      <c r="K2321" s="45"/>
      <c r="L2321" s="45"/>
      <c r="M2321" s="45"/>
      <c r="N2321" s="45"/>
      <c r="O2321" s="45"/>
      <c r="P2321" s="45"/>
      <c r="Q2321" s="45"/>
      <c r="R2321" s="45"/>
      <c r="AO2321" s="34"/>
      <c r="AP2321" s="34"/>
      <c r="AQ2321" s="34"/>
      <c r="AR2321" s="34"/>
      <c r="BR2321" s="69"/>
      <c r="BS2321" s="69"/>
      <c r="BT2321" s="69"/>
      <c r="BU2321" s="69"/>
      <c r="BV2321" s="69"/>
      <c r="BW2321" s="69"/>
      <c r="BX2321" s="69"/>
      <c r="BY2321" s="69"/>
      <c r="BZ2321" s="69"/>
      <c r="CA2321" s="69"/>
      <c r="CB2321" s="69"/>
      <c r="CC2321" s="69"/>
      <c r="CD2321" s="69"/>
      <c r="CE2321" s="69"/>
      <c r="CF2321" s="69"/>
      <c r="CG2321" s="69"/>
      <c r="CH2321" s="69"/>
      <c r="CI2321" s="69"/>
      <c r="CJ2321" s="69"/>
      <c r="CK2321" s="69"/>
      <c r="CL2321" s="83"/>
      <c r="CM2321" s="69"/>
    </row>
    <row r="2322" spans="10:91" x14ac:dyDescent="0.25">
      <c r="J2322" s="45"/>
      <c r="K2322" s="45"/>
      <c r="L2322" s="45"/>
      <c r="M2322" s="45"/>
      <c r="N2322" s="45"/>
      <c r="O2322" s="45"/>
      <c r="P2322" s="45"/>
      <c r="Q2322" s="45"/>
      <c r="R2322" s="45"/>
      <c r="AO2322" s="34"/>
      <c r="AP2322" s="34"/>
      <c r="AQ2322" s="34"/>
      <c r="AR2322" s="34"/>
      <c r="BR2322" s="69"/>
      <c r="BS2322" s="69"/>
      <c r="BT2322" s="69"/>
      <c r="BU2322" s="69"/>
      <c r="BV2322" s="69"/>
      <c r="BW2322" s="69"/>
      <c r="BX2322" s="69"/>
      <c r="BY2322" s="69"/>
      <c r="BZ2322" s="69"/>
      <c r="CA2322" s="69"/>
      <c r="CB2322" s="69"/>
      <c r="CC2322" s="69"/>
      <c r="CD2322" s="69"/>
      <c r="CE2322" s="69"/>
      <c r="CF2322" s="69"/>
      <c r="CG2322" s="69"/>
      <c r="CH2322" s="69"/>
      <c r="CI2322" s="69"/>
      <c r="CJ2322" s="69"/>
      <c r="CK2322" s="69"/>
      <c r="CL2322" s="83"/>
      <c r="CM2322" s="69"/>
    </row>
    <row r="2323" spans="10:91" x14ac:dyDescent="0.25">
      <c r="J2323" s="45"/>
      <c r="K2323" s="45"/>
      <c r="L2323" s="45"/>
      <c r="M2323" s="45"/>
      <c r="N2323" s="45"/>
      <c r="O2323" s="45"/>
      <c r="P2323" s="45"/>
      <c r="Q2323" s="45"/>
      <c r="R2323" s="45"/>
      <c r="AO2323" s="34"/>
      <c r="AP2323" s="34"/>
      <c r="AQ2323" s="34"/>
      <c r="AR2323" s="34"/>
      <c r="BR2323" s="69"/>
      <c r="BS2323" s="69"/>
      <c r="BT2323" s="69"/>
      <c r="BU2323" s="69"/>
      <c r="BV2323" s="69"/>
      <c r="BW2323" s="69"/>
      <c r="BX2323" s="69"/>
      <c r="BY2323" s="69"/>
      <c r="BZ2323" s="69"/>
      <c r="CA2323" s="69"/>
      <c r="CB2323" s="69"/>
      <c r="CC2323" s="69"/>
      <c r="CD2323" s="69"/>
      <c r="CE2323" s="69"/>
      <c r="CF2323" s="69"/>
      <c r="CG2323" s="69"/>
      <c r="CH2323" s="69"/>
      <c r="CI2323" s="69"/>
      <c r="CJ2323" s="69"/>
      <c r="CK2323" s="69"/>
      <c r="CL2323" s="83"/>
      <c r="CM2323" s="69"/>
    </row>
    <row r="2324" spans="10:91" x14ac:dyDescent="0.25">
      <c r="J2324" s="45"/>
      <c r="K2324" s="45"/>
      <c r="L2324" s="45"/>
      <c r="M2324" s="45"/>
      <c r="N2324" s="45"/>
      <c r="O2324" s="45"/>
      <c r="P2324" s="45"/>
      <c r="Q2324" s="45"/>
      <c r="R2324" s="45"/>
      <c r="AO2324" s="34"/>
      <c r="AP2324" s="34"/>
      <c r="AQ2324" s="34"/>
      <c r="AR2324" s="34"/>
      <c r="BR2324" s="69"/>
      <c r="BS2324" s="69"/>
      <c r="BT2324" s="69"/>
      <c r="BU2324" s="69"/>
      <c r="BV2324" s="69"/>
      <c r="BW2324" s="69"/>
      <c r="BX2324" s="69"/>
      <c r="BY2324" s="69"/>
      <c r="BZ2324" s="69"/>
      <c r="CA2324" s="69"/>
      <c r="CB2324" s="69"/>
      <c r="CC2324" s="69"/>
      <c r="CD2324" s="69"/>
      <c r="CE2324" s="69"/>
      <c r="CF2324" s="69"/>
      <c r="CG2324" s="69"/>
      <c r="CH2324" s="69"/>
      <c r="CI2324" s="69"/>
      <c r="CJ2324" s="69"/>
      <c r="CK2324" s="69"/>
      <c r="CL2324" s="83"/>
      <c r="CM2324" s="69"/>
    </row>
    <row r="2325" spans="10:91" x14ac:dyDescent="0.25">
      <c r="J2325" s="45"/>
      <c r="K2325" s="45"/>
      <c r="L2325" s="45"/>
      <c r="M2325" s="45"/>
      <c r="N2325" s="45"/>
      <c r="O2325" s="45"/>
      <c r="P2325" s="45"/>
      <c r="Q2325" s="45"/>
      <c r="R2325" s="45"/>
      <c r="AO2325" s="34"/>
      <c r="AP2325" s="34"/>
      <c r="AQ2325" s="34"/>
      <c r="AR2325" s="34"/>
      <c r="BR2325" s="69"/>
      <c r="BS2325" s="69"/>
      <c r="BT2325" s="69"/>
      <c r="BU2325" s="69"/>
      <c r="BV2325" s="69"/>
      <c r="BW2325" s="69"/>
      <c r="BX2325" s="69"/>
      <c r="BY2325" s="69"/>
      <c r="BZ2325" s="69"/>
      <c r="CA2325" s="69"/>
      <c r="CB2325" s="69"/>
      <c r="CC2325" s="69"/>
      <c r="CD2325" s="69"/>
      <c r="CE2325" s="69"/>
      <c r="CF2325" s="69"/>
      <c r="CG2325" s="69"/>
      <c r="CH2325" s="69"/>
      <c r="CI2325" s="69"/>
      <c r="CJ2325" s="69"/>
      <c r="CK2325" s="69"/>
      <c r="CL2325" s="83"/>
      <c r="CM2325" s="69"/>
    </row>
    <row r="2326" spans="10:91" x14ac:dyDescent="0.25">
      <c r="J2326" s="45"/>
      <c r="K2326" s="45"/>
      <c r="L2326" s="45"/>
      <c r="M2326" s="45"/>
      <c r="N2326" s="45"/>
      <c r="O2326" s="45"/>
      <c r="P2326" s="45"/>
      <c r="Q2326" s="45"/>
      <c r="R2326" s="45"/>
      <c r="AO2326" s="34"/>
      <c r="AP2326" s="34"/>
      <c r="AQ2326" s="34"/>
      <c r="AR2326" s="34"/>
      <c r="BR2326" s="69"/>
      <c r="BS2326" s="69"/>
      <c r="BT2326" s="69"/>
      <c r="BU2326" s="69"/>
      <c r="BV2326" s="69"/>
      <c r="BW2326" s="69"/>
      <c r="BX2326" s="69"/>
      <c r="BY2326" s="69"/>
      <c r="BZ2326" s="69"/>
      <c r="CA2326" s="69"/>
      <c r="CB2326" s="69"/>
      <c r="CC2326" s="69"/>
      <c r="CD2326" s="69"/>
      <c r="CE2326" s="69"/>
      <c r="CF2326" s="69"/>
      <c r="CG2326" s="69"/>
      <c r="CH2326" s="69"/>
      <c r="CI2326" s="69"/>
      <c r="CJ2326" s="69"/>
      <c r="CK2326" s="69"/>
      <c r="CL2326" s="83"/>
      <c r="CM2326" s="69"/>
    </row>
    <row r="2327" spans="10:91" x14ac:dyDescent="0.25">
      <c r="J2327" s="45"/>
      <c r="K2327" s="45"/>
      <c r="L2327" s="45"/>
      <c r="M2327" s="45"/>
      <c r="N2327" s="45"/>
      <c r="O2327" s="45"/>
      <c r="P2327" s="45"/>
      <c r="Q2327" s="45"/>
      <c r="R2327" s="45"/>
      <c r="AO2327" s="34"/>
      <c r="AP2327" s="34"/>
      <c r="AQ2327" s="34"/>
      <c r="AR2327" s="34"/>
      <c r="BR2327" s="69"/>
      <c r="BS2327" s="69"/>
      <c r="BT2327" s="69"/>
      <c r="BU2327" s="69"/>
      <c r="BV2327" s="69"/>
      <c r="BW2327" s="69"/>
      <c r="BX2327" s="69"/>
      <c r="BY2327" s="69"/>
      <c r="BZ2327" s="69"/>
      <c r="CA2327" s="69"/>
      <c r="CB2327" s="69"/>
      <c r="CC2327" s="69"/>
      <c r="CD2327" s="69"/>
      <c r="CE2327" s="69"/>
      <c r="CF2327" s="69"/>
      <c r="CG2327" s="69"/>
      <c r="CH2327" s="69"/>
      <c r="CI2327" s="69"/>
      <c r="CJ2327" s="69"/>
      <c r="CK2327" s="69"/>
      <c r="CL2327" s="83"/>
      <c r="CM2327" s="69"/>
    </row>
    <row r="2328" spans="10:91" x14ac:dyDescent="0.25">
      <c r="J2328" s="45"/>
      <c r="K2328" s="45"/>
      <c r="L2328" s="45"/>
      <c r="M2328" s="45"/>
      <c r="N2328" s="45"/>
      <c r="O2328" s="45"/>
      <c r="P2328" s="45"/>
      <c r="Q2328" s="45"/>
      <c r="R2328" s="45"/>
      <c r="AO2328" s="34"/>
      <c r="AP2328" s="34"/>
      <c r="AQ2328" s="34"/>
      <c r="AR2328" s="34"/>
      <c r="BR2328" s="69"/>
      <c r="BS2328" s="69"/>
      <c r="BT2328" s="69"/>
      <c r="BU2328" s="69"/>
      <c r="BV2328" s="69"/>
      <c r="BW2328" s="69"/>
      <c r="BX2328" s="69"/>
      <c r="BY2328" s="69"/>
      <c r="BZ2328" s="69"/>
      <c r="CA2328" s="69"/>
      <c r="CB2328" s="69"/>
      <c r="CC2328" s="69"/>
      <c r="CD2328" s="69"/>
      <c r="CE2328" s="69"/>
      <c r="CF2328" s="69"/>
      <c r="CG2328" s="69"/>
      <c r="CH2328" s="69"/>
      <c r="CI2328" s="69"/>
      <c r="CJ2328" s="69"/>
      <c r="CK2328" s="69"/>
      <c r="CL2328" s="83"/>
      <c r="CM2328" s="69"/>
    </row>
    <row r="2329" spans="10:91" x14ac:dyDescent="0.25">
      <c r="J2329" s="45"/>
      <c r="K2329" s="45"/>
      <c r="L2329" s="45"/>
      <c r="M2329" s="45"/>
      <c r="N2329" s="45"/>
      <c r="O2329" s="45"/>
      <c r="P2329" s="45"/>
      <c r="Q2329" s="45"/>
      <c r="R2329" s="45"/>
      <c r="AO2329" s="34"/>
      <c r="AP2329" s="34"/>
      <c r="AQ2329" s="34"/>
      <c r="AR2329" s="34"/>
      <c r="BR2329" s="69"/>
      <c r="BS2329" s="69"/>
      <c r="BT2329" s="69"/>
      <c r="BU2329" s="69"/>
      <c r="BV2329" s="69"/>
      <c r="BW2329" s="69"/>
      <c r="BX2329" s="69"/>
      <c r="BY2329" s="69"/>
      <c r="BZ2329" s="69"/>
      <c r="CA2329" s="69"/>
      <c r="CB2329" s="69"/>
      <c r="CC2329" s="69"/>
      <c r="CD2329" s="69"/>
      <c r="CE2329" s="69"/>
      <c r="CF2329" s="69"/>
      <c r="CG2329" s="69"/>
      <c r="CH2329" s="69"/>
      <c r="CI2329" s="69"/>
      <c r="CJ2329" s="69"/>
      <c r="CK2329" s="69"/>
      <c r="CL2329" s="83"/>
      <c r="CM2329" s="69"/>
    </row>
    <row r="2330" spans="10:91" x14ac:dyDescent="0.25">
      <c r="J2330" s="45"/>
      <c r="K2330" s="45"/>
      <c r="L2330" s="45"/>
      <c r="M2330" s="45"/>
      <c r="N2330" s="45"/>
      <c r="O2330" s="45"/>
      <c r="P2330" s="45"/>
      <c r="Q2330" s="45"/>
      <c r="R2330" s="45"/>
      <c r="AO2330" s="34"/>
      <c r="AP2330" s="34"/>
      <c r="AQ2330" s="34"/>
      <c r="AR2330" s="34"/>
      <c r="BR2330" s="69"/>
      <c r="BS2330" s="69"/>
      <c r="BT2330" s="69"/>
      <c r="BU2330" s="69"/>
      <c r="BV2330" s="69"/>
      <c r="BW2330" s="69"/>
      <c r="BX2330" s="69"/>
      <c r="BY2330" s="69"/>
      <c r="BZ2330" s="69"/>
      <c r="CA2330" s="69"/>
      <c r="CB2330" s="69"/>
      <c r="CC2330" s="69"/>
      <c r="CD2330" s="69"/>
      <c r="CE2330" s="69"/>
      <c r="CF2330" s="69"/>
      <c r="CG2330" s="69"/>
      <c r="CH2330" s="69"/>
      <c r="CI2330" s="69"/>
      <c r="CJ2330" s="69"/>
      <c r="CK2330" s="69"/>
      <c r="CL2330" s="83"/>
      <c r="CM2330" s="69"/>
    </row>
    <row r="2331" spans="10:91" x14ac:dyDescent="0.25">
      <c r="J2331" s="45"/>
      <c r="K2331" s="45"/>
      <c r="L2331" s="45"/>
      <c r="M2331" s="45"/>
      <c r="N2331" s="45"/>
      <c r="O2331" s="45"/>
      <c r="P2331" s="45"/>
      <c r="Q2331" s="45"/>
      <c r="R2331" s="45"/>
      <c r="AO2331" s="34"/>
      <c r="AP2331" s="34"/>
      <c r="AQ2331" s="34"/>
      <c r="AR2331" s="34"/>
      <c r="BR2331" s="69"/>
      <c r="BS2331" s="69"/>
      <c r="BT2331" s="69"/>
      <c r="BU2331" s="69"/>
      <c r="BV2331" s="69"/>
      <c r="BW2331" s="69"/>
      <c r="BX2331" s="69"/>
      <c r="BY2331" s="69"/>
      <c r="BZ2331" s="69"/>
      <c r="CA2331" s="69"/>
      <c r="CB2331" s="69"/>
      <c r="CC2331" s="69"/>
      <c r="CD2331" s="69"/>
      <c r="CE2331" s="69"/>
      <c r="CF2331" s="69"/>
      <c r="CG2331" s="69"/>
      <c r="CH2331" s="69"/>
      <c r="CI2331" s="69"/>
      <c r="CJ2331" s="69"/>
      <c r="CK2331" s="69"/>
      <c r="CL2331" s="83"/>
      <c r="CM2331" s="69"/>
    </row>
    <row r="2332" spans="10:91" x14ac:dyDescent="0.25">
      <c r="J2332" s="45"/>
      <c r="K2332" s="45"/>
      <c r="L2332" s="45"/>
      <c r="M2332" s="45"/>
      <c r="N2332" s="45"/>
      <c r="O2332" s="45"/>
      <c r="P2332" s="45"/>
      <c r="Q2332" s="45"/>
      <c r="R2332" s="45"/>
      <c r="AO2332" s="34"/>
      <c r="AP2332" s="34"/>
      <c r="AQ2332" s="34"/>
      <c r="AR2332" s="34"/>
      <c r="BR2332" s="69"/>
      <c r="BS2332" s="69"/>
      <c r="BT2332" s="69"/>
      <c r="BU2332" s="69"/>
      <c r="BV2332" s="69"/>
      <c r="BW2332" s="69"/>
      <c r="BX2332" s="69"/>
      <c r="BY2332" s="69"/>
      <c r="BZ2332" s="69"/>
      <c r="CA2332" s="69"/>
      <c r="CB2332" s="69"/>
      <c r="CC2332" s="69"/>
      <c r="CD2332" s="69"/>
      <c r="CE2332" s="69"/>
      <c r="CF2332" s="69"/>
      <c r="CG2332" s="69"/>
      <c r="CH2332" s="69"/>
      <c r="CI2332" s="69"/>
      <c r="CJ2332" s="69"/>
      <c r="CK2332" s="69"/>
      <c r="CL2332" s="83"/>
      <c r="CM2332" s="69"/>
    </row>
    <row r="2333" spans="10:91" x14ac:dyDescent="0.25">
      <c r="J2333" s="45"/>
      <c r="K2333" s="45"/>
      <c r="L2333" s="45"/>
      <c r="M2333" s="45"/>
      <c r="N2333" s="45"/>
      <c r="O2333" s="45"/>
      <c r="P2333" s="45"/>
      <c r="Q2333" s="45"/>
      <c r="R2333" s="45"/>
      <c r="AO2333" s="34"/>
      <c r="AP2333" s="34"/>
      <c r="AQ2333" s="34"/>
      <c r="AR2333" s="34"/>
      <c r="BR2333" s="69"/>
      <c r="BS2333" s="69"/>
      <c r="BT2333" s="69"/>
      <c r="BU2333" s="69"/>
      <c r="BV2333" s="69"/>
      <c r="BW2333" s="69"/>
      <c r="BX2333" s="69"/>
      <c r="BY2333" s="69"/>
      <c r="BZ2333" s="69"/>
      <c r="CA2333" s="69"/>
      <c r="CB2333" s="69"/>
      <c r="CC2333" s="69"/>
      <c r="CD2333" s="69"/>
      <c r="CE2333" s="69"/>
      <c r="CF2333" s="69"/>
      <c r="CG2333" s="69"/>
      <c r="CH2333" s="69"/>
      <c r="CI2333" s="69"/>
      <c r="CJ2333" s="69"/>
      <c r="CK2333" s="69"/>
      <c r="CL2333" s="83"/>
      <c r="CM2333" s="69"/>
    </row>
    <row r="2334" spans="10:91" x14ac:dyDescent="0.25">
      <c r="J2334" s="45"/>
      <c r="K2334" s="45"/>
      <c r="L2334" s="45"/>
      <c r="M2334" s="45"/>
      <c r="N2334" s="45"/>
      <c r="O2334" s="45"/>
      <c r="P2334" s="45"/>
      <c r="Q2334" s="45"/>
      <c r="R2334" s="45"/>
      <c r="AO2334" s="34"/>
      <c r="AP2334" s="34"/>
      <c r="AQ2334" s="34"/>
      <c r="AR2334" s="34"/>
      <c r="BR2334" s="69"/>
      <c r="BS2334" s="69"/>
      <c r="BT2334" s="69"/>
      <c r="BU2334" s="69"/>
      <c r="BV2334" s="69"/>
      <c r="BW2334" s="69"/>
      <c r="BX2334" s="69"/>
      <c r="BY2334" s="69"/>
      <c r="BZ2334" s="69"/>
      <c r="CA2334" s="69"/>
      <c r="CB2334" s="69"/>
      <c r="CC2334" s="69"/>
      <c r="CD2334" s="69"/>
      <c r="CE2334" s="69"/>
      <c r="CF2334" s="69"/>
      <c r="CG2334" s="69"/>
      <c r="CH2334" s="69"/>
      <c r="CI2334" s="69"/>
      <c r="CJ2334" s="69"/>
      <c r="CK2334" s="69"/>
      <c r="CL2334" s="83"/>
      <c r="CM2334" s="69"/>
    </row>
    <row r="2335" spans="10:91" x14ac:dyDescent="0.25">
      <c r="J2335" s="45"/>
      <c r="K2335" s="45"/>
      <c r="L2335" s="45"/>
      <c r="M2335" s="45"/>
      <c r="N2335" s="45"/>
      <c r="O2335" s="45"/>
      <c r="P2335" s="45"/>
      <c r="Q2335" s="45"/>
      <c r="R2335" s="45"/>
      <c r="AO2335" s="34"/>
      <c r="AP2335" s="34"/>
      <c r="AQ2335" s="34"/>
      <c r="AR2335" s="34"/>
      <c r="BR2335" s="69"/>
      <c r="BS2335" s="69"/>
      <c r="BT2335" s="69"/>
      <c r="BU2335" s="69"/>
      <c r="BV2335" s="69"/>
      <c r="BW2335" s="69"/>
      <c r="BX2335" s="69"/>
      <c r="BY2335" s="69"/>
      <c r="BZ2335" s="69"/>
      <c r="CA2335" s="69"/>
      <c r="CB2335" s="69"/>
      <c r="CC2335" s="69"/>
      <c r="CD2335" s="69"/>
      <c r="CE2335" s="69"/>
      <c r="CF2335" s="69"/>
      <c r="CG2335" s="69"/>
      <c r="CH2335" s="69"/>
      <c r="CI2335" s="69"/>
      <c r="CJ2335" s="69"/>
      <c r="CK2335" s="69"/>
      <c r="CL2335" s="83"/>
      <c r="CM2335" s="69"/>
    </row>
    <row r="2336" spans="10:91" x14ac:dyDescent="0.25">
      <c r="J2336" s="45"/>
      <c r="K2336" s="45"/>
      <c r="L2336" s="45"/>
      <c r="M2336" s="45"/>
      <c r="N2336" s="45"/>
      <c r="O2336" s="45"/>
      <c r="P2336" s="45"/>
      <c r="Q2336" s="45"/>
      <c r="R2336" s="45"/>
      <c r="AO2336" s="34"/>
      <c r="AP2336" s="34"/>
      <c r="AQ2336" s="34"/>
      <c r="AR2336" s="34"/>
      <c r="BR2336" s="69"/>
      <c r="BS2336" s="69"/>
      <c r="BT2336" s="69"/>
      <c r="BU2336" s="69"/>
      <c r="BV2336" s="69"/>
      <c r="BW2336" s="69"/>
      <c r="BX2336" s="69"/>
      <c r="BY2336" s="69"/>
      <c r="BZ2336" s="69"/>
      <c r="CA2336" s="69"/>
      <c r="CB2336" s="69"/>
      <c r="CC2336" s="69"/>
      <c r="CD2336" s="69"/>
      <c r="CE2336" s="69"/>
      <c r="CF2336" s="69"/>
      <c r="CG2336" s="69"/>
      <c r="CH2336" s="69"/>
      <c r="CI2336" s="69"/>
      <c r="CJ2336" s="69"/>
      <c r="CK2336" s="69"/>
      <c r="CL2336" s="83"/>
      <c r="CM2336" s="69"/>
    </row>
    <row r="2337" spans="10:91" x14ac:dyDescent="0.25">
      <c r="J2337" s="45"/>
      <c r="K2337" s="45"/>
      <c r="L2337" s="45"/>
      <c r="M2337" s="45"/>
      <c r="N2337" s="45"/>
      <c r="O2337" s="45"/>
      <c r="P2337" s="45"/>
      <c r="Q2337" s="45"/>
      <c r="R2337" s="45"/>
      <c r="AO2337" s="34"/>
      <c r="AP2337" s="34"/>
      <c r="AQ2337" s="34"/>
      <c r="AR2337" s="34"/>
      <c r="BR2337" s="69"/>
      <c r="BS2337" s="69"/>
      <c r="BT2337" s="69"/>
      <c r="BU2337" s="69"/>
      <c r="BV2337" s="69"/>
      <c r="BW2337" s="69"/>
      <c r="BX2337" s="69"/>
      <c r="BY2337" s="69"/>
      <c r="BZ2337" s="69"/>
      <c r="CA2337" s="69"/>
      <c r="CB2337" s="69"/>
      <c r="CC2337" s="69"/>
      <c r="CD2337" s="69"/>
      <c r="CE2337" s="69"/>
      <c r="CF2337" s="69"/>
      <c r="CG2337" s="69"/>
      <c r="CH2337" s="69"/>
      <c r="CI2337" s="69"/>
      <c r="CJ2337" s="69"/>
      <c r="CK2337" s="69"/>
      <c r="CL2337" s="83"/>
      <c r="CM2337" s="69"/>
    </row>
    <row r="2338" spans="10:91" x14ac:dyDescent="0.25">
      <c r="J2338" s="45"/>
      <c r="K2338" s="45"/>
      <c r="L2338" s="45"/>
      <c r="M2338" s="45"/>
      <c r="N2338" s="45"/>
      <c r="O2338" s="45"/>
      <c r="P2338" s="45"/>
      <c r="Q2338" s="45"/>
      <c r="R2338" s="45"/>
      <c r="AO2338" s="34"/>
      <c r="AP2338" s="34"/>
      <c r="AQ2338" s="34"/>
      <c r="AR2338" s="34"/>
      <c r="BR2338" s="69"/>
      <c r="BS2338" s="69"/>
      <c r="BT2338" s="69"/>
      <c r="BU2338" s="69"/>
      <c r="BV2338" s="69"/>
      <c r="BW2338" s="69"/>
      <c r="BX2338" s="69"/>
      <c r="BY2338" s="69"/>
      <c r="BZ2338" s="69"/>
      <c r="CA2338" s="69"/>
      <c r="CB2338" s="69"/>
      <c r="CC2338" s="69"/>
      <c r="CD2338" s="69"/>
      <c r="CE2338" s="69"/>
      <c r="CF2338" s="69"/>
      <c r="CG2338" s="69"/>
      <c r="CH2338" s="69"/>
      <c r="CI2338" s="69"/>
      <c r="CJ2338" s="69"/>
      <c r="CK2338" s="69"/>
      <c r="CL2338" s="83"/>
      <c r="CM2338" s="69"/>
    </row>
    <row r="2339" spans="10:91" x14ac:dyDescent="0.25">
      <c r="J2339" s="45"/>
      <c r="K2339" s="45"/>
      <c r="L2339" s="45"/>
      <c r="M2339" s="45"/>
      <c r="N2339" s="45"/>
      <c r="O2339" s="45"/>
      <c r="P2339" s="45"/>
      <c r="Q2339" s="45"/>
      <c r="R2339" s="45"/>
      <c r="AO2339" s="34"/>
      <c r="AP2339" s="34"/>
      <c r="AQ2339" s="34"/>
      <c r="AR2339" s="34"/>
      <c r="BR2339" s="69"/>
      <c r="BS2339" s="69"/>
      <c r="BT2339" s="69"/>
      <c r="BU2339" s="69"/>
      <c r="BV2339" s="69"/>
      <c r="BW2339" s="69"/>
      <c r="BX2339" s="69"/>
      <c r="BY2339" s="69"/>
      <c r="BZ2339" s="69"/>
      <c r="CA2339" s="69"/>
      <c r="CB2339" s="69"/>
      <c r="CC2339" s="69"/>
      <c r="CD2339" s="69"/>
      <c r="CE2339" s="69"/>
      <c r="CF2339" s="69"/>
      <c r="CG2339" s="69"/>
      <c r="CH2339" s="69"/>
      <c r="CI2339" s="69"/>
      <c r="CJ2339" s="69"/>
      <c r="CK2339" s="69"/>
      <c r="CL2339" s="83"/>
      <c r="CM2339" s="69"/>
    </row>
    <row r="2340" spans="10:91" x14ac:dyDescent="0.25">
      <c r="J2340" s="45"/>
      <c r="K2340" s="45"/>
      <c r="L2340" s="45"/>
      <c r="M2340" s="45"/>
      <c r="N2340" s="45"/>
      <c r="O2340" s="45"/>
      <c r="P2340" s="45"/>
      <c r="Q2340" s="45"/>
      <c r="R2340" s="45"/>
      <c r="AO2340" s="34"/>
      <c r="AP2340" s="34"/>
      <c r="AQ2340" s="34"/>
      <c r="AR2340" s="34"/>
      <c r="BR2340" s="69"/>
      <c r="BS2340" s="69"/>
      <c r="BT2340" s="69"/>
      <c r="BU2340" s="69"/>
      <c r="BV2340" s="69"/>
      <c r="BW2340" s="69"/>
      <c r="BX2340" s="69"/>
      <c r="BY2340" s="69"/>
      <c r="BZ2340" s="69"/>
      <c r="CA2340" s="69"/>
      <c r="CB2340" s="69"/>
      <c r="CC2340" s="69"/>
      <c r="CD2340" s="69"/>
      <c r="CE2340" s="69"/>
      <c r="CF2340" s="69"/>
      <c r="CG2340" s="69"/>
      <c r="CH2340" s="69"/>
      <c r="CI2340" s="69"/>
      <c r="CJ2340" s="69"/>
      <c r="CK2340" s="69"/>
      <c r="CL2340" s="83"/>
      <c r="CM2340" s="69"/>
    </row>
    <row r="2341" spans="10:91" x14ac:dyDescent="0.25">
      <c r="J2341" s="45"/>
      <c r="K2341" s="45"/>
      <c r="L2341" s="45"/>
      <c r="M2341" s="45"/>
      <c r="N2341" s="45"/>
      <c r="O2341" s="45"/>
      <c r="P2341" s="45"/>
      <c r="Q2341" s="45"/>
      <c r="R2341" s="45"/>
      <c r="AO2341" s="34"/>
      <c r="AP2341" s="34"/>
      <c r="AQ2341" s="34"/>
      <c r="AR2341" s="34"/>
      <c r="BR2341" s="69"/>
      <c r="BS2341" s="69"/>
      <c r="BT2341" s="69"/>
      <c r="BU2341" s="69"/>
      <c r="BV2341" s="69"/>
      <c r="BW2341" s="69"/>
      <c r="BX2341" s="69"/>
      <c r="BY2341" s="69"/>
      <c r="BZ2341" s="69"/>
      <c r="CA2341" s="69"/>
      <c r="CB2341" s="69"/>
      <c r="CC2341" s="69"/>
      <c r="CD2341" s="69"/>
      <c r="CE2341" s="69"/>
      <c r="CF2341" s="69"/>
      <c r="CG2341" s="69"/>
      <c r="CH2341" s="69"/>
      <c r="CI2341" s="69"/>
      <c r="CJ2341" s="69"/>
      <c r="CK2341" s="69"/>
      <c r="CL2341" s="83"/>
      <c r="CM2341" s="69"/>
    </row>
    <row r="2342" spans="10:91" x14ac:dyDescent="0.25">
      <c r="J2342" s="45"/>
      <c r="K2342" s="45"/>
      <c r="L2342" s="45"/>
      <c r="M2342" s="45"/>
      <c r="N2342" s="45"/>
      <c r="O2342" s="45"/>
      <c r="P2342" s="45"/>
      <c r="Q2342" s="45"/>
      <c r="R2342" s="45"/>
      <c r="AO2342" s="34"/>
      <c r="AP2342" s="34"/>
      <c r="AQ2342" s="34"/>
      <c r="AR2342" s="34"/>
      <c r="BR2342" s="69"/>
      <c r="BS2342" s="69"/>
      <c r="BT2342" s="69"/>
      <c r="BU2342" s="69"/>
      <c r="BV2342" s="69"/>
      <c r="BW2342" s="69"/>
      <c r="BX2342" s="69"/>
      <c r="BY2342" s="69"/>
      <c r="BZ2342" s="69"/>
      <c r="CA2342" s="69"/>
      <c r="CB2342" s="69"/>
      <c r="CC2342" s="69"/>
      <c r="CD2342" s="69"/>
      <c r="CE2342" s="69"/>
      <c r="CF2342" s="69"/>
      <c r="CG2342" s="69"/>
      <c r="CH2342" s="69"/>
      <c r="CI2342" s="69"/>
      <c r="CJ2342" s="69"/>
      <c r="CK2342" s="69"/>
      <c r="CL2342" s="83"/>
      <c r="CM2342" s="69"/>
    </row>
    <row r="2343" spans="10:91" x14ac:dyDescent="0.25">
      <c r="J2343" s="45"/>
      <c r="K2343" s="45"/>
      <c r="L2343" s="45"/>
      <c r="M2343" s="45"/>
      <c r="N2343" s="45"/>
      <c r="O2343" s="45"/>
      <c r="P2343" s="45"/>
      <c r="Q2343" s="45"/>
      <c r="R2343" s="45"/>
      <c r="AO2343" s="34"/>
      <c r="AP2343" s="34"/>
      <c r="AQ2343" s="34"/>
      <c r="AR2343" s="34"/>
      <c r="BR2343" s="69"/>
      <c r="BS2343" s="69"/>
      <c r="BT2343" s="69"/>
      <c r="BU2343" s="69"/>
      <c r="BV2343" s="69"/>
      <c r="BW2343" s="69"/>
      <c r="BX2343" s="69"/>
      <c r="BY2343" s="69"/>
      <c r="BZ2343" s="69"/>
      <c r="CA2343" s="69"/>
      <c r="CB2343" s="69"/>
      <c r="CC2343" s="69"/>
      <c r="CD2343" s="69"/>
      <c r="CE2343" s="69"/>
      <c r="CF2343" s="69"/>
      <c r="CG2343" s="69"/>
      <c r="CH2343" s="69"/>
      <c r="CI2343" s="69"/>
      <c r="CJ2343" s="69"/>
      <c r="CK2343" s="69"/>
      <c r="CL2343" s="83"/>
      <c r="CM2343" s="69"/>
    </row>
    <row r="2344" spans="10:91" x14ac:dyDescent="0.25">
      <c r="J2344" s="45"/>
      <c r="K2344" s="45"/>
      <c r="L2344" s="45"/>
      <c r="M2344" s="45"/>
      <c r="N2344" s="45"/>
      <c r="O2344" s="45"/>
      <c r="P2344" s="45"/>
      <c r="Q2344" s="45"/>
      <c r="R2344" s="45"/>
      <c r="AO2344" s="34"/>
      <c r="AP2344" s="34"/>
      <c r="AQ2344" s="34"/>
      <c r="AR2344" s="34"/>
      <c r="BR2344" s="69"/>
      <c r="BS2344" s="69"/>
      <c r="BT2344" s="69"/>
      <c r="BU2344" s="69"/>
      <c r="BV2344" s="69"/>
      <c r="BW2344" s="69"/>
      <c r="BX2344" s="69"/>
      <c r="BY2344" s="69"/>
      <c r="BZ2344" s="69"/>
      <c r="CA2344" s="69"/>
      <c r="CB2344" s="69"/>
      <c r="CC2344" s="69"/>
      <c r="CD2344" s="69"/>
      <c r="CE2344" s="69"/>
      <c r="CF2344" s="69"/>
      <c r="CG2344" s="69"/>
      <c r="CH2344" s="69"/>
      <c r="CI2344" s="69"/>
      <c r="CJ2344" s="69"/>
      <c r="CK2344" s="69"/>
      <c r="CL2344" s="83"/>
      <c r="CM2344" s="69"/>
    </row>
    <row r="2345" spans="10:91" x14ac:dyDescent="0.25">
      <c r="J2345" s="45"/>
      <c r="K2345" s="45"/>
      <c r="L2345" s="45"/>
      <c r="M2345" s="45"/>
      <c r="N2345" s="45"/>
      <c r="O2345" s="45"/>
      <c r="P2345" s="45"/>
      <c r="Q2345" s="45"/>
      <c r="R2345" s="45"/>
      <c r="AO2345" s="34"/>
      <c r="AP2345" s="34"/>
      <c r="AQ2345" s="34"/>
      <c r="AR2345" s="34"/>
      <c r="BR2345" s="69"/>
      <c r="BS2345" s="69"/>
      <c r="BT2345" s="69"/>
      <c r="BU2345" s="69"/>
      <c r="BV2345" s="69"/>
      <c r="BW2345" s="69"/>
      <c r="BX2345" s="69"/>
      <c r="BY2345" s="69"/>
      <c r="BZ2345" s="69"/>
      <c r="CA2345" s="69"/>
      <c r="CB2345" s="69"/>
      <c r="CC2345" s="69"/>
      <c r="CD2345" s="69"/>
      <c r="CE2345" s="69"/>
      <c r="CF2345" s="69"/>
      <c r="CG2345" s="69"/>
      <c r="CH2345" s="69"/>
      <c r="CI2345" s="69"/>
      <c r="CJ2345" s="69"/>
      <c r="CK2345" s="69"/>
      <c r="CL2345" s="83"/>
      <c r="CM2345" s="69"/>
    </row>
    <row r="2346" spans="10:91" x14ac:dyDescent="0.25">
      <c r="J2346" s="45"/>
      <c r="K2346" s="45"/>
      <c r="L2346" s="45"/>
      <c r="M2346" s="45"/>
      <c r="N2346" s="45"/>
      <c r="O2346" s="45"/>
      <c r="P2346" s="45"/>
      <c r="Q2346" s="45"/>
      <c r="R2346" s="45"/>
      <c r="AO2346" s="34"/>
      <c r="AP2346" s="34"/>
      <c r="AQ2346" s="34"/>
      <c r="AR2346" s="34"/>
      <c r="BR2346" s="69"/>
      <c r="BS2346" s="69"/>
      <c r="BT2346" s="69"/>
      <c r="BU2346" s="69"/>
      <c r="BV2346" s="69"/>
      <c r="BW2346" s="69"/>
      <c r="BX2346" s="69"/>
      <c r="BY2346" s="69"/>
      <c r="BZ2346" s="69"/>
      <c r="CA2346" s="69"/>
      <c r="CB2346" s="69"/>
      <c r="CC2346" s="69"/>
      <c r="CD2346" s="69"/>
      <c r="CE2346" s="69"/>
      <c r="CF2346" s="69"/>
      <c r="CG2346" s="69"/>
      <c r="CH2346" s="69"/>
      <c r="CI2346" s="69"/>
      <c r="CJ2346" s="69"/>
      <c r="CK2346" s="69"/>
      <c r="CL2346" s="83"/>
      <c r="CM2346" s="69"/>
    </row>
    <row r="2347" spans="10:91" x14ac:dyDescent="0.25">
      <c r="J2347" s="45"/>
      <c r="K2347" s="45"/>
      <c r="L2347" s="45"/>
      <c r="M2347" s="45"/>
      <c r="N2347" s="45"/>
      <c r="O2347" s="45"/>
      <c r="P2347" s="45"/>
      <c r="Q2347" s="45"/>
      <c r="R2347" s="45"/>
      <c r="AO2347" s="34"/>
      <c r="AP2347" s="34"/>
      <c r="AQ2347" s="34"/>
      <c r="AR2347" s="34"/>
      <c r="BR2347" s="69"/>
      <c r="BS2347" s="69"/>
      <c r="BT2347" s="69"/>
      <c r="BU2347" s="69"/>
      <c r="BV2347" s="69"/>
      <c r="BW2347" s="69"/>
      <c r="BX2347" s="69"/>
      <c r="BY2347" s="69"/>
      <c r="BZ2347" s="69"/>
      <c r="CA2347" s="69"/>
      <c r="CB2347" s="69"/>
      <c r="CC2347" s="69"/>
      <c r="CD2347" s="69"/>
      <c r="CE2347" s="69"/>
      <c r="CF2347" s="69"/>
      <c r="CG2347" s="69"/>
      <c r="CH2347" s="69"/>
      <c r="CI2347" s="69"/>
      <c r="CJ2347" s="69"/>
      <c r="CK2347" s="69"/>
      <c r="CL2347" s="83"/>
      <c r="CM2347" s="69"/>
    </row>
    <row r="2348" spans="10:91" x14ac:dyDescent="0.25">
      <c r="J2348" s="45"/>
      <c r="K2348" s="45"/>
      <c r="L2348" s="45"/>
      <c r="M2348" s="45"/>
      <c r="N2348" s="45"/>
      <c r="O2348" s="45"/>
      <c r="P2348" s="45"/>
      <c r="Q2348" s="45"/>
      <c r="R2348" s="45"/>
      <c r="AO2348" s="34"/>
      <c r="AP2348" s="34"/>
      <c r="AQ2348" s="34"/>
      <c r="AR2348" s="34"/>
      <c r="BR2348" s="69"/>
      <c r="BS2348" s="69"/>
      <c r="BT2348" s="69"/>
      <c r="BU2348" s="69"/>
      <c r="BV2348" s="69"/>
      <c r="BW2348" s="69"/>
      <c r="BX2348" s="69"/>
      <c r="BY2348" s="69"/>
      <c r="BZ2348" s="69"/>
      <c r="CA2348" s="69"/>
      <c r="CB2348" s="69"/>
      <c r="CC2348" s="69"/>
      <c r="CD2348" s="69"/>
      <c r="CE2348" s="69"/>
      <c r="CF2348" s="69"/>
      <c r="CG2348" s="69"/>
      <c r="CH2348" s="69"/>
      <c r="CI2348" s="69"/>
      <c r="CJ2348" s="69"/>
      <c r="CK2348" s="69"/>
      <c r="CL2348" s="83"/>
      <c r="CM2348" s="69"/>
    </row>
    <row r="2349" spans="10:91" x14ac:dyDescent="0.25">
      <c r="J2349" s="45"/>
      <c r="K2349" s="45"/>
      <c r="L2349" s="45"/>
      <c r="M2349" s="45"/>
      <c r="N2349" s="45"/>
      <c r="O2349" s="45"/>
      <c r="P2349" s="45"/>
      <c r="Q2349" s="45"/>
      <c r="R2349" s="45"/>
      <c r="AO2349" s="34"/>
      <c r="AP2349" s="34"/>
      <c r="AQ2349" s="34"/>
      <c r="AR2349" s="34"/>
      <c r="BR2349" s="69"/>
      <c r="BS2349" s="69"/>
      <c r="BT2349" s="69"/>
      <c r="BU2349" s="69"/>
      <c r="BV2349" s="69"/>
      <c r="BW2349" s="69"/>
      <c r="BX2349" s="69"/>
      <c r="BY2349" s="69"/>
      <c r="BZ2349" s="69"/>
      <c r="CA2349" s="69"/>
      <c r="CB2349" s="69"/>
      <c r="CC2349" s="69"/>
      <c r="CD2349" s="69"/>
      <c r="CE2349" s="69"/>
      <c r="CF2349" s="69"/>
      <c r="CG2349" s="69"/>
      <c r="CH2349" s="69"/>
      <c r="CI2349" s="69"/>
      <c r="CJ2349" s="69"/>
      <c r="CK2349" s="69"/>
      <c r="CL2349" s="83"/>
      <c r="CM2349" s="69"/>
    </row>
    <row r="2350" spans="10:91" x14ac:dyDescent="0.25">
      <c r="J2350" s="45"/>
      <c r="K2350" s="45"/>
      <c r="L2350" s="45"/>
      <c r="M2350" s="45"/>
      <c r="N2350" s="45"/>
      <c r="O2350" s="45"/>
      <c r="P2350" s="45"/>
      <c r="Q2350" s="45"/>
      <c r="R2350" s="45"/>
      <c r="AO2350" s="34"/>
      <c r="AP2350" s="34"/>
      <c r="AQ2350" s="34"/>
      <c r="AR2350" s="34"/>
      <c r="BR2350" s="69"/>
      <c r="BS2350" s="69"/>
      <c r="BT2350" s="69"/>
      <c r="BU2350" s="69"/>
      <c r="BV2350" s="69"/>
      <c r="BW2350" s="69"/>
      <c r="BX2350" s="69"/>
      <c r="BY2350" s="69"/>
      <c r="BZ2350" s="69"/>
      <c r="CA2350" s="69"/>
      <c r="CB2350" s="69"/>
      <c r="CC2350" s="69"/>
      <c r="CD2350" s="69"/>
      <c r="CE2350" s="69"/>
      <c r="CF2350" s="69"/>
      <c r="CG2350" s="69"/>
      <c r="CH2350" s="69"/>
      <c r="CI2350" s="69"/>
      <c r="CJ2350" s="69"/>
      <c r="CK2350" s="69"/>
      <c r="CL2350" s="83"/>
      <c r="CM2350" s="69"/>
    </row>
    <row r="2351" spans="10:91" x14ac:dyDescent="0.25">
      <c r="J2351" s="45"/>
      <c r="K2351" s="45"/>
      <c r="L2351" s="45"/>
      <c r="M2351" s="45"/>
      <c r="N2351" s="45"/>
      <c r="O2351" s="45"/>
      <c r="P2351" s="45"/>
      <c r="Q2351" s="45"/>
      <c r="R2351" s="45"/>
      <c r="AO2351" s="34"/>
      <c r="AP2351" s="34"/>
      <c r="AQ2351" s="34"/>
      <c r="AR2351" s="34"/>
      <c r="BR2351" s="69"/>
      <c r="BS2351" s="69"/>
      <c r="BT2351" s="69"/>
      <c r="BU2351" s="69"/>
      <c r="BV2351" s="69"/>
      <c r="BW2351" s="69"/>
      <c r="BX2351" s="69"/>
      <c r="BY2351" s="69"/>
      <c r="BZ2351" s="69"/>
      <c r="CA2351" s="69"/>
      <c r="CB2351" s="69"/>
      <c r="CC2351" s="69"/>
      <c r="CD2351" s="69"/>
      <c r="CE2351" s="69"/>
      <c r="CF2351" s="69"/>
      <c r="CG2351" s="69"/>
      <c r="CH2351" s="69"/>
      <c r="CI2351" s="69"/>
      <c r="CJ2351" s="69"/>
      <c r="CK2351" s="69"/>
      <c r="CL2351" s="83"/>
      <c r="CM2351" s="69"/>
    </row>
    <row r="2352" spans="10:91" x14ac:dyDescent="0.25">
      <c r="J2352" s="45"/>
      <c r="K2352" s="45"/>
      <c r="L2352" s="45"/>
      <c r="M2352" s="45"/>
      <c r="N2352" s="45"/>
      <c r="O2352" s="45"/>
      <c r="P2352" s="45"/>
      <c r="Q2352" s="45"/>
      <c r="R2352" s="45"/>
      <c r="AO2352" s="34"/>
      <c r="AP2352" s="34"/>
      <c r="AQ2352" s="34"/>
      <c r="AR2352" s="34"/>
      <c r="BR2352" s="69"/>
      <c r="BS2352" s="69"/>
      <c r="BT2352" s="69"/>
      <c r="BU2352" s="69"/>
      <c r="BV2352" s="69"/>
      <c r="BW2352" s="69"/>
      <c r="BX2352" s="69"/>
      <c r="BY2352" s="69"/>
      <c r="BZ2352" s="69"/>
      <c r="CA2352" s="69"/>
      <c r="CB2352" s="69"/>
      <c r="CC2352" s="69"/>
      <c r="CD2352" s="69"/>
      <c r="CE2352" s="69"/>
      <c r="CF2352" s="69"/>
      <c r="CG2352" s="69"/>
      <c r="CH2352" s="69"/>
      <c r="CI2352" s="69"/>
      <c r="CJ2352" s="69"/>
      <c r="CK2352" s="69"/>
      <c r="CL2352" s="83"/>
      <c r="CM2352" s="69"/>
    </row>
    <row r="2353" spans="10:91" x14ac:dyDescent="0.25">
      <c r="J2353" s="45"/>
      <c r="K2353" s="45"/>
      <c r="L2353" s="45"/>
      <c r="M2353" s="45"/>
      <c r="N2353" s="45"/>
      <c r="O2353" s="45"/>
      <c r="P2353" s="45"/>
      <c r="Q2353" s="45"/>
      <c r="R2353" s="45"/>
      <c r="AO2353" s="34"/>
      <c r="AP2353" s="34"/>
      <c r="AQ2353" s="34"/>
      <c r="AR2353" s="34"/>
      <c r="BR2353" s="69"/>
      <c r="BS2353" s="69"/>
      <c r="BT2353" s="69"/>
      <c r="BU2353" s="69"/>
      <c r="BV2353" s="69"/>
      <c r="BW2353" s="69"/>
      <c r="BX2353" s="69"/>
      <c r="BY2353" s="69"/>
      <c r="BZ2353" s="69"/>
      <c r="CA2353" s="69"/>
      <c r="CB2353" s="69"/>
      <c r="CC2353" s="69"/>
      <c r="CD2353" s="69"/>
      <c r="CE2353" s="69"/>
      <c r="CF2353" s="69"/>
      <c r="CG2353" s="69"/>
      <c r="CH2353" s="69"/>
      <c r="CI2353" s="69"/>
      <c r="CJ2353" s="69"/>
      <c r="CK2353" s="69"/>
      <c r="CL2353" s="83"/>
      <c r="CM2353" s="69"/>
    </row>
    <row r="2354" spans="10:91" x14ac:dyDescent="0.25">
      <c r="J2354" s="45"/>
      <c r="K2354" s="45"/>
      <c r="L2354" s="45"/>
      <c r="M2354" s="45"/>
      <c r="N2354" s="45"/>
      <c r="O2354" s="45"/>
      <c r="P2354" s="45"/>
      <c r="Q2354" s="45"/>
      <c r="R2354" s="45"/>
      <c r="AO2354" s="34"/>
      <c r="AP2354" s="34"/>
      <c r="AQ2354" s="34"/>
      <c r="AR2354" s="34"/>
      <c r="BR2354" s="69"/>
      <c r="BS2354" s="69"/>
      <c r="BT2354" s="69"/>
      <c r="BU2354" s="69"/>
      <c r="BV2354" s="69"/>
      <c r="BW2354" s="69"/>
      <c r="BX2354" s="69"/>
      <c r="BY2354" s="69"/>
      <c r="BZ2354" s="69"/>
      <c r="CA2354" s="69"/>
      <c r="CB2354" s="69"/>
      <c r="CC2354" s="69"/>
      <c r="CD2354" s="69"/>
      <c r="CE2354" s="69"/>
      <c r="CF2354" s="69"/>
      <c r="CG2354" s="69"/>
      <c r="CH2354" s="69"/>
      <c r="CI2354" s="69"/>
      <c r="CJ2354" s="69"/>
      <c r="CK2354" s="69"/>
      <c r="CL2354" s="83"/>
      <c r="CM2354" s="69"/>
    </row>
    <row r="2355" spans="10:91" x14ac:dyDescent="0.25">
      <c r="J2355" s="45"/>
      <c r="K2355" s="45"/>
      <c r="L2355" s="45"/>
      <c r="M2355" s="45"/>
      <c r="N2355" s="45"/>
      <c r="O2355" s="45"/>
      <c r="P2355" s="45"/>
      <c r="Q2355" s="45"/>
      <c r="R2355" s="45"/>
      <c r="AO2355" s="34"/>
      <c r="AP2355" s="34"/>
      <c r="AQ2355" s="34"/>
      <c r="AR2355" s="34"/>
      <c r="BR2355" s="69"/>
      <c r="BS2355" s="69"/>
      <c r="BT2355" s="69"/>
      <c r="BU2355" s="69"/>
      <c r="BV2355" s="69"/>
      <c r="BW2355" s="69"/>
      <c r="BX2355" s="69"/>
      <c r="BY2355" s="69"/>
      <c r="BZ2355" s="69"/>
      <c r="CA2355" s="69"/>
      <c r="CB2355" s="69"/>
      <c r="CC2355" s="69"/>
      <c r="CD2355" s="69"/>
      <c r="CE2355" s="69"/>
      <c r="CF2355" s="69"/>
      <c r="CG2355" s="69"/>
      <c r="CH2355" s="69"/>
      <c r="CI2355" s="69"/>
      <c r="CJ2355" s="69"/>
      <c r="CK2355" s="69"/>
      <c r="CL2355" s="83"/>
      <c r="CM2355" s="69"/>
    </row>
    <row r="2356" spans="10:91" x14ac:dyDescent="0.25">
      <c r="J2356" s="45"/>
      <c r="K2356" s="45"/>
      <c r="L2356" s="45"/>
      <c r="M2356" s="45"/>
      <c r="N2356" s="45"/>
      <c r="O2356" s="45"/>
      <c r="P2356" s="45"/>
      <c r="Q2356" s="45"/>
      <c r="R2356" s="45"/>
      <c r="AO2356" s="34"/>
      <c r="AP2356" s="34"/>
      <c r="AQ2356" s="34"/>
      <c r="AR2356" s="34"/>
      <c r="BR2356" s="69"/>
      <c r="BS2356" s="69"/>
      <c r="BT2356" s="69"/>
      <c r="BU2356" s="69"/>
      <c r="BV2356" s="69"/>
      <c r="BW2356" s="69"/>
      <c r="BX2356" s="69"/>
      <c r="BY2356" s="69"/>
      <c r="BZ2356" s="69"/>
      <c r="CA2356" s="69"/>
      <c r="CB2356" s="69"/>
      <c r="CC2356" s="69"/>
      <c r="CD2356" s="69"/>
      <c r="CE2356" s="69"/>
      <c r="CF2356" s="69"/>
      <c r="CG2356" s="69"/>
      <c r="CH2356" s="69"/>
      <c r="CI2356" s="69"/>
      <c r="CJ2356" s="69"/>
      <c r="CK2356" s="69"/>
      <c r="CL2356" s="83"/>
      <c r="CM2356" s="69"/>
    </row>
    <row r="2357" spans="10:91" x14ac:dyDescent="0.25">
      <c r="J2357" s="45"/>
      <c r="K2357" s="45"/>
      <c r="L2357" s="45"/>
      <c r="M2357" s="45"/>
      <c r="N2357" s="45"/>
      <c r="O2357" s="45"/>
      <c r="P2357" s="45"/>
      <c r="Q2357" s="45"/>
      <c r="R2357" s="45"/>
      <c r="AO2357" s="34"/>
      <c r="AP2357" s="34"/>
      <c r="AQ2357" s="34"/>
      <c r="AR2357" s="34"/>
      <c r="BR2357" s="69"/>
      <c r="BS2357" s="69"/>
      <c r="BT2357" s="69"/>
      <c r="BU2357" s="69"/>
      <c r="BV2357" s="69"/>
      <c r="BW2357" s="69"/>
      <c r="BX2357" s="69"/>
      <c r="BY2357" s="69"/>
      <c r="BZ2357" s="69"/>
      <c r="CA2357" s="69"/>
      <c r="CB2357" s="69"/>
      <c r="CC2357" s="69"/>
      <c r="CD2357" s="69"/>
      <c r="CE2357" s="69"/>
      <c r="CF2357" s="69"/>
      <c r="CG2357" s="69"/>
      <c r="CH2357" s="69"/>
      <c r="CI2357" s="69"/>
      <c r="CJ2357" s="69"/>
      <c r="CK2357" s="69"/>
      <c r="CL2357" s="83"/>
      <c r="CM2357" s="69"/>
    </row>
    <row r="2358" spans="10:91" x14ac:dyDescent="0.25">
      <c r="J2358" s="45"/>
      <c r="K2358" s="45"/>
      <c r="L2358" s="45"/>
      <c r="M2358" s="45"/>
      <c r="N2358" s="45"/>
      <c r="O2358" s="45"/>
      <c r="P2358" s="45"/>
      <c r="Q2358" s="45"/>
      <c r="R2358" s="45"/>
      <c r="AO2358" s="34"/>
      <c r="AP2358" s="34"/>
      <c r="AQ2358" s="34"/>
      <c r="AR2358" s="34"/>
      <c r="BR2358" s="69"/>
      <c r="BS2358" s="69"/>
      <c r="BT2358" s="69"/>
      <c r="BU2358" s="69"/>
      <c r="BV2358" s="69"/>
      <c r="BW2358" s="69"/>
      <c r="BX2358" s="69"/>
      <c r="BY2358" s="69"/>
      <c r="BZ2358" s="69"/>
      <c r="CA2358" s="69"/>
      <c r="CB2358" s="69"/>
      <c r="CC2358" s="69"/>
      <c r="CD2358" s="69"/>
      <c r="CE2358" s="69"/>
      <c r="CF2358" s="69"/>
      <c r="CG2358" s="69"/>
      <c r="CH2358" s="69"/>
      <c r="CI2358" s="69"/>
      <c r="CJ2358" s="69"/>
      <c r="CK2358" s="69"/>
      <c r="CL2358" s="83"/>
      <c r="CM2358" s="69"/>
    </row>
    <row r="2359" spans="10:91" x14ac:dyDescent="0.25">
      <c r="J2359" s="45"/>
      <c r="K2359" s="45"/>
      <c r="L2359" s="45"/>
      <c r="M2359" s="45"/>
      <c r="N2359" s="45"/>
      <c r="O2359" s="45"/>
      <c r="P2359" s="45"/>
      <c r="Q2359" s="45"/>
      <c r="R2359" s="45"/>
      <c r="AO2359" s="34"/>
      <c r="AP2359" s="34"/>
      <c r="AQ2359" s="34"/>
      <c r="AR2359" s="34"/>
      <c r="BR2359" s="69"/>
      <c r="BS2359" s="69"/>
      <c r="BT2359" s="69"/>
      <c r="BU2359" s="69"/>
      <c r="BV2359" s="69"/>
      <c r="BW2359" s="69"/>
      <c r="BX2359" s="69"/>
      <c r="BY2359" s="69"/>
      <c r="BZ2359" s="69"/>
      <c r="CA2359" s="69"/>
      <c r="CB2359" s="69"/>
      <c r="CC2359" s="69"/>
      <c r="CD2359" s="69"/>
      <c r="CE2359" s="69"/>
      <c r="CF2359" s="69"/>
      <c r="CG2359" s="69"/>
      <c r="CH2359" s="69"/>
      <c r="CI2359" s="69"/>
      <c r="CJ2359" s="69"/>
      <c r="CK2359" s="69"/>
      <c r="CL2359" s="83"/>
      <c r="CM2359" s="69"/>
    </row>
    <row r="2360" spans="10:91" x14ac:dyDescent="0.25">
      <c r="J2360" s="45"/>
      <c r="K2360" s="45"/>
      <c r="L2360" s="45"/>
      <c r="M2360" s="45"/>
      <c r="N2360" s="45"/>
      <c r="O2360" s="45"/>
      <c r="P2360" s="45"/>
      <c r="Q2360" s="45"/>
      <c r="R2360" s="45"/>
      <c r="AO2360" s="34"/>
      <c r="AP2360" s="34"/>
      <c r="AQ2360" s="34"/>
      <c r="AR2360" s="34"/>
      <c r="BR2360" s="69"/>
      <c r="BS2360" s="69"/>
      <c r="BT2360" s="69"/>
      <c r="BU2360" s="69"/>
      <c r="BV2360" s="69"/>
      <c r="BW2360" s="69"/>
      <c r="BX2360" s="69"/>
      <c r="BY2360" s="69"/>
      <c r="BZ2360" s="69"/>
      <c r="CA2360" s="69"/>
      <c r="CB2360" s="69"/>
      <c r="CC2360" s="69"/>
      <c r="CD2360" s="69"/>
      <c r="CE2360" s="69"/>
      <c r="CF2360" s="69"/>
      <c r="CG2360" s="69"/>
      <c r="CH2360" s="69"/>
      <c r="CI2360" s="69"/>
      <c r="CJ2360" s="69"/>
      <c r="CK2360" s="69"/>
      <c r="CL2360" s="83"/>
      <c r="CM2360" s="69"/>
    </row>
    <row r="2361" spans="10:91" x14ac:dyDescent="0.25">
      <c r="J2361" s="45"/>
      <c r="K2361" s="45"/>
      <c r="L2361" s="45"/>
      <c r="M2361" s="45"/>
      <c r="N2361" s="45"/>
      <c r="O2361" s="45"/>
      <c r="P2361" s="45"/>
      <c r="Q2361" s="45"/>
      <c r="R2361" s="45"/>
      <c r="AO2361" s="34"/>
      <c r="AP2361" s="34"/>
      <c r="AQ2361" s="34"/>
      <c r="AR2361" s="34"/>
      <c r="BR2361" s="69"/>
      <c r="BS2361" s="69"/>
      <c r="BT2361" s="69"/>
      <c r="BU2361" s="69"/>
      <c r="BV2361" s="69"/>
      <c r="BW2361" s="69"/>
      <c r="BX2361" s="69"/>
      <c r="BY2361" s="69"/>
      <c r="BZ2361" s="69"/>
      <c r="CA2361" s="69"/>
      <c r="CB2361" s="69"/>
      <c r="CC2361" s="69"/>
      <c r="CD2361" s="69"/>
      <c r="CE2361" s="69"/>
      <c r="CF2361" s="69"/>
      <c r="CG2361" s="69"/>
      <c r="CH2361" s="69"/>
      <c r="CI2361" s="69"/>
      <c r="CJ2361" s="69"/>
      <c r="CK2361" s="69"/>
      <c r="CL2361" s="83"/>
      <c r="CM2361" s="69"/>
    </row>
    <row r="2362" spans="10:91" x14ac:dyDescent="0.25">
      <c r="J2362" s="45"/>
      <c r="K2362" s="45"/>
      <c r="L2362" s="45"/>
      <c r="M2362" s="45"/>
      <c r="N2362" s="45"/>
      <c r="O2362" s="45"/>
      <c r="P2362" s="45"/>
      <c r="Q2362" s="45"/>
      <c r="R2362" s="45"/>
      <c r="AO2362" s="34"/>
      <c r="AP2362" s="34"/>
      <c r="AQ2362" s="34"/>
      <c r="AR2362" s="34"/>
      <c r="BR2362" s="69"/>
      <c r="BS2362" s="69"/>
      <c r="BT2362" s="69"/>
      <c r="BU2362" s="69"/>
      <c r="BV2362" s="69"/>
      <c r="BW2362" s="69"/>
      <c r="BX2362" s="69"/>
      <c r="BY2362" s="69"/>
      <c r="BZ2362" s="69"/>
      <c r="CA2362" s="69"/>
      <c r="CB2362" s="69"/>
      <c r="CC2362" s="69"/>
      <c r="CD2362" s="69"/>
      <c r="CE2362" s="69"/>
      <c r="CF2362" s="69"/>
      <c r="CG2362" s="69"/>
      <c r="CH2362" s="69"/>
      <c r="CI2362" s="69"/>
      <c r="CJ2362" s="69"/>
      <c r="CK2362" s="69"/>
      <c r="CL2362" s="83"/>
      <c r="CM2362" s="69"/>
    </row>
    <row r="2363" spans="10:91" x14ac:dyDescent="0.25">
      <c r="J2363" s="45"/>
      <c r="K2363" s="45"/>
      <c r="L2363" s="45"/>
      <c r="M2363" s="45"/>
      <c r="N2363" s="45"/>
      <c r="O2363" s="45"/>
      <c r="P2363" s="45"/>
      <c r="Q2363" s="45"/>
      <c r="R2363" s="45"/>
      <c r="AO2363" s="34"/>
      <c r="AP2363" s="34"/>
      <c r="AQ2363" s="34"/>
      <c r="AR2363" s="34"/>
      <c r="BR2363" s="69"/>
      <c r="BS2363" s="69"/>
      <c r="BT2363" s="69"/>
      <c r="BU2363" s="69"/>
      <c r="BV2363" s="69"/>
      <c r="BW2363" s="69"/>
      <c r="BX2363" s="69"/>
      <c r="BY2363" s="69"/>
      <c r="BZ2363" s="69"/>
      <c r="CA2363" s="69"/>
      <c r="CB2363" s="69"/>
      <c r="CC2363" s="69"/>
      <c r="CD2363" s="69"/>
      <c r="CE2363" s="69"/>
      <c r="CF2363" s="69"/>
      <c r="CG2363" s="69"/>
      <c r="CH2363" s="69"/>
      <c r="CI2363" s="69"/>
      <c r="CJ2363" s="69"/>
      <c r="CK2363" s="69"/>
      <c r="CL2363" s="83"/>
      <c r="CM2363" s="69"/>
    </row>
    <row r="2364" spans="10:91" x14ac:dyDescent="0.25">
      <c r="J2364" s="45"/>
      <c r="K2364" s="45"/>
      <c r="L2364" s="45"/>
      <c r="M2364" s="45"/>
      <c r="N2364" s="45"/>
      <c r="O2364" s="45"/>
      <c r="P2364" s="45"/>
      <c r="Q2364" s="45"/>
      <c r="R2364" s="45"/>
      <c r="AO2364" s="34"/>
      <c r="AP2364" s="34"/>
      <c r="AQ2364" s="34"/>
      <c r="AR2364" s="34"/>
      <c r="BR2364" s="69"/>
      <c r="BS2364" s="69"/>
      <c r="BT2364" s="69"/>
      <c r="BU2364" s="69"/>
      <c r="BV2364" s="69"/>
      <c r="BW2364" s="69"/>
      <c r="BX2364" s="69"/>
      <c r="BY2364" s="69"/>
      <c r="BZ2364" s="69"/>
      <c r="CA2364" s="69"/>
      <c r="CB2364" s="69"/>
      <c r="CC2364" s="69"/>
      <c r="CD2364" s="69"/>
      <c r="CE2364" s="69"/>
      <c r="CF2364" s="69"/>
      <c r="CG2364" s="69"/>
      <c r="CH2364" s="69"/>
      <c r="CI2364" s="69"/>
      <c r="CJ2364" s="69"/>
      <c r="CK2364" s="69"/>
      <c r="CL2364" s="83"/>
      <c r="CM2364" s="69"/>
    </row>
    <row r="2365" spans="10:91" x14ac:dyDescent="0.25">
      <c r="J2365" s="45"/>
      <c r="K2365" s="45"/>
      <c r="L2365" s="45"/>
      <c r="M2365" s="45"/>
      <c r="N2365" s="45"/>
      <c r="O2365" s="45"/>
      <c r="P2365" s="45"/>
      <c r="Q2365" s="45"/>
      <c r="R2365" s="45"/>
      <c r="AO2365" s="34"/>
      <c r="AP2365" s="34"/>
      <c r="AQ2365" s="34"/>
      <c r="AR2365" s="34"/>
      <c r="BR2365" s="69"/>
      <c r="BS2365" s="69"/>
      <c r="BT2365" s="69"/>
      <c r="BU2365" s="69"/>
      <c r="BV2365" s="69"/>
      <c r="BW2365" s="69"/>
      <c r="BX2365" s="69"/>
      <c r="BY2365" s="69"/>
      <c r="BZ2365" s="69"/>
      <c r="CA2365" s="69"/>
      <c r="CB2365" s="69"/>
      <c r="CC2365" s="69"/>
      <c r="CD2365" s="69"/>
      <c r="CE2365" s="69"/>
      <c r="CF2365" s="69"/>
      <c r="CG2365" s="69"/>
      <c r="CH2365" s="69"/>
      <c r="CI2365" s="69"/>
      <c r="CJ2365" s="69"/>
      <c r="CK2365" s="69"/>
      <c r="CL2365" s="83"/>
      <c r="CM2365" s="69"/>
    </row>
    <row r="2366" spans="10:91" x14ac:dyDescent="0.25">
      <c r="J2366" s="45"/>
      <c r="K2366" s="45"/>
      <c r="L2366" s="45"/>
      <c r="M2366" s="45"/>
      <c r="N2366" s="45"/>
      <c r="O2366" s="45"/>
      <c r="P2366" s="45"/>
      <c r="Q2366" s="45"/>
      <c r="R2366" s="45"/>
      <c r="AO2366" s="34"/>
      <c r="AP2366" s="34"/>
      <c r="AQ2366" s="34"/>
      <c r="AR2366" s="34"/>
      <c r="BR2366" s="69"/>
      <c r="BS2366" s="69"/>
      <c r="BT2366" s="69"/>
      <c r="BU2366" s="69"/>
      <c r="BV2366" s="69"/>
      <c r="BW2366" s="69"/>
      <c r="BX2366" s="69"/>
      <c r="BY2366" s="69"/>
      <c r="BZ2366" s="69"/>
      <c r="CA2366" s="69"/>
      <c r="CB2366" s="69"/>
      <c r="CC2366" s="69"/>
      <c r="CD2366" s="69"/>
      <c r="CE2366" s="69"/>
      <c r="CF2366" s="69"/>
      <c r="CG2366" s="69"/>
      <c r="CH2366" s="69"/>
      <c r="CI2366" s="69"/>
      <c r="CJ2366" s="69"/>
      <c r="CK2366" s="69"/>
      <c r="CL2366" s="83"/>
      <c r="CM2366" s="69"/>
    </row>
    <row r="2367" spans="10:91" x14ac:dyDescent="0.25">
      <c r="J2367" s="45"/>
      <c r="K2367" s="45"/>
      <c r="L2367" s="45"/>
      <c r="M2367" s="45"/>
      <c r="N2367" s="45"/>
      <c r="O2367" s="45"/>
      <c r="P2367" s="45"/>
      <c r="Q2367" s="45"/>
      <c r="R2367" s="45"/>
      <c r="AO2367" s="34"/>
      <c r="AP2367" s="34"/>
      <c r="AQ2367" s="34"/>
      <c r="AR2367" s="34"/>
      <c r="BR2367" s="69"/>
      <c r="BS2367" s="69"/>
      <c r="BT2367" s="69"/>
      <c r="BU2367" s="69"/>
      <c r="BV2367" s="69"/>
      <c r="BW2367" s="69"/>
      <c r="BX2367" s="69"/>
      <c r="BY2367" s="69"/>
      <c r="BZ2367" s="69"/>
      <c r="CA2367" s="69"/>
      <c r="CB2367" s="69"/>
      <c r="CC2367" s="69"/>
      <c r="CD2367" s="69"/>
      <c r="CE2367" s="69"/>
      <c r="CF2367" s="69"/>
      <c r="CG2367" s="69"/>
      <c r="CH2367" s="69"/>
      <c r="CI2367" s="69"/>
      <c r="CJ2367" s="69"/>
      <c r="CK2367" s="69"/>
      <c r="CL2367" s="83"/>
      <c r="CM2367" s="69"/>
    </row>
    <row r="2368" spans="10:91" x14ac:dyDescent="0.25">
      <c r="J2368" s="45"/>
      <c r="K2368" s="45"/>
      <c r="L2368" s="45"/>
      <c r="M2368" s="45"/>
      <c r="N2368" s="45"/>
      <c r="O2368" s="45"/>
      <c r="P2368" s="45"/>
      <c r="Q2368" s="45"/>
      <c r="R2368" s="45"/>
      <c r="AO2368" s="34"/>
      <c r="AP2368" s="34"/>
      <c r="AQ2368" s="34"/>
      <c r="AR2368" s="34"/>
      <c r="BR2368" s="69"/>
      <c r="BS2368" s="69"/>
      <c r="BT2368" s="69"/>
      <c r="BU2368" s="69"/>
      <c r="BV2368" s="69"/>
      <c r="BW2368" s="69"/>
      <c r="BX2368" s="69"/>
      <c r="BY2368" s="69"/>
      <c r="BZ2368" s="69"/>
      <c r="CA2368" s="69"/>
      <c r="CB2368" s="69"/>
      <c r="CC2368" s="69"/>
      <c r="CD2368" s="69"/>
      <c r="CE2368" s="69"/>
      <c r="CF2368" s="69"/>
      <c r="CG2368" s="69"/>
      <c r="CH2368" s="69"/>
      <c r="CI2368" s="69"/>
      <c r="CJ2368" s="69"/>
      <c r="CK2368" s="69"/>
      <c r="CL2368" s="83"/>
      <c r="CM2368" s="69"/>
    </row>
    <row r="2369" spans="10:91" x14ac:dyDescent="0.25">
      <c r="J2369" s="45"/>
      <c r="K2369" s="45"/>
      <c r="L2369" s="45"/>
      <c r="M2369" s="45"/>
      <c r="N2369" s="45"/>
      <c r="O2369" s="45"/>
      <c r="P2369" s="45"/>
      <c r="Q2369" s="45"/>
      <c r="R2369" s="45"/>
      <c r="AO2369" s="34"/>
      <c r="AP2369" s="34"/>
      <c r="AQ2369" s="34"/>
      <c r="AR2369" s="34"/>
      <c r="BR2369" s="69"/>
      <c r="BS2369" s="69"/>
      <c r="BT2369" s="69"/>
      <c r="BU2369" s="69"/>
      <c r="BV2369" s="69"/>
      <c r="BW2369" s="69"/>
      <c r="BX2369" s="69"/>
      <c r="BY2369" s="69"/>
      <c r="BZ2369" s="69"/>
      <c r="CA2369" s="69"/>
      <c r="CB2369" s="69"/>
      <c r="CC2369" s="69"/>
      <c r="CD2369" s="69"/>
      <c r="CE2369" s="69"/>
      <c r="CF2369" s="69"/>
      <c r="CG2369" s="69"/>
      <c r="CH2369" s="69"/>
      <c r="CI2369" s="69"/>
      <c r="CJ2369" s="69"/>
      <c r="CK2369" s="69"/>
      <c r="CL2369" s="83"/>
      <c r="CM2369" s="69"/>
    </row>
    <row r="2370" spans="10:91" x14ac:dyDescent="0.25">
      <c r="J2370" s="45"/>
      <c r="K2370" s="45"/>
      <c r="L2370" s="45"/>
      <c r="M2370" s="45"/>
      <c r="N2370" s="45"/>
      <c r="O2370" s="45"/>
      <c r="P2370" s="45"/>
      <c r="Q2370" s="45"/>
      <c r="R2370" s="45"/>
      <c r="AO2370" s="34"/>
      <c r="AP2370" s="34"/>
      <c r="AQ2370" s="34"/>
      <c r="AR2370" s="34"/>
      <c r="BR2370" s="69"/>
      <c r="BS2370" s="69"/>
      <c r="BT2370" s="69"/>
      <c r="BU2370" s="69"/>
      <c r="BV2370" s="69"/>
      <c r="BW2370" s="69"/>
      <c r="BX2370" s="69"/>
      <c r="BY2370" s="69"/>
      <c r="BZ2370" s="69"/>
      <c r="CA2370" s="69"/>
      <c r="CB2370" s="69"/>
      <c r="CC2370" s="69"/>
      <c r="CD2370" s="69"/>
      <c r="CE2370" s="69"/>
      <c r="CF2370" s="69"/>
      <c r="CG2370" s="69"/>
      <c r="CH2370" s="69"/>
      <c r="CI2370" s="69"/>
      <c r="CJ2370" s="69"/>
      <c r="CK2370" s="69"/>
      <c r="CL2370" s="83"/>
      <c r="CM2370" s="69"/>
    </row>
    <row r="2371" spans="10:91" x14ac:dyDescent="0.25">
      <c r="J2371" s="45"/>
      <c r="K2371" s="45"/>
      <c r="L2371" s="45"/>
      <c r="M2371" s="45"/>
      <c r="N2371" s="45"/>
      <c r="O2371" s="45"/>
      <c r="P2371" s="45"/>
      <c r="Q2371" s="45"/>
      <c r="R2371" s="45"/>
      <c r="AO2371" s="34"/>
      <c r="AP2371" s="34"/>
      <c r="AQ2371" s="34"/>
      <c r="AR2371" s="34"/>
      <c r="BR2371" s="69"/>
      <c r="BS2371" s="69"/>
      <c r="BT2371" s="69"/>
      <c r="BU2371" s="69"/>
      <c r="BV2371" s="69"/>
      <c r="BW2371" s="69"/>
      <c r="BX2371" s="69"/>
      <c r="BY2371" s="69"/>
      <c r="BZ2371" s="69"/>
      <c r="CA2371" s="69"/>
      <c r="CB2371" s="69"/>
      <c r="CC2371" s="69"/>
      <c r="CD2371" s="69"/>
      <c r="CE2371" s="69"/>
      <c r="CF2371" s="69"/>
      <c r="CG2371" s="69"/>
      <c r="CH2371" s="69"/>
      <c r="CI2371" s="69"/>
      <c r="CJ2371" s="69"/>
      <c r="CK2371" s="69"/>
      <c r="CL2371" s="83"/>
      <c r="CM2371" s="69"/>
    </row>
    <row r="2372" spans="10:91" x14ac:dyDescent="0.25">
      <c r="J2372" s="45"/>
      <c r="K2372" s="45"/>
      <c r="L2372" s="45"/>
      <c r="M2372" s="45"/>
      <c r="N2372" s="45"/>
      <c r="O2372" s="45"/>
      <c r="P2372" s="45"/>
      <c r="Q2372" s="45"/>
      <c r="R2372" s="45"/>
      <c r="AO2372" s="34"/>
      <c r="AP2372" s="34"/>
      <c r="AQ2372" s="34"/>
      <c r="AR2372" s="34"/>
      <c r="BR2372" s="69"/>
      <c r="BS2372" s="69"/>
      <c r="BT2372" s="69"/>
      <c r="BU2372" s="69"/>
      <c r="BV2372" s="69"/>
      <c r="BW2372" s="69"/>
      <c r="BX2372" s="69"/>
      <c r="BY2372" s="69"/>
      <c r="BZ2372" s="69"/>
      <c r="CA2372" s="69"/>
      <c r="CB2372" s="69"/>
      <c r="CC2372" s="69"/>
      <c r="CD2372" s="69"/>
      <c r="CE2372" s="69"/>
      <c r="CF2372" s="69"/>
      <c r="CG2372" s="69"/>
      <c r="CH2372" s="69"/>
      <c r="CI2372" s="69"/>
      <c r="CJ2372" s="69"/>
      <c r="CK2372" s="69"/>
      <c r="CL2372" s="83"/>
      <c r="CM2372" s="69"/>
    </row>
    <row r="2373" spans="10:91" x14ac:dyDescent="0.25">
      <c r="J2373" s="45"/>
      <c r="K2373" s="45"/>
      <c r="L2373" s="45"/>
      <c r="M2373" s="45"/>
      <c r="N2373" s="45"/>
      <c r="O2373" s="45"/>
      <c r="P2373" s="45"/>
      <c r="Q2373" s="45"/>
      <c r="R2373" s="45"/>
      <c r="AO2373" s="34"/>
      <c r="AP2373" s="34"/>
      <c r="AQ2373" s="34"/>
      <c r="AR2373" s="34"/>
      <c r="BR2373" s="69"/>
      <c r="BS2373" s="69"/>
      <c r="BT2373" s="69"/>
      <c r="BU2373" s="69"/>
      <c r="BV2373" s="69"/>
      <c r="BW2373" s="69"/>
      <c r="BX2373" s="69"/>
      <c r="BY2373" s="69"/>
      <c r="BZ2373" s="69"/>
      <c r="CA2373" s="69"/>
      <c r="CB2373" s="69"/>
      <c r="CC2373" s="69"/>
      <c r="CD2373" s="69"/>
      <c r="CE2373" s="69"/>
      <c r="CF2373" s="69"/>
      <c r="CG2373" s="69"/>
      <c r="CH2373" s="69"/>
      <c r="CI2373" s="69"/>
      <c r="CJ2373" s="69"/>
      <c r="CK2373" s="69"/>
      <c r="CL2373" s="83"/>
      <c r="CM2373" s="69"/>
    </row>
    <row r="2374" spans="10:91" x14ac:dyDescent="0.25">
      <c r="J2374" s="45"/>
      <c r="K2374" s="45"/>
      <c r="L2374" s="45"/>
      <c r="M2374" s="45"/>
      <c r="N2374" s="45"/>
      <c r="O2374" s="45"/>
      <c r="P2374" s="45"/>
      <c r="Q2374" s="45"/>
      <c r="R2374" s="45"/>
      <c r="AO2374" s="34"/>
      <c r="AP2374" s="34"/>
      <c r="AQ2374" s="34"/>
      <c r="AR2374" s="34"/>
      <c r="BR2374" s="69"/>
      <c r="BS2374" s="69"/>
      <c r="BT2374" s="69"/>
      <c r="BU2374" s="69"/>
      <c r="BV2374" s="69"/>
      <c r="BW2374" s="69"/>
      <c r="BX2374" s="69"/>
      <c r="BY2374" s="69"/>
      <c r="BZ2374" s="69"/>
      <c r="CA2374" s="69"/>
      <c r="CB2374" s="69"/>
      <c r="CC2374" s="69"/>
      <c r="CD2374" s="69"/>
      <c r="CE2374" s="69"/>
      <c r="CF2374" s="69"/>
      <c r="CG2374" s="69"/>
      <c r="CH2374" s="69"/>
      <c r="CI2374" s="69"/>
      <c r="CJ2374" s="69"/>
      <c r="CK2374" s="69"/>
      <c r="CL2374" s="83"/>
      <c r="CM2374" s="69"/>
    </row>
    <row r="2375" spans="10:91" x14ac:dyDescent="0.25">
      <c r="J2375" s="45"/>
      <c r="K2375" s="45"/>
      <c r="L2375" s="45"/>
      <c r="M2375" s="45"/>
      <c r="N2375" s="45"/>
      <c r="O2375" s="45"/>
      <c r="P2375" s="45"/>
      <c r="Q2375" s="45"/>
      <c r="R2375" s="45"/>
      <c r="AO2375" s="34"/>
      <c r="AP2375" s="34"/>
      <c r="AQ2375" s="34"/>
      <c r="AR2375" s="34"/>
      <c r="BR2375" s="69"/>
      <c r="BS2375" s="69"/>
      <c r="BT2375" s="69"/>
      <c r="BU2375" s="69"/>
      <c r="BV2375" s="69"/>
      <c r="BW2375" s="69"/>
      <c r="BX2375" s="69"/>
      <c r="BY2375" s="69"/>
      <c r="BZ2375" s="69"/>
      <c r="CA2375" s="69"/>
      <c r="CB2375" s="69"/>
      <c r="CC2375" s="69"/>
      <c r="CD2375" s="69"/>
      <c r="CE2375" s="69"/>
      <c r="CF2375" s="69"/>
      <c r="CG2375" s="69"/>
      <c r="CH2375" s="69"/>
      <c r="CI2375" s="69"/>
      <c r="CJ2375" s="69"/>
      <c r="CK2375" s="69"/>
      <c r="CL2375" s="83"/>
      <c r="CM2375" s="69"/>
    </row>
    <row r="2376" spans="10:91" x14ac:dyDescent="0.25">
      <c r="J2376" s="45"/>
      <c r="K2376" s="45"/>
      <c r="L2376" s="45"/>
      <c r="M2376" s="45"/>
      <c r="N2376" s="45"/>
      <c r="O2376" s="45"/>
      <c r="P2376" s="45"/>
      <c r="Q2376" s="45"/>
      <c r="R2376" s="45"/>
      <c r="AO2376" s="34"/>
      <c r="AP2376" s="34"/>
      <c r="AQ2376" s="34"/>
      <c r="AR2376" s="34"/>
      <c r="BR2376" s="69"/>
      <c r="BS2376" s="69"/>
      <c r="BT2376" s="69"/>
      <c r="BU2376" s="69"/>
      <c r="BV2376" s="69"/>
      <c r="BW2376" s="69"/>
      <c r="BX2376" s="69"/>
      <c r="BY2376" s="69"/>
      <c r="BZ2376" s="69"/>
      <c r="CA2376" s="69"/>
      <c r="CB2376" s="69"/>
      <c r="CC2376" s="69"/>
      <c r="CD2376" s="69"/>
      <c r="CE2376" s="69"/>
      <c r="CF2376" s="69"/>
      <c r="CG2376" s="69"/>
      <c r="CH2376" s="69"/>
      <c r="CI2376" s="69"/>
      <c r="CJ2376" s="69"/>
      <c r="CK2376" s="69"/>
      <c r="CL2376" s="83"/>
      <c r="CM2376" s="69"/>
    </row>
    <row r="2377" spans="10:91" x14ac:dyDescent="0.25">
      <c r="J2377" s="45"/>
      <c r="K2377" s="45"/>
      <c r="L2377" s="45"/>
      <c r="M2377" s="45"/>
      <c r="N2377" s="45"/>
      <c r="O2377" s="45"/>
      <c r="P2377" s="45"/>
      <c r="Q2377" s="45"/>
      <c r="R2377" s="45"/>
      <c r="AO2377" s="34"/>
      <c r="AP2377" s="34"/>
      <c r="AQ2377" s="34"/>
      <c r="AR2377" s="34"/>
      <c r="BR2377" s="69"/>
      <c r="BS2377" s="69"/>
      <c r="BT2377" s="69"/>
      <c r="BU2377" s="69"/>
      <c r="BV2377" s="69"/>
      <c r="BW2377" s="69"/>
      <c r="BX2377" s="69"/>
      <c r="BY2377" s="69"/>
      <c r="BZ2377" s="69"/>
      <c r="CA2377" s="69"/>
      <c r="CB2377" s="69"/>
      <c r="CC2377" s="69"/>
      <c r="CD2377" s="69"/>
      <c r="CE2377" s="69"/>
      <c r="CF2377" s="69"/>
      <c r="CG2377" s="69"/>
      <c r="CH2377" s="69"/>
      <c r="CI2377" s="69"/>
      <c r="CJ2377" s="69"/>
      <c r="CK2377" s="69"/>
      <c r="CL2377" s="83"/>
      <c r="CM2377" s="69"/>
    </row>
    <row r="2378" spans="10:91" x14ac:dyDescent="0.25">
      <c r="J2378" s="45"/>
      <c r="K2378" s="45"/>
      <c r="L2378" s="45"/>
      <c r="M2378" s="45"/>
      <c r="N2378" s="45"/>
      <c r="O2378" s="45"/>
      <c r="P2378" s="45"/>
      <c r="Q2378" s="45"/>
      <c r="R2378" s="45"/>
      <c r="AO2378" s="34"/>
      <c r="AP2378" s="34"/>
      <c r="AQ2378" s="34"/>
      <c r="AR2378" s="34"/>
      <c r="BR2378" s="69"/>
      <c r="BS2378" s="69"/>
      <c r="BT2378" s="69"/>
      <c r="BU2378" s="69"/>
      <c r="BV2378" s="69"/>
      <c r="BW2378" s="69"/>
      <c r="BX2378" s="69"/>
      <c r="BY2378" s="69"/>
      <c r="BZ2378" s="69"/>
      <c r="CA2378" s="69"/>
      <c r="CB2378" s="69"/>
      <c r="CC2378" s="69"/>
      <c r="CD2378" s="69"/>
      <c r="CE2378" s="69"/>
      <c r="CF2378" s="69"/>
      <c r="CG2378" s="69"/>
      <c r="CH2378" s="69"/>
      <c r="CI2378" s="69"/>
      <c r="CJ2378" s="69"/>
      <c r="CK2378" s="69"/>
      <c r="CL2378" s="83"/>
      <c r="CM2378" s="69"/>
    </row>
    <row r="2379" spans="10:91" x14ac:dyDescent="0.25">
      <c r="J2379" s="45"/>
      <c r="K2379" s="45"/>
      <c r="L2379" s="45"/>
      <c r="M2379" s="45"/>
      <c r="N2379" s="45"/>
      <c r="O2379" s="45"/>
      <c r="P2379" s="45"/>
      <c r="Q2379" s="45"/>
      <c r="R2379" s="45"/>
      <c r="AO2379" s="34"/>
      <c r="AP2379" s="34"/>
      <c r="AQ2379" s="34"/>
      <c r="AR2379" s="34"/>
      <c r="BR2379" s="69"/>
      <c r="BS2379" s="69"/>
      <c r="BT2379" s="69"/>
      <c r="BU2379" s="69"/>
      <c r="BV2379" s="69"/>
      <c r="BW2379" s="69"/>
      <c r="BX2379" s="69"/>
      <c r="BY2379" s="69"/>
      <c r="BZ2379" s="69"/>
      <c r="CA2379" s="69"/>
      <c r="CB2379" s="69"/>
      <c r="CC2379" s="69"/>
      <c r="CD2379" s="69"/>
      <c r="CE2379" s="69"/>
      <c r="CF2379" s="69"/>
      <c r="CG2379" s="69"/>
      <c r="CH2379" s="69"/>
      <c r="CI2379" s="69"/>
      <c r="CJ2379" s="69"/>
      <c r="CK2379" s="69"/>
      <c r="CL2379" s="83"/>
      <c r="CM2379" s="69"/>
    </row>
    <row r="2380" spans="10:91" x14ac:dyDescent="0.25">
      <c r="J2380" s="45"/>
      <c r="K2380" s="45"/>
      <c r="L2380" s="45"/>
      <c r="M2380" s="45"/>
      <c r="N2380" s="45"/>
      <c r="O2380" s="45"/>
      <c r="P2380" s="45"/>
      <c r="Q2380" s="45"/>
      <c r="R2380" s="45"/>
      <c r="AO2380" s="34"/>
      <c r="AP2380" s="34"/>
      <c r="AQ2380" s="34"/>
      <c r="AR2380" s="34"/>
      <c r="BR2380" s="69"/>
      <c r="BS2380" s="69"/>
      <c r="BT2380" s="69"/>
      <c r="BU2380" s="69"/>
      <c r="BV2380" s="69"/>
      <c r="BW2380" s="69"/>
      <c r="BX2380" s="69"/>
      <c r="BY2380" s="69"/>
      <c r="BZ2380" s="69"/>
      <c r="CA2380" s="69"/>
      <c r="CB2380" s="69"/>
      <c r="CC2380" s="69"/>
      <c r="CD2380" s="69"/>
      <c r="CE2380" s="69"/>
      <c r="CF2380" s="69"/>
      <c r="CG2380" s="69"/>
      <c r="CH2380" s="69"/>
      <c r="CI2380" s="69"/>
      <c r="CJ2380" s="69"/>
      <c r="CK2380" s="69"/>
      <c r="CL2380" s="83"/>
      <c r="CM2380" s="69"/>
    </row>
    <row r="2381" spans="10:91" x14ac:dyDescent="0.25">
      <c r="J2381" s="45"/>
      <c r="K2381" s="45"/>
      <c r="L2381" s="45"/>
      <c r="M2381" s="45"/>
      <c r="N2381" s="45"/>
      <c r="O2381" s="45"/>
      <c r="P2381" s="45"/>
      <c r="Q2381" s="45"/>
      <c r="R2381" s="45"/>
      <c r="AO2381" s="34"/>
      <c r="AP2381" s="34"/>
      <c r="AQ2381" s="34"/>
      <c r="AR2381" s="34"/>
      <c r="BR2381" s="69"/>
      <c r="BS2381" s="69"/>
      <c r="BT2381" s="69"/>
      <c r="BU2381" s="69"/>
      <c r="BV2381" s="69"/>
      <c r="BW2381" s="69"/>
      <c r="BX2381" s="69"/>
      <c r="BY2381" s="69"/>
      <c r="BZ2381" s="69"/>
      <c r="CA2381" s="69"/>
      <c r="CB2381" s="69"/>
      <c r="CC2381" s="69"/>
      <c r="CD2381" s="69"/>
      <c r="CE2381" s="69"/>
      <c r="CF2381" s="69"/>
      <c r="CG2381" s="69"/>
      <c r="CH2381" s="69"/>
      <c r="CI2381" s="69"/>
      <c r="CJ2381" s="69"/>
      <c r="CK2381" s="69"/>
      <c r="CL2381" s="83"/>
      <c r="CM2381" s="69"/>
    </row>
    <row r="2382" spans="10:91" x14ac:dyDescent="0.25">
      <c r="J2382" s="45"/>
      <c r="K2382" s="45"/>
      <c r="L2382" s="45"/>
      <c r="M2382" s="45"/>
      <c r="N2382" s="45"/>
      <c r="O2382" s="45"/>
      <c r="P2382" s="45"/>
      <c r="Q2382" s="45"/>
      <c r="R2382" s="45"/>
      <c r="AO2382" s="34"/>
      <c r="AP2382" s="34"/>
      <c r="AQ2382" s="34"/>
      <c r="AR2382" s="34"/>
      <c r="BR2382" s="69"/>
      <c r="BS2382" s="69"/>
      <c r="BT2382" s="69"/>
      <c r="BU2382" s="69"/>
      <c r="BV2382" s="69"/>
      <c r="BW2382" s="69"/>
      <c r="BX2382" s="69"/>
      <c r="BY2382" s="69"/>
      <c r="BZ2382" s="69"/>
      <c r="CA2382" s="69"/>
      <c r="CB2382" s="69"/>
      <c r="CC2382" s="69"/>
      <c r="CD2382" s="69"/>
      <c r="CE2382" s="69"/>
      <c r="CF2382" s="69"/>
      <c r="CG2382" s="69"/>
      <c r="CH2382" s="69"/>
      <c r="CI2382" s="69"/>
      <c r="CJ2382" s="69"/>
      <c r="CK2382" s="69"/>
      <c r="CL2382" s="83"/>
      <c r="CM2382" s="69"/>
    </row>
    <row r="2383" spans="10:91" x14ac:dyDescent="0.25">
      <c r="J2383" s="45"/>
      <c r="K2383" s="45"/>
      <c r="L2383" s="45"/>
      <c r="M2383" s="45"/>
      <c r="N2383" s="45"/>
      <c r="O2383" s="45"/>
      <c r="P2383" s="45"/>
      <c r="Q2383" s="45"/>
      <c r="R2383" s="45"/>
      <c r="AO2383" s="34"/>
      <c r="AP2383" s="34"/>
      <c r="AQ2383" s="34"/>
      <c r="AR2383" s="34"/>
      <c r="BR2383" s="69"/>
      <c r="BS2383" s="69"/>
      <c r="BT2383" s="69"/>
      <c r="BU2383" s="69"/>
      <c r="BV2383" s="69"/>
      <c r="BW2383" s="69"/>
      <c r="BX2383" s="69"/>
      <c r="BY2383" s="69"/>
      <c r="BZ2383" s="69"/>
      <c r="CA2383" s="69"/>
      <c r="CB2383" s="69"/>
      <c r="CC2383" s="69"/>
      <c r="CD2383" s="69"/>
      <c r="CE2383" s="69"/>
      <c r="CF2383" s="69"/>
      <c r="CG2383" s="69"/>
      <c r="CH2383" s="69"/>
      <c r="CI2383" s="69"/>
      <c r="CJ2383" s="69"/>
      <c r="CK2383" s="69"/>
      <c r="CL2383" s="83"/>
      <c r="CM2383" s="69"/>
    </row>
    <row r="2384" spans="10:91" x14ac:dyDescent="0.25">
      <c r="J2384" s="45"/>
      <c r="K2384" s="45"/>
      <c r="L2384" s="45"/>
      <c r="M2384" s="45"/>
      <c r="N2384" s="45"/>
      <c r="O2384" s="45"/>
      <c r="P2384" s="45"/>
      <c r="Q2384" s="45"/>
      <c r="R2384" s="45"/>
      <c r="AO2384" s="34"/>
      <c r="AP2384" s="34"/>
      <c r="AQ2384" s="34"/>
      <c r="AR2384" s="34"/>
      <c r="BR2384" s="69"/>
      <c r="BS2384" s="69"/>
      <c r="BT2384" s="69"/>
      <c r="BU2384" s="69"/>
      <c r="BV2384" s="69"/>
      <c r="BW2384" s="69"/>
      <c r="BX2384" s="69"/>
      <c r="BY2384" s="69"/>
      <c r="BZ2384" s="69"/>
      <c r="CA2384" s="69"/>
      <c r="CB2384" s="69"/>
      <c r="CC2384" s="69"/>
      <c r="CD2384" s="69"/>
      <c r="CE2384" s="69"/>
      <c r="CF2384" s="69"/>
      <c r="CG2384" s="69"/>
      <c r="CH2384" s="69"/>
      <c r="CI2384" s="69"/>
      <c r="CJ2384" s="69"/>
      <c r="CK2384" s="69"/>
      <c r="CL2384" s="83"/>
      <c r="CM2384" s="69"/>
    </row>
    <row r="2385" spans="10:91" x14ac:dyDescent="0.25">
      <c r="J2385" s="45"/>
      <c r="K2385" s="45"/>
      <c r="L2385" s="45"/>
      <c r="M2385" s="45"/>
      <c r="N2385" s="45"/>
      <c r="O2385" s="45"/>
      <c r="P2385" s="45"/>
      <c r="Q2385" s="45"/>
      <c r="R2385" s="45"/>
      <c r="AO2385" s="34"/>
      <c r="AP2385" s="34"/>
      <c r="AQ2385" s="34"/>
      <c r="AR2385" s="34"/>
      <c r="BR2385" s="69"/>
      <c r="BS2385" s="69"/>
      <c r="BT2385" s="69"/>
      <c r="BU2385" s="69"/>
      <c r="BV2385" s="69"/>
      <c r="BW2385" s="69"/>
      <c r="BX2385" s="69"/>
      <c r="BY2385" s="69"/>
      <c r="BZ2385" s="69"/>
      <c r="CA2385" s="69"/>
      <c r="CB2385" s="69"/>
      <c r="CC2385" s="69"/>
      <c r="CD2385" s="69"/>
      <c r="CE2385" s="69"/>
      <c r="CF2385" s="69"/>
      <c r="CG2385" s="69"/>
      <c r="CH2385" s="69"/>
      <c r="CI2385" s="69"/>
      <c r="CJ2385" s="69"/>
      <c r="CK2385" s="69"/>
      <c r="CL2385" s="83"/>
      <c r="CM2385" s="69"/>
    </row>
    <row r="2386" spans="10:91" x14ac:dyDescent="0.25">
      <c r="J2386" s="45"/>
      <c r="K2386" s="45"/>
      <c r="L2386" s="45"/>
      <c r="M2386" s="45"/>
      <c r="N2386" s="45"/>
      <c r="O2386" s="45"/>
      <c r="P2386" s="45"/>
      <c r="Q2386" s="45"/>
      <c r="R2386" s="45"/>
      <c r="AO2386" s="34"/>
      <c r="AP2386" s="34"/>
      <c r="AQ2386" s="34"/>
      <c r="AR2386" s="34"/>
      <c r="BR2386" s="69"/>
      <c r="BS2386" s="69"/>
      <c r="BT2386" s="69"/>
      <c r="BU2386" s="69"/>
      <c r="BV2386" s="69"/>
      <c r="BW2386" s="69"/>
      <c r="BX2386" s="69"/>
      <c r="BY2386" s="69"/>
      <c r="BZ2386" s="69"/>
      <c r="CA2386" s="69"/>
      <c r="CB2386" s="69"/>
      <c r="CC2386" s="69"/>
      <c r="CD2386" s="69"/>
      <c r="CE2386" s="69"/>
      <c r="CF2386" s="69"/>
      <c r="CG2386" s="69"/>
      <c r="CH2386" s="69"/>
      <c r="CI2386" s="69"/>
      <c r="CJ2386" s="69"/>
      <c r="CK2386" s="69"/>
      <c r="CL2386" s="83"/>
      <c r="CM2386" s="69"/>
    </row>
    <row r="2387" spans="10:91" x14ac:dyDescent="0.25">
      <c r="J2387" s="45"/>
      <c r="K2387" s="45"/>
      <c r="L2387" s="45"/>
      <c r="M2387" s="45"/>
      <c r="N2387" s="45"/>
      <c r="O2387" s="45"/>
      <c r="P2387" s="45"/>
      <c r="Q2387" s="45"/>
      <c r="R2387" s="45"/>
      <c r="AO2387" s="34"/>
      <c r="AP2387" s="34"/>
      <c r="AQ2387" s="34"/>
      <c r="AR2387" s="34"/>
      <c r="BR2387" s="69"/>
      <c r="BS2387" s="69"/>
      <c r="BT2387" s="69"/>
      <c r="BU2387" s="69"/>
      <c r="BV2387" s="69"/>
      <c r="BW2387" s="69"/>
      <c r="BX2387" s="69"/>
      <c r="BY2387" s="69"/>
      <c r="BZ2387" s="69"/>
      <c r="CA2387" s="69"/>
      <c r="CB2387" s="69"/>
      <c r="CC2387" s="69"/>
      <c r="CD2387" s="69"/>
      <c r="CE2387" s="69"/>
      <c r="CF2387" s="69"/>
      <c r="CG2387" s="69"/>
      <c r="CH2387" s="69"/>
      <c r="CI2387" s="69"/>
      <c r="CJ2387" s="69"/>
      <c r="CK2387" s="69"/>
      <c r="CL2387" s="83"/>
      <c r="CM2387" s="69"/>
    </row>
    <row r="2388" spans="10:91" x14ac:dyDescent="0.25">
      <c r="J2388" s="45"/>
      <c r="K2388" s="45"/>
      <c r="L2388" s="45"/>
      <c r="M2388" s="45"/>
      <c r="N2388" s="45"/>
      <c r="O2388" s="45"/>
      <c r="P2388" s="45"/>
      <c r="Q2388" s="45"/>
      <c r="R2388" s="45"/>
      <c r="AO2388" s="34"/>
      <c r="AP2388" s="34"/>
      <c r="AQ2388" s="34"/>
      <c r="AR2388" s="34"/>
      <c r="BR2388" s="69"/>
      <c r="BS2388" s="69"/>
      <c r="BT2388" s="69"/>
      <c r="BU2388" s="69"/>
      <c r="BV2388" s="69"/>
      <c r="BW2388" s="69"/>
      <c r="BX2388" s="69"/>
      <c r="BY2388" s="69"/>
      <c r="BZ2388" s="69"/>
      <c r="CA2388" s="69"/>
      <c r="CB2388" s="69"/>
      <c r="CC2388" s="69"/>
      <c r="CD2388" s="69"/>
      <c r="CE2388" s="69"/>
      <c r="CF2388" s="69"/>
      <c r="CG2388" s="69"/>
      <c r="CH2388" s="69"/>
      <c r="CI2388" s="69"/>
      <c r="CJ2388" s="69"/>
      <c r="CK2388" s="69"/>
      <c r="CL2388" s="83"/>
      <c r="CM2388" s="69"/>
    </row>
    <row r="2389" spans="10:91" x14ac:dyDescent="0.25">
      <c r="J2389" s="45"/>
      <c r="K2389" s="45"/>
      <c r="L2389" s="45"/>
      <c r="M2389" s="45"/>
      <c r="N2389" s="45"/>
      <c r="O2389" s="45"/>
      <c r="P2389" s="45"/>
      <c r="Q2389" s="45"/>
      <c r="R2389" s="45"/>
      <c r="AO2389" s="34"/>
      <c r="AP2389" s="34"/>
      <c r="AQ2389" s="34"/>
      <c r="AR2389" s="34"/>
      <c r="BR2389" s="69"/>
      <c r="BS2389" s="69"/>
      <c r="BT2389" s="69"/>
      <c r="BU2389" s="69"/>
      <c r="BV2389" s="69"/>
      <c r="BW2389" s="69"/>
      <c r="BX2389" s="69"/>
      <c r="BY2389" s="69"/>
      <c r="BZ2389" s="69"/>
      <c r="CA2389" s="69"/>
      <c r="CB2389" s="69"/>
      <c r="CC2389" s="69"/>
      <c r="CD2389" s="69"/>
      <c r="CE2389" s="69"/>
      <c r="CF2389" s="69"/>
      <c r="CG2389" s="69"/>
      <c r="CH2389" s="69"/>
      <c r="CI2389" s="69"/>
      <c r="CJ2389" s="69"/>
      <c r="CK2389" s="69"/>
      <c r="CL2389" s="83"/>
      <c r="CM2389" s="69"/>
    </row>
    <row r="2390" spans="10:91" x14ac:dyDescent="0.25">
      <c r="J2390" s="45"/>
      <c r="K2390" s="45"/>
      <c r="L2390" s="45"/>
      <c r="M2390" s="45"/>
      <c r="N2390" s="45"/>
      <c r="O2390" s="45"/>
      <c r="P2390" s="45"/>
      <c r="Q2390" s="45"/>
      <c r="R2390" s="45"/>
      <c r="AO2390" s="34"/>
      <c r="AP2390" s="34"/>
      <c r="AQ2390" s="34"/>
      <c r="AR2390" s="34"/>
      <c r="BR2390" s="69"/>
      <c r="BS2390" s="69"/>
      <c r="BT2390" s="69"/>
      <c r="BU2390" s="69"/>
      <c r="BV2390" s="69"/>
      <c r="BW2390" s="69"/>
      <c r="BX2390" s="69"/>
      <c r="BY2390" s="69"/>
      <c r="BZ2390" s="69"/>
      <c r="CA2390" s="69"/>
      <c r="CB2390" s="69"/>
      <c r="CC2390" s="69"/>
      <c r="CD2390" s="69"/>
      <c r="CE2390" s="69"/>
      <c r="CF2390" s="69"/>
      <c r="CG2390" s="69"/>
      <c r="CH2390" s="69"/>
      <c r="CI2390" s="69"/>
      <c r="CJ2390" s="69"/>
      <c r="CK2390" s="69"/>
      <c r="CL2390" s="83"/>
      <c r="CM2390" s="69"/>
    </row>
    <row r="2391" spans="10:91" x14ac:dyDescent="0.25">
      <c r="J2391" s="45"/>
      <c r="K2391" s="45"/>
      <c r="L2391" s="45"/>
      <c r="M2391" s="45"/>
      <c r="N2391" s="45"/>
      <c r="O2391" s="45"/>
      <c r="P2391" s="45"/>
      <c r="Q2391" s="45"/>
      <c r="R2391" s="45"/>
      <c r="AO2391" s="34"/>
      <c r="AP2391" s="34"/>
      <c r="AQ2391" s="34"/>
      <c r="AR2391" s="34"/>
      <c r="BR2391" s="69"/>
      <c r="BS2391" s="69"/>
      <c r="BT2391" s="69"/>
      <c r="BU2391" s="69"/>
      <c r="BV2391" s="69"/>
      <c r="BW2391" s="69"/>
      <c r="BX2391" s="69"/>
      <c r="BY2391" s="69"/>
      <c r="BZ2391" s="69"/>
      <c r="CA2391" s="69"/>
      <c r="CB2391" s="69"/>
      <c r="CC2391" s="69"/>
      <c r="CD2391" s="69"/>
      <c r="CE2391" s="69"/>
      <c r="CF2391" s="69"/>
      <c r="CG2391" s="69"/>
      <c r="CH2391" s="69"/>
      <c r="CI2391" s="69"/>
      <c r="CJ2391" s="69"/>
      <c r="CK2391" s="69"/>
      <c r="CL2391" s="83"/>
      <c r="CM2391" s="69"/>
    </row>
    <row r="2392" spans="10:91" x14ac:dyDescent="0.25">
      <c r="J2392" s="45"/>
      <c r="K2392" s="45"/>
      <c r="L2392" s="45"/>
      <c r="M2392" s="45"/>
      <c r="N2392" s="45"/>
      <c r="O2392" s="45"/>
      <c r="P2392" s="45"/>
      <c r="Q2392" s="45"/>
      <c r="R2392" s="45"/>
      <c r="AO2392" s="34"/>
      <c r="AP2392" s="34"/>
      <c r="AQ2392" s="34"/>
      <c r="AR2392" s="34"/>
      <c r="BR2392" s="69"/>
      <c r="BS2392" s="69"/>
      <c r="BT2392" s="69"/>
      <c r="BU2392" s="69"/>
      <c r="BV2392" s="69"/>
      <c r="BW2392" s="69"/>
      <c r="BX2392" s="69"/>
      <c r="BY2392" s="69"/>
      <c r="BZ2392" s="69"/>
      <c r="CA2392" s="69"/>
      <c r="CB2392" s="69"/>
      <c r="CC2392" s="69"/>
      <c r="CD2392" s="69"/>
      <c r="CE2392" s="69"/>
      <c r="CF2392" s="69"/>
      <c r="CG2392" s="69"/>
      <c r="CH2392" s="69"/>
      <c r="CI2392" s="69"/>
      <c r="CJ2392" s="69"/>
      <c r="CK2392" s="69"/>
      <c r="CL2392" s="83"/>
      <c r="CM2392" s="69"/>
    </row>
    <row r="2393" spans="10:91" x14ac:dyDescent="0.25">
      <c r="J2393" s="45"/>
      <c r="K2393" s="45"/>
      <c r="L2393" s="45"/>
      <c r="M2393" s="45"/>
      <c r="N2393" s="45"/>
      <c r="O2393" s="45"/>
      <c r="P2393" s="45"/>
      <c r="Q2393" s="45"/>
      <c r="R2393" s="45"/>
      <c r="AO2393" s="34"/>
      <c r="AP2393" s="34"/>
      <c r="AQ2393" s="34"/>
      <c r="AR2393" s="34"/>
      <c r="BR2393" s="69"/>
      <c r="BS2393" s="69"/>
      <c r="BT2393" s="69"/>
      <c r="BU2393" s="69"/>
      <c r="BV2393" s="69"/>
      <c r="BW2393" s="69"/>
      <c r="BX2393" s="69"/>
      <c r="BY2393" s="69"/>
      <c r="BZ2393" s="69"/>
      <c r="CA2393" s="69"/>
      <c r="CB2393" s="69"/>
      <c r="CC2393" s="69"/>
      <c r="CD2393" s="69"/>
      <c r="CE2393" s="69"/>
      <c r="CF2393" s="69"/>
      <c r="CG2393" s="69"/>
      <c r="CH2393" s="69"/>
      <c r="CI2393" s="69"/>
      <c r="CJ2393" s="69"/>
      <c r="CK2393" s="69"/>
      <c r="CL2393" s="83"/>
      <c r="CM2393" s="69"/>
    </row>
    <row r="2394" spans="10:91" x14ac:dyDescent="0.25">
      <c r="J2394" s="45"/>
      <c r="K2394" s="45"/>
      <c r="L2394" s="45"/>
      <c r="M2394" s="45"/>
      <c r="N2394" s="45"/>
      <c r="O2394" s="45"/>
      <c r="P2394" s="45"/>
      <c r="Q2394" s="45"/>
      <c r="R2394" s="45"/>
      <c r="AO2394" s="34"/>
      <c r="AP2394" s="34"/>
      <c r="AQ2394" s="34"/>
      <c r="AR2394" s="34"/>
      <c r="BR2394" s="69"/>
      <c r="BS2394" s="69"/>
      <c r="BT2394" s="69"/>
      <c r="BU2394" s="69"/>
      <c r="BV2394" s="69"/>
      <c r="BW2394" s="69"/>
      <c r="BX2394" s="69"/>
      <c r="BY2394" s="69"/>
      <c r="BZ2394" s="69"/>
      <c r="CA2394" s="69"/>
      <c r="CB2394" s="69"/>
      <c r="CC2394" s="69"/>
      <c r="CD2394" s="69"/>
      <c r="CE2394" s="69"/>
      <c r="CF2394" s="69"/>
      <c r="CG2394" s="69"/>
      <c r="CH2394" s="69"/>
      <c r="CI2394" s="69"/>
      <c r="CJ2394" s="69"/>
      <c r="CK2394" s="69"/>
      <c r="CL2394" s="83"/>
      <c r="CM2394" s="69"/>
    </row>
    <row r="2395" spans="10:91" x14ac:dyDescent="0.25">
      <c r="J2395" s="45"/>
      <c r="K2395" s="45"/>
      <c r="L2395" s="45"/>
      <c r="M2395" s="45"/>
      <c r="N2395" s="45"/>
      <c r="O2395" s="45"/>
      <c r="P2395" s="45"/>
      <c r="Q2395" s="45"/>
      <c r="R2395" s="45"/>
      <c r="AO2395" s="34"/>
      <c r="AP2395" s="34"/>
      <c r="AQ2395" s="34"/>
      <c r="AR2395" s="34"/>
      <c r="BR2395" s="69"/>
      <c r="BS2395" s="69"/>
      <c r="BT2395" s="69"/>
      <c r="BU2395" s="69"/>
      <c r="BV2395" s="69"/>
      <c r="BW2395" s="69"/>
      <c r="BX2395" s="69"/>
      <c r="BY2395" s="69"/>
      <c r="BZ2395" s="69"/>
      <c r="CA2395" s="69"/>
      <c r="CB2395" s="69"/>
      <c r="CC2395" s="69"/>
      <c r="CD2395" s="69"/>
      <c r="CE2395" s="69"/>
      <c r="CF2395" s="69"/>
      <c r="CG2395" s="69"/>
      <c r="CH2395" s="69"/>
      <c r="CI2395" s="69"/>
      <c r="CJ2395" s="69"/>
      <c r="CK2395" s="69"/>
      <c r="CL2395" s="83"/>
      <c r="CM2395" s="69"/>
    </row>
    <row r="2396" spans="10:91" x14ac:dyDescent="0.25">
      <c r="J2396" s="45"/>
      <c r="K2396" s="45"/>
      <c r="L2396" s="45"/>
      <c r="M2396" s="45"/>
      <c r="N2396" s="45"/>
      <c r="O2396" s="45"/>
      <c r="P2396" s="45"/>
      <c r="Q2396" s="45"/>
      <c r="R2396" s="45"/>
      <c r="AO2396" s="34"/>
      <c r="AP2396" s="34"/>
      <c r="AQ2396" s="34"/>
      <c r="AR2396" s="34"/>
      <c r="BR2396" s="69"/>
      <c r="BS2396" s="69"/>
      <c r="BT2396" s="69"/>
      <c r="BU2396" s="69"/>
      <c r="BV2396" s="69"/>
      <c r="BW2396" s="69"/>
      <c r="BX2396" s="69"/>
      <c r="BY2396" s="69"/>
      <c r="BZ2396" s="69"/>
      <c r="CA2396" s="69"/>
      <c r="CB2396" s="69"/>
      <c r="CC2396" s="69"/>
      <c r="CD2396" s="69"/>
      <c r="CE2396" s="69"/>
      <c r="CF2396" s="69"/>
      <c r="CG2396" s="69"/>
      <c r="CH2396" s="69"/>
      <c r="CI2396" s="69"/>
      <c r="CJ2396" s="69"/>
      <c r="CK2396" s="69"/>
      <c r="CL2396" s="83"/>
      <c r="CM2396" s="69"/>
    </row>
    <row r="2397" spans="10:91" x14ac:dyDescent="0.25">
      <c r="J2397" s="45"/>
      <c r="K2397" s="45"/>
      <c r="L2397" s="45"/>
      <c r="M2397" s="45"/>
      <c r="N2397" s="45"/>
      <c r="O2397" s="45"/>
      <c r="P2397" s="45"/>
      <c r="Q2397" s="45"/>
      <c r="R2397" s="45"/>
      <c r="AO2397" s="34"/>
      <c r="AP2397" s="34"/>
      <c r="AQ2397" s="34"/>
      <c r="AR2397" s="34"/>
      <c r="BR2397" s="69"/>
      <c r="BS2397" s="69"/>
      <c r="BT2397" s="69"/>
      <c r="BU2397" s="69"/>
      <c r="BV2397" s="69"/>
      <c r="BW2397" s="69"/>
      <c r="BX2397" s="69"/>
      <c r="BY2397" s="69"/>
      <c r="BZ2397" s="69"/>
      <c r="CA2397" s="69"/>
      <c r="CB2397" s="69"/>
      <c r="CC2397" s="69"/>
      <c r="CD2397" s="69"/>
      <c r="CE2397" s="69"/>
      <c r="CF2397" s="69"/>
      <c r="CG2397" s="69"/>
      <c r="CH2397" s="69"/>
      <c r="CI2397" s="69"/>
      <c r="CJ2397" s="69"/>
      <c r="CK2397" s="69"/>
      <c r="CL2397" s="83"/>
      <c r="CM2397" s="69"/>
    </row>
    <row r="2398" spans="10:91" x14ac:dyDescent="0.25">
      <c r="J2398" s="45"/>
      <c r="K2398" s="45"/>
      <c r="L2398" s="45"/>
      <c r="M2398" s="45"/>
      <c r="N2398" s="45"/>
      <c r="O2398" s="45"/>
      <c r="P2398" s="45"/>
      <c r="Q2398" s="45"/>
      <c r="R2398" s="45"/>
      <c r="AO2398" s="34"/>
      <c r="AP2398" s="34"/>
      <c r="AQ2398" s="34"/>
      <c r="AR2398" s="34"/>
      <c r="BR2398" s="69"/>
      <c r="BS2398" s="69"/>
      <c r="BT2398" s="69"/>
      <c r="BU2398" s="69"/>
      <c r="BV2398" s="69"/>
      <c r="BW2398" s="69"/>
      <c r="BX2398" s="69"/>
      <c r="BY2398" s="69"/>
      <c r="BZ2398" s="69"/>
      <c r="CA2398" s="69"/>
      <c r="CB2398" s="69"/>
      <c r="CC2398" s="69"/>
      <c r="CD2398" s="69"/>
      <c r="CE2398" s="69"/>
      <c r="CF2398" s="69"/>
      <c r="CG2398" s="69"/>
      <c r="CH2398" s="69"/>
      <c r="CI2398" s="69"/>
      <c r="CJ2398" s="69"/>
      <c r="CK2398" s="69"/>
      <c r="CL2398" s="83"/>
      <c r="CM2398" s="69"/>
    </row>
    <row r="2399" spans="10:91" x14ac:dyDescent="0.25">
      <c r="J2399" s="45"/>
      <c r="K2399" s="45"/>
      <c r="L2399" s="45"/>
      <c r="M2399" s="45"/>
      <c r="N2399" s="45"/>
      <c r="O2399" s="45"/>
      <c r="P2399" s="45"/>
      <c r="Q2399" s="45"/>
      <c r="R2399" s="45"/>
      <c r="AO2399" s="34"/>
      <c r="AP2399" s="34"/>
      <c r="AQ2399" s="34"/>
      <c r="AR2399" s="34"/>
      <c r="BR2399" s="69"/>
      <c r="BS2399" s="69"/>
      <c r="BT2399" s="69"/>
      <c r="BU2399" s="69"/>
      <c r="BV2399" s="69"/>
      <c r="BW2399" s="69"/>
      <c r="BX2399" s="69"/>
      <c r="BY2399" s="69"/>
      <c r="BZ2399" s="69"/>
      <c r="CA2399" s="69"/>
      <c r="CB2399" s="69"/>
      <c r="CC2399" s="69"/>
      <c r="CD2399" s="69"/>
      <c r="CE2399" s="69"/>
      <c r="CF2399" s="69"/>
      <c r="CG2399" s="69"/>
      <c r="CH2399" s="69"/>
      <c r="CI2399" s="69"/>
      <c r="CJ2399" s="69"/>
      <c r="CK2399" s="69"/>
      <c r="CL2399" s="83"/>
      <c r="CM2399" s="69"/>
    </row>
    <row r="2400" spans="10:91" x14ac:dyDescent="0.25">
      <c r="J2400" s="45"/>
      <c r="K2400" s="45"/>
      <c r="L2400" s="45"/>
      <c r="M2400" s="45"/>
      <c r="N2400" s="45"/>
      <c r="O2400" s="45"/>
      <c r="P2400" s="45"/>
      <c r="Q2400" s="45"/>
      <c r="R2400" s="45"/>
      <c r="AO2400" s="34"/>
      <c r="AP2400" s="34"/>
      <c r="AQ2400" s="34"/>
      <c r="AR2400" s="34"/>
      <c r="BR2400" s="69"/>
      <c r="BS2400" s="69"/>
      <c r="BT2400" s="69"/>
      <c r="BU2400" s="69"/>
      <c r="BV2400" s="69"/>
      <c r="BW2400" s="69"/>
      <c r="BX2400" s="69"/>
      <c r="BY2400" s="69"/>
      <c r="BZ2400" s="69"/>
      <c r="CA2400" s="69"/>
      <c r="CB2400" s="69"/>
      <c r="CC2400" s="69"/>
      <c r="CD2400" s="69"/>
      <c r="CE2400" s="69"/>
      <c r="CF2400" s="69"/>
      <c r="CG2400" s="69"/>
      <c r="CH2400" s="69"/>
      <c r="CI2400" s="69"/>
      <c r="CJ2400" s="69"/>
      <c r="CK2400" s="69"/>
      <c r="CL2400" s="83"/>
      <c r="CM2400" s="69"/>
    </row>
    <row r="2401" spans="10:91" x14ac:dyDescent="0.25">
      <c r="J2401" s="45"/>
      <c r="K2401" s="45"/>
      <c r="L2401" s="45"/>
      <c r="M2401" s="45"/>
      <c r="N2401" s="45"/>
      <c r="O2401" s="45"/>
      <c r="P2401" s="45"/>
      <c r="Q2401" s="45"/>
      <c r="R2401" s="45"/>
      <c r="AO2401" s="34"/>
      <c r="AP2401" s="34"/>
      <c r="AQ2401" s="34"/>
      <c r="AR2401" s="34"/>
      <c r="BR2401" s="69"/>
      <c r="BS2401" s="69"/>
      <c r="BT2401" s="69"/>
      <c r="BU2401" s="69"/>
      <c r="BV2401" s="69"/>
      <c r="BW2401" s="69"/>
      <c r="BX2401" s="69"/>
      <c r="BY2401" s="69"/>
      <c r="BZ2401" s="69"/>
      <c r="CA2401" s="69"/>
      <c r="CB2401" s="69"/>
      <c r="CC2401" s="69"/>
      <c r="CD2401" s="69"/>
      <c r="CE2401" s="69"/>
      <c r="CF2401" s="69"/>
      <c r="CG2401" s="69"/>
      <c r="CH2401" s="69"/>
      <c r="CI2401" s="69"/>
      <c r="CJ2401" s="69"/>
      <c r="CK2401" s="69"/>
      <c r="CL2401" s="83"/>
      <c r="CM2401" s="69"/>
    </row>
    <row r="2402" spans="10:91" x14ac:dyDescent="0.25">
      <c r="J2402" s="45"/>
      <c r="K2402" s="45"/>
      <c r="L2402" s="45"/>
      <c r="M2402" s="45"/>
      <c r="N2402" s="45"/>
      <c r="O2402" s="45"/>
      <c r="P2402" s="45"/>
      <c r="Q2402" s="45"/>
      <c r="R2402" s="45"/>
      <c r="AO2402" s="34"/>
      <c r="AP2402" s="34"/>
      <c r="AQ2402" s="34"/>
      <c r="AR2402" s="34"/>
      <c r="BR2402" s="69"/>
      <c r="BS2402" s="69"/>
      <c r="BT2402" s="69"/>
      <c r="BU2402" s="69"/>
      <c r="BV2402" s="69"/>
      <c r="BW2402" s="69"/>
      <c r="BX2402" s="69"/>
      <c r="BY2402" s="69"/>
      <c r="BZ2402" s="69"/>
      <c r="CA2402" s="69"/>
      <c r="CB2402" s="69"/>
      <c r="CC2402" s="69"/>
      <c r="CD2402" s="69"/>
      <c r="CE2402" s="69"/>
      <c r="CF2402" s="69"/>
      <c r="CG2402" s="69"/>
      <c r="CH2402" s="69"/>
      <c r="CI2402" s="69"/>
      <c r="CJ2402" s="69"/>
      <c r="CK2402" s="69"/>
      <c r="CL2402" s="83"/>
      <c r="CM2402" s="69"/>
    </row>
    <row r="2403" spans="10:91" x14ac:dyDescent="0.25">
      <c r="J2403" s="45"/>
      <c r="K2403" s="45"/>
      <c r="L2403" s="45"/>
      <c r="M2403" s="45"/>
      <c r="N2403" s="45"/>
      <c r="O2403" s="45"/>
      <c r="P2403" s="45"/>
      <c r="Q2403" s="45"/>
      <c r="R2403" s="45"/>
      <c r="AO2403" s="34"/>
      <c r="AP2403" s="34"/>
      <c r="AQ2403" s="34"/>
      <c r="AR2403" s="34"/>
      <c r="BR2403" s="69"/>
      <c r="BS2403" s="69"/>
      <c r="BT2403" s="69"/>
      <c r="BU2403" s="69"/>
      <c r="BV2403" s="69"/>
      <c r="BW2403" s="69"/>
      <c r="BX2403" s="69"/>
      <c r="BY2403" s="69"/>
      <c r="BZ2403" s="69"/>
      <c r="CA2403" s="69"/>
      <c r="CB2403" s="69"/>
      <c r="CC2403" s="69"/>
      <c r="CD2403" s="69"/>
      <c r="CE2403" s="69"/>
      <c r="CF2403" s="69"/>
      <c r="CG2403" s="69"/>
      <c r="CH2403" s="69"/>
      <c r="CI2403" s="69"/>
      <c r="CJ2403" s="69"/>
      <c r="CK2403" s="69"/>
      <c r="CL2403" s="83"/>
      <c r="CM2403" s="69"/>
    </row>
    <row r="2404" spans="10:91" x14ac:dyDescent="0.25">
      <c r="J2404" s="45"/>
      <c r="K2404" s="45"/>
      <c r="L2404" s="45"/>
      <c r="M2404" s="45"/>
      <c r="N2404" s="45"/>
      <c r="O2404" s="45"/>
      <c r="P2404" s="45"/>
      <c r="Q2404" s="45"/>
      <c r="R2404" s="45"/>
      <c r="AO2404" s="34"/>
      <c r="AP2404" s="34"/>
      <c r="AQ2404" s="34"/>
      <c r="AR2404" s="34"/>
      <c r="BR2404" s="69"/>
      <c r="BS2404" s="69"/>
      <c r="BT2404" s="69"/>
      <c r="BU2404" s="69"/>
      <c r="BV2404" s="69"/>
      <c r="BW2404" s="69"/>
      <c r="BX2404" s="69"/>
      <c r="BY2404" s="69"/>
      <c r="BZ2404" s="69"/>
      <c r="CA2404" s="69"/>
      <c r="CB2404" s="69"/>
      <c r="CC2404" s="69"/>
      <c r="CD2404" s="69"/>
      <c r="CE2404" s="69"/>
      <c r="CF2404" s="69"/>
      <c r="CG2404" s="69"/>
      <c r="CH2404" s="69"/>
      <c r="CI2404" s="69"/>
      <c r="CJ2404" s="69"/>
      <c r="CK2404" s="69"/>
      <c r="CL2404" s="83"/>
      <c r="CM2404" s="69"/>
    </row>
    <row r="2405" spans="10:91" x14ac:dyDescent="0.25">
      <c r="J2405" s="45"/>
      <c r="K2405" s="45"/>
      <c r="L2405" s="45"/>
      <c r="M2405" s="45"/>
      <c r="N2405" s="45"/>
      <c r="O2405" s="45"/>
      <c r="P2405" s="45"/>
      <c r="Q2405" s="45"/>
      <c r="R2405" s="45"/>
      <c r="AO2405" s="34"/>
      <c r="AP2405" s="34"/>
      <c r="AQ2405" s="34"/>
      <c r="AR2405" s="34"/>
      <c r="BR2405" s="69"/>
      <c r="BS2405" s="69"/>
      <c r="BT2405" s="69"/>
      <c r="BU2405" s="69"/>
      <c r="BV2405" s="69"/>
      <c r="BW2405" s="69"/>
      <c r="BX2405" s="69"/>
      <c r="BY2405" s="69"/>
      <c r="BZ2405" s="69"/>
      <c r="CA2405" s="69"/>
      <c r="CB2405" s="69"/>
      <c r="CC2405" s="69"/>
      <c r="CD2405" s="69"/>
      <c r="CE2405" s="69"/>
      <c r="CF2405" s="69"/>
      <c r="CG2405" s="69"/>
      <c r="CH2405" s="69"/>
      <c r="CI2405" s="69"/>
      <c r="CJ2405" s="69"/>
      <c r="CK2405" s="69"/>
      <c r="CL2405" s="83"/>
      <c r="CM2405" s="69"/>
    </row>
    <row r="2406" spans="10:91" x14ac:dyDescent="0.25">
      <c r="J2406" s="45"/>
      <c r="K2406" s="45"/>
      <c r="L2406" s="45"/>
      <c r="M2406" s="45"/>
      <c r="N2406" s="45"/>
      <c r="O2406" s="45"/>
      <c r="P2406" s="45"/>
      <c r="Q2406" s="45"/>
      <c r="R2406" s="45"/>
      <c r="AO2406" s="34"/>
      <c r="AP2406" s="34"/>
      <c r="AQ2406" s="34"/>
      <c r="AR2406" s="34"/>
      <c r="BR2406" s="69"/>
      <c r="BS2406" s="69"/>
      <c r="BT2406" s="69"/>
      <c r="BU2406" s="69"/>
      <c r="BV2406" s="69"/>
      <c r="BW2406" s="69"/>
      <c r="BX2406" s="69"/>
      <c r="BY2406" s="69"/>
      <c r="BZ2406" s="69"/>
      <c r="CA2406" s="69"/>
      <c r="CB2406" s="69"/>
      <c r="CC2406" s="69"/>
      <c r="CD2406" s="69"/>
      <c r="CE2406" s="69"/>
      <c r="CF2406" s="69"/>
      <c r="CG2406" s="69"/>
      <c r="CH2406" s="69"/>
      <c r="CI2406" s="69"/>
      <c r="CJ2406" s="69"/>
      <c r="CK2406" s="69"/>
      <c r="CL2406" s="83"/>
      <c r="CM2406" s="69"/>
    </row>
    <row r="2407" spans="10:91" x14ac:dyDescent="0.25">
      <c r="J2407" s="45"/>
      <c r="K2407" s="45"/>
      <c r="L2407" s="45"/>
      <c r="M2407" s="45"/>
      <c r="N2407" s="45"/>
      <c r="O2407" s="45"/>
      <c r="P2407" s="45"/>
      <c r="Q2407" s="45"/>
      <c r="R2407" s="45"/>
      <c r="AO2407" s="34"/>
      <c r="AP2407" s="34"/>
      <c r="AQ2407" s="34"/>
      <c r="AR2407" s="34"/>
      <c r="BR2407" s="69"/>
      <c r="BS2407" s="69"/>
      <c r="BT2407" s="69"/>
      <c r="BU2407" s="69"/>
      <c r="BV2407" s="69"/>
      <c r="BW2407" s="69"/>
      <c r="BX2407" s="69"/>
      <c r="BY2407" s="69"/>
      <c r="BZ2407" s="69"/>
      <c r="CA2407" s="69"/>
      <c r="CB2407" s="69"/>
      <c r="CC2407" s="69"/>
      <c r="CD2407" s="69"/>
      <c r="CE2407" s="69"/>
      <c r="CF2407" s="69"/>
      <c r="CG2407" s="69"/>
      <c r="CH2407" s="69"/>
      <c r="CI2407" s="69"/>
      <c r="CJ2407" s="69"/>
      <c r="CK2407" s="69"/>
      <c r="CL2407" s="83"/>
      <c r="CM2407" s="69"/>
    </row>
    <row r="2408" spans="10:91" x14ac:dyDescent="0.25">
      <c r="J2408" s="45"/>
      <c r="K2408" s="45"/>
      <c r="L2408" s="45"/>
      <c r="M2408" s="45"/>
      <c r="N2408" s="45"/>
      <c r="O2408" s="45"/>
      <c r="P2408" s="45"/>
      <c r="Q2408" s="45"/>
      <c r="R2408" s="45"/>
      <c r="AO2408" s="34"/>
      <c r="AP2408" s="34"/>
      <c r="AQ2408" s="34"/>
      <c r="AR2408" s="34"/>
      <c r="BR2408" s="69"/>
      <c r="BS2408" s="69"/>
      <c r="BT2408" s="69"/>
      <c r="BU2408" s="69"/>
      <c r="BV2408" s="69"/>
      <c r="BW2408" s="69"/>
      <c r="BX2408" s="69"/>
      <c r="BY2408" s="69"/>
      <c r="BZ2408" s="69"/>
      <c r="CA2408" s="69"/>
      <c r="CB2408" s="69"/>
      <c r="CC2408" s="69"/>
      <c r="CD2408" s="69"/>
      <c r="CE2408" s="69"/>
      <c r="CF2408" s="69"/>
      <c r="CG2408" s="69"/>
      <c r="CH2408" s="69"/>
      <c r="CI2408" s="69"/>
      <c r="CJ2408" s="69"/>
      <c r="CK2408" s="69"/>
      <c r="CL2408" s="83"/>
      <c r="CM2408" s="69"/>
    </row>
    <row r="2409" spans="10:91" x14ac:dyDescent="0.25">
      <c r="J2409" s="45"/>
      <c r="K2409" s="45"/>
      <c r="L2409" s="45"/>
      <c r="M2409" s="45"/>
      <c r="N2409" s="45"/>
      <c r="O2409" s="45"/>
      <c r="P2409" s="45"/>
      <c r="Q2409" s="45"/>
      <c r="R2409" s="45"/>
      <c r="AO2409" s="34"/>
      <c r="AP2409" s="34"/>
      <c r="AQ2409" s="34"/>
      <c r="AR2409" s="34"/>
      <c r="BR2409" s="69"/>
      <c r="BS2409" s="69"/>
      <c r="BT2409" s="69"/>
      <c r="BU2409" s="69"/>
      <c r="BV2409" s="69"/>
      <c r="BW2409" s="69"/>
      <c r="BX2409" s="69"/>
      <c r="BY2409" s="69"/>
      <c r="BZ2409" s="69"/>
      <c r="CA2409" s="69"/>
      <c r="CB2409" s="69"/>
      <c r="CC2409" s="69"/>
      <c r="CD2409" s="69"/>
      <c r="CE2409" s="69"/>
      <c r="CF2409" s="69"/>
      <c r="CG2409" s="69"/>
      <c r="CH2409" s="69"/>
      <c r="CI2409" s="69"/>
      <c r="CJ2409" s="69"/>
      <c r="CK2409" s="69"/>
      <c r="CL2409" s="83"/>
      <c r="CM2409" s="69"/>
    </row>
    <row r="2410" spans="10:91" x14ac:dyDescent="0.25">
      <c r="J2410" s="45"/>
      <c r="K2410" s="45"/>
      <c r="L2410" s="45"/>
      <c r="M2410" s="45"/>
      <c r="N2410" s="45"/>
      <c r="O2410" s="45"/>
      <c r="P2410" s="45"/>
      <c r="Q2410" s="45"/>
      <c r="R2410" s="45"/>
      <c r="AO2410" s="34"/>
      <c r="AP2410" s="34"/>
      <c r="AQ2410" s="34"/>
      <c r="AR2410" s="34"/>
      <c r="BR2410" s="69"/>
      <c r="BS2410" s="69"/>
      <c r="BT2410" s="69"/>
      <c r="BU2410" s="69"/>
      <c r="BV2410" s="69"/>
      <c r="BW2410" s="69"/>
      <c r="BX2410" s="69"/>
      <c r="BY2410" s="69"/>
      <c r="BZ2410" s="69"/>
      <c r="CA2410" s="69"/>
      <c r="CB2410" s="69"/>
      <c r="CC2410" s="69"/>
      <c r="CD2410" s="69"/>
      <c r="CE2410" s="69"/>
      <c r="CF2410" s="69"/>
      <c r="CG2410" s="69"/>
      <c r="CH2410" s="69"/>
      <c r="CI2410" s="69"/>
      <c r="CJ2410" s="69"/>
      <c r="CK2410" s="69"/>
      <c r="CL2410" s="83"/>
      <c r="CM2410" s="69"/>
    </row>
    <row r="2411" spans="10:91" x14ac:dyDescent="0.25">
      <c r="J2411" s="45"/>
      <c r="K2411" s="45"/>
      <c r="L2411" s="45"/>
      <c r="M2411" s="45"/>
      <c r="N2411" s="45"/>
      <c r="O2411" s="45"/>
      <c r="P2411" s="45"/>
      <c r="Q2411" s="45"/>
      <c r="R2411" s="45"/>
      <c r="AO2411" s="34"/>
      <c r="AP2411" s="34"/>
      <c r="AQ2411" s="34"/>
      <c r="AR2411" s="34"/>
      <c r="BR2411" s="69"/>
      <c r="BS2411" s="69"/>
      <c r="BT2411" s="69"/>
      <c r="BU2411" s="69"/>
      <c r="BV2411" s="69"/>
      <c r="BW2411" s="69"/>
      <c r="BX2411" s="69"/>
      <c r="BY2411" s="69"/>
      <c r="BZ2411" s="69"/>
      <c r="CA2411" s="69"/>
      <c r="CB2411" s="69"/>
      <c r="CC2411" s="69"/>
      <c r="CD2411" s="69"/>
      <c r="CE2411" s="69"/>
      <c r="CF2411" s="69"/>
      <c r="CG2411" s="69"/>
      <c r="CH2411" s="69"/>
      <c r="CI2411" s="69"/>
      <c r="CJ2411" s="69"/>
      <c r="CK2411" s="69"/>
      <c r="CL2411" s="83"/>
      <c r="CM2411" s="69"/>
    </row>
    <row r="2412" spans="10:91" x14ac:dyDescent="0.25">
      <c r="J2412" s="45"/>
      <c r="K2412" s="45"/>
      <c r="L2412" s="45"/>
      <c r="M2412" s="45"/>
      <c r="N2412" s="45"/>
      <c r="O2412" s="45"/>
      <c r="P2412" s="45"/>
      <c r="Q2412" s="45"/>
      <c r="R2412" s="45"/>
      <c r="AO2412" s="34"/>
      <c r="AP2412" s="34"/>
      <c r="AQ2412" s="34"/>
      <c r="AR2412" s="34"/>
      <c r="BR2412" s="69"/>
      <c r="BS2412" s="69"/>
      <c r="BT2412" s="69"/>
      <c r="BU2412" s="69"/>
      <c r="BV2412" s="69"/>
      <c r="BW2412" s="69"/>
      <c r="BX2412" s="69"/>
      <c r="BY2412" s="69"/>
      <c r="BZ2412" s="69"/>
      <c r="CA2412" s="69"/>
      <c r="CB2412" s="69"/>
      <c r="CC2412" s="69"/>
      <c r="CD2412" s="69"/>
      <c r="CE2412" s="69"/>
      <c r="CF2412" s="69"/>
      <c r="CG2412" s="69"/>
      <c r="CH2412" s="69"/>
      <c r="CI2412" s="69"/>
      <c r="CJ2412" s="69"/>
      <c r="CK2412" s="69"/>
      <c r="CL2412" s="83"/>
      <c r="CM2412" s="69"/>
    </row>
    <row r="2413" spans="10:91" x14ac:dyDescent="0.25">
      <c r="J2413" s="45"/>
      <c r="K2413" s="45"/>
      <c r="L2413" s="45"/>
      <c r="M2413" s="45"/>
      <c r="N2413" s="45"/>
      <c r="O2413" s="45"/>
      <c r="P2413" s="45"/>
      <c r="Q2413" s="45"/>
      <c r="R2413" s="45"/>
      <c r="AO2413" s="34"/>
      <c r="AP2413" s="34"/>
      <c r="AQ2413" s="34"/>
      <c r="AR2413" s="34"/>
      <c r="BR2413" s="69"/>
      <c r="BS2413" s="69"/>
      <c r="BT2413" s="69"/>
      <c r="BU2413" s="69"/>
      <c r="BV2413" s="69"/>
      <c r="BW2413" s="69"/>
      <c r="BX2413" s="69"/>
      <c r="BY2413" s="69"/>
      <c r="BZ2413" s="69"/>
      <c r="CA2413" s="69"/>
      <c r="CB2413" s="69"/>
      <c r="CC2413" s="69"/>
      <c r="CD2413" s="69"/>
      <c r="CE2413" s="69"/>
      <c r="CF2413" s="69"/>
      <c r="CG2413" s="69"/>
      <c r="CH2413" s="69"/>
      <c r="CI2413" s="69"/>
      <c r="CJ2413" s="69"/>
      <c r="CK2413" s="69"/>
      <c r="CL2413" s="83"/>
      <c r="CM2413" s="69"/>
    </row>
    <row r="2414" spans="10:91" x14ac:dyDescent="0.25">
      <c r="J2414" s="45"/>
      <c r="K2414" s="45"/>
      <c r="L2414" s="45"/>
      <c r="M2414" s="45"/>
      <c r="N2414" s="45"/>
      <c r="O2414" s="45"/>
      <c r="P2414" s="45"/>
      <c r="Q2414" s="45"/>
      <c r="R2414" s="45"/>
      <c r="AO2414" s="34"/>
      <c r="AP2414" s="34"/>
      <c r="AQ2414" s="34"/>
      <c r="AR2414" s="34"/>
      <c r="BR2414" s="69"/>
      <c r="BS2414" s="69"/>
      <c r="BT2414" s="69"/>
      <c r="BU2414" s="69"/>
      <c r="BV2414" s="69"/>
      <c r="BW2414" s="69"/>
      <c r="BX2414" s="69"/>
      <c r="BY2414" s="69"/>
      <c r="BZ2414" s="69"/>
      <c r="CA2414" s="69"/>
      <c r="CB2414" s="69"/>
      <c r="CC2414" s="69"/>
      <c r="CD2414" s="69"/>
      <c r="CE2414" s="69"/>
      <c r="CF2414" s="69"/>
      <c r="CG2414" s="69"/>
      <c r="CH2414" s="69"/>
      <c r="CI2414" s="69"/>
      <c r="CJ2414" s="69"/>
      <c r="CK2414" s="69"/>
      <c r="CL2414" s="83"/>
      <c r="CM2414" s="69"/>
    </row>
    <row r="2415" spans="10:91" x14ac:dyDescent="0.25">
      <c r="J2415" s="45"/>
      <c r="K2415" s="45"/>
      <c r="L2415" s="45"/>
      <c r="M2415" s="45"/>
      <c r="N2415" s="45"/>
      <c r="O2415" s="45"/>
      <c r="P2415" s="45"/>
      <c r="Q2415" s="45"/>
      <c r="R2415" s="45"/>
      <c r="AO2415" s="34"/>
      <c r="AP2415" s="34"/>
      <c r="AQ2415" s="34"/>
      <c r="AR2415" s="34"/>
      <c r="BR2415" s="69"/>
      <c r="BS2415" s="69"/>
      <c r="BT2415" s="69"/>
      <c r="BU2415" s="69"/>
      <c r="BV2415" s="69"/>
      <c r="BW2415" s="69"/>
      <c r="BX2415" s="69"/>
      <c r="BY2415" s="69"/>
      <c r="BZ2415" s="69"/>
      <c r="CA2415" s="69"/>
      <c r="CB2415" s="69"/>
      <c r="CC2415" s="69"/>
      <c r="CD2415" s="69"/>
      <c r="CE2415" s="69"/>
      <c r="CF2415" s="69"/>
      <c r="CG2415" s="69"/>
      <c r="CH2415" s="69"/>
      <c r="CI2415" s="69"/>
      <c r="CJ2415" s="69"/>
      <c r="CK2415" s="69"/>
      <c r="CL2415" s="83"/>
      <c r="CM2415" s="69"/>
    </row>
    <row r="2416" spans="10:91" x14ac:dyDescent="0.25">
      <c r="J2416" s="45"/>
      <c r="K2416" s="45"/>
      <c r="L2416" s="45"/>
      <c r="M2416" s="45"/>
      <c r="N2416" s="45"/>
      <c r="O2416" s="45"/>
      <c r="P2416" s="45"/>
      <c r="Q2416" s="45"/>
      <c r="R2416" s="45"/>
      <c r="AO2416" s="34"/>
      <c r="AP2416" s="34"/>
      <c r="AQ2416" s="34"/>
      <c r="AR2416" s="34"/>
      <c r="BR2416" s="69"/>
      <c r="BS2416" s="69"/>
      <c r="BT2416" s="69"/>
      <c r="BU2416" s="69"/>
      <c r="BV2416" s="69"/>
      <c r="BW2416" s="69"/>
      <c r="BX2416" s="69"/>
      <c r="BY2416" s="69"/>
      <c r="BZ2416" s="69"/>
      <c r="CA2416" s="69"/>
      <c r="CB2416" s="69"/>
      <c r="CC2416" s="69"/>
      <c r="CD2416" s="69"/>
      <c r="CE2416" s="69"/>
      <c r="CF2416" s="69"/>
      <c r="CG2416" s="69"/>
      <c r="CH2416" s="69"/>
      <c r="CI2416" s="69"/>
      <c r="CJ2416" s="69"/>
      <c r="CK2416" s="69"/>
      <c r="CL2416" s="83"/>
      <c r="CM2416" s="69"/>
    </row>
    <row r="2417" spans="10:91" x14ac:dyDescent="0.25">
      <c r="J2417" s="45"/>
      <c r="K2417" s="45"/>
      <c r="L2417" s="45"/>
      <c r="M2417" s="45"/>
      <c r="N2417" s="45"/>
      <c r="O2417" s="45"/>
      <c r="P2417" s="45"/>
      <c r="Q2417" s="45"/>
      <c r="R2417" s="45"/>
      <c r="AO2417" s="34"/>
      <c r="AP2417" s="34"/>
      <c r="AQ2417" s="34"/>
      <c r="AR2417" s="34"/>
      <c r="BR2417" s="69"/>
      <c r="BS2417" s="69"/>
      <c r="BT2417" s="69"/>
      <c r="BU2417" s="69"/>
      <c r="BV2417" s="69"/>
      <c r="BW2417" s="69"/>
      <c r="BX2417" s="69"/>
      <c r="BY2417" s="69"/>
      <c r="BZ2417" s="69"/>
      <c r="CA2417" s="69"/>
      <c r="CB2417" s="69"/>
      <c r="CC2417" s="69"/>
      <c r="CD2417" s="69"/>
      <c r="CE2417" s="69"/>
      <c r="CF2417" s="69"/>
      <c r="CG2417" s="69"/>
      <c r="CH2417" s="69"/>
      <c r="CI2417" s="69"/>
      <c r="CJ2417" s="69"/>
      <c r="CK2417" s="69"/>
      <c r="CL2417" s="83"/>
      <c r="CM2417" s="69"/>
    </row>
    <row r="2418" spans="10:91" x14ac:dyDescent="0.25">
      <c r="J2418" s="45"/>
      <c r="K2418" s="45"/>
      <c r="L2418" s="45"/>
      <c r="M2418" s="45"/>
      <c r="N2418" s="45"/>
      <c r="O2418" s="45"/>
      <c r="P2418" s="45"/>
      <c r="Q2418" s="45"/>
      <c r="R2418" s="45"/>
      <c r="AO2418" s="34"/>
      <c r="AP2418" s="34"/>
      <c r="AQ2418" s="34"/>
      <c r="AR2418" s="34"/>
      <c r="BR2418" s="69"/>
      <c r="BS2418" s="69"/>
      <c r="BT2418" s="69"/>
      <c r="BU2418" s="69"/>
      <c r="BV2418" s="69"/>
      <c r="BW2418" s="69"/>
      <c r="BX2418" s="69"/>
      <c r="BY2418" s="69"/>
      <c r="BZ2418" s="69"/>
      <c r="CA2418" s="69"/>
      <c r="CB2418" s="69"/>
      <c r="CC2418" s="69"/>
      <c r="CD2418" s="69"/>
      <c r="CE2418" s="69"/>
      <c r="CF2418" s="69"/>
      <c r="CG2418" s="69"/>
      <c r="CH2418" s="69"/>
      <c r="CI2418" s="69"/>
      <c r="CJ2418" s="69"/>
      <c r="CK2418" s="69"/>
      <c r="CL2418" s="83"/>
      <c r="CM2418" s="69"/>
    </row>
    <row r="2419" spans="10:91" x14ac:dyDescent="0.25">
      <c r="J2419" s="45"/>
      <c r="K2419" s="45"/>
      <c r="L2419" s="45"/>
      <c r="M2419" s="45"/>
      <c r="N2419" s="45"/>
      <c r="O2419" s="45"/>
      <c r="P2419" s="45"/>
      <c r="Q2419" s="45"/>
      <c r="R2419" s="45"/>
      <c r="AO2419" s="34"/>
      <c r="AP2419" s="34"/>
      <c r="AQ2419" s="34"/>
      <c r="AR2419" s="34"/>
      <c r="BR2419" s="69"/>
      <c r="BS2419" s="69"/>
      <c r="BT2419" s="69"/>
      <c r="BU2419" s="69"/>
      <c r="BV2419" s="69"/>
      <c r="BW2419" s="69"/>
      <c r="BX2419" s="69"/>
      <c r="BY2419" s="69"/>
      <c r="BZ2419" s="69"/>
      <c r="CA2419" s="69"/>
      <c r="CB2419" s="69"/>
      <c r="CC2419" s="69"/>
      <c r="CD2419" s="69"/>
      <c r="CE2419" s="69"/>
      <c r="CF2419" s="69"/>
      <c r="CG2419" s="69"/>
      <c r="CH2419" s="69"/>
      <c r="CI2419" s="69"/>
      <c r="CJ2419" s="69"/>
      <c r="CK2419" s="69"/>
      <c r="CL2419" s="83"/>
      <c r="CM2419" s="69"/>
    </row>
    <row r="2420" spans="10:91" x14ac:dyDescent="0.25">
      <c r="J2420" s="45"/>
      <c r="K2420" s="45"/>
      <c r="L2420" s="45"/>
      <c r="M2420" s="45"/>
      <c r="N2420" s="45"/>
      <c r="O2420" s="45"/>
      <c r="P2420" s="45"/>
      <c r="Q2420" s="45"/>
      <c r="R2420" s="45"/>
      <c r="AO2420" s="34"/>
      <c r="AP2420" s="34"/>
      <c r="AQ2420" s="34"/>
      <c r="AR2420" s="34"/>
      <c r="BR2420" s="69"/>
      <c r="BS2420" s="69"/>
      <c r="BT2420" s="69"/>
      <c r="BU2420" s="69"/>
      <c r="BV2420" s="69"/>
      <c r="BW2420" s="69"/>
      <c r="BX2420" s="69"/>
      <c r="BY2420" s="69"/>
      <c r="BZ2420" s="69"/>
      <c r="CA2420" s="69"/>
      <c r="CB2420" s="69"/>
      <c r="CC2420" s="69"/>
      <c r="CD2420" s="69"/>
      <c r="CE2420" s="69"/>
      <c r="CF2420" s="69"/>
      <c r="CG2420" s="69"/>
      <c r="CH2420" s="69"/>
      <c r="CI2420" s="69"/>
      <c r="CJ2420" s="69"/>
      <c r="CK2420" s="69"/>
      <c r="CL2420" s="83"/>
      <c r="CM2420" s="69"/>
    </row>
    <row r="2421" spans="10:91" x14ac:dyDescent="0.25">
      <c r="J2421" s="45"/>
      <c r="K2421" s="45"/>
      <c r="L2421" s="45"/>
      <c r="M2421" s="45"/>
      <c r="N2421" s="45"/>
      <c r="O2421" s="45"/>
      <c r="P2421" s="45"/>
      <c r="Q2421" s="45"/>
      <c r="R2421" s="45"/>
      <c r="AO2421" s="34"/>
      <c r="AP2421" s="34"/>
      <c r="AQ2421" s="34"/>
      <c r="AR2421" s="34"/>
      <c r="BR2421" s="69"/>
      <c r="BS2421" s="69"/>
      <c r="BT2421" s="69"/>
      <c r="BU2421" s="69"/>
      <c r="BV2421" s="69"/>
      <c r="BW2421" s="69"/>
      <c r="BX2421" s="69"/>
      <c r="BY2421" s="69"/>
      <c r="BZ2421" s="69"/>
      <c r="CA2421" s="69"/>
      <c r="CB2421" s="69"/>
      <c r="CC2421" s="69"/>
      <c r="CD2421" s="69"/>
      <c r="CE2421" s="69"/>
      <c r="CF2421" s="69"/>
      <c r="CG2421" s="69"/>
      <c r="CH2421" s="69"/>
      <c r="CI2421" s="69"/>
      <c r="CJ2421" s="69"/>
      <c r="CK2421" s="69"/>
      <c r="CL2421" s="83"/>
      <c r="CM2421" s="69"/>
    </row>
    <row r="2422" spans="10:91" x14ac:dyDescent="0.25">
      <c r="J2422" s="45"/>
      <c r="K2422" s="45"/>
      <c r="L2422" s="45"/>
      <c r="M2422" s="45"/>
      <c r="N2422" s="45"/>
      <c r="O2422" s="45"/>
      <c r="P2422" s="45"/>
      <c r="Q2422" s="45"/>
      <c r="R2422" s="45"/>
      <c r="AO2422" s="34"/>
      <c r="AP2422" s="34"/>
      <c r="AQ2422" s="34"/>
      <c r="AR2422" s="34"/>
      <c r="BR2422" s="69"/>
      <c r="BS2422" s="69"/>
      <c r="BT2422" s="69"/>
      <c r="BU2422" s="69"/>
      <c r="BV2422" s="69"/>
      <c r="BW2422" s="69"/>
      <c r="BX2422" s="69"/>
      <c r="BY2422" s="69"/>
      <c r="BZ2422" s="69"/>
      <c r="CA2422" s="69"/>
      <c r="CB2422" s="69"/>
      <c r="CC2422" s="69"/>
      <c r="CD2422" s="69"/>
      <c r="CE2422" s="69"/>
      <c r="CF2422" s="69"/>
      <c r="CG2422" s="69"/>
      <c r="CH2422" s="69"/>
      <c r="CI2422" s="69"/>
      <c r="CJ2422" s="69"/>
      <c r="CK2422" s="69"/>
      <c r="CL2422" s="83"/>
      <c r="CM2422" s="69"/>
    </row>
    <row r="2423" spans="10:91" x14ac:dyDescent="0.25">
      <c r="J2423" s="45"/>
      <c r="K2423" s="45"/>
      <c r="L2423" s="45"/>
      <c r="M2423" s="45"/>
      <c r="N2423" s="45"/>
      <c r="O2423" s="45"/>
      <c r="P2423" s="45"/>
      <c r="Q2423" s="45"/>
      <c r="R2423" s="45"/>
      <c r="AO2423" s="34"/>
      <c r="AP2423" s="34"/>
      <c r="AQ2423" s="34"/>
      <c r="AR2423" s="34"/>
      <c r="BR2423" s="69"/>
      <c r="BS2423" s="69"/>
      <c r="BT2423" s="69"/>
      <c r="BU2423" s="69"/>
      <c r="BV2423" s="69"/>
      <c r="BW2423" s="69"/>
      <c r="BX2423" s="69"/>
      <c r="BY2423" s="69"/>
      <c r="BZ2423" s="69"/>
      <c r="CA2423" s="69"/>
      <c r="CB2423" s="69"/>
      <c r="CC2423" s="69"/>
      <c r="CD2423" s="69"/>
      <c r="CE2423" s="69"/>
      <c r="CF2423" s="69"/>
      <c r="CG2423" s="69"/>
      <c r="CH2423" s="69"/>
      <c r="CI2423" s="69"/>
      <c r="CJ2423" s="69"/>
      <c r="CK2423" s="69"/>
      <c r="CL2423" s="83"/>
      <c r="CM2423" s="69"/>
    </row>
    <row r="2424" spans="10:91" x14ac:dyDescent="0.25">
      <c r="J2424" s="45"/>
      <c r="K2424" s="45"/>
      <c r="L2424" s="45"/>
      <c r="M2424" s="45"/>
      <c r="N2424" s="45"/>
      <c r="O2424" s="45"/>
      <c r="P2424" s="45"/>
      <c r="Q2424" s="45"/>
      <c r="R2424" s="45"/>
      <c r="AO2424" s="34"/>
      <c r="AP2424" s="34"/>
      <c r="AQ2424" s="34"/>
      <c r="AR2424" s="34"/>
      <c r="BR2424" s="69"/>
      <c r="BS2424" s="69"/>
      <c r="BT2424" s="69"/>
      <c r="BU2424" s="69"/>
      <c r="BV2424" s="69"/>
      <c r="BW2424" s="69"/>
      <c r="BX2424" s="69"/>
      <c r="BY2424" s="69"/>
      <c r="BZ2424" s="69"/>
      <c r="CA2424" s="69"/>
      <c r="CB2424" s="69"/>
      <c r="CC2424" s="69"/>
      <c r="CD2424" s="69"/>
      <c r="CE2424" s="69"/>
      <c r="CF2424" s="69"/>
      <c r="CG2424" s="69"/>
      <c r="CH2424" s="69"/>
      <c r="CI2424" s="69"/>
      <c r="CJ2424" s="69"/>
      <c r="CK2424" s="69"/>
      <c r="CL2424" s="83"/>
      <c r="CM2424" s="69"/>
    </row>
    <row r="2425" spans="10:91" x14ac:dyDescent="0.25">
      <c r="J2425" s="45"/>
      <c r="K2425" s="45"/>
      <c r="L2425" s="45"/>
      <c r="M2425" s="45"/>
      <c r="N2425" s="45"/>
      <c r="O2425" s="45"/>
      <c r="P2425" s="45"/>
      <c r="Q2425" s="45"/>
      <c r="R2425" s="45"/>
      <c r="AO2425" s="34"/>
      <c r="AP2425" s="34"/>
      <c r="AQ2425" s="34"/>
      <c r="AR2425" s="34"/>
      <c r="BR2425" s="69"/>
      <c r="BS2425" s="69"/>
      <c r="BT2425" s="69"/>
      <c r="BU2425" s="69"/>
      <c r="BV2425" s="69"/>
      <c r="BW2425" s="69"/>
      <c r="BX2425" s="69"/>
      <c r="BY2425" s="69"/>
      <c r="BZ2425" s="69"/>
      <c r="CA2425" s="69"/>
      <c r="CB2425" s="69"/>
      <c r="CC2425" s="69"/>
      <c r="CD2425" s="69"/>
      <c r="CE2425" s="69"/>
      <c r="CF2425" s="69"/>
      <c r="CG2425" s="69"/>
      <c r="CH2425" s="69"/>
      <c r="CI2425" s="69"/>
      <c r="CJ2425" s="69"/>
      <c r="CK2425" s="69"/>
      <c r="CL2425" s="83"/>
      <c r="CM2425" s="69"/>
    </row>
    <row r="2426" spans="10:91" x14ac:dyDescent="0.25">
      <c r="J2426" s="45"/>
      <c r="K2426" s="45"/>
      <c r="L2426" s="45"/>
      <c r="M2426" s="45"/>
      <c r="N2426" s="45"/>
      <c r="O2426" s="45"/>
      <c r="P2426" s="45"/>
      <c r="Q2426" s="45"/>
      <c r="R2426" s="45"/>
      <c r="AO2426" s="34"/>
      <c r="AP2426" s="34"/>
      <c r="AQ2426" s="34"/>
      <c r="AR2426" s="34"/>
      <c r="BR2426" s="69"/>
      <c r="BS2426" s="69"/>
      <c r="BT2426" s="69"/>
      <c r="BU2426" s="69"/>
      <c r="BV2426" s="69"/>
      <c r="BW2426" s="69"/>
      <c r="BX2426" s="69"/>
      <c r="BY2426" s="69"/>
      <c r="BZ2426" s="69"/>
      <c r="CA2426" s="69"/>
      <c r="CB2426" s="69"/>
      <c r="CC2426" s="69"/>
      <c r="CD2426" s="69"/>
      <c r="CE2426" s="69"/>
      <c r="CF2426" s="69"/>
      <c r="CG2426" s="69"/>
      <c r="CH2426" s="69"/>
      <c r="CI2426" s="69"/>
      <c r="CJ2426" s="69"/>
      <c r="CK2426" s="69"/>
      <c r="CL2426" s="83"/>
      <c r="CM2426" s="69"/>
    </row>
    <row r="2427" spans="10:91" x14ac:dyDescent="0.25">
      <c r="J2427" s="45"/>
      <c r="K2427" s="45"/>
      <c r="L2427" s="45"/>
      <c r="M2427" s="45"/>
      <c r="N2427" s="45"/>
      <c r="O2427" s="45"/>
      <c r="P2427" s="45"/>
      <c r="Q2427" s="45"/>
      <c r="R2427" s="45"/>
      <c r="AO2427" s="34"/>
      <c r="AP2427" s="34"/>
      <c r="AQ2427" s="34"/>
      <c r="AR2427" s="34"/>
      <c r="BR2427" s="69"/>
      <c r="BS2427" s="69"/>
      <c r="BT2427" s="69"/>
      <c r="BU2427" s="69"/>
      <c r="BV2427" s="69"/>
      <c r="BW2427" s="69"/>
      <c r="BX2427" s="69"/>
      <c r="BY2427" s="69"/>
      <c r="BZ2427" s="69"/>
      <c r="CA2427" s="69"/>
      <c r="CB2427" s="69"/>
      <c r="CC2427" s="69"/>
      <c r="CD2427" s="69"/>
      <c r="CE2427" s="69"/>
      <c r="CF2427" s="69"/>
      <c r="CG2427" s="69"/>
      <c r="CH2427" s="69"/>
      <c r="CI2427" s="69"/>
      <c r="CJ2427" s="69"/>
      <c r="CK2427" s="69"/>
      <c r="CL2427" s="83"/>
      <c r="CM2427" s="69"/>
    </row>
    <row r="2428" spans="10:91" x14ac:dyDescent="0.25">
      <c r="J2428" s="45"/>
      <c r="K2428" s="45"/>
      <c r="L2428" s="45"/>
      <c r="M2428" s="45"/>
      <c r="N2428" s="45"/>
      <c r="O2428" s="45"/>
      <c r="P2428" s="45"/>
      <c r="Q2428" s="45"/>
      <c r="R2428" s="45"/>
      <c r="AO2428" s="34"/>
      <c r="AP2428" s="34"/>
      <c r="AQ2428" s="34"/>
      <c r="AR2428" s="34"/>
      <c r="BR2428" s="69"/>
      <c r="BS2428" s="69"/>
      <c r="BT2428" s="69"/>
      <c r="BU2428" s="69"/>
      <c r="BV2428" s="69"/>
      <c r="BW2428" s="69"/>
      <c r="BX2428" s="69"/>
      <c r="BY2428" s="69"/>
      <c r="BZ2428" s="69"/>
      <c r="CA2428" s="69"/>
      <c r="CB2428" s="69"/>
      <c r="CC2428" s="69"/>
      <c r="CD2428" s="69"/>
      <c r="CE2428" s="69"/>
      <c r="CF2428" s="69"/>
      <c r="CG2428" s="69"/>
      <c r="CH2428" s="69"/>
      <c r="CI2428" s="69"/>
      <c r="CJ2428" s="69"/>
      <c r="CK2428" s="69"/>
      <c r="CL2428" s="83"/>
      <c r="CM2428" s="69"/>
    </row>
    <row r="2429" spans="10:91" x14ac:dyDescent="0.25">
      <c r="J2429" s="45"/>
      <c r="K2429" s="45"/>
      <c r="L2429" s="45"/>
      <c r="M2429" s="45"/>
      <c r="N2429" s="45"/>
      <c r="O2429" s="45"/>
      <c r="P2429" s="45"/>
      <c r="Q2429" s="45"/>
      <c r="R2429" s="45"/>
      <c r="AO2429" s="34"/>
      <c r="AP2429" s="34"/>
      <c r="AQ2429" s="34"/>
      <c r="AR2429" s="34"/>
      <c r="BR2429" s="69"/>
      <c r="BS2429" s="69"/>
      <c r="BT2429" s="69"/>
      <c r="BU2429" s="69"/>
      <c r="BV2429" s="69"/>
      <c r="BW2429" s="69"/>
      <c r="BX2429" s="69"/>
      <c r="BY2429" s="69"/>
      <c r="BZ2429" s="69"/>
      <c r="CA2429" s="69"/>
      <c r="CB2429" s="69"/>
      <c r="CC2429" s="69"/>
      <c r="CD2429" s="69"/>
      <c r="CE2429" s="69"/>
      <c r="CF2429" s="69"/>
      <c r="CG2429" s="69"/>
      <c r="CH2429" s="69"/>
      <c r="CI2429" s="69"/>
      <c r="CJ2429" s="69"/>
      <c r="CK2429" s="69"/>
      <c r="CL2429" s="83"/>
      <c r="CM2429" s="69"/>
    </row>
    <row r="2430" spans="10:91" x14ac:dyDescent="0.25">
      <c r="J2430" s="45"/>
      <c r="K2430" s="45"/>
      <c r="L2430" s="45"/>
      <c r="M2430" s="45"/>
      <c r="N2430" s="45"/>
      <c r="O2430" s="45"/>
      <c r="P2430" s="45"/>
      <c r="Q2430" s="45"/>
      <c r="R2430" s="45"/>
      <c r="AO2430" s="34"/>
      <c r="AP2430" s="34"/>
      <c r="AQ2430" s="34"/>
      <c r="AR2430" s="34"/>
      <c r="BR2430" s="69"/>
      <c r="BS2430" s="69"/>
      <c r="BT2430" s="69"/>
      <c r="BU2430" s="69"/>
      <c r="BV2430" s="69"/>
      <c r="BW2430" s="69"/>
      <c r="BX2430" s="69"/>
      <c r="BY2430" s="69"/>
      <c r="BZ2430" s="69"/>
      <c r="CA2430" s="69"/>
      <c r="CB2430" s="69"/>
      <c r="CC2430" s="69"/>
      <c r="CD2430" s="69"/>
      <c r="CE2430" s="69"/>
      <c r="CF2430" s="69"/>
      <c r="CG2430" s="69"/>
      <c r="CH2430" s="69"/>
      <c r="CI2430" s="69"/>
      <c r="CJ2430" s="69"/>
      <c r="CK2430" s="69"/>
      <c r="CL2430" s="83"/>
      <c r="CM2430" s="69"/>
    </row>
    <row r="2431" spans="10:91" x14ac:dyDescent="0.25">
      <c r="J2431" s="45"/>
      <c r="K2431" s="45"/>
      <c r="L2431" s="45"/>
      <c r="M2431" s="45"/>
      <c r="N2431" s="45"/>
      <c r="O2431" s="45"/>
      <c r="P2431" s="45"/>
      <c r="Q2431" s="45"/>
      <c r="R2431" s="45"/>
      <c r="AO2431" s="34"/>
      <c r="AP2431" s="34"/>
      <c r="AQ2431" s="34"/>
      <c r="AR2431" s="34"/>
      <c r="BR2431" s="69"/>
      <c r="BS2431" s="69"/>
      <c r="BT2431" s="69"/>
      <c r="BU2431" s="69"/>
      <c r="BV2431" s="69"/>
      <c r="BW2431" s="69"/>
      <c r="BX2431" s="69"/>
      <c r="BY2431" s="69"/>
      <c r="BZ2431" s="69"/>
      <c r="CA2431" s="69"/>
      <c r="CB2431" s="69"/>
      <c r="CC2431" s="69"/>
      <c r="CD2431" s="69"/>
      <c r="CE2431" s="69"/>
      <c r="CF2431" s="69"/>
      <c r="CG2431" s="69"/>
      <c r="CH2431" s="69"/>
      <c r="CI2431" s="69"/>
      <c r="CJ2431" s="69"/>
      <c r="CK2431" s="69"/>
      <c r="CL2431" s="83"/>
      <c r="CM2431" s="69"/>
    </row>
    <row r="2432" spans="10:91" x14ac:dyDescent="0.25">
      <c r="J2432" s="45"/>
      <c r="K2432" s="45"/>
      <c r="L2432" s="45"/>
      <c r="M2432" s="45"/>
      <c r="N2432" s="45"/>
      <c r="O2432" s="45"/>
      <c r="P2432" s="45"/>
      <c r="Q2432" s="45"/>
      <c r="R2432" s="45"/>
      <c r="AO2432" s="34"/>
      <c r="AP2432" s="34"/>
      <c r="AQ2432" s="34"/>
      <c r="AR2432" s="34"/>
      <c r="BR2432" s="69"/>
      <c r="BS2432" s="69"/>
      <c r="BT2432" s="69"/>
      <c r="BU2432" s="69"/>
      <c r="BV2432" s="69"/>
      <c r="BW2432" s="69"/>
      <c r="BX2432" s="69"/>
      <c r="BY2432" s="69"/>
      <c r="BZ2432" s="69"/>
      <c r="CA2432" s="69"/>
      <c r="CB2432" s="69"/>
      <c r="CC2432" s="69"/>
      <c r="CD2432" s="69"/>
      <c r="CE2432" s="69"/>
      <c r="CF2432" s="69"/>
      <c r="CG2432" s="69"/>
      <c r="CH2432" s="69"/>
      <c r="CI2432" s="69"/>
      <c r="CJ2432" s="69"/>
      <c r="CK2432" s="69"/>
      <c r="CL2432" s="83"/>
      <c r="CM2432" s="69"/>
    </row>
    <row r="2433" spans="10:91" x14ac:dyDescent="0.25">
      <c r="J2433" s="45"/>
      <c r="K2433" s="45"/>
      <c r="L2433" s="45"/>
      <c r="M2433" s="45"/>
      <c r="N2433" s="45"/>
      <c r="O2433" s="45"/>
      <c r="P2433" s="45"/>
      <c r="Q2433" s="45"/>
      <c r="R2433" s="45"/>
      <c r="AO2433" s="34"/>
      <c r="AP2433" s="34"/>
      <c r="AQ2433" s="34"/>
      <c r="AR2433" s="34"/>
      <c r="BR2433" s="69"/>
      <c r="BS2433" s="69"/>
      <c r="BT2433" s="69"/>
      <c r="BU2433" s="69"/>
      <c r="BV2433" s="69"/>
      <c r="BW2433" s="69"/>
      <c r="BX2433" s="69"/>
      <c r="BY2433" s="69"/>
      <c r="BZ2433" s="69"/>
      <c r="CA2433" s="69"/>
      <c r="CB2433" s="69"/>
      <c r="CC2433" s="69"/>
      <c r="CD2433" s="69"/>
      <c r="CE2433" s="69"/>
      <c r="CF2433" s="69"/>
      <c r="CG2433" s="69"/>
      <c r="CH2433" s="69"/>
      <c r="CI2433" s="69"/>
      <c r="CJ2433" s="69"/>
      <c r="CK2433" s="69"/>
      <c r="CL2433" s="83"/>
      <c r="CM2433" s="69"/>
    </row>
    <row r="2434" spans="10:91" x14ac:dyDescent="0.25">
      <c r="J2434" s="45"/>
      <c r="K2434" s="45"/>
      <c r="L2434" s="45"/>
      <c r="M2434" s="45"/>
      <c r="N2434" s="45"/>
      <c r="O2434" s="45"/>
      <c r="P2434" s="45"/>
      <c r="Q2434" s="45"/>
      <c r="R2434" s="45"/>
      <c r="AO2434" s="34"/>
      <c r="AP2434" s="34"/>
      <c r="AQ2434" s="34"/>
      <c r="AR2434" s="34"/>
      <c r="BR2434" s="69"/>
      <c r="BS2434" s="69"/>
      <c r="BT2434" s="69"/>
      <c r="BU2434" s="69"/>
      <c r="BV2434" s="69"/>
      <c r="BW2434" s="69"/>
      <c r="BX2434" s="69"/>
      <c r="BY2434" s="69"/>
      <c r="BZ2434" s="69"/>
      <c r="CA2434" s="69"/>
      <c r="CB2434" s="69"/>
      <c r="CC2434" s="69"/>
      <c r="CD2434" s="69"/>
      <c r="CE2434" s="69"/>
      <c r="CF2434" s="69"/>
      <c r="CG2434" s="69"/>
      <c r="CH2434" s="69"/>
      <c r="CI2434" s="69"/>
      <c r="CJ2434" s="69"/>
      <c r="CK2434" s="69"/>
      <c r="CL2434" s="83"/>
      <c r="CM2434" s="69"/>
    </row>
    <row r="2435" spans="10:91" x14ac:dyDescent="0.25">
      <c r="J2435" s="45"/>
      <c r="K2435" s="45"/>
      <c r="L2435" s="45"/>
      <c r="M2435" s="45"/>
      <c r="N2435" s="45"/>
      <c r="O2435" s="45"/>
      <c r="P2435" s="45"/>
      <c r="Q2435" s="45"/>
      <c r="R2435" s="45"/>
      <c r="AO2435" s="34"/>
      <c r="AP2435" s="34"/>
      <c r="AQ2435" s="34"/>
      <c r="AR2435" s="34"/>
      <c r="BR2435" s="69"/>
      <c r="BS2435" s="69"/>
      <c r="BT2435" s="69"/>
      <c r="BU2435" s="69"/>
      <c r="BV2435" s="69"/>
      <c r="BW2435" s="69"/>
      <c r="BX2435" s="69"/>
      <c r="BY2435" s="69"/>
      <c r="BZ2435" s="69"/>
      <c r="CA2435" s="69"/>
      <c r="CB2435" s="69"/>
      <c r="CC2435" s="69"/>
      <c r="CD2435" s="69"/>
      <c r="CE2435" s="69"/>
      <c r="CF2435" s="69"/>
      <c r="CG2435" s="69"/>
      <c r="CH2435" s="69"/>
      <c r="CI2435" s="69"/>
      <c r="CJ2435" s="69"/>
      <c r="CK2435" s="69"/>
      <c r="CL2435" s="83"/>
      <c r="CM2435" s="69"/>
    </row>
    <row r="2436" spans="10:91" x14ac:dyDescent="0.25">
      <c r="J2436" s="45"/>
      <c r="K2436" s="45"/>
      <c r="L2436" s="45"/>
      <c r="M2436" s="45"/>
      <c r="N2436" s="45"/>
      <c r="O2436" s="45"/>
      <c r="P2436" s="45"/>
      <c r="Q2436" s="45"/>
      <c r="R2436" s="45"/>
      <c r="AO2436" s="34"/>
      <c r="AP2436" s="34"/>
      <c r="AQ2436" s="34"/>
      <c r="AR2436" s="34"/>
      <c r="BR2436" s="69"/>
      <c r="BS2436" s="69"/>
      <c r="BT2436" s="69"/>
      <c r="BU2436" s="69"/>
      <c r="BV2436" s="69"/>
      <c r="BW2436" s="69"/>
      <c r="BX2436" s="69"/>
      <c r="BY2436" s="69"/>
      <c r="BZ2436" s="69"/>
      <c r="CA2436" s="69"/>
      <c r="CB2436" s="69"/>
      <c r="CC2436" s="69"/>
      <c r="CD2436" s="69"/>
      <c r="CE2436" s="69"/>
      <c r="CF2436" s="69"/>
      <c r="CG2436" s="69"/>
      <c r="CH2436" s="69"/>
      <c r="CI2436" s="69"/>
      <c r="CJ2436" s="69"/>
      <c r="CK2436" s="69"/>
      <c r="CL2436" s="83"/>
      <c r="CM2436" s="69"/>
    </row>
    <row r="2437" spans="10:91" x14ac:dyDescent="0.25">
      <c r="J2437" s="45"/>
      <c r="K2437" s="45"/>
      <c r="L2437" s="45"/>
      <c r="M2437" s="45"/>
      <c r="N2437" s="45"/>
      <c r="O2437" s="45"/>
      <c r="P2437" s="45"/>
      <c r="Q2437" s="45"/>
      <c r="R2437" s="45"/>
      <c r="AO2437" s="34"/>
      <c r="AP2437" s="34"/>
      <c r="AQ2437" s="34"/>
      <c r="AR2437" s="34"/>
      <c r="BR2437" s="69"/>
      <c r="BS2437" s="69"/>
      <c r="BT2437" s="69"/>
      <c r="BU2437" s="69"/>
      <c r="BV2437" s="69"/>
      <c r="BW2437" s="69"/>
      <c r="BX2437" s="69"/>
      <c r="BY2437" s="69"/>
      <c r="BZ2437" s="69"/>
      <c r="CA2437" s="69"/>
      <c r="CB2437" s="69"/>
      <c r="CC2437" s="69"/>
      <c r="CD2437" s="69"/>
      <c r="CE2437" s="69"/>
      <c r="CF2437" s="69"/>
      <c r="CG2437" s="69"/>
      <c r="CH2437" s="69"/>
      <c r="CI2437" s="69"/>
      <c r="CJ2437" s="69"/>
      <c r="CK2437" s="69"/>
      <c r="CL2437" s="83"/>
      <c r="CM2437" s="69"/>
    </row>
    <row r="2438" spans="10:91" x14ac:dyDescent="0.25">
      <c r="J2438" s="45"/>
      <c r="K2438" s="45"/>
      <c r="L2438" s="45"/>
      <c r="M2438" s="45"/>
      <c r="N2438" s="45"/>
      <c r="O2438" s="45"/>
      <c r="P2438" s="45"/>
      <c r="Q2438" s="45"/>
      <c r="R2438" s="45"/>
      <c r="AO2438" s="34"/>
      <c r="AP2438" s="34"/>
      <c r="AQ2438" s="34"/>
      <c r="AR2438" s="34"/>
      <c r="BR2438" s="69"/>
      <c r="BS2438" s="69"/>
      <c r="BT2438" s="69"/>
      <c r="BU2438" s="69"/>
      <c r="BV2438" s="69"/>
      <c r="BW2438" s="69"/>
      <c r="BX2438" s="69"/>
      <c r="BY2438" s="69"/>
      <c r="BZ2438" s="69"/>
      <c r="CA2438" s="69"/>
      <c r="CB2438" s="69"/>
      <c r="CC2438" s="69"/>
      <c r="CD2438" s="69"/>
      <c r="CE2438" s="69"/>
      <c r="CF2438" s="69"/>
      <c r="CG2438" s="69"/>
      <c r="CH2438" s="69"/>
      <c r="CI2438" s="69"/>
      <c r="CJ2438" s="69"/>
      <c r="CK2438" s="69"/>
      <c r="CL2438" s="83"/>
      <c r="CM2438" s="69"/>
    </row>
    <row r="2439" spans="10:91" x14ac:dyDescent="0.25">
      <c r="J2439" s="45"/>
      <c r="K2439" s="45"/>
      <c r="L2439" s="45"/>
      <c r="M2439" s="45"/>
      <c r="N2439" s="45"/>
      <c r="O2439" s="45"/>
      <c r="P2439" s="45"/>
      <c r="Q2439" s="45"/>
      <c r="R2439" s="45"/>
      <c r="AO2439" s="34"/>
      <c r="AP2439" s="34"/>
      <c r="AQ2439" s="34"/>
      <c r="AR2439" s="34"/>
      <c r="BR2439" s="69"/>
      <c r="BS2439" s="69"/>
      <c r="BT2439" s="69"/>
      <c r="BU2439" s="69"/>
      <c r="BV2439" s="69"/>
      <c r="BW2439" s="69"/>
      <c r="BX2439" s="69"/>
      <c r="BY2439" s="69"/>
      <c r="BZ2439" s="69"/>
      <c r="CA2439" s="69"/>
      <c r="CB2439" s="69"/>
      <c r="CC2439" s="69"/>
      <c r="CD2439" s="69"/>
      <c r="CE2439" s="69"/>
      <c r="CF2439" s="69"/>
      <c r="CG2439" s="69"/>
      <c r="CH2439" s="69"/>
      <c r="CI2439" s="69"/>
      <c r="CJ2439" s="69"/>
      <c r="CK2439" s="69"/>
      <c r="CL2439" s="83"/>
      <c r="CM2439" s="69"/>
    </row>
    <row r="2440" spans="10:91" x14ac:dyDescent="0.25">
      <c r="J2440" s="45"/>
      <c r="K2440" s="45"/>
      <c r="L2440" s="45"/>
      <c r="M2440" s="45"/>
      <c r="N2440" s="45"/>
      <c r="O2440" s="45"/>
      <c r="P2440" s="45"/>
      <c r="Q2440" s="45"/>
      <c r="R2440" s="45"/>
      <c r="AO2440" s="34"/>
      <c r="AP2440" s="34"/>
      <c r="AQ2440" s="34"/>
      <c r="AR2440" s="34"/>
      <c r="BR2440" s="69"/>
      <c r="BS2440" s="69"/>
      <c r="BT2440" s="69"/>
      <c r="BU2440" s="69"/>
      <c r="BV2440" s="69"/>
      <c r="BW2440" s="69"/>
      <c r="BX2440" s="69"/>
      <c r="BY2440" s="69"/>
      <c r="BZ2440" s="69"/>
      <c r="CA2440" s="69"/>
      <c r="CB2440" s="69"/>
      <c r="CC2440" s="69"/>
      <c r="CD2440" s="69"/>
      <c r="CE2440" s="69"/>
      <c r="CF2440" s="69"/>
      <c r="CG2440" s="69"/>
      <c r="CH2440" s="69"/>
      <c r="CI2440" s="69"/>
      <c r="CJ2440" s="69"/>
      <c r="CK2440" s="69"/>
      <c r="CL2440" s="83"/>
      <c r="CM2440" s="69"/>
    </row>
    <row r="2441" spans="10:91" x14ac:dyDescent="0.25">
      <c r="J2441" s="45"/>
      <c r="K2441" s="45"/>
      <c r="L2441" s="45"/>
      <c r="M2441" s="45"/>
      <c r="N2441" s="45"/>
      <c r="O2441" s="45"/>
      <c r="P2441" s="45"/>
      <c r="Q2441" s="45"/>
      <c r="R2441" s="45"/>
      <c r="AO2441" s="34"/>
      <c r="AP2441" s="34"/>
      <c r="AQ2441" s="34"/>
      <c r="AR2441" s="34"/>
      <c r="BR2441" s="69"/>
      <c r="BS2441" s="69"/>
      <c r="BT2441" s="69"/>
      <c r="BU2441" s="69"/>
      <c r="BV2441" s="69"/>
      <c r="BW2441" s="69"/>
      <c r="BX2441" s="69"/>
      <c r="BY2441" s="69"/>
      <c r="BZ2441" s="69"/>
      <c r="CA2441" s="69"/>
      <c r="CB2441" s="69"/>
      <c r="CC2441" s="69"/>
      <c r="CD2441" s="69"/>
      <c r="CE2441" s="69"/>
      <c r="CF2441" s="69"/>
      <c r="CG2441" s="69"/>
      <c r="CH2441" s="69"/>
      <c r="CI2441" s="69"/>
      <c r="CJ2441" s="69"/>
      <c r="CK2441" s="69"/>
      <c r="CL2441" s="83"/>
      <c r="CM2441" s="69"/>
    </row>
    <row r="2442" spans="10:91" x14ac:dyDescent="0.25">
      <c r="J2442" s="45"/>
      <c r="K2442" s="45"/>
      <c r="L2442" s="45"/>
      <c r="M2442" s="45"/>
      <c r="N2442" s="45"/>
      <c r="O2442" s="45"/>
      <c r="P2442" s="45"/>
      <c r="Q2442" s="45"/>
      <c r="R2442" s="45"/>
      <c r="AO2442" s="34"/>
      <c r="AP2442" s="34"/>
      <c r="AQ2442" s="34"/>
      <c r="AR2442" s="34"/>
      <c r="BR2442" s="69"/>
      <c r="BS2442" s="69"/>
      <c r="BT2442" s="69"/>
      <c r="BU2442" s="69"/>
      <c r="BV2442" s="69"/>
      <c r="BW2442" s="69"/>
      <c r="BX2442" s="69"/>
      <c r="BY2442" s="69"/>
      <c r="BZ2442" s="69"/>
      <c r="CA2442" s="69"/>
      <c r="CB2442" s="69"/>
      <c r="CC2442" s="69"/>
      <c r="CD2442" s="69"/>
      <c r="CE2442" s="69"/>
      <c r="CF2442" s="69"/>
      <c r="CG2442" s="69"/>
      <c r="CH2442" s="69"/>
      <c r="CI2442" s="69"/>
      <c r="CJ2442" s="69"/>
      <c r="CK2442" s="69"/>
      <c r="CL2442" s="83"/>
      <c r="CM2442" s="69"/>
    </row>
    <row r="2443" spans="10:91" x14ac:dyDescent="0.25">
      <c r="J2443" s="45"/>
      <c r="K2443" s="45"/>
      <c r="L2443" s="45"/>
      <c r="M2443" s="45"/>
      <c r="N2443" s="45"/>
      <c r="O2443" s="45"/>
      <c r="P2443" s="45"/>
      <c r="Q2443" s="45"/>
      <c r="R2443" s="45"/>
      <c r="AO2443" s="34"/>
      <c r="AP2443" s="34"/>
      <c r="AQ2443" s="34"/>
      <c r="AR2443" s="34"/>
      <c r="BR2443" s="69"/>
      <c r="BS2443" s="69"/>
      <c r="BT2443" s="69"/>
      <c r="BU2443" s="69"/>
      <c r="BV2443" s="69"/>
      <c r="BW2443" s="69"/>
      <c r="BX2443" s="69"/>
      <c r="BY2443" s="69"/>
      <c r="BZ2443" s="69"/>
      <c r="CA2443" s="69"/>
      <c r="CB2443" s="69"/>
      <c r="CC2443" s="69"/>
      <c r="CD2443" s="69"/>
      <c r="CE2443" s="69"/>
      <c r="CF2443" s="69"/>
      <c r="CG2443" s="69"/>
      <c r="CH2443" s="69"/>
      <c r="CI2443" s="69"/>
      <c r="CJ2443" s="69"/>
      <c r="CK2443" s="69"/>
      <c r="CL2443" s="83"/>
      <c r="CM2443" s="69"/>
    </row>
    <row r="2444" spans="10:91" x14ac:dyDescent="0.25">
      <c r="J2444" s="45"/>
      <c r="K2444" s="45"/>
      <c r="L2444" s="45"/>
      <c r="M2444" s="45"/>
      <c r="N2444" s="45"/>
      <c r="O2444" s="45"/>
      <c r="P2444" s="45"/>
      <c r="Q2444" s="45"/>
      <c r="R2444" s="45"/>
      <c r="AO2444" s="34"/>
      <c r="AP2444" s="34"/>
      <c r="AQ2444" s="34"/>
      <c r="AR2444" s="34"/>
      <c r="BR2444" s="69"/>
      <c r="BS2444" s="69"/>
      <c r="BT2444" s="69"/>
      <c r="BU2444" s="69"/>
      <c r="BV2444" s="69"/>
      <c r="BW2444" s="69"/>
      <c r="BX2444" s="69"/>
      <c r="BY2444" s="69"/>
      <c r="BZ2444" s="69"/>
      <c r="CA2444" s="69"/>
      <c r="CB2444" s="69"/>
      <c r="CC2444" s="69"/>
      <c r="CD2444" s="69"/>
      <c r="CE2444" s="69"/>
      <c r="CF2444" s="69"/>
      <c r="CG2444" s="69"/>
      <c r="CH2444" s="69"/>
      <c r="CI2444" s="69"/>
      <c r="CJ2444" s="69"/>
      <c r="CK2444" s="69"/>
      <c r="CL2444" s="83"/>
      <c r="CM2444" s="69"/>
    </row>
    <row r="2445" spans="10:91" x14ac:dyDescent="0.25">
      <c r="J2445" s="45"/>
      <c r="K2445" s="45"/>
      <c r="L2445" s="45"/>
      <c r="M2445" s="45"/>
      <c r="N2445" s="45"/>
      <c r="O2445" s="45"/>
      <c r="P2445" s="45"/>
      <c r="Q2445" s="45"/>
      <c r="R2445" s="45"/>
      <c r="AO2445" s="34"/>
      <c r="AP2445" s="34"/>
      <c r="AQ2445" s="34"/>
      <c r="AR2445" s="34"/>
      <c r="BR2445" s="69"/>
      <c r="BS2445" s="69"/>
      <c r="BT2445" s="69"/>
      <c r="BU2445" s="69"/>
      <c r="BV2445" s="69"/>
      <c r="BW2445" s="69"/>
      <c r="BX2445" s="69"/>
      <c r="BY2445" s="69"/>
      <c r="BZ2445" s="69"/>
      <c r="CA2445" s="69"/>
      <c r="CB2445" s="69"/>
      <c r="CC2445" s="69"/>
      <c r="CD2445" s="69"/>
      <c r="CE2445" s="69"/>
      <c r="CF2445" s="69"/>
      <c r="CG2445" s="69"/>
      <c r="CH2445" s="69"/>
      <c r="CI2445" s="69"/>
      <c r="CJ2445" s="69"/>
      <c r="CK2445" s="69"/>
      <c r="CL2445" s="83"/>
      <c r="CM2445" s="69"/>
    </row>
    <row r="2446" spans="10:91" x14ac:dyDescent="0.25">
      <c r="J2446" s="45"/>
      <c r="K2446" s="45"/>
      <c r="L2446" s="45"/>
      <c r="M2446" s="45"/>
      <c r="N2446" s="45"/>
      <c r="O2446" s="45"/>
      <c r="P2446" s="45"/>
      <c r="Q2446" s="45"/>
      <c r="R2446" s="45"/>
      <c r="AO2446" s="34"/>
      <c r="AP2446" s="34"/>
      <c r="AQ2446" s="34"/>
      <c r="AR2446" s="34"/>
      <c r="BR2446" s="69"/>
      <c r="BS2446" s="69"/>
      <c r="BT2446" s="69"/>
      <c r="BU2446" s="69"/>
      <c r="BV2446" s="69"/>
      <c r="BW2446" s="69"/>
      <c r="BX2446" s="69"/>
      <c r="BY2446" s="69"/>
      <c r="BZ2446" s="69"/>
      <c r="CA2446" s="69"/>
      <c r="CB2446" s="69"/>
      <c r="CC2446" s="69"/>
      <c r="CD2446" s="69"/>
      <c r="CE2446" s="69"/>
      <c r="CF2446" s="69"/>
      <c r="CG2446" s="69"/>
      <c r="CH2446" s="69"/>
      <c r="CI2446" s="69"/>
      <c r="CJ2446" s="69"/>
      <c r="CK2446" s="69"/>
      <c r="CL2446" s="83"/>
      <c r="CM2446" s="69"/>
    </row>
    <row r="2447" spans="10:91" x14ac:dyDescent="0.25">
      <c r="J2447" s="45"/>
      <c r="K2447" s="45"/>
      <c r="L2447" s="45"/>
      <c r="M2447" s="45"/>
      <c r="N2447" s="45"/>
      <c r="O2447" s="45"/>
      <c r="P2447" s="45"/>
      <c r="Q2447" s="45"/>
      <c r="R2447" s="45"/>
      <c r="AO2447" s="34"/>
      <c r="AP2447" s="34"/>
      <c r="AQ2447" s="34"/>
      <c r="AR2447" s="34"/>
      <c r="BR2447" s="69"/>
      <c r="BS2447" s="69"/>
      <c r="BT2447" s="69"/>
      <c r="BU2447" s="69"/>
      <c r="BV2447" s="69"/>
      <c r="BW2447" s="69"/>
      <c r="BX2447" s="69"/>
      <c r="BY2447" s="69"/>
      <c r="BZ2447" s="69"/>
      <c r="CA2447" s="69"/>
      <c r="CB2447" s="69"/>
      <c r="CC2447" s="69"/>
      <c r="CD2447" s="69"/>
      <c r="CE2447" s="69"/>
      <c r="CF2447" s="69"/>
      <c r="CG2447" s="69"/>
      <c r="CH2447" s="69"/>
      <c r="CI2447" s="69"/>
      <c r="CJ2447" s="69"/>
      <c r="CK2447" s="69"/>
      <c r="CL2447" s="83"/>
      <c r="CM2447" s="69"/>
    </row>
    <row r="2448" spans="10:91" x14ac:dyDescent="0.25">
      <c r="J2448" s="45"/>
      <c r="K2448" s="45"/>
      <c r="L2448" s="45"/>
      <c r="M2448" s="45"/>
      <c r="N2448" s="45"/>
      <c r="O2448" s="45"/>
      <c r="P2448" s="45"/>
      <c r="Q2448" s="45"/>
      <c r="R2448" s="45"/>
      <c r="AO2448" s="34"/>
      <c r="AP2448" s="34"/>
      <c r="AQ2448" s="34"/>
      <c r="AR2448" s="34"/>
      <c r="BR2448" s="69"/>
      <c r="BS2448" s="69"/>
      <c r="BT2448" s="69"/>
      <c r="BU2448" s="69"/>
      <c r="BV2448" s="69"/>
      <c r="BW2448" s="69"/>
      <c r="BX2448" s="69"/>
      <c r="BY2448" s="69"/>
      <c r="BZ2448" s="69"/>
      <c r="CA2448" s="69"/>
      <c r="CB2448" s="69"/>
      <c r="CC2448" s="69"/>
      <c r="CD2448" s="69"/>
      <c r="CE2448" s="69"/>
      <c r="CF2448" s="69"/>
      <c r="CG2448" s="69"/>
      <c r="CH2448" s="69"/>
      <c r="CI2448" s="69"/>
      <c r="CJ2448" s="69"/>
      <c r="CK2448" s="69"/>
      <c r="CL2448" s="83"/>
      <c r="CM2448" s="69"/>
    </row>
    <row r="2449" spans="10:91" x14ac:dyDescent="0.25">
      <c r="J2449" s="45"/>
      <c r="K2449" s="45"/>
      <c r="L2449" s="45"/>
      <c r="M2449" s="45"/>
      <c r="N2449" s="45"/>
      <c r="O2449" s="45"/>
      <c r="P2449" s="45"/>
      <c r="Q2449" s="45"/>
      <c r="R2449" s="45"/>
      <c r="AO2449" s="34"/>
      <c r="AP2449" s="34"/>
      <c r="AQ2449" s="34"/>
      <c r="AR2449" s="34"/>
      <c r="BR2449" s="69"/>
      <c r="BS2449" s="69"/>
      <c r="BT2449" s="69"/>
      <c r="BU2449" s="69"/>
      <c r="BV2449" s="69"/>
      <c r="BW2449" s="69"/>
      <c r="BX2449" s="69"/>
      <c r="BY2449" s="69"/>
      <c r="BZ2449" s="69"/>
      <c r="CA2449" s="69"/>
      <c r="CB2449" s="69"/>
      <c r="CC2449" s="69"/>
      <c r="CD2449" s="69"/>
      <c r="CE2449" s="69"/>
      <c r="CF2449" s="69"/>
      <c r="CG2449" s="69"/>
      <c r="CH2449" s="69"/>
      <c r="CI2449" s="69"/>
      <c r="CJ2449" s="69"/>
      <c r="CK2449" s="69"/>
      <c r="CL2449" s="83"/>
      <c r="CM2449" s="69"/>
    </row>
    <row r="2450" spans="10:91" x14ac:dyDescent="0.25">
      <c r="J2450" s="45"/>
      <c r="K2450" s="45"/>
      <c r="L2450" s="45"/>
      <c r="M2450" s="45"/>
      <c r="N2450" s="45"/>
      <c r="O2450" s="45"/>
      <c r="P2450" s="45"/>
      <c r="Q2450" s="45"/>
      <c r="R2450" s="45"/>
      <c r="AO2450" s="34"/>
      <c r="AP2450" s="34"/>
      <c r="AQ2450" s="34"/>
      <c r="AR2450" s="34"/>
      <c r="BR2450" s="69"/>
      <c r="BS2450" s="69"/>
      <c r="BT2450" s="69"/>
      <c r="BU2450" s="69"/>
      <c r="BV2450" s="69"/>
      <c r="BW2450" s="69"/>
      <c r="BX2450" s="69"/>
      <c r="BY2450" s="69"/>
      <c r="BZ2450" s="69"/>
      <c r="CA2450" s="69"/>
      <c r="CB2450" s="69"/>
      <c r="CC2450" s="69"/>
      <c r="CD2450" s="69"/>
      <c r="CE2450" s="69"/>
      <c r="CF2450" s="69"/>
      <c r="CG2450" s="69"/>
      <c r="CH2450" s="69"/>
      <c r="CI2450" s="69"/>
      <c r="CJ2450" s="69"/>
      <c r="CK2450" s="69"/>
      <c r="CL2450" s="83"/>
      <c r="CM2450" s="69"/>
    </row>
    <row r="2451" spans="10:91" x14ac:dyDescent="0.25">
      <c r="J2451" s="45"/>
      <c r="K2451" s="45"/>
      <c r="L2451" s="45"/>
      <c r="M2451" s="45"/>
      <c r="N2451" s="45"/>
      <c r="O2451" s="45"/>
      <c r="P2451" s="45"/>
      <c r="Q2451" s="45"/>
      <c r="R2451" s="45"/>
      <c r="AO2451" s="34"/>
      <c r="AP2451" s="34"/>
      <c r="AQ2451" s="34"/>
      <c r="AR2451" s="34"/>
      <c r="BR2451" s="69"/>
      <c r="BS2451" s="69"/>
      <c r="BT2451" s="69"/>
      <c r="BU2451" s="69"/>
      <c r="BV2451" s="69"/>
      <c r="BW2451" s="69"/>
      <c r="BX2451" s="69"/>
      <c r="BY2451" s="69"/>
      <c r="BZ2451" s="69"/>
      <c r="CA2451" s="69"/>
      <c r="CB2451" s="69"/>
      <c r="CC2451" s="69"/>
      <c r="CD2451" s="69"/>
      <c r="CE2451" s="69"/>
      <c r="CF2451" s="69"/>
      <c r="CG2451" s="69"/>
      <c r="CH2451" s="69"/>
      <c r="CI2451" s="69"/>
      <c r="CJ2451" s="69"/>
      <c r="CK2451" s="69"/>
      <c r="CL2451" s="83"/>
      <c r="CM2451" s="69"/>
    </row>
    <row r="2452" spans="10:91" x14ac:dyDescent="0.25">
      <c r="J2452" s="45"/>
      <c r="K2452" s="45"/>
      <c r="L2452" s="45"/>
      <c r="M2452" s="45"/>
      <c r="N2452" s="45"/>
      <c r="O2452" s="45"/>
      <c r="P2452" s="45"/>
      <c r="Q2452" s="45"/>
      <c r="R2452" s="45"/>
      <c r="AO2452" s="34"/>
      <c r="AP2452" s="34"/>
      <c r="AQ2452" s="34"/>
      <c r="AR2452" s="34"/>
      <c r="BR2452" s="69"/>
      <c r="BS2452" s="69"/>
      <c r="BT2452" s="69"/>
      <c r="BU2452" s="69"/>
      <c r="BV2452" s="69"/>
      <c r="BW2452" s="69"/>
      <c r="BX2452" s="69"/>
      <c r="BY2452" s="69"/>
      <c r="BZ2452" s="69"/>
      <c r="CA2452" s="69"/>
      <c r="CB2452" s="69"/>
      <c r="CC2452" s="69"/>
      <c r="CD2452" s="69"/>
      <c r="CE2452" s="69"/>
      <c r="CF2452" s="69"/>
      <c r="CG2452" s="69"/>
      <c r="CH2452" s="69"/>
      <c r="CI2452" s="69"/>
      <c r="CJ2452" s="69"/>
      <c r="CK2452" s="69"/>
      <c r="CL2452" s="83"/>
      <c r="CM2452" s="69"/>
    </row>
    <row r="2453" spans="10:91" x14ac:dyDescent="0.25">
      <c r="J2453" s="45"/>
      <c r="K2453" s="45"/>
      <c r="L2453" s="45"/>
      <c r="M2453" s="45"/>
      <c r="N2453" s="45"/>
      <c r="O2453" s="45"/>
      <c r="P2453" s="45"/>
      <c r="Q2453" s="45"/>
      <c r="R2453" s="45"/>
      <c r="AO2453" s="34"/>
      <c r="AP2453" s="34"/>
      <c r="AQ2453" s="34"/>
      <c r="AR2453" s="34"/>
      <c r="BR2453" s="69"/>
      <c r="BS2453" s="69"/>
      <c r="BT2453" s="69"/>
      <c r="BU2453" s="69"/>
      <c r="BV2453" s="69"/>
      <c r="BW2453" s="69"/>
      <c r="BX2453" s="69"/>
      <c r="BY2453" s="69"/>
      <c r="BZ2453" s="69"/>
      <c r="CA2453" s="69"/>
      <c r="CB2453" s="69"/>
      <c r="CC2453" s="69"/>
      <c r="CD2453" s="69"/>
      <c r="CE2453" s="69"/>
      <c r="CF2453" s="69"/>
      <c r="CG2453" s="69"/>
      <c r="CH2453" s="69"/>
      <c r="CI2453" s="69"/>
      <c r="CJ2453" s="69"/>
      <c r="CK2453" s="69"/>
      <c r="CL2453" s="83"/>
      <c r="CM2453" s="69"/>
    </row>
    <row r="2454" spans="10:91" x14ac:dyDescent="0.25">
      <c r="J2454" s="45"/>
      <c r="K2454" s="45"/>
      <c r="L2454" s="45"/>
      <c r="M2454" s="45"/>
      <c r="N2454" s="45"/>
      <c r="O2454" s="45"/>
      <c r="P2454" s="45"/>
      <c r="Q2454" s="45"/>
      <c r="R2454" s="45"/>
      <c r="AO2454" s="34"/>
      <c r="AP2454" s="34"/>
      <c r="AQ2454" s="34"/>
      <c r="AR2454" s="34"/>
      <c r="BR2454" s="69"/>
      <c r="BS2454" s="69"/>
      <c r="BT2454" s="69"/>
      <c r="BU2454" s="69"/>
      <c r="BV2454" s="69"/>
      <c r="BW2454" s="69"/>
      <c r="BX2454" s="69"/>
      <c r="BY2454" s="69"/>
      <c r="BZ2454" s="69"/>
      <c r="CA2454" s="69"/>
      <c r="CB2454" s="69"/>
      <c r="CC2454" s="69"/>
      <c r="CD2454" s="69"/>
      <c r="CE2454" s="69"/>
      <c r="CF2454" s="69"/>
      <c r="CG2454" s="69"/>
      <c r="CH2454" s="69"/>
      <c r="CI2454" s="69"/>
      <c r="CJ2454" s="69"/>
      <c r="CK2454" s="69"/>
      <c r="CL2454" s="83"/>
      <c r="CM2454" s="69"/>
    </row>
    <row r="2455" spans="10:91" x14ac:dyDescent="0.25">
      <c r="J2455" s="45"/>
      <c r="K2455" s="45"/>
      <c r="L2455" s="45"/>
      <c r="M2455" s="45"/>
      <c r="N2455" s="45"/>
      <c r="O2455" s="45"/>
      <c r="P2455" s="45"/>
      <c r="Q2455" s="45"/>
      <c r="R2455" s="45"/>
      <c r="AO2455" s="34"/>
      <c r="AP2455" s="34"/>
      <c r="AQ2455" s="34"/>
      <c r="AR2455" s="34"/>
      <c r="BR2455" s="69"/>
      <c r="BS2455" s="69"/>
      <c r="BT2455" s="69"/>
      <c r="BU2455" s="69"/>
      <c r="BV2455" s="69"/>
      <c r="BW2455" s="69"/>
      <c r="BX2455" s="69"/>
      <c r="BY2455" s="69"/>
      <c r="BZ2455" s="69"/>
      <c r="CA2455" s="69"/>
      <c r="CB2455" s="69"/>
      <c r="CC2455" s="69"/>
      <c r="CD2455" s="69"/>
      <c r="CE2455" s="69"/>
      <c r="CF2455" s="69"/>
      <c r="CG2455" s="69"/>
      <c r="CH2455" s="69"/>
      <c r="CI2455" s="69"/>
      <c r="CJ2455" s="69"/>
      <c r="CK2455" s="69"/>
      <c r="CL2455" s="83"/>
      <c r="CM2455" s="69"/>
    </row>
    <row r="2456" spans="10:91" x14ac:dyDescent="0.25">
      <c r="J2456" s="45"/>
      <c r="K2456" s="45"/>
      <c r="L2456" s="45"/>
      <c r="M2456" s="45"/>
      <c r="N2456" s="45"/>
      <c r="O2456" s="45"/>
      <c r="P2456" s="45"/>
      <c r="Q2456" s="45"/>
      <c r="R2456" s="45"/>
      <c r="AO2456" s="34"/>
      <c r="AP2456" s="34"/>
      <c r="AQ2456" s="34"/>
      <c r="AR2456" s="34"/>
      <c r="BR2456" s="69"/>
      <c r="BS2456" s="69"/>
      <c r="BT2456" s="69"/>
      <c r="BU2456" s="69"/>
      <c r="BV2456" s="69"/>
      <c r="BW2456" s="69"/>
      <c r="BX2456" s="69"/>
      <c r="BY2456" s="69"/>
      <c r="BZ2456" s="69"/>
      <c r="CA2456" s="69"/>
      <c r="CB2456" s="69"/>
      <c r="CC2456" s="69"/>
      <c r="CD2456" s="69"/>
      <c r="CE2456" s="69"/>
      <c r="CF2456" s="69"/>
      <c r="CG2456" s="69"/>
      <c r="CH2456" s="69"/>
      <c r="CI2456" s="69"/>
      <c r="CJ2456" s="69"/>
      <c r="CK2456" s="69"/>
      <c r="CL2456" s="83"/>
      <c r="CM2456" s="69"/>
    </row>
    <row r="2457" spans="10:91" x14ac:dyDescent="0.25">
      <c r="J2457" s="45"/>
      <c r="K2457" s="45"/>
      <c r="L2457" s="45"/>
      <c r="M2457" s="45"/>
      <c r="N2457" s="45"/>
      <c r="O2457" s="45"/>
      <c r="P2457" s="45"/>
      <c r="Q2457" s="45"/>
      <c r="R2457" s="45"/>
      <c r="AO2457" s="34"/>
      <c r="AP2457" s="34"/>
      <c r="AQ2457" s="34"/>
      <c r="AR2457" s="34"/>
      <c r="BR2457" s="69"/>
      <c r="BS2457" s="69"/>
      <c r="BT2457" s="69"/>
      <c r="BU2457" s="69"/>
      <c r="BV2457" s="69"/>
      <c r="BW2457" s="69"/>
      <c r="BX2457" s="69"/>
      <c r="BY2457" s="69"/>
      <c r="BZ2457" s="69"/>
      <c r="CA2457" s="69"/>
      <c r="CB2457" s="69"/>
      <c r="CC2457" s="69"/>
      <c r="CD2457" s="69"/>
      <c r="CE2457" s="69"/>
      <c r="CF2457" s="69"/>
      <c r="CG2457" s="69"/>
      <c r="CH2457" s="69"/>
      <c r="CI2457" s="69"/>
      <c r="CJ2457" s="69"/>
      <c r="CK2457" s="69"/>
      <c r="CL2457" s="83"/>
      <c r="CM2457" s="69"/>
    </row>
    <row r="2458" spans="10:91" x14ac:dyDescent="0.25">
      <c r="J2458" s="45"/>
      <c r="K2458" s="45"/>
      <c r="L2458" s="45"/>
      <c r="M2458" s="45"/>
      <c r="N2458" s="45"/>
      <c r="O2458" s="45"/>
      <c r="P2458" s="45"/>
      <c r="Q2458" s="45"/>
      <c r="R2458" s="45"/>
      <c r="AO2458" s="34"/>
      <c r="AP2458" s="34"/>
      <c r="AQ2458" s="34"/>
      <c r="AR2458" s="34"/>
      <c r="BR2458" s="69"/>
      <c r="BS2458" s="69"/>
      <c r="BT2458" s="69"/>
      <c r="BU2458" s="69"/>
      <c r="BV2458" s="69"/>
      <c r="BW2458" s="69"/>
      <c r="BX2458" s="69"/>
      <c r="BY2458" s="69"/>
      <c r="BZ2458" s="69"/>
      <c r="CA2458" s="69"/>
      <c r="CB2458" s="69"/>
      <c r="CC2458" s="69"/>
      <c r="CD2458" s="69"/>
      <c r="CE2458" s="69"/>
      <c r="CF2458" s="69"/>
      <c r="CG2458" s="69"/>
      <c r="CH2458" s="69"/>
      <c r="CI2458" s="69"/>
      <c r="CJ2458" s="69"/>
      <c r="CK2458" s="69"/>
      <c r="CL2458" s="83"/>
      <c r="CM2458" s="69"/>
    </row>
    <row r="2459" spans="10:91" x14ac:dyDescent="0.25">
      <c r="J2459" s="45"/>
      <c r="K2459" s="45"/>
      <c r="L2459" s="45"/>
      <c r="M2459" s="45"/>
      <c r="N2459" s="45"/>
      <c r="O2459" s="45"/>
      <c r="P2459" s="45"/>
      <c r="Q2459" s="45"/>
      <c r="R2459" s="45"/>
      <c r="AO2459" s="34"/>
      <c r="AP2459" s="34"/>
      <c r="AQ2459" s="34"/>
      <c r="AR2459" s="34"/>
      <c r="BR2459" s="69"/>
      <c r="BS2459" s="69"/>
      <c r="BT2459" s="69"/>
      <c r="BU2459" s="69"/>
      <c r="BV2459" s="69"/>
      <c r="BW2459" s="69"/>
      <c r="BX2459" s="69"/>
      <c r="BY2459" s="69"/>
      <c r="BZ2459" s="69"/>
      <c r="CA2459" s="69"/>
      <c r="CB2459" s="69"/>
      <c r="CC2459" s="69"/>
      <c r="CD2459" s="69"/>
      <c r="CE2459" s="69"/>
      <c r="CF2459" s="69"/>
      <c r="CG2459" s="69"/>
      <c r="CH2459" s="69"/>
      <c r="CI2459" s="69"/>
      <c r="CJ2459" s="69"/>
      <c r="CK2459" s="69"/>
      <c r="CL2459" s="83"/>
      <c r="CM2459" s="69"/>
    </row>
    <row r="2460" spans="10:91" x14ac:dyDescent="0.25">
      <c r="J2460" s="45"/>
      <c r="K2460" s="45"/>
      <c r="L2460" s="45"/>
      <c r="M2460" s="45"/>
      <c r="N2460" s="45"/>
      <c r="O2460" s="45"/>
      <c r="P2460" s="45"/>
      <c r="Q2460" s="45"/>
      <c r="R2460" s="45"/>
      <c r="AO2460" s="34"/>
      <c r="AP2460" s="34"/>
      <c r="AQ2460" s="34"/>
      <c r="AR2460" s="34"/>
      <c r="BR2460" s="69"/>
      <c r="BS2460" s="69"/>
      <c r="BT2460" s="69"/>
      <c r="BU2460" s="69"/>
      <c r="BV2460" s="69"/>
      <c r="BW2460" s="69"/>
      <c r="BX2460" s="69"/>
      <c r="BY2460" s="69"/>
      <c r="BZ2460" s="69"/>
      <c r="CA2460" s="69"/>
      <c r="CB2460" s="69"/>
      <c r="CC2460" s="69"/>
      <c r="CD2460" s="69"/>
      <c r="CE2460" s="69"/>
      <c r="CF2460" s="69"/>
      <c r="CG2460" s="69"/>
      <c r="CH2460" s="69"/>
      <c r="CI2460" s="69"/>
      <c r="CJ2460" s="69"/>
      <c r="CK2460" s="69"/>
      <c r="CL2460" s="83"/>
      <c r="CM2460" s="69"/>
    </row>
    <row r="2461" spans="10:91" x14ac:dyDescent="0.25">
      <c r="J2461" s="45"/>
      <c r="K2461" s="45"/>
      <c r="L2461" s="45"/>
      <c r="M2461" s="45"/>
      <c r="N2461" s="45"/>
      <c r="O2461" s="45"/>
      <c r="P2461" s="45"/>
      <c r="Q2461" s="45"/>
      <c r="R2461" s="45"/>
      <c r="AO2461" s="34"/>
      <c r="AP2461" s="34"/>
      <c r="AQ2461" s="34"/>
      <c r="AR2461" s="34"/>
      <c r="BR2461" s="69"/>
      <c r="BS2461" s="69"/>
      <c r="BT2461" s="69"/>
      <c r="BU2461" s="69"/>
      <c r="BV2461" s="69"/>
      <c r="BW2461" s="69"/>
      <c r="BX2461" s="69"/>
      <c r="BY2461" s="69"/>
      <c r="BZ2461" s="69"/>
      <c r="CA2461" s="69"/>
      <c r="CB2461" s="69"/>
      <c r="CC2461" s="69"/>
      <c r="CD2461" s="69"/>
      <c r="CE2461" s="69"/>
      <c r="CF2461" s="69"/>
      <c r="CG2461" s="69"/>
      <c r="CH2461" s="69"/>
      <c r="CI2461" s="69"/>
      <c r="CJ2461" s="69"/>
      <c r="CK2461" s="69"/>
      <c r="CL2461" s="83"/>
      <c r="CM2461" s="69"/>
    </row>
    <row r="2462" spans="10:91" x14ac:dyDescent="0.25">
      <c r="J2462" s="45"/>
      <c r="K2462" s="45"/>
      <c r="L2462" s="45"/>
      <c r="M2462" s="45"/>
      <c r="N2462" s="45"/>
      <c r="O2462" s="45"/>
      <c r="P2462" s="45"/>
      <c r="Q2462" s="45"/>
      <c r="R2462" s="45"/>
      <c r="AO2462" s="34"/>
      <c r="AP2462" s="34"/>
      <c r="AQ2462" s="34"/>
      <c r="AR2462" s="34"/>
      <c r="BR2462" s="69"/>
      <c r="BS2462" s="69"/>
      <c r="BT2462" s="69"/>
      <c r="BU2462" s="69"/>
      <c r="BV2462" s="69"/>
      <c r="BW2462" s="69"/>
      <c r="BX2462" s="69"/>
      <c r="BY2462" s="69"/>
      <c r="BZ2462" s="69"/>
      <c r="CA2462" s="69"/>
      <c r="CB2462" s="69"/>
      <c r="CC2462" s="69"/>
      <c r="CD2462" s="69"/>
      <c r="CE2462" s="69"/>
      <c r="CF2462" s="69"/>
      <c r="CG2462" s="69"/>
      <c r="CH2462" s="69"/>
      <c r="CI2462" s="69"/>
      <c r="CJ2462" s="69"/>
      <c r="CK2462" s="69"/>
      <c r="CL2462" s="83"/>
      <c r="CM2462" s="69"/>
    </row>
    <row r="2463" spans="10:91" x14ac:dyDescent="0.25">
      <c r="J2463" s="45"/>
      <c r="K2463" s="45"/>
      <c r="L2463" s="45"/>
      <c r="M2463" s="45"/>
      <c r="N2463" s="45"/>
      <c r="O2463" s="45"/>
      <c r="P2463" s="45"/>
      <c r="Q2463" s="45"/>
      <c r="R2463" s="45"/>
      <c r="AO2463" s="34"/>
      <c r="AP2463" s="34"/>
      <c r="AQ2463" s="34"/>
      <c r="AR2463" s="34"/>
      <c r="BR2463" s="69"/>
      <c r="BS2463" s="69"/>
      <c r="BT2463" s="69"/>
      <c r="BU2463" s="69"/>
      <c r="BV2463" s="69"/>
      <c r="BW2463" s="69"/>
      <c r="BX2463" s="69"/>
      <c r="BY2463" s="69"/>
      <c r="BZ2463" s="69"/>
      <c r="CA2463" s="69"/>
      <c r="CB2463" s="69"/>
      <c r="CC2463" s="69"/>
      <c r="CD2463" s="69"/>
      <c r="CE2463" s="69"/>
      <c r="CF2463" s="69"/>
      <c r="CG2463" s="69"/>
      <c r="CH2463" s="69"/>
      <c r="CI2463" s="69"/>
      <c r="CJ2463" s="69"/>
      <c r="CK2463" s="69"/>
      <c r="CL2463" s="83"/>
      <c r="CM2463" s="69"/>
    </row>
    <row r="2464" spans="10:91" x14ac:dyDescent="0.25">
      <c r="J2464" s="45"/>
      <c r="K2464" s="45"/>
      <c r="L2464" s="45"/>
      <c r="M2464" s="45"/>
      <c r="N2464" s="45"/>
      <c r="O2464" s="45"/>
      <c r="P2464" s="45"/>
      <c r="Q2464" s="45"/>
      <c r="R2464" s="45"/>
      <c r="AO2464" s="34"/>
      <c r="AP2464" s="34"/>
      <c r="AQ2464" s="34"/>
      <c r="AR2464" s="34"/>
      <c r="BR2464" s="69"/>
      <c r="BS2464" s="69"/>
      <c r="BT2464" s="69"/>
      <c r="BU2464" s="69"/>
      <c r="BV2464" s="69"/>
      <c r="BW2464" s="69"/>
      <c r="BX2464" s="69"/>
      <c r="BY2464" s="69"/>
      <c r="BZ2464" s="69"/>
      <c r="CA2464" s="69"/>
      <c r="CB2464" s="69"/>
      <c r="CC2464" s="69"/>
      <c r="CD2464" s="69"/>
      <c r="CE2464" s="69"/>
      <c r="CF2464" s="69"/>
      <c r="CG2464" s="69"/>
      <c r="CH2464" s="69"/>
      <c r="CI2464" s="69"/>
      <c r="CJ2464" s="69"/>
      <c r="CK2464" s="69"/>
      <c r="CL2464" s="83"/>
      <c r="CM2464" s="69"/>
    </row>
    <row r="2465" spans="10:91" x14ac:dyDescent="0.25">
      <c r="J2465" s="45"/>
      <c r="K2465" s="45"/>
      <c r="L2465" s="45"/>
      <c r="M2465" s="45"/>
      <c r="N2465" s="45"/>
      <c r="O2465" s="45"/>
      <c r="P2465" s="45"/>
      <c r="Q2465" s="45"/>
      <c r="R2465" s="45"/>
      <c r="AO2465" s="34"/>
      <c r="AP2465" s="34"/>
      <c r="AQ2465" s="34"/>
      <c r="AR2465" s="34"/>
      <c r="BR2465" s="69"/>
      <c r="BS2465" s="69"/>
      <c r="BT2465" s="69"/>
      <c r="BU2465" s="69"/>
      <c r="BV2465" s="69"/>
      <c r="BW2465" s="69"/>
      <c r="BX2465" s="69"/>
      <c r="BY2465" s="69"/>
      <c r="BZ2465" s="69"/>
      <c r="CA2465" s="69"/>
      <c r="CB2465" s="69"/>
      <c r="CC2465" s="69"/>
      <c r="CD2465" s="69"/>
      <c r="CE2465" s="69"/>
      <c r="CF2465" s="69"/>
      <c r="CG2465" s="69"/>
      <c r="CH2465" s="69"/>
      <c r="CI2465" s="69"/>
      <c r="CJ2465" s="69"/>
      <c r="CK2465" s="69"/>
      <c r="CL2465" s="83"/>
      <c r="CM2465" s="69"/>
    </row>
    <row r="2466" spans="10:91" x14ac:dyDescent="0.25">
      <c r="J2466" s="45"/>
      <c r="K2466" s="45"/>
      <c r="L2466" s="45"/>
      <c r="M2466" s="45"/>
      <c r="N2466" s="45"/>
      <c r="O2466" s="45"/>
      <c r="P2466" s="45"/>
      <c r="Q2466" s="45"/>
      <c r="R2466" s="45"/>
      <c r="AO2466" s="34"/>
      <c r="AP2466" s="34"/>
      <c r="AQ2466" s="34"/>
      <c r="AR2466" s="34"/>
      <c r="BR2466" s="69"/>
      <c r="BS2466" s="69"/>
      <c r="BT2466" s="69"/>
      <c r="BU2466" s="69"/>
      <c r="BV2466" s="69"/>
      <c r="BW2466" s="69"/>
      <c r="BX2466" s="69"/>
      <c r="BY2466" s="69"/>
      <c r="BZ2466" s="69"/>
      <c r="CA2466" s="69"/>
      <c r="CB2466" s="69"/>
      <c r="CC2466" s="69"/>
      <c r="CD2466" s="69"/>
      <c r="CE2466" s="69"/>
      <c r="CF2466" s="69"/>
      <c r="CG2466" s="69"/>
      <c r="CH2466" s="69"/>
      <c r="CI2466" s="69"/>
      <c r="CJ2466" s="69"/>
      <c r="CK2466" s="69"/>
      <c r="CL2466" s="83"/>
      <c r="CM2466" s="69"/>
    </row>
    <row r="2467" spans="10:91" x14ac:dyDescent="0.25">
      <c r="J2467" s="45"/>
      <c r="K2467" s="45"/>
      <c r="L2467" s="45"/>
      <c r="M2467" s="45"/>
      <c r="N2467" s="45"/>
      <c r="O2467" s="45"/>
      <c r="P2467" s="45"/>
      <c r="Q2467" s="45"/>
      <c r="R2467" s="45"/>
      <c r="AO2467" s="34"/>
      <c r="AP2467" s="34"/>
      <c r="AQ2467" s="34"/>
      <c r="AR2467" s="34"/>
      <c r="BR2467" s="69"/>
      <c r="BS2467" s="69"/>
      <c r="BT2467" s="69"/>
      <c r="BU2467" s="69"/>
      <c r="BV2467" s="69"/>
      <c r="BW2467" s="69"/>
      <c r="BX2467" s="69"/>
      <c r="BY2467" s="69"/>
      <c r="BZ2467" s="69"/>
      <c r="CA2467" s="69"/>
      <c r="CB2467" s="69"/>
      <c r="CC2467" s="69"/>
      <c r="CD2467" s="69"/>
      <c r="CE2467" s="69"/>
      <c r="CF2467" s="69"/>
      <c r="CG2467" s="69"/>
      <c r="CH2467" s="69"/>
      <c r="CI2467" s="69"/>
      <c r="CJ2467" s="69"/>
      <c r="CK2467" s="69"/>
      <c r="CL2467" s="83"/>
      <c r="CM2467" s="69"/>
    </row>
    <row r="2468" spans="10:91" x14ac:dyDescent="0.25">
      <c r="J2468" s="45"/>
      <c r="K2468" s="45"/>
      <c r="L2468" s="45"/>
      <c r="M2468" s="45"/>
      <c r="N2468" s="45"/>
      <c r="O2468" s="45"/>
      <c r="P2468" s="45"/>
      <c r="Q2468" s="45"/>
      <c r="R2468" s="45"/>
      <c r="AO2468" s="34"/>
      <c r="AP2468" s="34"/>
      <c r="AQ2468" s="34"/>
      <c r="AR2468" s="34"/>
      <c r="BR2468" s="69"/>
      <c r="BS2468" s="69"/>
      <c r="BT2468" s="69"/>
      <c r="BU2468" s="69"/>
      <c r="BV2468" s="69"/>
      <c r="BW2468" s="69"/>
      <c r="BX2468" s="69"/>
      <c r="BY2468" s="69"/>
      <c r="BZ2468" s="69"/>
      <c r="CA2468" s="69"/>
      <c r="CB2468" s="69"/>
      <c r="CC2468" s="69"/>
      <c r="CD2468" s="69"/>
      <c r="CE2468" s="69"/>
      <c r="CF2468" s="69"/>
      <c r="CG2468" s="69"/>
      <c r="CH2468" s="69"/>
      <c r="CI2468" s="69"/>
      <c r="CJ2468" s="69"/>
      <c r="CK2468" s="69"/>
      <c r="CL2468" s="83"/>
      <c r="CM2468" s="69"/>
    </row>
    <row r="2469" spans="10:91" x14ac:dyDescent="0.25">
      <c r="J2469" s="45"/>
      <c r="K2469" s="45"/>
      <c r="L2469" s="45"/>
      <c r="M2469" s="45"/>
      <c r="N2469" s="45"/>
      <c r="O2469" s="45"/>
      <c r="P2469" s="45"/>
      <c r="Q2469" s="45"/>
      <c r="R2469" s="45"/>
      <c r="AO2469" s="34"/>
      <c r="AP2469" s="34"/>
      <c r="AQ2469" s="34"/>
      <c r="AR2469" s="34"/>
      <c r="BR2469" s="69"/>
      <c r="BS2469" s="69"/>
      <c r="BT2469" s="69"/>
      <c r="BU2469" s="69"/>
      <c r="BV2469" s="69"/>
      <c r="BW2469" s="69"/>
      <c r="BX2469" s="69"/>
      <c r="BY2469" s="69"/>
      <c r="BZ2469" s="69"/>
      <c r="CA2469" s="69"/>
      <c r="CB2469" s="69"/>
      <c r="CC2469" s="69"/>
      <c r="CD2469" s="69"/>
      <c r="CE2469" s="69"/>
      <c r="CF2469" s="69"/>
      <c r="CG2469" s="69"/>
      <c r="CH2469" s="69"/>
      <c r="CI2469" s="69"/>
      <c r="CJ2469" s="69"/>
      <c r="CK2469" s="69"/>
      <c r="CL2469" s="83"/>
      <c r="CM2469" s="69"/>
    </row>
    <row r="2470" spans="10:91" x14ac:dyDescent="0.25">
      <c r="J2470" s="45"/>
      <c r="K2470" s="45"/>
      <c r="L2470" s="45"/>
      <c r="M2470" s="45"/>
      <c r="N2470" s="45"/>
      <c r="O2470" s="45"/>
      <c r="P2470" s="45"/>
      <c r="Q2470" s="45"/>
      <c r="R2470" s="45"/>
      <c r="AO2470" s="34"/>
      <c r="AP2470" s="34"/>
      <c r="AQ2470" s="34"/>
      <c r="AR2470" s="34"/>
      <c r="BR2470" s="69"/>
      <c r="BS2470" s="69"/>
      <c r="BT2470" s="69"/>
      <c r="BU2470" s="69"/>
      <c r="BV2470" s="69"/>
      <c r="BW2470" s="69"/>
      <c r="BX2470" s="69"/>
      <c r="BY2470" s="69"/>
      <c r="BZ2470" s="69"/>
      <c r="CA2470" s="69"/>
      <c r="CB2470" s="69"/>
      <c r="CC2470" s="69"/>
      <c r="CD2470" s="69"/>
      <c r="CE2470" s="69"/>
      <c r="CF2470" s="69"/>
      <c r="CG2470" s="69"/>
      <c r="CH2470" s="69"/>
      <c r="CI2470" s="69"/>
      <c r="CJ2470" s="69"/>
      <c r="CK2470" s="69"/>
      <c r="CL2470" s="83"/>
      <c r="CM2470" s="69"/>
    </row>
    <row r="2471" spans="10:91" x14ac:dyDescent="0.25">
      <c r="J2471" s="45"/>
      <c r="K2471" s="45"/>
      <c r="L2471" s="45"/>
      <c r="M2471" s="45"/>
      <c r="N2471" s="45"/>
      <c r="O2471" s="45"/>
      <c r="P2471" s="45"/>
      <c r="Q2471" s="45"/>
      <c r="R2471" s="45"/>
      <c r="AO2471" s="34"/>
      <c r="AP2471" s="34"/>
      <c r="AQ2471" s="34"/>
      <c r="AR2471" s="34"/>
      <c r="BR2471" s="69"/>
      <c r="BS2471" s="69"/>
      <c r="BT2471" s="69"/>
      <c r="BU2471" s="69"/>
      <c r="BV2471" s="69"/>
      <c r="BW2471" s="69"/>
      <c r="BX2471" s="69"/>
      <c r="BY2471" s="69"/>
      <c r="BZ2471" s="69"/>
      <c r="CA2471" s="69"/>
      <c r="CB2471" s="69"/>
      <c r="CC2471" s="69"/>
      <c r="CD2471" s="69"/>
      <c r="CE2471" s="69"/>
      <c r="CF2471" s="69"/>
      <c r="CG2471" s="69"/>
      <c r="CH2471" s="69"/>
      <c r="CI2471" s="69"/>
      <c r="CJ2471" s="69"/>
      <c r="CK2471" s="69"/>
      <c r="CL2471" s="83"/>
      <c r="CM2471" s="69"/>
    </row>
    <row r="2472" spans="10:91" x14ac:dyDescent="0.25">
      <c r="J2472" s="45"/>
      <c r="K2472" s="45"/>
      <c r="L2472" s="45"/>
      <c r="M2472" s="45"/>
      <c r="N2472" s="45"/>
      <c r="O2472" s="45"/>
      <c r="P2472" s="45"/>
      <c r="Q2472" s="45"/>
      <c r="R2472" s="45"/>
      <c r="AO2472" s="34"/>
      <c r="AP2472" s="34"/>
      <c r="AQ2472" s="34"/>
      <c r="AR2472" s="34"/>
      <c r="BR2472" s="69"/>
      <c r="BS2472" s="69"/>
      <c r="BT2472" s="69"/>
      <c r="BU2472" s="69"/>
      <c r="BV2472" s="69"/>
      <c r="BW2472" s="69"/>
      <c r="BX2472" s="69"/>
      <c r="BY2472" s="69"/>
      <c r="BZ2472" s="69"/>
      <c r="CA2472" s="69"/>
      <c r="CB2472" s="69"/>
      <c r="CC2472" s="69"/>
      <c r="CD2472" s="69"/>
      <c r="CE2472" s="69"/>
      <c r="CF2472" s="69"/>
      <c r="CG2472" s="69"/>
      <c r="CH2472" s="69"/>
      <c r="CI2472" s="69"/>
      <c r="CJ2472" s="69"/>
      <c r="CK2472" s="69"/>
      <c r="CL2472" s="83"/>
      <c r="CM2472" s="69"/>
    </row>
    <row r="2473" spans="10:91" x14ac:dyDescent="0.25">
      <c r="J2473" s="45"/>
      <c r="K2473" s="45"/>
      <c r="L2473" s="45"/>
      <c r="M2473" s="45"/>
      <c r="N2473" s="45"/>
      <c r="O2473" s="45"/>
      <c r="P2473" s="45"/>
      <c r="Q2473" s="45"/>
      <c r="R2473" s="45"/>
      <c r="AO2473" s="34"/>
      <c r="AP2473" s="34"/>
      <c r="AQ2473" s="34"/>
      <c r="AR2473" s="34"/>
      <c r="BR2473" s="69"/>
      <c r="BS2473" s="69"/>
      <c r="BT2473" s="69"/>
      <c r="BU2473" s="69"/>
      <c r="BV2473" s="69"/>
      <c r="BW2473" s="69"/>
      <c r="BX2473" s="69"/>
      <c r="BY2473" s="69"/>
      <c r="BZ2473" s="69"/>
      <c r="CA2473" s="69"/>
      <c r="CB2473" s="69"/>
      <c r="CC2473" s="69"/>
      <c r="CD2473" s="69"/>
      <c r="CE2473" s="69"/>
      <c r="CF2473" s="69"/>
      <c r="CG2473" s="69"/>
      <c r="CH2473" s="69"/>
      <c r="CI2473" s="69"/>
      <c r="CJ2473" s="69"/>
      <c r="CK2473" s="69"/>
      <c r="CL2473" s="83"/>
      <c r="CM2473" s="69"/>
    </row>
    <row r="2474" spans="10:91" x14ac:dyDescent="0.25">
      <c r="J2474" s="45"/>
      <c r="K2474" s="45"/>
      <c r="L2474" s="45"/>
      <c r="M2474" s="45"/>
      <c r="N2474" s="45"/>
      <c r="O2474" s="45"/>
      <c r="P2474" s="45"/>
      <c r="Q2474" s="45"/>
      <c r="R2474" s="45"/>
      <c r="AO2474" s="34"/>
      <c r="AP2474" s="34"/>
      <c r="AQ2474" s="34"/>
      <c r="AR2474" s="34"/>
      <c r="BR2474" s="69"/>
      <c r="BS2474" s="69"/>
      <c r="BT2474" s="69"/>
      <c r="BU2474" s="69"/>
      <c r="BV2474" s="69"/>
      <c r="BW2474" s="69"/>
      <c r="BX2474" s="69"/>
      <c r="BY2474" s="69"/>
      <c r="BZ2474" s="69"/>
      <c r="CA2474" s="69"/>
      <c r="CB2474" s="69"/>
      <c r="CC2474" s="69"/>
      <c r="CD2474" s="69"/>
      <c r="CE2474" s="69"/>
      <c r="CF2474" s="69"/>
      <c r="CG2474" s="69"/>
      <c r="CH2474" s="69"/>
      <c r="CI2474" s="69"/>
      <c r="CJ2474" s="69"/>
      <c r="CK2474" s="69"/>
      <c r="CL2474" s="83"/>
      <c r="CM2474" s="69"/>
    </row>
    <row r="2475" spans="10:91" x14ac:dyDescent="0.25">
      <c r="J2475" s="45"/>
      <c r="K2475" s="45"/>
      <c r="L2475" s="45"/>
      <c r="M2475" s="45"/>
      <c r="N2475" s="45"/>
      <c r="O2475" s="45"/>
      <c r="P2475" s="45"/>
      <c r="Q2475" s="45"/>
      <c r="R2475" s="45"/>
      <c r="AO2475" s="34"/>
      <c r="AP2475" s="34"/>
      <c r="AQ2475" s="34"/>
      <c r="AR2475" s="34"/>
      <c r="BR2475" s="69"/>
      <c r="BS2475" s="69"/>
      <c r="BT2475" s="69"/>
      <c r="BU2475" s="69"/>
      <c r="BV2475" s="69"/>
      <c r="BW2475" s="69"/>
      <c r="BX2475" s="69"/>
      <c r="BY2475" s="69"/>
      <c r="BZ2475" s="69"/>
      <c r="CA2475" s="69"/>
      <c r="CB2475" s="69"/>
      <c r="CC2475" s="69"/>
      <c r="CD2475" s="69"/>
      <c r="CE2475" s="69"/>
      <c r="CF2475" s="69"/>
      <c r="CG2475" s="69"/>
      <c r="CH2475" s="69"/>
      <c r="CI2475" s="69"/>
      <c r="CJ2475" s="69"/>
      <c r="CK2475" s="69"/>
      <c r="CL2475" s="83"/>
      <c r="CM2475" s="69"/>
    </row>
    <row r="2476" spans="10:91" x14ac:dyDescent="0.25">
      <c r="J2476" s="45"/>
      <c r="K2476" s="45"/>
      <c r="L2476" s="45"/>
      <c r="M2476" s="45"/>
      <c r="N2476" s="45"/>
      <c r="O2476" s="45"/>
      <c r="P2476" s="45"/>
      <c r="Q2476" s="45"/>
      <c r="R2476" s="45"/>
      <c r="AO2476" s="34"/>
      <c r="AP2476" s="34"/>
      <c r="AQ2476" s="34"/>
      <c r="AR2476" s="34"/>
      <c r="BR2476" s="69"/>
      <c r="BS2476" s="69"/>
      <c r="BT2476" s="69"/>
      <c r="BU2476" s="69"/>
      <c r="BV2476" s="69"/>
      <c r="BW2476" s="69"/>
      <c r="BX2476" s="69"/>
      <c r="BY2476" s="69"/>
      <c r="BZ2476" s="69"/>
      <c r="CA2476" s="69"/>
      <c r="CB2476" s="69"/>
      <c r="CC2476" s="69"/>
      <c r="CD2476" s="69"/>
      <c r="CE2476" s="69"/>
      <c r="CF2476" s="69"/>
      <c r="CG2476" s="69"/>
      <c r="CH2476" s="69"/>
      <c r="CI2476" s="69"/>
      <c r="CJ2476" s="69"/>
      <c r="CK2476" s="69"/>
      <c r="CL2476" s="83"/>
      <c r="CM2476" s="69"/>
    </row>
    <row r="2477" spans="10:91" x14ac:dyDescent="0.25">
      <c r="J2477" s="45"/>
      <c r="K2477" s="45"/>
      <c r="L2477" s="45"/>
      <c r="M2477" s="45"/>
      <c r="N2477" s="45"/>
      <c r="O2477" s="45"/>
      <c r="P2477" s="45"/>
      <c r="Q2477" s="45"/>
      <c r="R2477" s="45"/>
      <c r="AO2477" s="34"/>
      <c r="AP2477" s="34"/>
      <c r="AQ2477" s="34"/>
      <c r="AR2477" s="34"/>
      <c r="BR2477" s="69"/>
      <c r="BS2477" s="69"/>
      <c r="BT2477" s="69"/>
      <c r="BU2477" s="69"/>
      <c r="BV2477" s="69"/>
      <c r="BW2477" s="69"/>
      <c r="BX2477" s="69"/>
      <c r="BY2477" s="69"/>
      <c r="BZ2477" s="69"/>
      <c r="CA2477" s="69"/>
      <c r="CB2477" s="69"/>
      <c r="CC2477" s="69"/>
      <c r="CD2477" s="69"/>
      <c r="CE2477" s="69"/>
      <c r="CF2477" s="69"/>
      <c r="CG2477" s="69"/>
      <c r="CH2477" s="69"/>
      <c r="CI2477" s="69"/>
      <c r="CJ2477" s="69"/>
      <c r="CK2477" s="69"/>
      <c r="CL2477" s="83"/>
      <c r="CM2477" s="69"/>
    </row>
    <row r="2478" spans="10:91" x14ac:dyDescent="0.25">
      <c r="J2478" s="45"/>
      <c r="K2478" s="45"/>
      <c r="L2478" s="45"/>
      <c r="M2478" s="45"/>
      <c r="N2478" s="45"/>
      <c r="O2478" s="45"/>
      <c r="P2478" s="45"/>
      <c r="Q2478" s="45"/>
      <c r="R2478" s="45"/>
      <c r="AO2478" s="34"/>
      <c r="AP2478" s="34"/>
      <c r="AQ2478" s="34"/>
      <c r="AR2478" s="34"/>
      <c r="BR2478" s="69"/>
      <c r="BS2478" s="69"/>
      <c r="BT2478" s="69"/>
      <c r="BU2478" s="69"/>
      <c r="BV2478" s="69"/>
      <c r="BW2478" s="69"/>
      <c r="BX2478" s="69"/>
      <c r="BY2478" s="69"/>
      <c r="BZ2478" s="69"/>
      <c r="CA2478" s="69"/>
      <c r="CB2478" s="69"/>
      <c r="CC2478" s="69"/>
      <c r="CD2478" s="69"/>
      <c r="CE2478" s="69"/>
      <c r="CF2478" s="69"/>
      <c r="CG2478" s="69"/>
      <c r="CH2478" s="69"/>
      <c r="CI2478" s="69"/>
      <c r="CJ2478" s="69"/>
      <c r="CK2478" s="69"/>
      <c r="CL2478" s="83"/>
      <c r="CM2478" s="69"/>
    </row>
    <row r="2479" spans="10:91" x14ac:dyDescent="0.25">
      <c r="J2479" s="45"/>
      <c r="K2479" s="45"/>
      <c r="L2479" s="45"/>
      <c r="M2479" s="45"/>
      <c r="N2479" s="45"/>
      <c r="O2479" s="45"/>
      <c r="P2479" s="45"/>
      <c r="Q2479" s="45"/>
      <c r="R2479" s="45"/>
      <c r="AO2479" s="34"/>
      <c r="AP2479" s="34"/>
      <c r="AQ2479" s="34"/>
      <c r="AR2479" s="34"/>
      <c r="BR2479" s="69"/>
      <c r="BS2479" s="69"/>
      <c r="BT2479" s="69"/>
      <c r="BU2479" s="69"/>
      <c r="BV2479" s="69"/>
      <c r="BW2479" s="69"/>
      <c r="BX2479" s="69"/>
      <c r="BY2479" s="69"/>
      <c r="BZ2479" s="69"/>
      <c r="CA2479" s="69"/>
      <c r="CB2479" s="69"/>
      <c r="CC2479" s="69"/>
      <c r="CD2479" s="69"/>
      <c r="CE2479" s="69"/>
      <c r="CF2479" s="69"/>
      <c r="CG2479" s="69"/>
      <c r="CH2479" s="69"/>
      <c r="CI2479" s="69"/>
      <c r="CJ2479" s="69"/>
      <c r="CK2479" s="69"/>
      <c r="CL2479" s="83"/>
      <c r="CM2479" s="69"/>
    </row>
    <row r="2480" spans="10:91" x14ac:dyDescent="0.25">
      <c r="J2480" s="45"/>
      <c r="K2480" s="45"/>
      <c r="L2480" s="45"/>
      <c r="M2480" s="45"/>
      <c r="N2480" s="45"/>
      <c r="O2480" s="45"/>
      <c r="P2480" s="45"/>
      <c r="Q2480" s="45"/>
      <c r="R2480" s="45"/>
      <c r="AO2480" s="34"/>
      <c r="AP2480" s="34"/>
      <c r="AQ2480" s="34"/>
      <c r="AR2480" s="34"/>
      <c r="BR2480" s="69"/>
      <c r="BS2480" s="69"/>
      <c r="BT2480" s="69"/>
      <c r="BU2480" s="69"/>
      <c r="BV2480" s="69"/>
      <c r="BW2480" s="69"/>
      <c r="BX2480" s="69"/>
      <c r="BY2480" s="69"/>
      <c r="BZ2480" s="69"/>
      <c r="CA2480" s="69"/>
      <c r="CB2480" s="69"/>
      <c r="CC2480" s="69"/>
      <c r="CD2480" s="69"/>
      <c r="CE2480" s="69"/>
      <c r="CF2480" s="69"/>
      <c r="CG2480" s="69"/>
      <c r="CH2480" s="69"/>
      <c r="CI2480" s="69"/>
      <c r="CJ2480" s="69"/>
      <c r="CK2480" s="69"/>
      <c r="CL2480" s="83"/>
      <c r="CM2480" s="69"/>
    </row>
    <row r="2481" spans="10:91" x14ac:dyDescent="0.25">
      <c r="J2481" s="45"/>
      <c r="K2481" s="45"/>
      <c r="L2481" s="45"/>
      <c r="M2481" s="45"/>
      <c r="N2481" s="45"/>
      <c r="O2481" s="45"/>
      <c r="P2481" s="45"/>
      <c r="Q2481" s="45"/>
      <c r="R2481" s="45"/>
      <c r="AO2481" s="34"/>
      <c r="AP2481" s="34"/>
      <c r="AQ2481" s="34"/>
      <c r="AR2481" s="34"/>
      <c r="BR2481" s="69"/>
      <c r="BS2481" s="69"/>
      <c r="BT2481" s="69"/>
      <c r="BU2481" s="69"/>
      <c r="BV2481" s="69"/>
      <c r="BW2481" s="69"/>
      <c r="BX2481" s="69"/>
      <c r="BY2481" s="69"/>
      <c r="BZ2481" s="69"/>
      <c r="CA2481" s="69"/>
      <c r="CB2481" s="69"/>
      <c r="CC2481" s="69"/>
      <c r="CD2481" s="69"/>
      <c r="CE2481" s="69"/>
      <c r="CF2481" s="69"/>
      <c r="CG2481" s="69"/>
      <c r="CH2481" s="69"/>
      <c r="CI2481" s="69"/>
      <c r="CJ2481" s="69"/>
      <c r="CK2481" s="69"/>
      <c r="CL2481" s="83"/>
      <c r="CM2481" s="69"/>
    </row>
    <row r="2482" spans="10:91" x14ac:dyDescent="0.25">
      <c r="J2482" s="45"/>
      <c r="K2482" s="45"/>
      <c r="L2482" s="45"/>
      <c r="M2482" s="45"/>
      <c r="N2482" s="45"/>
      <c r="O2482" s="45"/>
      <c r="P2482" s="45"/>
      <c r="Q2482" s="45"/>
      <c r="R2482" s="45"/>
      <c r="AO2482" s="34"/>
      <c r="AP2482" s="34"/>
      <c r="AQ2482" s="34"/>
      <c r="AR2482" s="34"/>
      <c r="BR2482" s="69"/>
      <c r="BS2482" s="69"/>
      <c r="BT2482" s="69"/>
      <c r="BU2482" s="69"/>
      <c r="BV2482" s="69"/>
      <c r="BW2482" s="69"/>
      <c r="BX2482" s="69"/>
      <c r="BY2482" s="69"/>
      <c r="BZ2482" s="69"/>
      <c r="CA2482" s="69"/>
      <c r="CB2482" s="69"/>
      <c r="CC2482" s="69"/>
      <c r="CD2482" s="69"/>
      <c r="CE2482" s="69"/>
      <c r="CF2482" s="69"/>
      <c r="CG2482" s="69"/>
      <c r="CH2482" s="69"/>
      <c r="CI2482" s="69"/>
      <c r="CJ2482" s="69"/>
      <c r="CK2482" s="69"/>
      <c r="CL2482" s="83"/>
      <c r="CM2482" s="69"/>
    </row>
    <row r="2483" spans="10:91" x14ac:dyDescent="0.25">
      <c r="J2483" s="45"/>
      <c r="K2483" s="45"/>
      <c r="L2483" s="45"/>
      <c r="M2483" s="45"/>
      <c r="N2483" s="45"/>
      <c r="O2483" s="45"/>
      <c r="P2483" s="45"/>
      <c r="Q2483" s="45"/>
      <c r="R2483" s="45"/>
      <c r="AO2483" s="34"/>
      <c r="AP2483" s="34"/>
      <c r="AQ2483" s="34"/>
      <c r="AR2483" s="34"/>
      <c r="BR2483" s="69"/>
      <c r="BS2483" s="69"/>
      <c r="BT2483" s="69"/>
      <c r="BU2483" s="69"/>
      <c r="BV2483" s="69"/>
      <c r="BW2483" s="69"/>
      <c r="BX2483" s="69"/>
      <c r="BY2483" s="69"/>
      <c r="BZ2483" s="69"/>
      <c r="CA2483" s="69"/>
      <c r="CB2483" s="69"/>
      <c r="CC2483" s="69"/>
      <c r="CD2483" s="69"/>
      <c r="CE2483" s="69"/>
      <c r="CF2483" s="69"/>
      <c r="CG2483" s="69"/>
      <c r="CH2483" s="69"/>
      <c r="CI2483" s="69"/>
      <c r="CJ2483" s="69"/>
      <c r="CK2483" s="69"/>
      <c r="CL2483" s="83"/>
      <c r="CM2483" s="69"/>
    </row>
    <row r="2484" spans="10:91" x14ac:dyDescent="0.25">
      <c r="J2484" s="45"/>
      <c r="K2484" s="45"/>
      <c r="L2484" s="45"/>
      <c r="M2484" s="45"/>
      <c r="N2484" s="45"/>
      <c r="O2484" s="45"/>
      <c r="P2484" s="45"/>
      <c r="Q2484" s="45"/>
      <c r="R2484" s="45"/>
      <c r="AO2484" s="34"/>
      <c r="AP2484" s="34"/>
      <c r="AQ2484" s="34"/>
      <c r="AR2484" s="34"/>
      <c r="BR2484" s="69"/>
      <c r="BS2484" s="69"/>
      <c r="BT2484" s="69"/>
      <c r="BU2484" s="69"/>
      <c r="BV2484" s="69"/>
      <c r="BW2484" s="69"/>
      <c r="BX2484" s="69"/>
      <c r="BY2484" s="69"/>
      <c r="BZ2484" s="69"/>
      <c r="CA2484" s="69"/>
      <c r="CB2484" s="69"/>
      <c r="CC2484" s="69"/>
      <c r="CD2484" s="69"/>
      <c r="CE2484" s="69"/>
      <c r="CF2484" s="69"/>
      <c r="CG2484" s="69"/>
      <c r="CH2484" s="69"/>
      <c r="CI2484" s="69"/>
      <c r="CJ2484" s="69"/>
      <c r="CK2484" s="69"/>
      <c r="CL2484" s="83"/>
      <c r="CM2484" s="69"/>
    </row>
    <row r="2485" spans="10:91" x14ac:dyDescent="0.25">
      <c r="J2485" s="45"/>
      <c r="K2485" s="45"/>
      <c r="L2485" s="45"/>
      <c r="M2485" s="45"/>
      <c r="N2485" s="45"/>
      <c r="O2485" s="45"/>
      <c r="P2485" s="45"/>
      <c r="Q2485" s="45"/>
      <c r="R2485" s="45"/>
      <c r="AO2485" s="34"/>
      <c r="AP2485" s="34"/>
      <c r="AQ2485" s="34"/>
      <c r="AR2485" s="34"/>
      <c r="BR2485" s="69"/>
      <c r="BS2485" s="69"/>
      <c r="BT2485" s="69"/>
      <c r="BU2485" s="69"/>
      <c r="BV2485" s="69"/>
      <c r="BW2485" s="69"/>
      <c r="BX2485" s="69"/>
      <c r="BY2485" s="69"/>
      <c r="BZ2485" s="69"/>
      <c r="CA2485" s="69"/>
      <c r="CB2485" s="69"/>
      <c r="CC2485" s="69"/>
      <c r="CD2485" s="69"/>
      <c r="CE2485" s="69"/>
      <c r="CF2485" s="69"/>
      <c r="CG2485" s="69"/>
      <c r="CH2485" s="69"/>
      <c r="CI2485" s="69"/>
      <c r="CJ2485" s="69"/>
      <c r="CK2485" s="69"/>
      <c r="CL2485" s="83"/>
      <c r="CM2485" s="69"/>
    </row>
    <row r="2486" spans="10:91" x14ac:dyDescent="0.25">
      <c r="J2486" s="45"/>
      <c r="K2486" s="45"/>
      <c r="L2486" s="45"/>
      <c r="M2486" s="45"/>
      <c r="N2486" s="45"/>
      <c r="O2486" s="45"/>
      <c r="P2486" s="45"/>
      <c r="Q2486" s="45"/>
      <c r="R2486" s="45"/>
      <c r="AO2486" s="34"/>
      <c r="AP2486" s="34"/>
      <c r="AQ2486" s="34"/>
      <c r="AR2486" s="34"/>
      <c r="BR2486" s="69"/>
      <c r="BS2486" s="69"/>
      <c r="BT2486" s="69"/>
      <c r="BU2486" s="69"/>
      <c r="BV2486" s="69"/>
      <c r="BW2486" s="69"/>
      <c r="BX2486" s="69"/>
      <c r="BY2486" s="69"/>
      <c r="BZ2486" s="69"/>
      <c r="CA2486" s="69"/>
      <c r="CB2486" s="69"/>
      <c r="CC2486" s="69"/>
      <c r="CD2486" s="69"/>
      <c r="CE2486" s="69"/>
      <c r="CF2486" s="69"/>
      <c r="CG2486" s="69"/>
      <c r="CH2486" s="69"/>
      <c r="CI2486" s="69"/>
      <c r="CJ2486" s="69"/>
      <c r="CK2486" s="69"/>
      <c r="CL2486" s="83"/>
      <c r="CM2486" s="69"/>
    </row>
    <row r="2487" spans="10:91" x14ac:dyDescent="0.25">
      <c r="J2487" s="45"/>
      <c r="K2487" s="45"/>
      <c r="L2487" s="45"/>
      <c r="M2487" s="45"/>
      <c r="N2487" s="45"/>
      <c r="O2487" s="45"/>
      <c r="P2487" s="45"/>
      <c r="Q2487" s="45"/>
      <c r="R2487" s="45"/>
      <c r="AO2487" s="34"/>
      <c r="AP2487" s="34"/>
      <c r="AQ2487" s="34"/>
      <c r="AR2487" s="34"/>
      <c r="BR2487" s="69"/>
      <c r="BS2487" s="69"/>
      <c r="BT2487" s="69"/>
      <c r="BU2487" s="69"/>
      <c r="BV2487" s="69"/>
      <c r="BW2487" s="69"/>
      <c r="BX2487" s="69"/>
      <c r="BY2487" s="69"/>
      <c r="BZ2487" s="69"/>
      <c r="CA2487" s="69"/>
      <c r="CB2487" s="69"/>
      <c r="CC2487" s="69"/>
      <c r="CD2487" s="69"/>
      <c r="CE2487" s="69"/>
      <c r="CF2487" s="69"/>
      <c r="CG2487" s="69"/>
      <c r="CH2487" s="69"/>
      <c r="CI2487" s="69"/>
      <c r="CJ2487" s="69"/>
      <c r="CK2487" s="69"/>
      <c r="CL2487" s="83"/>
      <c r="CM2487" s="69"/>
    </row>
    <row r="2488" spans="10:91" x14ac:dyDescent="0.25">
      <c r="J2488" s="45"/>
      <c r="K2488" s="45"/>
      <c r="L2488" s="45"/>
      <c r="M2488" s="45"/>
      <c r="N2488" s="45"/>
      <c r="O2488" s="45"/>
      <c r="P2488" s="45"/>
      <c r="Q2488" s="45"/>
      <c r="R2488" s="45"/>
      <c r="AO2488" s="34"/>
      <c r="AP2488" s="34"/>
      <c r="AQ2488" s="34"/>
      <c r="AR2488" s="34"/>
    </row>
    <row r="2489" spans="10:91" x14ac:dyDescent="0.25">
      <c r="J2489" s="45"/>
      <c r="K2489" s="45"/>
      <c r="L2489" s="45"/>
      <c r="M2489" s="45"/>
      <c r="N2489" s="45"/>
      <c r="O2489" s="45"/>
      <c r="P2489" s="45"/>
      <c r="Q2489" s="45"/>
      <c r="R2489" s="45"/>
      <c r="AO2489" s="34"/>
      <c r="AP2489" s="34"/>
      <c r="AQ2489" s="34"/>
      <c r="AR2489" s="34"/>
    </row>
    <row r="2490" spans="10:91" x14ac:dyDescent="0.25">
      <c r="J2490" s="45"/>
      <c r="K2490" s="45"/>
      <c r="L2490" s="45"/>
      <c r="M2490" s="45"/>
      <c r="N2490" s="45"/>
      <c r="O2490" s="45"/>
      <c r="P2490" s="45"/>
      <c r="Q2490" s="45"/>
      <c r="R2490" s="45"/>
      <c r="AO2490" s="34"/>
      <c r="AP2490" s="34"/>
      <c r="AQ2490" s="34"/>
      <c r="AR2490" s="34"/>
    </row>
    <row r="2491" spans="10:91" x14ac:dyDescent="0.25">
      <c r="J2491" s="45"/>
      <c r="K2491" s="45"/>
      <c r="L2491" s="45"/>
      <c r="M2491" s="45"/>
      <c r="N2491" s="45"/>
      <c r="O2491" s="45"/>
      <c r="P2491" s="45"/>
      <c r="Q2491" s="45"/>
      <c r="R2491" s="45"/>
      <c r="AO2491" s="34"/>
      <c r="AP2491" s="34"/>
      <c r="AQ2491" s="34"/>
      <c r="AR2491" s="34"/>
    </row>
    <row r="2492" spans="10:91" x14ac:dyDescent="0.25">
      <c r="J2492" s="45"/>
      <c r="K2492" s="45"/>
      <c r="L2492" s="45"/>
      <c r="M2492" s="45"/>
      <c r="N2492" s="45"/>
      <c r="O2492" s="45"/>
      <c r="P2492" s="45"/>
      <c r="Q2492" s="45"/>
      <c r="R2492" s="45"/>
      <c r="AO2492" s="34"/>
      <c r="AP2492" s="34"/>
      <c r="AQ2492" s="34"/>
      <c r="AR2492" s="34"/>
    </row>
    <row r="2493" spans="10:91" x14ac:dyDescent="0.25">
      <c r="J2493" s="45"/>
      <c r="K2493" s="45"/>
      <c r="L2493" s="45"/>
      <c r="M2493" s="45"/>
      <c r="N2493" s="45"/>
      <c r="O2493" s="45"/>
      <c r="P2493" s="45"/>
      <c r="Q2493" s="45"/>
      <c r="R2493" s="45"/>
      <c r="AO2493" s="34"/>
      <c r="AP2493" s="34"/>
      <c r="AQ2493" s="34"/>
      <c r="AR2493" s="34"/>
    </row>
    <row r="2494" spans="10:91" x14ac:dyDescent="0.25">
      <c r="J2494" s="45"/>
      <c r="K2494" s="45"/>
      <c r="L2494" s="45"/>
      <c r="M2494" s="45"/>
      <c r="N2494" s="45"/>
      <c r="O2494" s="45"/>
      <c r="P2494" s="45"/>
      <c r="Q2494" s="45"/>
      <c r="R2494" s="45"/>
      <c r="AO2494" s="34"/>
      <c r="AP2494" s="34"/>
      <c r="AQ2494" s="34"/>
      <c r="AR2494" s="34"/>
    </row>
    <row r="2495" spans="10:91" x14ac:dyDescent="0.25">
      <c r="J2495" s="45"/>
      <c r="K2495" s="45"/>
      <c r="L2495" s="45"/>
      <c r="M2495" s="45"/>
      <c r="N2495" s="45"/>
      <c r="O2495" s="45"/>
      <c r="P2495" s="45"/>
      <c r="Q2495" s="45"/>
      <c r="R2495" s="45"/>
      <c r="AO2495" s="34"/>
      <c r="AP2495" s="34"/>
      <c r="AQ2495" s="34"/>
      <c r="AR2495" s="34"/>
    </row>
    <row r="2496" spans="10:91" x14ac:dyDescent="0.25">
      <c r="J2496" s="45"/>
      <c r="K2496" s="45"/>
      <c r="L2496" s="45"/>
      <c r="M2496" s="45"/>
      <c r="N2496" s="45"/>
      <c r="O2496" s="45"/>
      <c r="P2496" s="45"/>
      <c r="Q2496" s="45"/>
      <c r="R2496" s="45"/>
      <c r="AO2496" s="34"/>
      <c r="AP2496" s="34"/>
      <c r="AQ2496" s="34"/>
      <c r="AR2496" s="34"/>
    </row>
    <row r="2497" spans="10:44" x14ac:dyDescent="0.25">
      <c r="J2497" s="45"/>
      <c r="K2497" s="45"/>
      <c r="L2497" s="45"/>
      <c r="M2497" s="45"/>
      <c r="N2497" s="45"/>
      <c r="O2497" s="45"/>
      <c r="P2497" s="45"/>
      <c r="Q2497" s="45"/>
      <c r="R2497" s="45"/>
      <c r="AO2497" s="34"/>
      <c r="AP2497" s="34"/>
      <c r="AQ2497" s="34"/>
      <c r="AR2497" s="34"/>
    </row>
    <row r="2498" spans="10:44" x14ac:dyDescent="0.25">
      <c r="J2498" s="45"/>
      <c r="K2498" s="45"/>
      <c r="L2498" s="45"/>
      <c r="M2498" s="45"/>
      <c r="N2498" s="45"/>
      <c r="O2498" s="45"/>
      <c r="P2498" s="45"/>
      <c r="Q2498" s="45"/>
      <c r="R2498" s="45"/>
      <c r="AO2498" s="34"/>
      <c r="AP2498" s="34"/>
      <c r="AQ2498" s="34"/>
      <c r="AR2498" s="34"/>
    </row>
    <row r="2499" spans="10:44" x14ac:dyDescent="0.25">
      <c r="J2499" s="45"/>
      <c r="K2499" s="45"/>
      <c r="L2499" s="45"/>
      <c r="M2499" s="45"/>
      <c r="N2499" s="45"/>
      <c r="O2499" s="45"/>
      <c r="P2499" s="45"/>
      <c r="Q2499" s="45"/>
      <c r="R2499" s="45"/>
      <c r="AO2499" s="34"/>
      <c r="AP2499" s="34"/>
      <c r="AQ2499" s="34"/>
      <c r="AR2499" s="34"/>
    </row>
    <row r="2500" spans="10:44" x14ac:dyDescent="0.25">
      <c r="J2500" s="45"/>
      <c r="K2500" s="45"/>
      <c r="L2500" s="45"/>
      <c r="M2500" s="45"/>
      <c r="N2500" s="45"/>
      <c r="O2500" s="45"/>
      <c r="P2500" s="45"/>
      <c r="Q2500" s="45"/>
      <c r="R2500" s="45"/>
      <c r="AO2500" s="34"/>
      <c r="AP2500" s="34"/>
      <c r="AQ2500" s="34"/>
      <c r="AR2500" s="34"/>
    </row>
    <row r="2501" spans="10:44" x14ac:dyDescent="0.25">
      <c r="J2501" s="45"/>
      <c r="K2501" s="45"/>
      <c r="L2501" s="45"/>
      <c r="M2501" s="45"/>
      <c r="N2501" s="45"/>
      <c r="O2501" s="45"/>
      <c r="P2501" s="45"/>
      <c r="Q2501" s="45"/>
      <c r="R2501" s="45"/>
      <c r="AO2501" s="34"/>
      <c r="AP2501" s="34"/>
      <c r="AQ2501" s="34"/>
      <c r="AR2501" s="34"/>
    </row>
    <row r="2502" spans="10:44" x14ac:dyDescent="0.25">
      <c r="J2502" s="45"/>
      <c r="K2502" s="45"/>
      <c r="L2502" s="45"/>
      <c r="M2502" s="45"/>
      <c r="N2502" s="45"/>
      <c r="O2502" s="45"/>
      <c r="P2502" s="45"/>
      <c r="Q2502" s="45"/>
      <c r="R2502" s="45"/>
      <c r="AO2502" s="34"/>
      <c r="AP2502" s="34"/>
      <c r="AQ2502" s="34"/>
      <c r="AR2502" s="34"/>
    </row>
    <row r="2503" spans="10:44" x14ac:dyDescent="0.25">
      <c r="J2503" s="45"/>
      <c r="K2503" s="45"/>
      <c r="L2503" s="45"/>
      <c r="M2503" s="45"/>
      <c r="N2503" s="45"/>
      <c r="O2503" s="45"/>
      <c r="P2503" s="45"/>
      <c r="Q2503" s="45"/>
      <c r="R2503" s="45"/>
      <c r="AO2503" s="34"/>
      <c r="AP2503" s="34"/>
      <c r="AQ2503" s="34"/>
      <c r="AR2503" s="34"/>
    </row>
    <row r="2504" spans="10:44" x14ac:dyDescent="0.25">
      <c r="J2504" s="45"/>
      <c r="K2504" s="45"/>
      <c r="L2504" s="45"/>
      <c r="M2504" s="45"/>
      <c r="N2504" s="45"/>
      <c r="O2504" s="45"/>
      <c r="P2504" s="45"/>
      <c r="Q2504" s="45"/>
      <c r="R2504" s="45"/>
      <c r="AO2504" s="34"/>
      <c r="AP2504" s="34"/>
      <c r="AQ2504" s="34"/>
      <c r="AR2504" s="34"/>
    </row>
    <row r="2505" spans="10:44" x14ac:dyDescent="0.25">
      <c r="J2505" s="45"/>
      <c r="K2505" s="45"/>
      <c r="L2505" s="45"/>
      <c r="M2505" s="45"/>
      <c r="N2505" s="45"/>
      <c r="O2505" s="45"/>
      <c r="P2505" s="45"/>
      <c r="Q2505" s="45"/>
      <c r="R2505" s="45"/>
      <c r="AO2505" s="34"/>
      <c r="AP2505" s="34"/>
      <c r="AQ2505" s="34"/>
      <c r="AR2505" s="34"/>
    </row>
    <row r="2506" spans="10:44" x14ac:dyDescent="0.25">
      <c r="J2506" s="45"/>
      <c r="K2506" s="45"/>
      <c r="L2506" s="45"/>
      <c r="M2506" s="45"/>
      <c r="N2506" s="45"/>
      <c r="O2506" s="45"/>
      <c r="P2506" s="45"/>
      <c r="Q2506" s="45"/>
      <c r="R2506" s="45"/>
      <c r="AO2506" s="34"/>
      <c r="AP2506" s="34"/>
      <c r="AQ2506" s="34"/>
      <c r="AR2506" s="34"/>
    </row>
    <row r="2507" spans="10:44" x14ac:dyDescent="0.25">
      <c r="J2507" s="45"/>
      <c r="K2507" s="45"/>
      <c r="L2507" s="45"/>
      <c r="M2507" s="45"/>
      <c r="N2507" s="45"/>
      <c r="O2507" s="45"/>
      <c r="P2507" s="45"/>
      <c r="Q2507" s="45"/>
      <c r="R2507" s="45"/>
      <c r="AO2507" s="34"/>
      <c r="AP2507" s="34"/>
      <c r="AQ2507" s="34"/>
      <c r="AR2507" s="34"/>
    </row>
    <row r="2508" spans="10:44" x14ac:dyDescent="0.25">
      <c r="J2508" s="45"/>
      <c r="K2508" s="45"/>
      <c r="L2508" s="45"/>
      <c r="M2508" s="45"/>
      <c r="N2508" s="45"/>
      <c r="O2508" s="45"/>
      <c r="P2508" s="45"/>
      <c r="Q2508" s="45"/>
      <c r="R2508" s="45"/>
      <c r="AO2508" s="34"/>
      <c r="AP2508" s="34"/>
      <c r="AQ2508" s="34"/>
      <c r="AR2508" s="34"/>
    </row>
    <row r="2509" spans="10:44" x14ac:dyDescent="0.25">
      <c r="J2509" s="45"/>
      <c r="K2509" s="45"/>
      <c r="L2509" s="45"/>
      <c r="M2509" s="45"/>
      <c r="N2509" s="45"/>
      <c r="O2509" s="45"/>
      <c r="P2509" s="45"/>
      <c r="Q2509" s="45"/>
      <c r="R2509" s="45"/>
      <c r="AO2509" s="34"/>
      <c r="AP2509" s="34"/>
      <c r="AQ2509" s="34"/>
      <c r="AR2509" s="34"/>
    </row>
    <row r="2510" spans="10:44" x14ac:dyDescent="0.25">
      <c r="J2510" s="45"/>
      <c r="K2510" s="45"/>
      <c r="L2510" s="45"/>
      <c r="M2510" s="45"/>
      <c r="N2510" s="45"/>
      <c r="O2510" s="45"/>
      <c r="P2510" s="45"/>
      <c r="Q2510" s="45"/>
      <c r="R2510" s="45"/>
      <c r="AO2510" s="34"/>
      <c r="AP2510" s="34"/>
      <c r="AQ2510" s="34"/>
      <c r="AR2510" s="34"/>
    </row>
    <row r="2511" spans="10:44" x14ac:dyDescent="0.25">
      <c r="J2511" s="45"/>
      <c r="K2511" s="45"/>
      <c r="L2511" s="45"/>
      <c r="M2511" s="45"/>
      <c r="N2511" s="45"/>
      <c r="O2511" s="45"/>
      <c r="P2511" s="45"/>
      <c r="Q2511" s="45"/>
      <c r="R2511" s="45"/>
      <c r="AO2511" s="34"/>
      <c r="AP2511" s="34"/>
      <c r="AQ2511" s="34"/>
      <c r="AR2511" s="34"/>
    </row>
    <row r="2512" spans="10:44" x14ac:dyDescent="0.25">
      <c r="J2512" s="45"/>
      <c r="K2512" s="45"/>
      <c r="L2512" s="45"/>
      <c r="M2512" s="45"/>
      <c r="N2512" s="45"/>
      <c r="O2512" s="45"/>
      <c r="P2512" s="45"/>
      <c r="Q2512" s="45"/>
      <c r="R2512" s="45"/>
      <c r="AO2512" s="34"/>
      <c r="AP2512" s="34"/>
      <c r="AQ2512" s="34"/>
      <c r="AR2512" s="34"/>
    </row>
    <row r="2513" spans="10:44" x14ac:dyDescent="0.25">
      <c r="J2513" s="45"/>
      <c r="K2513" s="45"/>
      <c r="L2513" s="45"/>
      <c r="M2513" s="45"/>
      <c r="N2513" s="45"/>
      <c r="O2513" s="45"/>
      <c r="P2513" s="45"/>
      <c r="Q2513" s="45"/>
      <c r="R2513" s="45"/>
      <c r="AO2513" s="34"/>
      <c r="AP2513" s="34"/>
      <c r="AQ2513" s="34"/>
      <c r="AR2513" s="34"/>
    </row>
    <row r="2514" spans="10:44" x14ac:dyDescent="0.25">
      <c r="J2514" s="45"/>
      <c r="K2514" s="45"/>
      <c r="L2514" s="45"/>
      <c r="M2514" s="45"/>
      <c r="N2514" s="45"/>
      <c r="O2514" s="45"/>
      <c r="P2514" s="45"/>
      <c r="Q2514" s="45"/>
      <c r="R2514" s="45"/>
      <c r="AO2514" s="34"/>
      <c r="AP2514" s="34"/>
      <c r="AQ2514" s="34"/>
      <c r="AR2514" s="34"/>
    </row>
    <row r="2515" spans="10:44" x14ac:dyDescent="0.25">
      <c r="J2515" s="45"/>
      <c r="K2515" s="45"/>
      <c r="L2515" s="45"/>
      <c r="M2515" s="45"/>
      <c r="N2515" s="45"/>
      <c r="O2515" s="45"/>
      <c r="P2515" s="45"/>
      <c r="Q2515" s="45"/>
      <c r="R2515" s="45"/>
      <c r="AO2515" s="34"/>
      <c r="AP2515" s="34"/>
      <c r="AQ2515" s="34"/>
      <c r="AR2515" s="34"/>
    </row>
    <row r="2516" spans="10:44" x14ac:dyDescent="0.25">
      <c r="J2516" s="45"/>
      <c r="K2516" s="45"/>
      <c r="L2516" s="45"/>
      <c r="M2516" s="45"/>
      <c r="N2516" s="45"/>
      <c r="O2516" s="45"/>
      <c r="P2516" s="45"/>
      <c r="Q2516" s="45"/>
      <c r="R2516" s="45"/>
      <c r="AO2516" s="34"/>
      <c r="AP2516" s="34"/>
      <c r="AQ2516" s="34"/>
      <c r="AR2516" s="34"/>
    </row>
    <row r="2517" spans="10:44" x14ac:dyDescent="0.25">
      <c r="J2517" s="45"/>
      <c r="K2517" s="45"/>
      <c r="L2517" s="45"/>
      <c r="M2517" s="45"/>
      <c r="N2517" s="45"/>
      <c r="O2517" s="45"/>
      <c r="P2517" s="45"/>
      <c r="Q2517" s="45"/>
      <c r="R2517" s="45"/>
      <c r="AO2517" s="34"/>
      <c r="AP2517" s="34"/>
      <c r="AQ2517" s="34"/>
      <c r="AR2517" s="34"/>
    </row>
    <row r="2518" spans="10:44" x14ac:dyDescent="0.25">
      <c r="J2518" s="45"/>
      <c r="K2518" s="45"/>
      <c r="L2518" s="45"/>
      <c r="M2518" s="45"/>
      <c r="N2518" s="45"/>
      <c r="O2518" s="45"/>
      <c r="P2518" s="45"/>
      <c r="Q2518" s="45"/>
      <c r="R2518" s="45"/>
      <c r="AO2518" s="34"/>
      <c r="AP2518" s="34"/>
      <c r="AQ2518" s="34"/>
      <c r="AR2518" s="34"/>
    </row>
    <row r="2519" spans="10:44" x14ac:dyDescent="0.25">
      <c r="J2519" s="45"/>
      <c r="K2519" s="45"/>
      <c r="L2519" s="45"/>
      <c r="M2519" s="45"/>
      <c r="N2519" s="45"/>
      <c r="O2519" s="45"/>
      <c r="P2519" s="45"/>
      <c r="Q2519" s="45"/>
      <c r="R2519" s="45"/>
      <c r="AO2519" s="34"/>
      <c r="AP2519" s="34"/>
      <c r="AQ2519" s="34"/>
      <c r="AR2519" s="34"/>
    </row>
    <row r="2520" spans="10:44" x14ac:dyDescent="0.25">
      <c r="J2520" s="45"/>
      <c r="K2520" s="45"/>
      <c r="L2520" s="45"/>
      <c r="M2520" s="45"/>
      <c r="N2520" s="45"/>
      <c r="O2520" s="45"/>
      <c r="P2520" s="45"/>
      <c r="Q2520" s="45"/>
      <c r="R2520" s="45"/>
      <c r="AO2520" s="34"/>
      <c r="AP2520" s="34"/>
      <c r="AQ2520" s="34"/>
      <c r="AR2520" s="34"/>
    </row>
    <row r="2521" spans="10:44" x14ac:dyDescent="0.25">
      <c r="J2521" s="45"/>
      <c r="K2521" s="45"/>
      <c r="L2521" s="45"/>
      <c r="M2521" s="45"/>
      <c r="N2521" s="45"/>
      <c r="O2521" s="45"/>
      <c r="P2521" s="45"/>
      <c r="Q2521" s="45"/>
      <c r="R2521" s="45"/>
      <c r="AO2521" s="34"/>
      <c r="AP2521" s="34"/>
      <c r="AQ2521" s="34"/>
      <c r="AR2521" s="34"/>
    </row>
    <row r="2522" spans="10:44" x14ac:dyDescent="0.25">
      <c r="J2522" s="45"/>
      <c r="K2522" s="45"/>
      <c r="L2522" s="45"/>
      <c r="M2522" s="45"/>
      <c r="N2522" s="45"/>
      <c r="O2522" s="45"/>
      <c r="P2522" s="45"/>
      <c r="Q2522" s="45"/>
      <c r="R2522" s="45"/>
      <c r="AO2522" s="34"/>
      <c r="AP2522" s="34"/>
      <c r="AQ2522" s="34"/>
      <c r="AR2522" s="34"/>
    </row>
    <row r="2523" spans="10:44" x14ac:dyDescent="0.25">
      <c r="J2523" s="45"/>
      <c r="K2523" s="45"/>
      <c r="L2523" s="45"/>
      <c r="M2523" s="45"/>
      <c r="N2523" s="45"/>
      <c r="O2523" s="45"/>
      <c r="P2523" s="45"/>
      <c r="Q2523" s="45"/>
      <c r="R2523" s="45"/>
      <c r="AO2523" s="34"/>
      <c r="AP2523" s="34"/>
      <c r="AQ2523" s="34"/>
      <c r="AR2523" s="34"/>
    </row>
    <row r="2524" spans="10:44" x14ac:dyDescent="0.25">
      <c r="J2524" s="45"/>
      <c r="K2524" s="45"/>
      <c r="L2524" s="45"/>
      <c r="M2524" s="45"/>
      <c r="N2524" s="45"/>
      <c r="O2524" s="45"/>
      <c r="P2524" s="45"/>
      <c r="Q2524" s="45"/>
      <c r="R2524" s="45"/>
      <c r="AO2524" s="34"/>
      <c r="AP2524" s="34"/>
      <c r="AQ2524" s="34"/>
      <c r="AR2524" s="34"/>
    </row>
    <row r="2525" spans="10:44" x14ac:dyDescent="0.25">
      <c r="J2525" s="45"/>
      <c r="K2525" s="45"/>
      <c r="L2525" s="45"/>
      <c r="M2525" s="45"/>
      <c r="N2525" s="45"/>
      <c r="O2525" s="45"/>
      <c r="P2525" s="45"/>
      <c r="Q2525" s="45"/>
      <c r="R2525" s="45"/>
      <c r="AO2525" s="34"/>
      <c r="AP2525" s="34"/>
      <c r="AQ2525" s="34"/>
      <c r="AR2525" s="34"/>
    </row>
    <row r="2526" spans="10:44" x14ac:dyDescent="0.25">
      <c r="J2526" s="45"/>
      <c r="K2526" s="45"/>
      <c r="L2526" s="45"/>
      <c r="M2526" s="45"/>
      <c r="N2526" s="45"/>
      <c r="O2526" s="45"/>
      <c r="P2526" s="45"/>
      <c r="Q2526" s="45"/>
      <c r="R2526" s="45"/>
      <c r="AO2526" s="34"/>
      <c r="AP2526" s="34"/>
      <c r="AQ2526" s="34"/>
      <c r="AR2526" s="34"/>
    </row>
    <row r="2527" spans="10:44" x14ac:dyDescent="0.25">
      <c r="J2527" s="45"/>
      <c r="K2527" s="45"/>
      <c r="L2527" s="45"/>
      <c r="M2527" s="45"/>
      <c r="N2527" s="45"/>
      <c r="O2527" s="45"/>
      <c r="P2527" s="45"/>
      <c r="Q2527" s="45"/>
      <c r="R2527" s="45"/>
      <c r="AO2527" s="34"/>
      <c r="AP2527" s="34"/>
      <c r="AQ2527" s="34"/>
      <c r="AR2527" s="34"/>
    </row>
    <row r="2528" spans="10:44" x14ac:dyDescent="0.25">
      <c r="J2528" s="45"/>
      <c r="K2528" s="45"/>
      <c r="L2528" s="45"/>
      <c r="M2528" s="45"/>
      <c r="N2528" s="45"/>
      <c r="O2528" s="45"/>
      <c r="P2528" s="45"/>
      <c r="Q2528" s="45"/>
      <c r="R2528" s="45"/>
      <c r="AO2528" s="34"/>
      <c r="AP2528" s="34"/>
      <c r="AQ2528" s="34"/>
      <c r="AR2528" s="34"/>
    </row>
    <row r="2529" spans="10:44" x14ac:dyDescent="0.25">
      <c r="J2529" s="45"/>
      <c r="K2529" s="45"/>
      <c r="L2529" s="45"/>
      <c r="M2529" s="45"/>
      <c r="N2529" s="45"/>
      <c r="O2529" s="45"/>
      <c r="P2529" s="45"/>
      <c r="Q2529" s="45"/>
      <c r="R2529" s="45"/>
      <c r="AO2529" s="34"/>
      <c r="AP2529" s="34"/>
      <c r="AQ2529" s="34"/>
      <c r="AR2529" s="34"/>
    </row>
    <row r="2530" spans="10:44" x14ac:dyDescent="0.25">
      <c r="J2530" s="45"/>
      <c r="K2530" s="45"/>
      <c r="L2530" s="45"/>
      <c r="M2530" s="45"/>
      <c r="N2530" s="45"/>
      <c r="O2530" s="45"/>
      <c r="P2530" s="45"/>
      <c r="Q2530" s="45"/>
      <c r="R2530" s="45"/>
      <c r="AO2530" s="34"/>
      <c r="AP2530" s="34"/>
      <c r="AQ2530" s="34"/>
      <c r="AR2530" s="34"/>
    </row>
    <row r="2531" spans="10:44" x14ac:dyDescent="0.25">
      <c r="J2531" s="45"/>
      <c r="K2531" s="45"/>
      <c r="L2531" s="45"/>
      <c r="M2531" s="45"/>
      <c r="N2531" s="45"/>
      <c r="O2531" s="45"/>
      <c r="P2531" s="45"/>
      <c r="Q2531" s="45"/>
      <c r="R2531" s="45"/>
      <c r="AO2531" s="34"/>
      <c r="AP2531" s="34"/>
      <c r="AQ2531" s="34"/>
      <c r="AR2531" s="34"/>
    </row>
    <row r="2532" spans="10:44" x14ac:dyDescent="0.25">
      <c r="J2532" s="45"/>
      <c r="K2532" s="45"/>
      <c r="L2532" s="45"/>
      <c r="M2532" s="45"/>
      <c r="N2532" s="45"/>
      <c r="O2532" s="45"/>
      <c r="P2532" s="45"/>
      <c r="Q2532" s="45"/>
      <c r="R2532" s="45"/>
      <c r="AO2532" s="34"/>
      <c r="AP2532" s="34"/>
      <c r="AQ2532" s="34"/>
      <c r="AR2532" s="34"/>
    </row>
    <row r="2533" spans="10:44" x14ac:dyDescent="0.25">
      <c r="J2533" s="45"/>
      <c r="K2533" s="45"/>
      <c r="L2533" s="45"/>
      <c r="M2533" s="45"/>
      <c r="N2533" s="45"/>
      <c r="O2533" s="45"/>
      <c r="P2533" s="45"/>
      <c r="Q2533" s="45"/>
      <c r="R2533" s="45"/>
      <c r="AO2533" s="34"/>
      <c r="AP2533" s="34"/>
      <c r="AQ2533" s="34"/>
      <c r="AR2533" s="34"/>
    </row>
    <row r="2534" spans="10:44" x14ac:dyDescent="0.25">
      <c r="J2534" s="45"/>
      <c r="K2534" s="45"/>
      <c r="L2534" s="45"/>
      <c r="M2534" s="45"/>
      <c r="N2534" s="45"/>
      <c r="O2534" s="45"/>
      <c r="P2534" s="45"/>
      <c r="Q2534" s="45"/>
      <c r="R2534" s="45"/>
      <c r="AO2534" s="34"/>
      <c r="AP2534" s="34"/>
      <c r="AQ2534" s="34"/>
      <c r="AR2534" s="34"/>
    </row>
    <row r="2535" spans="10:44" x14ac:dyDescent="0.25">
      <c r="J2535" s="45"/>
      <c r="K2535" s="45"/>
      <c r="L2535" s="45"/>
      <c r="M2535" s="45"/>
      <c r="N2535" s="45"/>
      <c r="O2535" s="45"/>
      <c r="P2535" s="45"/>
      <c r="Q2535" s="45"/>
      <c r="R2535" s="45"/>
      <c r="AO2535" s="34"/>
      <c r="AP2535" s="34"/>
      <c r="AQ2535" s="34"/>
      <c r="AR2535" s="34"/>
    </row>
    <row r="2536" spans="10:44" x14ac:dyDescent="0.25">
      <c r="J2536" s="45"/>
      <c r="K2536" s="45"/>
      <c r="L2536" s="45"/>
      <c r="M2536" s="45"/>
      <c r="N2536" s="45"/>
      <c r="O2536" s="45"/>
      <c r="P2536" s="45"/>
      <c r="Q2536" s="45"/>
      <c r="R2536" s="45"/>
      <c r="AO2536" s="34"/>
      <c r="AP2536" s="34"/>
      <c r="AQ2536" s="34"/>
      <c r="AR2536" s="34"/>
    </row>
    <row r="2537" spans="10:44" x14ac:dyDescent="0.25">
      <c r="J2537" s="45"/>
      <c r="K2537" s="45"/>
      <c r="L2537" s="45"/>
      <c r="M2537" s="45"/>
      <c r="N2537" s="45"/>
      <c r="O2537" s="45"/>
      <c r="P2537" s="45"/>
      <c r="Q2537" s="45"/>
      <c r="R2537" s="45"/>
      <c r="AO2537" s="34"/>
      <c r="AP2537" s="34"/>
      <c r="AQ2537" s="34"/>
      <c r="AR2537" s="34"/>
    </row>
    <row r="2538" spans="10:44" x14ac:dyDescent="0.25">
      <c r="J2538" s="45"/>
      <c r="K2538" s="45"/>
      <c r="L2538" s="45"/>
      <c r="M2538" s="45"/>
      <c r="N2538" s="45"/>
      <c r="O2538" s="45"/>
      <c r="P2538" s="45"/>
      <c r="Q2538" s="45"/>
      <c r="R2538" s="45"/>
      <c r="AO2538" s="34"/>
      <c r="AP2538" s="34"/>
      <c r="AQ2538" s="34"/>
      <c r="AR2538" s="34"/>
    </row>
    <row r="2539" spans="10:44" x14ac:dyDescent="0.25">
      <c r="J2539" s="45"/>
      <c r="K2539" s="45"/>
      <c r="L2539" s="45"/>
      <c r="M2539" s="45"/>
      <c r="N2539" s="45"/>
      <c r="O2539" s="45"/>
      <c r="P2539" s="45"/>
      <c r="Q2539" s="45"/>
      <c r="R2539" s="45"/>
      <c r="AO2539" s="34"/>
      <c r="AP2539" s="34"/>
      <c r="AQ2539" s="34"/>
      <c r="AR2539" s="34"/>
    </row>
    <row r="2540" spans="10:44" x14ac:dyDescent="0.25">
      <c r="J2540" s="45"/>
      <c r="K2540" s="45"/>
      <c r="L2540" s="45"/>
      <c r="M2540" s="45"/>
      <c r="N2540" s="45"/>
      <c r="O2540" s="45"/>
      <c r="P2540" s="45"/>
      <c r="Q2540" s="45"/>
      <c r="R2540" s="45"/>
      <c r="AO2540" s="34"/>
      <c r="AP2540" s="34"/>
      <c r="AQ2540" s="34"/>
      <c r="AR2540" s="34"/>
    </row>
    <row r="2541" spans="10:44" x14ac:dyDescent="0.25">
      <c r="J2541" s="45"/>
      <c r="K2541" s="45"/>
      <c r="L2541" s="45"/>
      <c r="M2541" s="45"/>
      <c r="N2541" s="45"/>
      <c r="O2541" s="45"/>
      <c r="P2541" s="45"/>
      <c r="Q2541" s="45"/>
      <c r="R2541" s="45"/>
      <c r="AO2541" s="34"/>
      <c r="AP2541" s="34"/>
      <c r="AQ2541" s="34"/>
      <c r="AR2541" s="34"/>
    </row>
    <row r="2542" spans="10:44" x14ac:dyDescent="0.25">
      <c r="J2542" s="45"/>
      <c r="K2542" s="45"/>
      <c r="L2542" s="45"/>
      <c r="M2542" s="45"/>
      <c r="N2542" s="45"/>
      <c r="O2542" s="45"/>
      <c r="P2542" s="45"/>
      <c r="Q2542" s="45"/>
      <c r="R2542" s="45"/>
      <c r="AO2542" s="34"/>
      <c r="AP2542" s="34"/>
      <c r="AQ2542" s="34"/>
      <c r="AR2542" s="34"/>
    </row>
    <row r="2543" spans="10:44" x14ac:dyDescent="0.25">
      <c r="J2543" s="45"/>
      <c r="K2543" s="45"/>
      <c r="L2543" s="45"/>
      <c r="M2543" s="45"/>
      <c r="N2543" s="45"/>
      <c r="O2543" s="45"/>
      <c r="P2543" s="45"/>
      <c r="Q2543" s="45"/>
      <c r="R2543" s="45"/>
      <c r="AO2543" s="34"/>
      <c r="AP2543" s="34"/>
      <c r="AQ2543" s="34"/>
      <c r="AR2543" s="34"/>
    </row>
    <row r="2544" spans="10:44" x14ac:dyDescent="0.25">
      <c r="J2544" s="45"/>
      <c r="K2544" s="45"/>
      <c r="L2544" s="45"/>
      <c r="M2544" s="45"/>
      <c r="N2544" s="45"/>
      <c r="O2544" s="45"/>
      <c r="P2544" s="45"/>
      <c r="Q2544" s="45"/>
      <c r="R2544" s="45"/>
      <c r="AO2544" s="34"/>
      <c r="AP2544" s="34"/>
      <c r="AQ2544" s="34"/>
      <c r="AR2544" s="34"/>
    </row>
    <row r="2545" spans="10:44" x14ac:dyDescent="0.25">
      <c r="J2545" s="45"/>
      <c r="K2545" s="45"/>
      <c r="L2545" s="45"/>
      <c r="M2545" s="45"/>
      <c r="N2545" s="45"/>
      <c r="O2545" s="45"/>
      <c r="P2545" s="45"/>
      <c r="Q2545" s="45"/>
      <c r="R2545" s="45"/>
      <c r="AO2545" s="34"/>
      <c r="AP2545" s="34"/>
      <c r="AQ2545" s="34"/>
      <c r="AR2545" s="34"/>
    </row>
    <row r="2546" spans="10:44" x14ac:dyDescent="0.25">
      <c r="J2546" s="45"/>
      <c r="K2546" s="45"/>
      <c r="L2546" s="45"/>
      <c r="M2546" s="45"/>
      <c r="N2546" s="45"/>
      <c r="O2546" s="45"/>
      <c r="P2546" s="45"/>
      <c r="Q2546" s="45"/>
      <c r="R2546" s="45"/>
      <c r="AO2546" s="34"/>
      <c r="AP2546" s="34"/>
      <c r="AQ2546" s="34"/>
      <c r="AR2546" s="34"/>
    </row>
    <row r="2547" spans="10:44" x14ac:dyDescent="0.25">
      <c r="J2547" s="45"/>
      <c r="K2547" s="45"/>
      <c r="L2547" s="45"/>
      <c r="M2547" s="45"/>
      <c r="N2547" s="45"/>
      <c r="O2547" s="45"/>
      <c r="P2547" s="45"/>
      <c r="Q2547" s="45"/>
      <c r="R2547" s="45"/>
      <c r="AO2547" s="34"/>
      <c r="AP2547" s="34"/>
      <c r="AQ2547" s="34"/>
      <c r="AR2547" s="34"/>
    </row>
    <row r="2548" spans="10:44" x14ac:dyDescent="0.25">
      <c r="J2548" s="45"/>
      <c r="K2548" s="45"/>
      <c r="L2548" s="45"/>
      <c r="M2548" s="45"/>
      <c r="N2548" s="45"/>
      <c r="O2548" s="45"/>
      <c r="P2548" s="45"/>
      <c r="Q2548" s="45"/>
      <c r="R2548" s="45"/>
      <c r="AO2548" s="34"/>
      <c r="AP2548" s="34"/>
      <c r="AQ2548" s="34"/>
      <c r="AR2548" s="34"/>
    </row>
    <row r="2549" spans="10:44" x14ac:dyDescent="0.25">
      <c r="J2549" s="45"/>
      <c r="K2549" s="45"/>
      <c r="L2549" s="45"/>
      <c r="M2549" s="45"/>
      <c r="N2549" s="45"/>
      <c r="O2549" s="45"/>
      <c r="P2549" s="45"/>
      <c r="Q2549" s="45"/>
      <c r="R2549" s="45"/>
      <c r="AO2549" s="34"/>
      <c r="AP2549" s="34"/>
      <c r="AQ2549" s="34"/>
      <c r="AR2549" s="34"/>
    </row>
    <row r="2550" spans="10:44" x14ac:dyDescent="0.25">
      <c r="J2550" s="45"/>
      <c r="K2550" s="45"/>
      <c r="L2550" s="45"/>
      <c r="M2550" s="45"/>
      <c r="N2550" s="45"/>
      <c r="O2550" s="45"/>
      <c r="P2550" s="45"/>
      <c r="Q2550" s="45"/>
      <c r="R2550" s="45"/>
      <c r="AO2550" s="34"/>
      <c r="AP2550" s="34"/>
      <c r="AQ2550" s="34"/>
      <c r="AR2550" s="34"/>
    </row>
    <row r="2551" spans="10:44" x14ac:dyDescent="0.25">
      <c r="J2551" s="45"/>
      <c r="K2551" s="45"/>
      <c r="L2551" s="45"/>
      <c r="M2551" s="45"/>
      <c r="N2551" s="45"/>
      <c r="O2551" s="45"/>
      <c r="P2551" s="45"/>
      <c r="Q2551" s="45"/>
      <c r="R2551" s="45"/>
      <c r="AO2551" s="34"/>
      <c r="AP2551" s="34"/>
      <c r="AQ2551" s="34"/>
      <c r="AR2551" s="34"/>
    </row>
    <row r="2552" spans="10:44" x14ac:dyDescent="0.25">
      <c r="J2552" s="45"/>
      <c r="K2552" s="45"/>
      <c r="L2552" s="45"/>
      <c r="M2552" s="45"/>
      <c r="N2552" s="45"/>
      <c r="O2552" s="45"/>
      <c r="P2552" s="45"/>
      <c r="Q2552" s="45"/>
      <c r="R2552" s="45"/>
      <c r="AO2552" s="34"/>
      <c r="AP2552" s="34"/>
      <c r="AQ2552" s="34"/>
      <c r="AR2552" s="34"/>
    </row>
    <row r="2553" spans="10:44" x14ac:dyDescent="0.25">
      <c r="J2553" s="45"/>
      <c r="K2553" s="45"/>
      <c r="L2553" s="45"/>
      <c r="M2553" s="45"/>
      <c r="N2553" s="45"/>
      <c r="O2553" s="45"/>
      <c r="P2553" s="45"/>
      <c r="Q2553" s="45"/>
      <c r="R2553" s="45"/>
      <c r="AO2553" s="34"/>
      <c r="AP2553" s="34"/>
      <c r="AQ2553" s="34"/>
      <c r="AR2553" s="34"/>
    </row>
    <row r="2554" spans="10:44" x14ac:dyDescent="0.25">
      <c r="J2554" s="45"/>
      <c r="K2554" s="45"/>
      <c r="L2554" s="45"/>
      <c r="M2554" s="45"/>
      <c r="N2554" s="45"/>
      <c r="O2554" s="45"/>
      <c r="P2554" s="45"/>
      <c r="Q2554" s="45"/>
      <c r="R2554" s="45"/>
      <c r="AO2554" s="34"/>
      <c r="AP2554" s="34"/>
      <c r="AQ2554" s="34"/>
      <c r="AR2554" s="34"/>
    </row>
    <row r="2555" spans="10:44" x14ac:dyDescent="0.25">
      <c r="J2555" s="45"/>
      <c r="K2555" s="45"/>
      <c r="L2555" s="45"/>
      <c r="M2555" s="45"/>
      <c r="N2555" s="45"/>
      <c r="O2555" s="45"/>
      <c r="P2555" s="45"/>
      <c r="Q2555" s="45"/>
      <c r="R2555" s="45"/>
      <c r="AO2555" s="34"/>
      <c r="AP2555" s="34"/>
      <c r="AQ2555" s="34"/>
      <c r="AR2555" s="34"/>
    </row>
    <row r="2556" spans="10:44" x14ac:dyDescent="0.25">
      <c r="J2556" s="45"/>
      <c r="K2556" s="45"/>
      <c r="L2556" s="45"/>
      <c r="M2556" s="45"/>
      <c r="N2556" s="45"/>
      <c r="O2556" s="45"/>
      <c r="P2556" s="45"/>
      <c r="Q2556" s="45"/>
      <c r="R2556" s="45"/>
      <c r="AO2556" s="34"/>
      <c r="AP2556" s="34"/>
      <c r="AQ2556" s="34"/>
      <c r="AR2556" s="34"/>
    </row>
    <row r="2557" spans="10:44" x14ac:dyDescent="0.25">
      <c r="J2557" s="45"/>
      <c r="K2557" s="45"/>
      <c r="L2557" s="45"/>
      <c r="M2557" s="45"/>
      <c r="N2557" s="45"/>
      <c r="O2557" s="45"/>
      <c r="P2557" s="45"/>
      <c r="Q2557" s="45"/>
      <c r="R2557" s="45"/>
      <c r="AO2557" s="34"/>
      <c r="AP2557" s="34"/>
      <c r="AQ2557" s="34"/>
      <c r="AR2557" s="34"/>
    </row>
    <row r="2558" spans="10:44" x14ac:dyDescent="0.25">
      <c r="J2558" s="45"/>
      <c r="K2558" s="45"/>
      <c r="L2558" s="45"/>
      <c r="M2558" s="45"/>
      <c r="N2558" s="45"/>
      <c r="O2558" s="45"/>
      <c r="P2558" s="45"/>
      <c r="Q2558" s="45"/>
      <c r="R2558" s="45"/>
      <c r="AO2558" s="34"/>
      <c r="AP2558" s="34"/>
      <c r="AQ2558" s="34"/>
      <c r="AR2558" s="34"/>
    </row>
    <row r="2559" spans="10:44" x14ac:dyDescent="0.25">
      <c r="J2559" s="45"/>
      <c r="K2559" s="45"/>
      <c r="L2559" s="45"/>
      <c r="M2559" s="45"/>
      <c r="N2559" s="45"/>
      <c r="O2559" s="45"/>
      <c r="P2559" s="45"/>
      <c r="Q2559" s="45"/>
      <c r="R2559" s="45"/>
      <c r="AO2559" s="34"/>
      <c r="AP2559" s="34"/>
      <c r="AQ2559" s="34"/>
      <c r="AR2559" s="34"/>
    </row>
    <row r="2560" spans="10:44" x14ac:dyDescent="0.25">
      <c r="J2560" s="45"/>
      <c r="K2560" s="45"/>
      <c r="L2560" s="45"/>
      <c r="M2560" s="45"/>
      <c r="N2560" s="45"/>
      <c r="O2560" s="45"/>
      <c r="P2560" s="45"/>
      <c r="Q2560" s="45"/>
      <c r="R2560" s="45"/>
      <c r="AO2560" s="34"/>
      <c r="AP2560" s="34"/>
      <c r="AQ2560" s="34"/>
      <c r="AR2560" s="34"/>
    </row>
    <row r="2561" spans="10:44" x14ac:dyDescent="0.25">
      <c r="J2561" s="45"/>
      <c r="K2561" s="45"/>
      <c r="L2561" s="45"/>
      <c r="M2561" s="45"/>
      <c r="N2561" s="45"/>
      <c r="O2561" s="45"/>
      <c r="P2561" s="45"/>
      <c r="Q2561" s="45"/>
      <c r="R2561" s="45"/>
      <c r="AO2561" s="34"/>
      <c r="AP2561" s="34"/>
      <c r="AQ2561" s="34"/>
      <c r="AR2561" s="34"/>
    </row>
    <row r="2562" spans="10:44" x14ac:dyDescent="0.25">
      <c r="J2562" s="45"/>
      <c r="K2562" s="45"/>
      <c r="L2562" s="45"/>
      <c r="M2562" s="45"/>
      <c r="N2562" s="45"/>
      <c r="O2562" s="45"/>
      <c r="P2562" s="45"/>
      <c r="Q2562" s="45"/>
      <c r="R2562" s="45"/>
      <c r="AO2562" s="34"/>
      <c r="AP2562" s="34"/>
      <c r="AQ2562" s="34"/>
      <c r="AR2562" s="34"/>
    </row>
    <row r="2563" spans="10:44" x14ac:dyDescent="0.25">
      <c r="J2563" s="45"/>
      <c r="K2563" s="45"/>
      <c r="L2563" s="45"/>
      <c r="M2563" s="45"/>
      <c r="N2563" s="45"/>
      <c r="O2563" s="45"/>
      <c r="P2563" s="45"/>
      <c r="Q2563" s="45"/>
      <c r="R2563" s="45"/>
      <c r="AO2563" s="34"/>
      <c r="AP2563" s="34"/>
      <c r="AQ2563" s="34"/>
      <c r="AR2563" s="34"/>
    </row>
    <row r="2564" spans="10:44" x14ac:dyDescent="0.25">
      <c r="J2564" s="45"/>
      <c r="K2564" s="45"/>
      <c r="L2564" s="45"/>
      <c r="M2564" s="45"/>
      <c r="N2564" s="45"/>
      <c r="O2564" s="45"/>
      <c r="P2564" s="45"/>
      <c r="Q2564" s="45"/>
      <c r="R2564" s="45"/>
      <c r="AO2564" s="34"/>
      <c r="AP2564" s="34"/>
      <c r="AQ2564" s="34"/>
      <c r="AR2564" s="34"/>
    </row>
    <row r="2565" spans="10:44" x14ac:dyDescent="0.25">
      <c r="J2565" s="45"/>
      <c r="K2565" s="45"/>
      <c r="L2565" s="45"/>
      <c r="M2565" s="45"/>
      <c r="N2565" s="45"/>
      <c r="O2565" s="45"/>
      <c r="P2565" s="45"/>
      <c r="Q2565" s="45"/>
      <c r="R2565" s="45"/>
      <c r="AO2565" s="34"/>
      <c r="AP2565" s="34"/>
      <c r="AQ2565" s="34"/>
      <c r="AR2565" s="34"/>
    </row>
    <row r="2566" spans="10:44" x14ac:dyDescent="0.25">
      <c r="J2566" s="45"/>
      <c r="K2566" s="45"/>
      <c r="L2566" s="45"/>
      <c r="M2566" s="45"/>
      <c r="N2566" s="45"/>
      <c r="O2566" s="45"/>
      <c r="P2566" s="45"/>
      <c r="Q2566" s="45"/>
      <c r="R2566" s="45"/>
      <c r="AO2566" s="34"/>
      <c r="AP2566" s="34"/>
      <c r="AQ2566" s="34"/>
      <c r="AR2566" s="34"/>
    </row>
    <row r="2567" spans="10:44" x14ac:dyDescent="0.25">
      <c r="J2567" s="45"/>
      <c r="K2567" s="45"/>
      <c r="L2567" s="45"/>
      <c r="M2567" s="45"/>
      <c r="N2567" s="45"/>
      <c r="O2567" s="45"/>
      <c r="P2567" s="45"/>
      <c r="Q2567" s="45"/>
      <c r="R2567" s="45"/>
      <c r="AO2567" s="34"/>
      <c r="AP2567" s="34"/>
      <c r="AQ2567" s="34"/>
      <c r="AR2567" s="34"/>
    </row>
    <row r="2568" spans="10:44" x14ac:dyDescent="0.25">
      <c r="J2568" s="45"/>
      <c r="K2568" s="45"/>
      <c r="L2568" s="45"/>
      <c r="M2568" s="45"/>
      <c r="N2568" s="45"/>
      <c r="O2568" s="45"/>
      <c r="P2568" s="45"/>
      <c r="Q2568" s="45"/>
      <c r="R2568" s="45"/>
      <c r="AO2568" s="34"/>
      <c r="AP2568" s="34"/>
      <c r="AQ2568" s="34"/>
      <c r="AR2568" s="34"/>
    </row>
    <row r="2569" spans="10:44" x14ac:dyDescent="0.25">
      <c r="J2569" s="45"/>
      <c r="K2569" s="45"/>
      <c r="L2569" s="45"/>
      <c r="M2569" s="45"/>
      <c r="N2569" s="45"/>
      <c r="O2569" s="45"/>
      <c r="P2569" s="45"/>
      <c r="Q2569" s="45"/>
      <c r="R2569" s="45"/>
      <c r="AO2569" s="34"/>
      <c r="AP2569" s="34"/>
      <c r="AQ2569" s="34"/>
      <c r="AR2569" s="34"/>
    </row>
    <row r="2570" spans="10:44" x14ac:dyDescent="0.25">
      <c r="J2570" s="45"/>
      <c r="K2570" s="45"/>
      <c r="L2570" s="45"/>
      <c r="M2570" s="45"/>
      <c r="N2570" s="45"/>
      <c r="O2570" s="45"/>
      <c r="P2570" s="45"/>
      <c r="Q2570" s="45"/>
      <c r="R2570" s="45"/>
      <c r="AO2570" s="34"/>
      <c r="AP2570" s="34"/>
      <c r="AQ2570" s="34"/>
      <c r="AR2570" s="34"/>
    </row>
    <row r="2571" spans="10:44" x14ac:dyDescent="0.25">
      <c r="J2571" s="45"/>
      <c r="K2571" s="45"/>
      <c r="L2571" s="45"/>
      <c r="M2571" s="45"/>
      <c r="N2571" s="45"/>
      <c r="O2571" s="45"/>
      <c r="P2571" s="45"/>
      <c r="Q2571" s="45"/>
      <c r="R2571" s="45"/>
      <c r="AO2571" s="34"/>
      <c r="AP2571" s="34"/>
      <c r="AQ2571" s="34"/>
      <c r="AR2571" s="34"/>
    </row>
    <row r="2572" spans="10:44" x14ac:dyDescent="0.25">
      <c r="J2572" s="45"/>
      <c r="K2572" s="45"/>
      <c r="L2572" s="45"/>
      <c r="M2572" s="45"/>
      <c r="N2572" s="45"/>
      <c r="O2572" s="45"/>
      <c r="P2572" s="45"/>
      <c r="Q2572" s="45"/>
      <c r="R2572" s="45"/>
      <c r="AO2572" s="34"/>
      <c r="AP2572" s="34"/>
      <c r="AQ2572" s="34"/>
      <c r="AR2572" s="34"/>
    </row>
    <row r="2573" spans="10:44" x14ac:dyDescent="0.25">
      <c r="J2573" s="45"/>
      <c r="K2573" s="45"/>
      <c r="L2573" s="45"/>
      <c r="M2573" s="45"/>
      <c r="N2573" s="45"/>
      <c r="O2573" s="45"/>
      <c r="P2573" s="45"/>
      <c r="Q2573" s="45"/>
      <c r="R2573" s="45"/>
      <c r="AO2573" s="34"/>
      <c r="AP2573" s="34"/>
      <c r="AQ2573" s="34"/>
      <c r="AR2573" s="34"/>
    </row>
    <row r="2574" spans="10:44" x14ac:dyDescent="0.25">
      <c r="J2574" s="45"/>
      <c r="K2574" s="45"/>
      <c r="L2574" s="45"/>
      <c r="M2574" s="45"/>
      <c r="N2574" s="45"/>
      <c r="O2574" s="45"/>
      <c r="P2574" s="45"/>
      <c r="Q2574" s="45"/>
      <c r="R2574" s="45"/>
      <c r="AO2574" s="34"/>
      <c r="AP2574" s="34"/>
      <c r="AQ2574" s="34"/>
      <c r="AR2574" s="34"/>
    </row>
    <row r="2575" spans="10:44" x14ac:dyDescent="0.25">
      <c r="J2575" s="45"/>
      <c r="K2575" s="45"/>
      <c r="L2575" s="45"/>
      <c r="M2575" s="45"/>
      <c r="N2575" s="45"/>
      <c r="O2575" s="45"/>
      <c r="P2575" s="45"/>
      <c r="Q2575" s="45"/>
      <c r="R2575" s="45"/>
      <c r="AO2575" s="34"/>
      <c r="AP2575" s="34"/>
      <c r="AQ2575" s="34"/>
      <c r="AR2575" s="34"/>
    </row>
    <row r="2576" spans="10:44" x14ac:dyDescent="0.25">
      <c r="J2576" s="45"/>
      <c r="K2576" s="45"/>
      <c r="L2576" s="45"/>
      <c r="M2576" s="45"/>
      <c r="N2576" s="45"/>
      <c r="O2576" s="45"/>
      <c r="P2576" s="45"/>
      <c r="Q2576" s="45"/>
      <c r="R2576" s="45"/>
      <c r="AO2576" s="34"/>
      <c r="AP2576" s="34"/>
      <c r="AQ2576" s="34"/>
      <c r="AR2576" s="34"/>
    </row>
    <row r="2577" spans="10:44" x14ac:dyDescent="0.25">
      <c r="J2577" s="45"/>
      <c r="K2577" s="45"/>
      <c r="L2577" s="45"/>
      <c r="M2577" s="45"/>
      <c r="N2577" s="45"/>
      <c r="O2577" s="45"/>
      <c r="P2577" s="45"/>
      <c r="Q2577" s="45"/>
      <c r="R2577" s="45"/>
      <c r="AO2577" s="34"/>
      <c r="AP2577" s="34"/>
      <c r="AQ2577" s="34"/>
      <c r="AR2577" s="34"/>
    </row>
    <row r="2578" spans="10:44" x14ac:dyDescent="0.25">
      <c r="J2578" s="45"/>
      <c r="K2578" s="45"/>
      <c r="L2578" s="45"/>
      <c r="M2578" s="45"/>
      <c r="N2578" s="45"/>
      <c r="O2578" s="45"/>
      <c r="P2578" s="45"/>
      <c r="Q2578" s="45"/>
      <c r="R2578" s="45"/>
      <c r="AO2578" s="34"/>
      <c r="AP2578" s="34"/>
      <c r="AQ2578" s="34"/>
      <c r="AR2578" s="34"/>
    </row>
    <row r="2579" spans="10:44" x14ac:dyDescent="0.25">
      <c r="J2579" s="45"/>
      <c r="K2579" s="45"/>
      <c r="L2579" s="45"/>
      <c r="M2579" s="45"/>
      <c r="N2579" s="45"/>
      <c r="O2579" s="45"/>
      <c r="P2579" s="45"/>
      <c r="Q2579" s="45"/>
      <c r="R2579" s="45"/>
      <c r="AO2579" s="34"/>
      <c r="AP2579" s="34"/>
      <c r="AQ2579" s="34"/>
      <c r="AR2579" s="34"/>
    </row>
    <row r="2580" spans="10:44" x14ac:dyDescent="0.25">
      <c r="J2580" s="45"/>
      <c r="K2580" s="45"/>
      <c r="L2580" s="45"/>
      <c r="M2580" s="45"/>
      <c r="N2580" s="45"/>
      <c r="O2580" s="45"/>
      <c r="P2580" s="45"/>
      <c r="Q2580" s="45"/>
      <c r="R2580" s="45"/>
      <c r="AO2580" s="34"/>
      <c r="AP2580" s="34"/>
      <c r="AQ2580" s="34"/>
      <c r="AR2580" s="34"/>
    </row>
    <row r="2581" spans="10:44" x14ac:dyDescent="0.25">
      <c r="J2581" s="45"/>
      <c r="K2581" s="45"/>
      <c r="L2581" s="45"/>
      <c r="M2581" s="45"/>
      <c r="N2581" s="45"/>
      <c r="O2581" s="45"/>
      <c r="P2581" s="45"/>
      <c r="Q2581" s="45"/>
      <c r="R2581" s="45"/>
      <c r="AO2581" s="34"/>
      <c r="AP2581" s="34"/>
      <c r="AQ2581" s="34"/>
      <c r="AR2581" s="34"/>
    </row>
    <row r="2582" spans="10:44" x14ac:dyDescent="0.25">
      <c r="J2582" s="45"/>
      <c r="K2582" s="45"/>
      <c r="L2582" s="45"/>
      <c r="M2582" s="45"/>
      <c r="N2582" s="45"/>
      <c r="O2582" s="45"/>
      <c r="P2582" s="45"/>
      <c r="Q2582" s="45"/>
      <c r="R2582" s="45"/>
      <c r="AO2582" s="34"/>
      <c r="AP2582" s="34"/>
      <c r="AQ2582" s="34"/>
      <c r="AR2582" s="34"/>
    </row>
    <row r="2583" spans="10:44" x14ac:dyDescent="0.25">
      <c r="J2583" s="45"/>
      <c r="K2583" s="45"/>
      <c r="L2583" s="45"/>
      <c r="M2583" s="45"/>
      <c r="N2583" s="45"/>
      <c r="O2583" s="45"/>
      <c r="P2583" s="45"/>
      <c r="Q2583" s="45"/>
      <c r="R2583" s="45"/>
      <c r="AO2583" s="34"/>
      <c r="AP2583" s="34"/>
      <c r="AQ2583" s="34"/>
      <c r="AR2583" s="34"/>
    </row>
    <row r="2584" spans="10:44" x14ac:dyDescent="0.25">
      <c r="J2584" s="45"/>
      <c r="K2584" s="45"/>
      <c r="L2584" s="45"/>
      <c r="M2584" s="45"/>
      <c r="N2584" s="45"/>
      <c r="O2584" s="45"/>
      <c r="P2584" s="45"/>
      <c r="Q2584" s="45"/>
      <c r="R2584" s="45"/>
      <c r="AO2584" s="34"/>
      <c r="AP2584" s="34"/>
      <c r="AQ2584" s="34"/>
      <c r="AR2584" s="34"/>
    </row>
    <row r="2585" spans="10:44" x14ac:dyDescent="0.25">
      <c r="J2585" s="45"/>
      <c r="K2585" s="45"/>
      <c r="L2585" s="45"/>
      <c r="M2585" s="45"/>
      <c r="N2585" s="45"/>
      <c r="O2585" s="45"/>
      <c r="P2585" s="45"/>
      <c r="Q2585" s="45"/>
      <c r="R2585" s="45"/>
      <c r="AO2585" s="34"/>
      <c r="AP2585" s="34"/>
      <c r="AQ2585" s="34"/>
      <c r="AR2585" s="34"/>
    </row>
    <row r="2586" spans="10:44" x14ac:dyDescent="0.25">
      <c r="J2586" s="45"/>
      <c r="K2586" s="45"/>
      <c r="L2586" s="45"/>
      <c r="M2586" s="45"/>
      <c r="N2586" s="45"/>
      <c r="O2586" s="45"/>
      <c r="P2586" s="45"/>
      <c r="Q2586" s="45"/>
      <c r="R2586" s="45"/>
      <c r="AO2586" s="34"/>
      <c r="AP2586" s="34"/>
      <c r="AQ2586" s="34"/>
      <c r="AR2586" s="34"/>
    </row>
    <row r="2587" spans="10:44" x14ac:dyDescent="0.25">
      <c r="J2587" s="45"/>
      <c r="K2587" s="45"/>
      <c r="L2587" s="45"/>
      <c r="M2587" s="45"/>
      <c r="N2587" s="45"/>
      <c r="O2587" s="45"/>
      <c r="P2587" s="45"/>
      <c r="Q2587" s="45"/>
      <c r="R2587" s="45"/>
      <c r="AO2587" s="34"/>
      <c r="AP2587" s="34"/>
      <c r="AQ2587" s="34"/>
      <c r="AR2587" s="34"/>
    </row>
    <row r="2588" spans="10:44" x14ac:dyDescent="0.25">
      <c r="J2588" s="45"/>
      <c r="K2588" s="45"/>
      <c r="L2588" s="45"/>
      <c r="M2588" s="45"/>
      <c r="N2588" s="45"/>
      <c r="O2588" s="45"/>
      <c r="P2588" s="45"/>
      <c r="Q2588" s="45"/>
      <c r="R2588" s="45"/>
      <c r="AO2588" s="34"/>
      <c r="AP2588" s="34"/>
      <c r="AQ2588" s="34"/>
      <c r="AR2588" s="34"/>
    </row>
    <row r="2589" spans="10:44" x14ac:dyDescent="0.25">
      <c r="J2589" s="45"/>
      <c r="K2589" s="45"/>
      <c r="L2589" s="45"/>
      <c r="M2589" s="45"/>
      <c r="N2589" s="45"/>
      <c r="O2589" s="45"/>
      <c r="P2589" s="45"/>
      <c r="Q2589" s="45"/>
      <c r="R2589" s="45"/>
      <c r="AO2589" s="34"/>
      <c r="AP2589" s="34"/>
      <c r="AQ2589" s="34"/>
      <c r="AR2589" s="34"/>
    </row>
    <row r="2590" spans="10:44" x14ac:dyDescent="0.25">
      <c r="J2590" s="45"/>
      <c r="K2590" s="45"/>
      <c r="L2590" s="45"/>
      <c r="M2590" s="45"/>
      <c r="N2590" s="45"/>
      <c r="O2590" s="45"/>
      <c r="P2590" s="45"/>
      <c r="Q2590" s="45"/>
      <c r="R2590" s="45"/>
      <c r="AO2590" s="34"/>
      <c r="AP2590" s="34"/>
      <c r="AQ2590" s="34"/>
      <c r="AR2590" s="34"/>
    </row>
    <row r="2591" spans="10:44" x14ac:dyDescent="0.25">
      <c r="J2591" s="45"/>
      <c r="K2591" s="45"/>
      <c r="L2591" s="45"/>
      <c r="M2591" s="45"/>
      <c r="N2591" s="45"/>
      <c r="O2591" s="45"/>
      <c r="P2591" s="45"/>
      <c r="Q2591" s="45"/>
      <c r="R2591" s="45"/>
      <c r="AO2591" s="34"/>
      <c r="AP2591" s="34"/>
      <c r="AQ2591" s="34"/>
      <c r="AR2591" s="34"/>
    </row>
    <row r="2592" spans="10:44" x14ac:dyDescent="0.25">
      <c r="J2592" s="45"/>
      <c r="K2592" s="45"/>
      <c r="L2592" s="45"/>
      <c r="M2592" s="45"/>
      <c r="N2592" s="45"/>
      <c r="O2592" s="45"/>
      <c r="P2592" s="45"/>
      <c r="Q2592" s="45"/>
      <c r="R2592" s="45"/>
      <c r="AO2592" s="34"/>
      <c r="AP2592" s="34"/>
      <c r="AQ2592" s="34"/>
      <c r="AR2592" s="34"/>
    </row>
    <row r="2593" spans="10:44" x14ac:dyDescent="0.25">
      <c r="J2593" s="45"/>
      <c r="K2593" s="45"/>
      <c r="L2593" s="45"/>
      <c r="M2593" s="45"/>
      <c r="N2593" s="45"/>
      <c r="O2593" s="45"/>
      <c r="P2593" s="45"/>
      <c r="Q2593" s="45"/>
      <c r="R2593" s="45"/>
      <c r="AO2593" s="34"/>
      <c r="AP2593" s="34"/>
      <c r="AQ2593" s="34"/>
      <c r="AR2593" s="34"/>
    </row>
    <row r="2594" spans="10:44" x14ac:dyDescent="0.25">
      <c r="J2594" s="45"/>
      <c r="K2594" s="45"/>
      <c r="L2594" s="45"/>
      <c r="M2594" s="45"/>
      <c r="N2594" s="45"/>
      <c r="O2594" s="45"/>
      <c r="P2594" s="45"/>
      <c r="Q2594" s="45"/>
      <c r="R2594" s="45"/>
      <c r="AO2594" s="34"/>
      <c r="AP2594" s="34"/>
      <c r="AQ2594" s="34"/>
      <c r="AR2594" s="34"/>
    </row>
    <row r="2595" spans="10:44" x14ac:dyDescent="0.25">
      <c r="J2595" s="45"/>
      <c r="K2595" s="45"/>
      <c r="L2595" s="45"/>
      <c r="M2595" s="45"/>
      <c r="N2595" s="45"/>
      <c r="O2595" s="45"/>
      <c r="P2595" s="45"/>
      <c r="Q2595" s="45"/>
      <c r="R2595" s="45"/>
      <c r="AO2595" s="34"/>
      <c r="AP2595" s="34"/>
      <c r="AQ2595" s="34"/>
      <c r="AR2595" s="34"/>
    </row>
    <row r="2596" spans="10:44" x14ac:dyDescent="0.25">
      <c r="J2596" s="45"/>
      <c r="K2596" s="45"/>
      <c r="L2596" s="45"/>
      <c r="M2596" s="45"/>
      <c r="N2596" s="45"/>
      <c r="O2596" s="45"/>
      <c r="P2596" s="45"/>
      <c r="Q2596" s="45"/>
      <c r="R2596" s="45"/>
      <c r="AO2596" s="34"/>
      <c r="AP2596" s="34"/>
      <c r="AQ2596" s="34"/>
      <c r="AR2596" s="34"/>
    </row>
    <row r="2597" spans="10:44" x14ac:dyDescent="0.25">
      <c r="J2597" s="45"/>
      <c r="K2597" s="45"/>
      <c r="L2597" s="45"/>
      <c r="M2597" s="45"/>
      <c r="N2597" s="45"/>
      <c r="O2597" s="45"/>
      <c r="P2597" s="45"/>
      <c r="Q2597" s="45"/>
      <c r="R2597" s="45"/>
      <c r="AO2597" s="34"/>
      <c r="AP2597" s="34"/>
      <c r="AQ2597" s="34"/>
      <c r="AR2597" s="34"/>
    </row>
    <row r="2598" spans="10:44" x14ac:dyDescent="0.25">
      <c r="J2598" s="45"/>
      <c r="K2598" s="45"/>
      <c r="L2598" s="45"/>
      <c r="M2598" s="45"/>
      <c r="N2598" s="45"/>
      <c r="O2598" s="45"/>
      <c r="P2598" s="45"/>
      <c r="Q2598" s="45"/>
      <c r="R2598" s="45"/>
      <c r="AO2598" s="34"/>
      <c r="AP2598" s="34"/>
      <c r="AQ2598" s="34"/>
      <c r="AR2598" s="34"/>
    </row>
    <row r="2599" spans="10:44" x14ac:dyDescent="0.25">
      <c r="J2599" s="45"/>
      <c r="K2599" s="45"/>
      <c r="L2599" s="45"/>
      <c r="M2599" s="45"/>
      <c r="N2599" s="45"/>
      <c r="O2599" s="45"/>
      <c r="P2599" s="45"/>
      <c r="Q2599" s="45"/>
      <c r="R2599" s="45"/>
      <c r="AO2599" s="34"/>
      <c r="AP2599" s="34"/>
      <c r="AQ2599" s="34"/>
      <c r="AR2599" s="34"/>
    </row>
    <row r="2600" spans="10:44" x14ac:dyDescent="0.25">
      <c r="J2600" s="45"/>
      <c r="K2600" s="45"/>
      <c r="L2600" s="45"/>
      <c r="M2600" s="45"/>
      <c r="N2600" s="45"/>
      <c r="O2600" s="45"/>
      <c r="P2600" s="45"/>
      <c r="Q2600" s="45"/>
      <c r="R2600" s="45"/>
      <c r="AO2600" s="34"/>
      <c r="AP2600" s="34"/>
      <c r="AQ2600" s="34"/>
      <c r="AR2600" s="34"/>
    </row>
    <row r="2601" spans="10:44" x14ac:dyDescent="0.25">
      <c r="J2601" s="45"/>
      <c r="K2601" s="45"/>
      <c r="L2601" s="45"/>
      <c r="M2601" s="45"/>
      <c r="N2601" s="45"/>
      <c r="O2601" s="45"/>
      <c r="P2601" s="45"/>
      <c r="Q2601" s="45"/>
      <c r="R2601" s="45"/>
      <c r="AO2601" s="34"/>
      <c r="AP2601" s="34"/>
      <c r="AQ2601" s="34"/>
      <c r="AR2601" s="34"/>
    </row>
    <row r="2602" spans="10:44" x14ac:dyDescent="0.25">
      <c r="J2602" s="45"/>
      <c r="K2602" s="45"/>
      <c r="L2602" s="45"/>
      <c r="M2602" s="45"/>
      <c r="N2602" s="45"/>
      <c r="O2602" s="45"/>
      <c r="P2602" s="45"/>
      <c r="Q2602" s="45"/>
      <c r="R2602" s="45"/>
      <c r="AO2602" s="34"/>
      <c r="AP2602" s="34"/>
      <c r="AQ2602" s="34"/>
      <c r="AR2602" s="34"/>
    </row>
    <row r="2603" spans="10:44" x14ac:dyDescent="0.25">
      <c r="J2603" s="45"/>
      <c r="K2603" s="45"/>
      <c r="L2603" s="45"/>
      <c r="M2603" s="45"/>
      <c r="N2603" s="45"/>
      <c r="O2603" s="45"/>
      <c r="P2603" s="45"/>
      <c r="Q2603" s="45"/>
      <c r="R2603" s="45"/>
      <c r="AO2603" s="34"/>
      <c r="AP2603" s="34"/>
      <c r="AQ2603" s="34"/>
      <c r="AR2603" s="34"/>
    </row>
    <row r="2604" spans="10:44" x14ac:dyDescent="0.25">
      <c r="J2604" s="45"/>
      <c r="K2604" s="45"/>
      <c r="L2604" s="45"/>
      <c r="M2604" s="45"/>
      <c r="N2604" s="45"/>
      <c r="O2604" s="45"/>
      <c r="P2604" s="45"/>
      <c r="Q2604" s="45"/>
      <c r="R2604" s="45"/>
      <c r="AO2604" s="34"/>
      <c r="AP2604" s="34"/>
      <c r="AQ2604" s="34"/>
      <c r="AR2604" s="34"/>
    </row>
    <row r="2605" spans="10:44" x14ac:dyDescent="0.25">
      <c r="J2605" s="45"/>
      <c r="K2605" s="45"/>
      <c r="L2605" s="45"/>
      <c r="M2605" s="45"/>
      <c r="N2605" s="45"/>
      <c r="O2605" s="45"/>
      <c r="P2605" s="45"/>
      <c r="Q2605" s="45"/>
      <c r="R2605" s="45"/>
      <c r="AO2605" s="34"/>
      <c r="AP2605" s="34"/>
      <c r="AQ2605" s="34"/>
      <c r="AR2605" s="34"/>
    </row>
    <row r="2606" spans="10:44" x14ac:dyDescent="0.25">
      <c r="J2606" s="45"/>
      <c r="K2606" s="45"/>
      <c r="L2606" s="45"/>
      <c r="M2606" s="45"/>
      <c r="N2606" s="45"/>
      <c r="O2606" s="45"/>
      <c r="P2606" s="45"/>
      <c r="Q2606" s="45"/>
      <c r="R2606" s="45"/>
      <c r="AO2606" s="34"/>
      <c r="AP2606" s="34"/>
      <c r="AQ2606" s="34"/>
      <c r="AR2606" s="34"/>
    </row>
    <row r="2607" spans="10:44" x14ac:dyDescent="0.25">
      <c r="J2607" s="45"/>
      <c r="K2607" s="45"/>
      <c r="L2607" s="45"/>
      <c r="M2607" s="45"/>
      <c r="N2607" s="45"/>
      <c r="O2607" s="45"/>
      <c r="P2607" s="45"/>
      <c r="Q2607" s="45"/>
      <c r="R2607" s="45"/>
      <c r="AO2607" s="34"/>
      <c r="AP2607" s="34"/>
      <c r="AQ2607" s="34"/>
      <c r="AR2607" s="34"/>
    </row>
    <row r="2608" spans="10:44" x14ac:dyDescent="0.25">
      <c r="J2608" s="45"/>
      <c r="K2608" s="45"/>
      <c r="L2608" s="45"/>
      <c r="M2608" s="45"/>
      <c r="N2608" s="45"/>
      <c r="O2608" s="45"/>
      <c r="P2608" s="45"/>
      <c r="Q2608" s="45"/>
      <c r="R2608" s="45"/>
      <c r="AO2608" s="34"/>
      <c r="AP2608" s="34"/>
      <c r="AQ2608" s="34"/>
      <c r="AR2608" s="34"/>
    </row>
    <row r="2609" spans="10:44" x14ac:dyDescent="0.25">
      <c r="J2609" s="45"/>
      <c r="K2609" s="45"/>
      <c r="L2609" s="45"/>
      <c r="M2609" s="45"/>
      <c r="N2609" s="45"/>
      <c r="O2609" s="45"/>
      <c r="P2609" s="45"/>
      <c r="Q2609" s="45"/>
      <c r="R2609" s="45"/>
      <c r="AO2609" s="34"/>
      <c r="AP2609" s="34"/>
      <c r="AQ2609" s="34"/>
      <c r="AR2609" s="34"/>
    </row>
    <row r="2610" spans="10:44" x14ac:dyDescent="0.25">
      <c r="J2610" s="45"/>
      <c r="K2610" s="45"/>
      <c r="L2610" s="45"/>
      <c r="M2610" s="45"/>
      <c r="N2610" s="45"/>
      <c r="O2610" s="45"/>
      <c r="P2610" s="45"/>
      <c r="Q2610" s="45"/>
      <c r="R2610" s="45"/>
      <c r="AO2610" s="34"/>
      <c r="AP2610" s="34"/>
      <c r="AQ2610" s="34"/>
      <c r="AR2610" s="34"/>
    </row>
    <row r="2611" spans="10:44" x14ac:dyDescent="0.25">
      <c r="J2611" s="45"/>
      <c r="K2611" s="45"/>
      <c r="L2611" s="45"/>
      <c r="M2611" s="45"/>
      <c r="N2611" s="45"/>
      <c r="O2611" s="45"/>
      <c r="P2611" s="45"/>
      <c r="Q2611" s="45"/>
      <c r="R2611" s="45"/>
      <c r="AO2611" s="34"/>
      <c r="AP2611" s="34"/>
      <c r="AQ2611" s="34"/>
      <c r="AR2611" s="34"/>
    </row>
    <row r="2612" spans="10:44" x14ac:dyDescent="0.25">
      <c r="J2612" s="45"/>
      <c r="K2612" s="45"/>
      <c r="L2612" s="45"/>
      <c r="M2612" s="45"/>
      <c r="N2612" s="45"/>
      <c r="O2612" s="45"/>
      <c r="P2612" s="45"/>
      <c r="Q2612" s="45"/>
      <c r="R2612" s="45"/>
      <c r="AO2612" s="34"/>
      <c r="AP2612" s="34"/>
      <c r="AQ2612" s="34"/>
      <c r="AR2612" s="34"/>
    </row>
    <row r="2613" spans="10:44" x14ac:dyDescent="0.25">
      <c r="J2613" s="45"/>
      <c r="K2613" s="45"/>
      <c r="L2613" s="45"/>
      <c r="M2613" s="45"/>
      <c r="N2613" s="45"/>
      <c r="O2613" s="45"/>
      <c r="P2613" s="45"/>
      <c r="Q2613" s="45"/>
      <c r="R2613" s="45"/>
      <c r="AO2613" s="34"/>
      <c r="AP2613" s="34"/>
      <c r="AQ2613" s="34"/>
      <c r="AR2613" s="34"/>
    </row>
    <row r="2614" spans="10:44" x14ac:dyDescent="0.25">
      <c r="J2614" s="45"/>
      <c r="K2614" s="45"/>
      <c r="L2614" s="45"/>
      <c r="M2614" s="45"/>
      <c r="N2614" s="45"/>
      <c r="O2614" s="45"/>
      <c r="P2614" s="45"/>
      <c r="Q2614" s="45"/>
      <c r="R2614" s="45"/>
      <c r="AO2614" s="34"/>
      <c r="AP2614" s="34"/>
      <c r="AQ2614" s="34"/>
      <c r="AR2614" s="34"/>
    </row>
    <row r="2615" spans="10:44" x14ac:dyDescent="0.25">
      <c r="J2615" s="45"/>
      <c r="K2615" s="45"/>
      <c r="L2615" s="45"/>
      <c r="M2615" s="45"/>
      <c r="N2615" s="45"/>
      <c r="O2615" s="45"/>
      <c r="P2615" s="45"/>
      <c r="Q2615" s="45"/>
      <c r="R2615" s="45"/>
      <c r="AO2615" s="34"/>
      <c r="AP2615" s="34"/>
      <c r="AQ2615" s="34"/>
      <c r="AR2615" s="34"/>
    </row>
    <row r="2616" spans="10:44" x14ac:dyDescent="0.25">
      <c r="J2616" s="45"/>
      <c r="K2616" s="45"/>
      <c r="L2616" s="45"/>
      <c r="M2616" s="45"/>
      <c r="N2616" s="45"/>
      <c r="O2616" s="45"/>
      <c r="P2616" s="45"/>
      <c r="Q2616" s="45"/>
      <c r="R2616" s="45"/>
      <c r="AO2616" s="34"/>
      <c r="AP2616" s="34"/>
      <c r="AQ2616" s="34"/>
      <c r="AR2616" s="34"/>
    </row>
    <row r="2617" spans="10:44" x14ac:dyDescent="0.25">
      <c r="J2617" s="45"/>
      <c r="K2617" s="45"/>
      <c r="L2617" s="45"/>
      <c r="M2617" s="45"/>
      <c r="N2617" s="45"/>
      <c r="O2617" s="45"/>
      <c r="P2617" s="45"/>
      <c r="Q2617" s="45"/>
      <c r="R2617" s="45"/>
      <c r="AO2617" s="34"/>
      <c r="AP2617" s="34"/>
      <c r="AQ2617" s="34"/>
      <c r="AR2617" s="34"/>
    </row>
    <row r="2618" spans="10:44" x14ac:dyDescent="0.25">
      <c r="J2618" s="45"/>
      <c r="K2618" s="45"/>
      <c r="L2618" s="45"/>
      <c r="M2618" s="45"/>
      <c r="N2618" s="45"/>
      <c r="O2618" s="45"/>
      <c r="P2618" s="45"/>
      <c r="Q2618" s="45"/>
      <c r="R2618" s="45"/>
      <c r="AO2618" s="34"/>
      <c r="AP2618" s="34"/>
      <c r="AQ2618" s="34"/>
      <c r="AR2618" s="34"/>
    </row>
    <row r="2619" spans="10:44" x14ac:dyDescent="0.25">
      <c r="J2619" s="45"/>
      <c r="K2619" s="45"/>
      <c r="L2619" s="45"/>
      <c r="M2619" s="45"/>
      <c r="N2619" s="45"/>
      <c r="O2619" s="45"/>
      <c r="P2619" s="45"/>
      <c r="Q2619" s="45"/>
      <c r="R2619" s="45"/>
      <c r="AO2619" s="34"/>
      <c r="AP2619" s="34"/>
      <c r="AQ2619" s="34"/>
      <c r="AR2619" s="34"/>
    </row>
    <row r="2620" spans="10:44" x14ac:dyDescent="0.25">
      <c r="J2620" s="45"/>
      <c r="K2620" s="45"/>
      <c r="L2620" s="45"/>
      <c r="M2620" s="45"/>
      <c r="N2620" s="45"/>
      <c r="O2620" s="45"/>
      <c r="P2620" s="45"/>
      <c r="Q2620" s="45"/>
      <c r="R2620" s="45"/>
      <c r="AO2620" s="34"/>
      <c r="AP2620" s="34"/>
      <c r="AQ2620" s="34"/>
      <c r="AR2620" s="34"/>
    </row>
    <row r="2621" spans="10:44" x14ac:dyDescent="0.25">
      <c r="J2621" s="45"/>
      <c r="K2621" s="45"/>
      <c r="L2621" s="45"/>
      <c r="M2621" s="45"/>
      <c r="N2621" s="45"/>
      <c r="O2621" s="45"/>
      <c r="P2621" s="45"/>
      <c r="Q2621" s="45"/>
      <c r="R2621" s="45"/>
      <c r="AO2621" s="34"/>
      <c r="AP2621" s="34"/>
      <c r="AQ2621" s="34"/>
      <c r="AR2621" s="34"/>
    </row>
    <row r="2622" spans="10:44" x14ac:dyDescent="0.25">
      <c r="J2622" s="45"/>
      <c r="K2622" s="45"/>
      <c r="L2622" s="45"/>
      <c r="M2622" s="45"/>
      <c r="N2622" s="45"/>
      <c r="O2622" s="45"/>
      <c r="P2622" s="45"/>
      <c r="Q2622" s="45"/>
      <c r="R2622" s="45"/>
      <c r="AO2622" s="34"/>
      <c r="AP2622" s="34"/>
      <c r="AQ2622" s="34"/>
      <c r="AR2622" s="34"/>
    </row>
    <row r="2623" spans="10:44" x14ac:dyDescent="0.25">
      <c r="J2623" s="45"/>
      <c r="K2623" s="45"/>
      <c r="L2623" s="45"/>
      <c r="M2623" s="45"/>
      <c r="N2623" s="45"/>
      <c r="O2623" s="45"/>
      <c r="P2623" s="45"/>
      <c r="Q2623" s="45"/>
      <c r="R2623" s="45"/>
      <c r="AO2623" s="34"/>
      <c r="AP2623" s="34"/>
      <c r="AQ2623" s="34"/>
      <c r="AR2623" s="34"/>
    </row>
    <row r="2624" spans="10:44" x14ac:dyDescent="0.25">
      <c r="J2624" s="45"/>
      <c r="K2624" s="45"/>
      <c r="L2624" s="45"/>
      <c r="M2624" s="45"/>
      <c r="N2624" s="45"/>
      <c r="O2624" s="45"/>
      <c r="P2624" s="45"/>
      <c r="Q2624" s="45"/>
      <c r="R2624" s="45"/>
      <c r="AO2624" s="34"/>
      <c r="AP2624" s="34"/>
      <c r="AQ2624" s="34"/>
      <c r="AR2624" s="34"/>
    </row>
    <row r="2625" spans="10:44" x14ac:dyDescent="0.25">
      <c r="J2625" s="45"/>
      <c r="K2625" s="45"/>
      <c r="L2625" s="45"/>
      <c r="M2625" s="45"/>
      <c r="N2625" s="45"/>
      <c r="O2625" s="45"/>
      <c r="P2625" s="45"/>
      <c r="Q2625" s="45"/>
      <c r="R2625" s="45"/>
      <c r="AO2625" s="34"/>
      <c r="AP2625" s="34"/>
      <c r="AQ2625" s="34"/>
      <c r="AR2625" s="34"/>
    </row>
    <row r="2626" spans="10:44" x14ac:dyDescent="0.25">
      <c r="J2626" s="45"/>
      <c r="K2626" s="45"/>
      <c r="L2626" s="45"/>
      <c r="M2626" s="45"/>
      <c r="N2626" s="45"/>
      <c r="O2626" s="45"/>
      <c r="P2626" s="45"/>
      <c r="Q2626" s="45"/>
      <c r="R2626" s="45"/>
      <c r="AO2626" s="34"/>
      <c r="AP2626" s="34"/>
      <c r="AQ2626" s="34"/>
      <c r="AR2626" s="34"/>
    </row>
    <row r="2627" spans="10:44" x14ac:dyDescent="0.25">
      <c r="J2627" s="45"/>
      <c r="K2627" s="45"/>
      <c r="L2627" s="45"/>
      <c r="M2627" s="45"/>
      <c r="N2627" s="45"/>
      <c r="O2627" s="45"/>
      <c r="P2627" s="45"/>
      <c r="Q2627" s="45"/>
      <c r="R2627" s="45"/>
      <c r="AO2627" s="34"/>
      <c r="AP2627" s="34"/>
      <c r="AQ2627" s="34"/>
      <c r="AR2627" s="34"/>
    </row>
    <row r="2628" spans="10:44" x14ac:dyDescent="0.25">
      <c r="J2628" s="45"/>
      <c r="K2628" s="45"/>
      <c r="L2628" s="45"/>
      <c r="M2628" s="45"/>
      <c r="N2628" s="45"/>
      <c r="O2628" s="45"/>
      <c r="P2628" s="45"/>
      <c r="Q2628" s="45"/>
      <c r="R2628" s="45"/>
      <c r="AO2628" s="34"/>
      <c r="AP2628" s="34"/>
      <c r="AQ2628" s="34"/>
      <c r="AR2628" s="34"/>
    </row>
    <row r="2629" spans="10:44" x14ac:dyDescent="0.25">
      <c r="J2629" s="45"/>
      <c r="K2629" s="45"/>
      <c r="L2629" s="45"/>
      <c r="M2629" s="45"/>
      <c r="N2629" s="45"/>
      <c r="O2629" s="45"/>
      <c r="P2629" s="45"/>
      <c r="Q2629" s="45"/>
      <c r="R2629" s="45"/>
      <c r="AO2629" s="34"/>
      <c r="AP2629" s="34"/>
      <c r="AQ2629" s="34"/>
      <c r="AR2629" s="34"/>
    </row>
    <row r="2630" spans="10:44" x14ac:dyDescent="0.25">
      <c r="J2630" s="45"/>
      <c r="K2630" s="45"/>
      <c r="L2630" s="45"/>
      <c r="M2630" s="45"/>
      <c r="N2630" s="45"/>
      <c r="O2630" s="45"/>
      <c r="P2630" s="45"/>
      <c r="Q2630" s="45"/>
      <c r="R2630" s="45"/>
      <c r="AO2630" s="34"/>
      <c r="AP2630" s="34"/>
      <c r="AQ2630" s="34"/>
      <c r="AR2630" s="34"/>
    </row>
    <row r="2631" spans="10:44" x14ac:dyDescent="0.25">
      <c r="J2631" s="45"/>
      <c r="K2631" s="45"/>
      <c r="L2631" s="45"/>
      <c r="M2631" s="45"/>
      <c r="N2631" s="45"/>
      <c r="O2631" s="45"/>
      <c r="P2631" s="45"/>
      <c r="Q2631" s="45"/>
      <c r="R2631" s="45"/>
      <c r="AO2631" s="34"/>
      <c r="AP2631" s="34"/>
      <c r="AQ2631" s="34"/>
      <c r="AR2631" s="34"/>
    </row>
    <row r="2632" spans="10:44" x14ac:dyDescent="0.25">
      <c r="J2632" s="45"/>
      <c r="K2632" s="45"/>
      <c r="L2632" s="45"/>
      <c r="M2632" s="45"/>
      <c r="N2632" s="45"/>
      <c r="O2632" s="45"/>
      <c r="P2632" s="45"/>
      <c r="Q2632" s="45"/>
      <c r="R2632" s="45"/>
      <c r="AO2632" s="34"/>
      <c r="AP2632" s="34"/>
      <c r="AQ2632" s="34"/>
      <c r="AR2632" s="34"/>
    </row>
    <row r="2633" spans="10:44" x14ac:dyDescent="0.25">
      <c r="J2633" s="45"/>
      <c r="K2633" s="45"/>
      <c r="L2633" s="45"/>
      <c r="M2633" s="45"/>
      <c r="N2633" s="45"/>
      <c r="O2633" s="45"/>
      <c r="P2633" s="45"/>
      <c r="Q2633" s="45"/>
      <c r="R2633" s="45"/>
      <c r="AO2633" s="34"/>
      <c r="AP2633" s="34"/>
      <c r="AQ2633" s="34"/>
      <c r="AR2633" s="34"/>
    </row>
    <row r="2634" spans="10:44" x14ac:dyDescent="0.25">
      <c r="J2634" s="45"/>
      <c r="K2634" s="45"/>
      <c r="L2634" s="45"/>
      <c r="M2634" s="45"/>
      <c r="N2634" s="45"/>
      <c r="O2634" s="45"/>
      <c r="P2634" s="45"/>
      <c r="Q2634" s="45"/>
      <c r="R2634" s="45"/>
      <c r="AO2634" s="34"/>
      <c r="AP2634" s="34"/>
      <c r="AQ2634" s="34"/>
      <c r="AR2634" s="34"/>
    </row>
    <row r="2635" spans="10:44" x14ac:dyDescent="0.25">
      <c r="J2635" s="45"/>
      <c r="K2635" s="45"/>
      <c r="L2635" s="45"/>
      <c r="M2635" s="45"/>
      <c r="N2635" s="45"/>
      <c r="O2635" s="45"/>
      <c r="P2635" s="45"/>
      <c r="Q2635" s="45"/>
      <c r="R2635" s="45"/>
      <c r="AO2635" s="34"/>
      <c r="AP2635" s="34"/>
      <c r="AQ2635" s="34"/>
      <c r="AR2635" s="34"/>
    </row>
    <row r="2636" spans="10:44" x14ac:dyDescent="0.25">
      <c r="J2636" s="45"/>
      <c r="K2636" s="45"/>
      <c r="L2636" s="45"/>
      <c r="M2636" s="45"/>
      <c r="N2636" s="45"/>
      <c r="O2636" s="45"/>
      <c r="P2636" s="45"/>
      <c r="Q2636" s="45"/>
      <c r="R2636" s="45"/>
      <c r="AO2636" s="34"/>
      <c r="AP2636" s="34"/>
      <c r="AQ2636" s="34"/>
      <c r="AR2636" s="34"/>
    </row>
    <row r="2637" spans="10:44" x14ac:dyDescent="0.25">
      <c r="J2637" s="45"/>
      <c r="K2637" s="45"/>
      <c r="L2637" s="45"/>
      <c r="M2637" s="45"/>
      <c r="N2637" s="45"/>
      <c r="O2637" s="45"/>
      <c r="P2637" s="45"/>
      <c r="Q2637" s="45"/>
      <c r="R2637" s="45"/>
      <c r="AO2637" s="34"/>
      <c r="AP2637" s="34"/>
      <c r="AQ2637" s="34"/>
      <c r="AR2637" s="34"/>
    </row>
    <row r="2638" spans="10:44" x14ac:dyDescent="0.25">
      <c r="J2638" s="45"/>
      <c r="K2638" s="45"/>
      <c r="L2638" s="45"/>
      <c r="M2638" s="45"/>
      <c r="N2638" s="45"/>
      <c r="O2638" s="45"/>
      <c r="P2638" s="45"/>
      <c r="Q2638" s="45"/>
      <c r="R2638" s="45"/>
      <c r="AO2638" s="34"/>
      <c r="AP2638" s="34"/>
      <c r="AQ2638" s="34"/>
      <c r="AR2638" s="34"/>
    </row>
    <row r="2639" spans="10:44" x14ac:dyDescent="0.25">
      <c r="J2639" s="45"/>
      <c r="K2639" s="45"/>
      <c r="L2639" s="45"/>
      <c r="M2639" s="45"/>
      <c r="N2639" s="45"/>
      <c r="O2639" s="45"/>
      <c r="P2639" s="45"/>
      <c r="Q2639" s="45"/>
      <c r="R2639" s="45"/>
      <c r="AO2639" s="34"/>
      <c r="AP2639" s="34"/>
      <c r="AQ2639" s="34"/>
      <c r="AR2639" s="34"/>
    </row>
    <row r="2640" spans="10:44" x14ac:dyDescent="0.25">
      <c r="J2640" s="45"/>
      <c r="K2640" s="45"/>
      <c r="L2640" s="45"/>
      <c r="M2640" s="45"/>
      <c r="N2640" s="45"/>
      <c r="O2640" s="45"/>
      <c r="P2640" s="45"/>
      <c r="Q2640" s="45"/>
      <c r="R2640" s="45"/>
      <c r="AO2640" s="34"/>
      <c r="AP2640" s="34"/>
      <c r="AQ2640" s="34"/>
      <c r="AR2640" s="34"/>
    </row>
    <row r="2641" spans="10:44" x14ac:dyDescent="0.25">
      <c r="J2641" s="45"/>
      <c r="K2641" s="45"/>
      <c r="L2641" s="45"/>
      <c r="M2641" s="45"/>
      <c r="N2641" s="45"/>
      <c r="O2641" s="45"/>
      <c r="P2641" s="45"/>
      <c r="Q2641" s="45"/>
      <c r="R2641" s="45"/>
      <c r="AO2641" s="34"/>
      <c r="AP2641" s="34"/>
      <c r="AQ2641" s="34"/>
      <c r="AR2641" s="34"/>
    </row>
    <row r="2642" spans="10:44" x14ac:dyDescent="0.25">
      <c r="J2642" s="45"/>
      <c r="K2642" s="45"/>
      <c r="L2642" s="45"/>
      <c r="M2642" s="45"/>
      <c r="N2642" s="45"/>
      <c r="O2642" s="45"/>
      <c r="P2642" s="45"/>
      <c r="Q2642" s="45"/>
      <c r="R2642" s="45"/>
      <c r="AO2642" s="34"/>
      <c r="AP2642" s="34"/>
      <c r="AQ2642" s="34"/>
      <c r="AR2642" s="34"/>
    </row>
    <row r="2643" spans="10:44" x14ac:dyDescent="0.25">
      <c r="J2643" s="45"/>
      <c r="K2643" s="45"/>
      <c r="L2643" s="45"/>
      <c r="M2643" s="45"/>
      <c r="N2643" s="45"/>
      <c r="O2643" s="45"/>
      <c r="P2643" s="45"/>
      <c r="Q2643" s="45"/>
      <c r="R2643" s="45"/>
      <c r="AO2643" s="34"/>
      <c r="AP2643" s="34"/>
      <c r="AQ2643" s="34"/>
      <c r="AR2643" s="34"/>
    </row>
    <row r="2644" spans="10:44" x14ac:dyDescent="0.25">
      <c r="J2644" s="45"/>
      <c r="K2644" s="45"/>
      <c r="L2644" s="45"/>
      <c r="M2644" s="45"/>
      <c r="N2644" s="45"/>
      <c r="O2644" s="45"/>
      <c r="P2644" s="45"/>
      <c r="Q2644" s="45"/>
      <c r="R2644" s="45"/>
      <c r="AO2644" s="34"/>
      <c r="AP2644" s="34"/>
      <c r="AQ2644" s="34"/>
      <c r="AR2644" s="34"/>
    </row>
    <row r="2645" spans="10:44" x14ac:dyDescent="0.25">
      <c r="J2645" s="45"/>
      <c r="K2645" s="45"/>
      <c r="L2645" s="45"/>
      <c r="M2645" s="45"/>
      <c r="N2645" s="45"/>
      <c r="O2645" s="45"/>
      <c r="P2645" s="45"/>
      <c r="Q2645" s="45"/>
      <c r="R2645" s="45"/>
      <c r="AO2645" s="34"/>
      <c r="AP2645" s="34"/>
      <c r="AQ2645" s="34"/>
      <c r="AR2645" s="34"/>
    </row>
    <row r="2646" spans="10:44" x14ac:dyDescent="0.25">
      <c r="J2646" s="45"/>
      <c r="K2646" s="45"/>
      <c r="L2646" s="45"/>
      <c r="M2646" s="45"/>
      <c r="N2646" s="45"/>
      <c r="O2646" s="45"/>
      <c r="P2646" s="45"/>
      <c r="Q2646" s="45"/>
      <c r="R2646" s="45"/>
      <c r="AO2646" s="34"/>
      <c r="AP2646" s="34"/>
      <c r="AQ2646" s="34"/>
      <c r="AR2646" s="34"/>
    </row>
    <row r="2647" spans="10:44" x14ac:dyDescent="0.25">
      <c r="J2647" s="45"/>
      <c r="K2647" s="45"/>
      <c r="L2647" s="45"/>
      <c r="M2647" s="45"/>
      <c r="N2647" s="45"/>
      <c r="O2647" s="45"/>
      <c r="P2647" s="45"/>
      <c r="Q2647" s="45"/>
      <c r="R2647" s="45"/>
      <c r="AO2647" s="34"/>
      <c r="AP2647" s="34"/>
      <c r="AQ2647" s="34"/>
      <c r="AR2647" s="34"/>
    </row>
    <row r="2648" spans="10:44" x14ac:dyDescent="0.25">
      <c r="J2648" s="45"/>
      <c r="K2648" s="45"/>
      <c r="L2648" s="45"/>
      <c r="M2648" s="45"/>
      <c r="N2648" s="45"/>
      <c r="O2648" s="45"/>
      <c r="P2648" s="45"/>
      <c r="Q2648" s="45"/>
      <c r="R2648" s="45"/>
      <c r="AO2648" s="34"/>
      <c r="AP2648" s="34"/>
      <c r="AQ2648" s="34"/>
      <c r="AR2648" s="34"/>
    </row>
    <row r="2649" spans="10:44" x14ac:dyDescent="0.25">
      <c r="J2649" s="45"/>
      <c r="K2649" s="45"/>
      <c r="L2649" s="45"/>
      <c r="M2649" s="45"/>
      <c r="N2649" s="45"/>
      <c r="O2649" s="45"/>
      <c r="P2649" s="45"/>
      <c r="Q2649" s="45"/>
      <c r="R2649" s="45"/>
      <c r="AO2649" s="34"/>
      <c r="AP2649" s="34"/>
      <c r="AQ2649" s="34"/>
      <c r="AR2649" s="34"/>
    </row>
    <row r="2650" spans="10:44" x14ac:dyDescent="0.25">
      <c r="J2650" s="45"/>
      <c r="K2650" s="45"/>
      <c r="L2650" s="45"/>
      <c r="M2650" s="45"/>
      <c r="N2650" s="45"/>
      <c r="O2650" s="45"/>
      <c r="P2650" s="45"/>
      <c r="Q2650" s="45"/>
      <c r="R2650" s="45"/>
      <c r="AO2650" s="34"/>
      <c r="AP2650" s="34"/>
      <c r="AQ2650" s="34"/>
      <c r="AR2650" s="34"/>
    </row>
    <row r="2651" spans="10:44" x14ac:dyDescent="0.25">
      <c r="J2651" s="45"/>
      <c r="K2651" s="45"/>
      <c r="L2651" s="45"/>
      <c r="M2651" s="45"/>
      <c r="N2651" s="45"/>
      <c r="O2651" s="45"/>
      <c r="P2651" s="45"/>
      <c r="Q2651" s="45"/>
      <c r="R2651" s="45"/>
      <c r="AO2651" s="34"/>
      <c r="AP2651" s="34"/>
      <c r="AQ2651" s="34"/>
      <c r="AR2651" s="34"/>
    </row>
    <row r="2652" spans="10:44" x14ac:dyDescent="0.25">
      <c r="J2652" s="45"/>
      <c r="K2652" s="45"/>
      <c r="L2652" s="45"/>
      <c r="M2652" s="45"/>
      <c r="N2652" s="45"/>
      <c r="O2652" s="45"/>
      <c r="P2652" s="45"/>
      <c r="Q2652" s="45"/>
      <c r="R2652" s="45"/>
      <c r="AO2652" s="34"/>
      <c r="AP2652" s="34"/>
      <c r="AQ2652" s="34"/>
      <c r="AR2652" s="34"/>
    </row>
    <row r="2653" spans="10:44" x14ac:dyDescent="0.25">
      <c r="J2653" s="45"/>
      <c r="K2653" s="45"/>
      <c r="L2653" s="45"/>
      <c r="M2653" s="45"/>
      <c r="N2653" s="45"/>
      <c r="O2653" s="45"/>
      <c r="P2653" s="45"/>
      <c r="Q2653" s="45"/>
      <c r="R2653" s="45"/>
      <c r="AO2653" s="34"/>
      <c r="AP2653" s="34"/>
      <c r="AQ2653" s="34"/>
      <c r="AR2653" s="34"/>
    </row>
    <row r="2654" spans="10:44" x14ac:dyDescent="0.25">
      <c r="J2654" s="45"/>
      <c r="K2654" s="45"/>
      <c r="L2654" s="45"/>
      <c r="M2654" s="45"/>
      <c r="N2654" s="45"/>
      <c r="O2654" s="45"/>
      <c r="P2654" s="45"/>
      <c r="Q2654" s="45"/>
      <c r="R2654" s="45"/>
      <c r="AO2654" s="34"/>
      <c r="AP2654" s="34"/>
      <c r="AQ2654" s="34"/>
      <c r="AR2654" s="34"/>
    </row>
    <row r="2655" spans="10:44" x14ac:dyDescent="0.25">
      <c r="J2655" s="45"/>
      <c r="K2655" s="45"/>
      <c r="L2655" s="45"/>
      <c r="M2655" s="45"/>
      <c r="N2655" s="45"/>
      <c r="O2655" s="45"/>
      <c r="P2655" s="45"/>
      <c r="Q2655" s="45"/>
      <c r="R2655" s="45"/>
      <c r="AO2655" s="34"/>
      <c r="AP2655" s="34"/>
      <c r="AQ2655" s="34"/>
      <c r="AR2655" s="34"/>
    </row>
    <row r="2656" spans="10:44" x14ac:dyDescent="0.25">
      <c r="J2656" s="45"/>
      <c r="K2656" s="45"/>
      <c r="L2656" s="45"/>
      <c r="M2656" s="45"/>
      <c r="N2656" s="45"/>
      <c r="O2656" s="45"/>
      <c r="P2656" s="45"/>
      <c r="Q2656" s="45"/>
      <c r="R2656" s="45"/>
      <c r="AO2656" s="34"/>
      <c r="AP2656" s="34"/>
      <c r="AQ2656" s="34"/>
      <c r="AR2656" s="34"/>
    </row>
    <row r="2657" spans="10:44" x14ac:dyDescent="0.25">
      <c r="J2657" s="45"/>
      <c r="K2657" s="45"/>
      <c r="L2657" s="45"/>
      <c r="M2657" s="45"/>
      <c r="N2657" s="45"/>
      <c r="O2657" s="45"/>
      <c r="P2657" s="45"/>
      <c r="Q2657" s="45"/>
      <c r="R2657" s="45"/>
      <c r="AO2657" s="34"/>
      <c r="AP2657" s="34"/>
      <c r="AQ2657" s="34"/>
      <c r="AR2657" s="34"/>
    </row>
    <row r="2658" spans="10:44" x14ac:dyDescent="0.25">
      <c r="J2658" s="45"/>
      <c r="K2658" s="45"/>
      <c r="L2658" s="45"/>
      <c r="M2658" s="45"/>
      <c r="N2658" s="45"/>
      <c r="O2658" s="45"/>
      <c r="P2658" s="45"/>
      <c r="Q2658" s="45"/>
      <c r="R2658" s="45"/>
      <c r="AO2658" s="34"/>
      <c r="AP2658" s="34"/>
      <c r="AQ2658" s="34"/>
      <c r="AR2658" s="34"/>
    </row>
    <row r="2659" spans="10:44" x14ac:dyDescent="0.25">
      <c r="J2659" s="45"/>
      <c r="K2659" s="45"/>
      <c r="L2659" s="45"/>
      <c r="M2659" s="45"/>
      <c r="N2659" s="45"/>
      <c r="O2659" s="45"/>
      <c r="P2659" s="45"/>
      <c r="Q2659" s="45"/>
      <c r="R2659" s="45"/>
      <c r="AO2659" s="34"/>
      <c r="AP2659" s="34"/>
      <c r="AQ2659" s="34"/>
      <c r="AR2659" s="34"/>
    </row>
    <row r="2660" spans="10:44" x14ac:dyDescent="0.25">
      <c r="J2660" s="45"/>
      <c r="K2660" s="45"/>
      <c r="L2660" s="45"/>
      <c r="M2660" s="45"/>
      <c r="N2660" s="45"/>
      <c r="O2660" s="45"/>
      <c r="P2660" s="45"/>
      <c r="Q2660" s="45"/>
      <c r="R2660" s="45"/>
      <c r="AO2660" s="34"/>
      <c r="AP2660" s="34"/>
      <c r="AQ2660" s="34"/>
      <c r="AR2660" s="34"/>
    </row>
    <row r="2661" spans="10:44" x14ac:dyDescent="0.25">
      <c r="J2661" s="45"/>
      <c r="K2661" s="45"/>
      <c r="L2661" s="45"/>
      <c r="M2661" s="45"/>
      <c r="N2661" s="45"/>
      <c r="O2661" s="45"/>
      <c r="P2661" s="45"/>
      <c r="Q2661" s="45"/>
      <c r="R2661" s="45"/>
      <c r="AO2661" s="34"/>
      <c r="AP2661" s="34"/>
      <c r="AQ2661" s="34"/>
      <c r="AR2661" s="34"/>
    </row>
    <row r="2662" spans="10:44" x14ac:dyDescent="0.25">
      <c r="J2662" s="45"/>
      <c r="K2662" s="45"/>
      <c r="L2662" s="45"/>
      <c r="M2662" s="45"/>
      <c r="N2662" s="45"/>
      <c r="O2662" s="45"/>
      <c r="P2662" s="45"/>
      <c r="Q2662" s="45"/>
      <c r="R2662" s="45"/>
      <c r="AO2662" s="34"/>
      <c r="AP2662" s="34"/>
      <c r="AQ2662" s="34"/>
      <c r="AR2662" s="34"/>
    </row>
    <row r="2663" spans="10:44" x14ac:dyDescent="0.25">
      <c r="J2663" s="45"/>
      <c r="K2663" s="45"/>
      <c r="L2663" s="45"/>
      <c r="M2663" s="45"/>
      <c r="N2663" s="45"/>
      <c r="O2663" s="45"/>
      <c r="P2663" s="45"/>
      <c r="Q2663" s="45"/>
      <c r="R2663" s="45"/>
      <c r="AO2663" s="34"/>
      <c r="AP2663" s="34"/>
      <c r="AQ2663" s="34"/>
      <c r="AR2663" s="34"/>
    </row>
    <row r="2664" spans="10:44" x14ac:dyDescent="0.25">
      <c r="J2664" s="45"/>
      <c r="K2664" s="45"/>
      <c r="L2664" s="45"/>
      <c r="M2664" s="45"/>
      <c r="N2664" s="45"/>
      <c r="O2664" s="45"/>
      <c r="P2664" s="45"/>
      <c r="Q2664" s="45"/>
      <c r="R2664" s="45"/>
      <c r="AO2664" s="34"/>
      <c r="AP2664" s="34"/>
      <c r="AQ2664" s="34"/>
      <c r="AR2664" s="34"/>
    </row>
    <row r="2665" spans="10:44" x14ac:dyDescent="0.25">
      <c r="J2665" s="45"/>
      <c r="K2665" s="45"/>
      <c r="L2665" s="45"/>
      <c r="M2665" s="45"/>
      <c r="N2665" s="45"/>
      <c r="O2665" s="45"/>
      <c r="P2665" s="45"/>
      <c r="Q2665" s="45"/>
      <c r="R2665" s="45"/>
      <c r="AO2665" s="34"/>
      <c r="AP2665" s="34"/>
      <c r="AQ2665" s="34"/>
      <c r="AR2665" s="34"/>
    </row>
    <row r="2666" spans="10:44" x14ac:dyDescent="0.25">
      <c r="J2666" s="45"/>
      <c r="K2666" s="45"/>
      <c r="L2666" s="45"/>
      <c r="M2666" s="45"/>
      <c r="N2666" s="45"/>
      <c r="O2666" s="45"/>
      <c r="P2666" s="45"/>
      <c r="Q2666" s="45"/>
      <c r="R2666" s="45"/>
      <c r="AO2666" s="34"/>
      <c r="AP2666" s="34"/>
      <c r="AQ2666" s="34"/>
      <c r="AR2666" s="34"/>
    </row>
    <row r="2667" spans="10:44" x14ac:dyDescent="0.25">
      <c r="J2667" s="45"/>
      <c r="K2667" s="45"/>
      <c r="L2667" s="45"/>
      <c r="M2667" s="45"/>
      <c r="N2667" s="45"/>
      <c r="O2667" s="45"/>
      <c r="P2667" s="45"/>
      <c r="Q2667" s="45"/>
      <c r="R2667" s="45"/>
      <c r="AO2667" s="34"/>
      <c r="AP2667" s="34"/>
      <c r="AQ2667" s="34"/>
      <c r="AR2667" s="34"/>
    </row>
    <row r="2668" spans="10:44" x14ac:dyDescent="0.25">
      <c r="J2668" s="45"/>
      <c r="K2668" s="45"/>
      <c r="L2668" s="45"/>
      <c r="M2668" s="45"/>
      <c r="N2668" s="45"/>
      <c r="O2668" s="45"/>
      <c r="P2668" s="45"/>
      <c r="Q2668" s="45"/>
      <c r="R2668" s="45"/>
      <c r="AO2668" s="34"/>
      <c r="AP2668" s="34"/>
      <c r="AQ2668" s="34"/>
      <c r="AR2668" s="34"/>
    </row>
    <row r="2669" spans="10:44" x14ac:dyDescent="0.25">
      <c r="J2669" s="45"/>
      <c r="K2669" s="45"/>
      <c r="L2669" s="45"/>
      <c r="M2669" s="45"/>
      <c r="N2669" s="45"/>
      <c r="O2669" s="45"/>
      <c r="P2669" s="45"/>
      <c r="Q2669" s="45"/>
      <c r="R2669" s="45"/>
      <c r="AO2669" s="34"/>
      <c r="AP2669" s="34"/>
      <c r="AQ2669" s="34"/>
      <c r="AR2669" s="34"/>
    </row>
    <row r="2670" spans="10:44" x14ac:dyDescent="0.25">
      <c r="J2670" s="45"/>
      <c r="K2670" s="45"/>
      <c r="L2670" s="45"/>
      <c r="M2670" s="45"/>
      <c r="N2670" s="45"/>
      <c r="O2670" s="45"/>
      <c r="P2670" s="45"/>
      <c r="Q2670" s="45"/>
      <c r="R2670" s="45"/>
      <c r="AO2670" s="34"/>
      <c r="AP2670" s="34"/>
      <c r="AQ2670" s="34"/>
      <c r="AR2670" s="34"/>
    </row>
    <row r="2671" spans="10:44" x14ac:dyDescent="0.25">
      <c r="J2671" s="45"/>
      <c r="K2671" s="45"/>
      <c r="L2671" s="45"/>
      <c r="M2671" s="45"/>
      <c r="N2671" s="45"/>
      <c r="O2671" s="45"/>
      <c r="P2671" s="45"/>
      <c r="Q2671" s="45"/>
      <c r="R2671" s="45"/>
      <c r="AO2671" s="34"/>
      <c r="AP2671" s="34"/>
      <c r="AQ2671" s="34"/>
      <c r="AR2671" s="34"/>
    </row>
    <row r="2672" spans="10:44" x14ac:dyDescent="0.25">
      <c r="J2672" s="45"/>
      <c r="K2672" s="45"/>
      <c r="L2672" s="45"/>
      <c r="M2672" s="45"/>
      <c r="N2672" s="45"/>
      <c r="O2672" s="45"/>
      <c r="P2672" s="45"/>
      <c r="Q2672" s="45"/>
      <c r="R2672" s="45"/>
      <c r="AO2672" s="34"/>
      <c r="AP2672" s="34"/>
      <c r="AQ2672" s="34"/>
      <c r="AR2672" s="34"/>
    </row>
    <row r="2673" spans="10:44" x14ac:dyDescent="0.25">
      <c r="J2673" s="45"/>
      <c r="K2673" s="45"/>
      <c r="L2673" s="45"/>
      <c r="M2673" s="45"/>
      <c r="N2673" s="45"/>
      <c r="O2673" s="45"/>
      <c r="P2673" s="45"/>
      <c r="Q2673" s="45"/>
      <c r="R2673" s="45"/>
      <c r="AO2673" s="34"/>
      <c r="AP2673" s="34"/>
      <c r="AQ2673" s="34"/>
      <c r="AR2673" s="34"/>
    </row>
    <row r="2674" spans="10:44" x14ac:dyDescent="0.25">
      <c r="J2674" s="45"/>
      <c r="K2674" s="45"/>
      <c r="L2674" s="45"/>
      <c r="M2674" s="45"/>
      <c r="N2674" s="45"/>
      <c r="O2674" s="45"/>
      <c r="P2674" s="45"/>
      <c r="Q2674" s="45"/>
      <c r="R2674" s="45"/>
      <c r="AO2674" s="34"/>
      <c r="AP2674" s="34"/>
      <c r="AQ2674" s="34"/>
      <c r="AR2674" s="34"/>
    </row>
    <row r="2675" spans="10:44" x14ac:dyDescent="0.25">
      <c r="J2675" s="45"/>
      <c r="K2675" s="45"/>
      <c r="L2675" s="45"/>
      <c r="M2675" s="45"/>
      <c r="N2675" s="45"/>
      <c r="O2675" s="45"/>
      <c r="P2675" s="45"/>
      <c r="Q2675" s="45"/>
      <c r="R2675" s="45"/>
      <c r="AO2675" s="34"/>
      <c r="AP2675" s="34"/>
      <c r="AQ2675" s="34"/>
      <c r="AR2675" s="34"/>
    </row>
    <row r="2676" spans="10:44" x14ac:dyDescent="0.25">
      <c r="J2676" s="45"/>
      <c r="K2676" s="45"/>
      <c r="L2676" s="45"/>
      <c r="M2676" s="45"/>
      <c r="N2676" s="45"/>
      <c r="O2676" s="45"/>
      <c r="P2676" s="45"/>
      <c r="Q2676" s="45"/>
      <c r="R2676" s="45"/>
      <c r="AO2676" s="34"/>
      <c r="AP2676" s="34"/>
      <c r="AQ2676" s="34"/>
      <c r="AR2676" s="34"/>
    </row>
    <row r="2677" spans="10:44" x14ac:dyDescent="0.25">
      <c r="J2677" s="45"/>
      <c r="K2677" s="45"/>
      <c r="L2677" s="45"/>
      <c r="M2677" s="45"/>
      <c r="N2677" s="45"/>
      <c r="O2677" s="45"/>
      <c r="P2677" s="45"/>
      <c r="Q2677" s="45"/>
      <c r="R2677" s="45"/>
      <c r="AO2677" s="34"/>
      <c r="AP2677" s="34"/>
      <c r="AQ2677" s="34"/>
      <c r="AR2677" s="34"/>
    </row>
    <row r="2678" spans="10:44" x14ac:dyDescent="0.25">
      <c r="J2678" s="45"/>
      <c r="K2678" s="45"/>
      <c r="L2678" s="45"/>
      <c r="M2678" s="45"/>
      <c r="N2678" s="45"/>
      <c r="O2678" s="45"/>
      <c r="P2678" s="45"/>
      <c r="Q2678" s="45"/>
      <c r="R2678" s="45"/>
      <c r="AO2678" s="34"/>
      <c r="AP2678" s="34"/>
      <c r="AQ2678" s="34"/>
      <c r="AR2678" s="34"/>
    </row>
    <row r="2679" spans="10:44" x14ac:dyDescent="0.25">
      <c r="J2679" s="45"/>
      <c r="K2679" s="45"/>
      <c r="L2679" s="45"/>
      <c r="M2679" s="45"/>
      <c r="N2679" s="45"/>
      <c r="O2679" s="45"/>
      <c r="P2679" s="45"/>
      <c r="Q2679" s="45"/>
      <c r="R2679" s="45"/>
      <c r="AO2679" s="34"/>
      <c r="AP2679" s="34"/>
      <c r="AQ2679" s="34"/>
      <c r="AR2679" s="34"/>
    </row>
    <row r="2680" spans="10:44" x14ac:dyDescent="0.25">
      <c r="J2680" s="45"/>
      <c r="K2680" s="45"/>
      <c r="L2680" s="45"/>
      <c r="M2680" s="45"/>
      <c r="N2680" s="45"/>
      <c r="O2680" s="45"/>
      <c r="P2680" s="45"/>
      <c r="Q2680" s="45"/>
      <c r="R2680" s="45"/>
      <c r="AO2680" s="34"/>
      <c r="AP2680" s="34"/>
      <c r="AQ2680" s="34"/>
      <c r="AR2680" s="34"/>
    </row>
    <row r="2681" spans="10:44" x14ac:dyDescent="0.25">
      <c r="J2681" s="45"/>
      <c r="K2681" s="45"/>
      <c r="L2681" s="45"/>
      <c r="M2681" s="45"/>
      <c r="N2681" s="45"/>
      <c r="O2681" s="45"/>
      <c r="P2681" s="45"/>
      <c r="Q2681" s="45"/>
      <c r="R2681" s="45"/>
      <c r="AO2681" s="34"/>
      <c r="AP2681" s="34"/>
      <c r="AQ2681" s="34"/>
      <c r="AR2681" s="34"/>
    </row>
    <row r="2682" spans="10:44" x14ac:dyDescent="0.25">
      <c r="J2682" s="45"/>
      <c r="K2682" s="45"/>
      <c r="L2682" s="45"/>
      <c r="M2682" s="45"/>
      <c r="N2682" s="45"/>
      <c r="O2682" s="45"/>
      <c r="P2682" s="45"/>
      <c r="Q2682" s="45"/>
      <c r="R2682" s="45"/>
      <c r="AO2682" s="34"/>
      <c r="AP2682" s="34"/>
      <c r="AQ2682" s="34"/>
      <c r="AR2682" s="34"/>
    </row>
    <row r="2683" spans="10:44" x14ac:dyDescent="0.25">
      <c r="J2683" s="45"/>
      <c r="K2683" s="45"/>
      <c r="L2683" s="45"/>
      <c r="M2683" s="45"/>
      <c r="N2683" s="45"/>
      <c r="O2683" s="45"/>
      <c r="P2683" s="45"/>
      <c r="Q2683" s="45"/>
      <c r="R2683" s="45"/>
      <c r="AO2683" s="34"/>
      <c r="AP2683" s="34"/>
      <c r="AQ2683" s="34"/>
      <c r="AR2683" s="34"/>
    </row>
    <row r="2684" spans="10:44" x14ac:dyDescent="0.25">
      <c r="J2684" s="45"/>
      <c r="K2684" s="45"/>
      <c r="L2684" s="45"/>
      <c r="M2684" s="45"/>
      <c r="N2684" s="45"/>
      <c r="O2684" s="45"/>
      <c r="P2684" s="45"/>
      <c r="Q2684" s="45"/>
      <c r="R2684" s="45"/>
      <c r="AO2684" s="34"/>
      <c r="AP2684" s="34"/>
      <c r="AQ2684" s="34"/>
      <c r="AR2684" s="34"/>
    </row>
    <row r="2685" spans="10:44" x14ac:dyDescent="0.25">
      <c r="J2685" s="45"/>
      <c r="K2685" s="45"/>
      <c r="L2685" s="45"/>
      <c r="M2685" s="45"/>
      <c r="N2685" s="45"/>
      <c r="O2685" s="45"/>
      <c r="P2685" s="45"/>
      <c r="Q2685" s="45"/>
      <c r="R2685" s="45"/>
      <c r="AO2685" s="34"/>
      <c r="AP2685" s="34"/>
      <c r="AQ2685" s="34"/>
      <c r="AR2685" s="34"/>
    </row>
    <row r="2686" spans="10:44" x14ac:dyDescent="0.25">
      <c r="J2686" s="45"/>
      <c r="K2686" s="45"/>
      <c r="L2686" s="45"/>
      <c r="M2686" s="45"/>
      <c r="N2686" s="45"/>
      <c r="O2686" s="45"/>
      <c r="P2686" s="45"/>
      <c r="Q2686" s="45"/>
      <c r="R2686" s="45"/>
      <c r="AO2686" s="34"/>
      <c r="AP2686" s="34"/>
      <c r="AQ2686" s="34"/>
      <c r="AR2686" s="34"/>
    </row>
    <row r="2687" spans="10:44" x14ac:dyDescent="0.25">
      <c r="J2687" s="45"/>
      <c r="K2687" s="45"/>
      <c r="L2687" s="45"/>
      <c r="M2687" s="45"/>
      <c r="N2687" s="45"/>
      <c r="O2687" s="45"/>
      <c r="P2687" s="45"/>
      <c r="Q2687" s="45"/>
      <c r="R2687" s="45"/>
      <c r="AO2687" s="34"/>
      <c r="AP2687" s="34"/>
      <c r="AQ2687" s="34"/>
      <c r="AR2687" s="34"/>
    </row>
    <row r="2688" spans="10:44" x14ac:dyDescent="0.25">
      <c r="J2688" s="45"/>
      <c r="K2688" s="45"/>
      <c r="L2688" s="45"/>
      <c r="M2688" s="45"/>
      <c r="N2688" s="45"/>
      <c r="O2688" s="45"/>
      <c r="P2688" s="45"/>
      <c r="Q2688" s="45"/>
      <c r="R2688" s="45"/>
      <c r="AO2688" s="34"/>
      <c r="AP2688" s="34"/>
      <c r="AQ2688" s="34"/>
      <c r="AR2688" s="34"/>
    </row>
    <row r="2689" spans="10:44" x14ac:dyDescent="0.25">
      <c r="J2689" s="45"/>
      <c r="K2689" s="45"/>
      <c r="L2689" s="45"/>
      <c r="M2689" s="45"/>
      <c r="N2689" s="45"/>
      <c r="O2689" s="45"/>
      <c r="P2689" s="45"/>
      <c r="Q2689" s="45"/>
      <c r="R2689" s="45"/>
      <c r="AO2689" s="34"/>
      <c r="AP2689" s="34"/>
      <c r="AQ2689" s="34"/>
      <c r="AR2689" s="34"/>
    </row>
    <row r="2690" spans="10:44" x14ac:dyDescent="0.25">
      <c r="J2690" s="45"/>
      <c r="K2690" s="45"/>
      <c r="L2690" s="45"/>
      <c r="M2690" s="45"/>
      <c r="N2690" s="45"/>
      <c r="O2690" s="45"/>
      <c r="P2690" s="45"/>
      <c r="Q2690" s="45"/>
      <c r="R2690" s="45"/>
      <c r="AO2690" s="34"/>
      <c r="AP2690" s="34"/>
      <c r="AQ2690" s="34"/>
      <c r="AR2690" s="34"/>
    </row>
    <row r="2691" spans="10:44" x14ac:dyDescent="0.25">
      <c r="J2691" s="45"/>
      <c r="K2691" s="45"/>
      <c r="L2691" s="45"/>
      <c r="M2691" s="45"/>
      <c r="N2691" s="45"/>
      <c r="O2691" s="45"/>
      <c r="P2691" s="45"/>
      <c r="Q2691" s="45"/>
      <c r="R2691" s="45"/>
      <c r="AO2691" s="34"/>
      <c r="AP2691" s="34"/>
      <c r="AQ2691" s="34"/>
      <c r="AR2691" s="34"/>
    </row>
    <row r="2692" spans="10:44" x14ac:dyDescent="0.25">
      <c r="J2692" s="45"/>
      <c r="K2692" s="45"/>
      <c r="L2692" s="45"/>
      <c r="M2692" s="45"/>
      <c r="N2692" s="45"/>
      <c r="O2692" s="45"/>
      <c r="P2692" s="45"/>
      <c r="Q2692" s="45"/>
      <c r="R2692" s="45"/>
      <c r="AO2692" s="34"/>
      <c r="AP2692" s="34"/>
      <c r="AQ2692" s="34"/>
      <c r="AR2692" s="34"/>
    </row>
    <row r="2693" spans="10:44" x14ac:dyDescent="0.25">
      <c r="J2693" s="45"/>
      <c r="K2693" s="45"/>
      <c r="L2693" s="45"/>
      <c r="M2693" s="45"/>
      <c r="N2693" s="45"/>
      <c r="O2693" s="45"/>
      <c r="P2693" s="45"/>
      <c r="Q2693" s="45"/>
      <c r="R2693" s="45"/>
      <c r="AO2693" s="34"/>
      <c r="AP2693" s="34"/>
      <c r="AQ2693" s="34"/>
      <c r="AR2693" s="34"/>
    </row>
    <row r="2694" spans="10:44" x14ac:dyDescent="0.25">
      <c r="J2694" s="45"/>
      <c r="K2694" s="45"/>
      <c r="L2694" s="45"/>
      <c r="M2694" s="45"/>
      <c r="N2694" s="45"/>
      <c r="O2694" s="45"/>
      <c r="P2694" s="45"/>
      <c r="Q2694" s="45"/>
      <c r="R2694" s="45"/>
      <c r="AO2694" s="34"/>
      <c r="AP2694" s="34"/>
      <c r="AQ2694" s="34"/>
      <c r="AR2694" s="34"/>
    </row>
    <row r="2695" spans="10:44" x14ac:dyDescent="0.25">
      <c r="J2695" s="45"/>
      <c r="K2695" s="45"/>
      <c r="L2695" s="45"/>
      <c r="M2695" s="45"/>
      <c r="N2695" s="45"/>
      <c r="O2695" s="45"/>
      <c r="P2695" s="45"/>
      <c r="Q2695" s="45"/>
      <c r="R2695" s="45"/>
      <c r="AO2695" s="34"/>
      <c r="AP2695" s="34"/>
      <c r="AQ2695" s="34"/>
      <c r="AR2695" s="34"/>
    </row>
    <row r="2696" spans="10:44" x14ac:dyDescent="0.25">
      <c r="J2696" s="45"/>
      <c r="K2696" s="45"/>
      <c r="L2696" s="45"/>
      <c r="M2696" s="45"/>
      <c r="N2696" s="45"/>
      <c r="O2696" s="45"/>
      <c r="P2696" s="45"/>
      <c r="Q2696" s="45"/>
      <c r="R2696" s="45"/>
      <c r="AO2696" s="34"/>
      <c r="AP2696" s="34"/>
      <c r="AQ2696" s="34"/>
      <c r="AR2696" s="34"/>
    </row>
    <row r="2697" spans="10:44" x14ac:dyDescent="0.25">
      <c r="J2697" s="45"/>
      <c r="K2697" s="45"/>
      <c r="L2697" s="45"/>
      <c r="M2697" s="45"/>
      <c r="N2697" s="45"/>
      <c r="O2697" s="45"/>
      <c r="P2697" s="45"/>
      <c r="Q2697" s="45"/>
      <c r="R2697" s="45"/>
      <c r="AO2697" s="34"/>
      <c r="AP2697" s="34"/>
      <c r="AQ2697" s="34"/>
      <c r="AR2697" s="34"/>
    </row>
    <row r="2698" spans="10:44" x14ac:dyDescent="0.25">
      <c r="J2698" s="45"/>
      <c r="K2698" s="45"/>
      <c r="L2698" s="45"/>
      <c r="M2698" s="45"/>
      <c r="N2698" s="45"/>
      <c r="O2698" s="45"/>
      <c r="P2698" s="45"/>
      <c r="Q2698" s="45"/>
      <c r="R2698" s="45"/>
      <c r="AO2698" s="34"/>
      <c r="AP2698" s="34"/>
      <c r="AQ2698" s="34"/>
      <c r="AR2698" s="34"/>
    </row>
    <row r="2699" spans="10:44" x14ac:dyDescent="0.25">
      <c r="J2699" s="45"/>
      <c r="K2699" s="45"/>
      <c r="L2699" s="45"/>
      <c r="M2699" s="45"/>
      <c r="N2699" s="45"/>
      <c r="O2699" s="45"/>
      <c r="P2699" s="45"/>
      <c r="Q2699" s="45"/>
      <c r="R2699" s="45"/>
      <c r="AO2699" s="34"/>
      <c r="AP2699" s="34"/>
      <c r="AQ2699" s="34"/>
      <c r="AR2699" s="34"/>
    </row>
    <row r="2700" spans="10:44" x14ac:dyDescent="0.25">
      <c r="J2700" s="45"/>
      <c r="K2700" s="45"/>
      <c r="L2700" s="45"/>
      <c r="M2700" s="45"/>
      <c r="N2700" s="45"/>
      <c r="O2700" s="45"/>
      <c r="P2700" s="45"/>
      <c r="Q2700" s="45"/>
      <c r="R2700" s="45"/>
      <c r="AO2700" s="34"/>
      <c r="AP2700" s="34"/>
      <c r="AQ2700" s="34"/>
      <c r="AR2700" s="34"/>
    </row>
    <row r="2701" spans="10:44" x14ac:dyDescent="0.25">
      <c r="J2701" s="45"/>
      <c r="K2701" s="45"/>
      <c r="L2701" s="45"/>
      <c r="M2701" s="45"/>
      <c r="N2701" s="45"/>
      <c r="O2701" s="45"/>
      <c r="P2701" s="45"/>
      <c r="Q2701" s="45"/>
      <c r="R2701" s="45"/>
      <c r="AO2701" s="34"/>
      <c r="AP2701" s="34"/>
      <c r="AQ2701" s="34"/>
      <c r="AR2701" s="34"/>
    </row>
    <row r="2702" spans="10:44" x14ac:dyDescent="0.25">
      <c r="J2702" s="45"/>
      <c r="K2702" s="45"/>
      <c r="L2702" s="45"/>
      <c r="M2702" s="45"/>
      <c r="N2702" s="45"/>
      <c r="O2702" s="45"/>
      <c r="P2702" s="45"/>
      <c r="Q2702" s="45"/>
      <c r="R2702" s="45"/>
      <c r="AO2702" s="34"/>
      <c r="AP2702" s="34"/>
      <c r="AQ2702" s="34"/>
      <c r="AR2702" s="34"/>
    </row>
    <row r="2703" spans="10:44" x14ac:dyDescent="0.25">
      <c r="J2703" s="45"/>
      <c r="K2703" s="45"/>
      <c r="L2703" s="45"/>
      <c r="M2703" s="45"/>
      <c r="N2703" s="45"/>
      <c r="O2703" s="45"/>
      <c r="P2703" s="45"/>
      <c r="Q2703" s="45"/>
      <c r="R2703" s="45"/>
      <c r="AO2703" s="34"/>
      <c r="AP2703" s="34"/>
      <c r="AQ2703" s="34"/>
      <c r="AR2703" s="34"/>
    </row>
    <row r="2704" spans="10:44" x14ac:dyDescent="0.25">
      <c r="J2704" s="45"/>
      <c r="K2704" s="45"/>
      <c r="L2704" s="45"/>
      <c r="M2704" s="45"/>
      <c r="N2704" s="45"/>
      <c r="O2704" s="45"/>
      <c r="P2704" s="45"/>
      <c r="Q2704" s="45"/>
      <c r="R2704" s="45"/>
      <c r="AO2704" s="34"/>
      <c r="AP2704" s="34"/>
      <c r="AQ2704" s="34"/>
      <c r="AR2704" s="34"/>
    </row>
    <row r="2705" spans="10:44" x14ac:dyDescent="0.25">
      <c r="J2705" s="45"/>
      <c r="K2705" s="45"/>
      <c r="L2705" s="45"/>
      <c r="M2705" s="45"/>
      <c r="N2705" s="45"/>
      <c r="O2705" s="45"/>
      <c r="P2705" s="45"/>
      <c r="Q2705" s="45"/>
      <c r="R2705" s="45"/>
      <c r="AO2705" s="34"/>
      <c r="AP2705" s="34"/>
      <c r="AQ2705" s="34"/>
      <c r="AR2705" s="34"/>
    </row>
    <row r="2706" spans="10:44" x14ac:dyDescent="0.25">
      <c r="J2706" s="45"/>
      <c r="K2706" s="45"/>
      <c r="L2706" s="45"/>
      <c r="M2706" s="45"/>
      <c r="N2706" s="45"/>
      <c r="O2706" s="45"/>
      <c r="P2706" s="45"/>
      <c r="Q2706" s="45"/>
      <c r="R2706" s="45"/>
      <c r="AO2706" s="34"/>
      <c r="AP2706" s="34"/>
      <c r="AQ2706" s="34"/>
      <c r="AR2706" s="34"/>
    </row>
    <row r="2707" spans="10:44" x14ac:dyDescent="0.25">
      <c r="J2707" s="45"/>
      <c r="K2707" s="45"/>
      <c r="L2707" s="45"/>
      <c r="M2707" s="45"/>
      <c r="N2707" s="45"/>
      <c r="O2707" s="45"/>
      <c r="P2707" s="45"/>
      <c r="Q2707" s="45"/>
      <c r="R2707" s="45"/>
      <c r="AO2707" s="34"/>
      <c r="AP2707" s="34"/>
      <c r="AQ2707" s="34"/>
      <c r="AR2707" s="34"/>
    </row>
    <row r="2708" spans="10:44" x14ac:dyDescent="0.25">
      <c r="J2708" s="45"/>
      <c r="K2708" s="45"/>
      <c r="L2708" s="45"/>
      <c r="M2708" s="45"/>
      <c r="N2708" s="45"/>
      <c r="O2708" s="45"/>
      <c r="P2708" s="45"/>
      <c r="Q2708" s="45"/>
      <c r="R2708" s="45"/>
      <c r="AO2708" s="34"/>
      <c r="AP2708" s="34"/>
      <c r="AQ2708" s="34"/>
      <c r="AR2708" s="34"/>
    </row>
    <row r="2709" spans="10:44" x14ac:dyDescent="0.25">
      <c r="J2709" s="45"/>
      <c r="K2709" s="45"/>
      <c r="L2709" s="45"/>
      <c r="M2709" s="45"/>
      <c r="N2709" s="45"/>
      <c r="O2709" s="45"/>
      <c r="P2709" s="45"/>
      <c r="Q2709" s="45"/>
      <c r="R2709" s="45"/>
      <c r="AO2709" s="34"/>
      <c r="AP2709" s="34"/>
      <c r="AQ2709" s="34"/>
      <c r="AR2709" s="34"/>
    </row>
    <row r="2710" spans="10:44" x14ac:dyDescent="0.25">
      <c r="J2710" s="45"/>
      <c r="K2710" s="45"/>
      <c r="L2710" s="45"/>
      <c r="M2710" s="45"/>
      <c r="N2710" s="45"/>
      <c r="O2710" s="45"/>
      <c r="P2710" s="45"/>
      <c r="Q2710" s="45"/>
      <c r="R2710" s="45"/>
      <c r="AO2710" s="34"/>
      <c r="AP2710" s="34"/>
      <c r="AQ2710" s="34"/>
      <c r="AR2710" s="34"/>
    </row>
    <row r="2711" spans="10:44" x14ac:dyDescent="0.25">
      <c r="J2711" s="45"/>
      <c r="K2711" s="45"/>
      <c r="L2711" s="45"/>
      <c r="M2711" s="45"/>
      <c r="N2711" s="45"/>
      <c r="O2711" s="45"/>
      <c r="P2711" s="45"/>
      <c r="Q2711" s="45"/>
      <c r="R2711" s="45"/>
      <c r="AO2711" s="34"/>
      <c r="AP2711" s="34"/>
      <c r="AQ2711" s="34"/>
      <c r="AR2711" s="34"/>
    </row>
    <row r="2712" spans="10:44" x14ac:dyDescent="0.25">
      <c r="J2712" s="45"/>
      <c r="K2712" s="45"/>
      <c r="L2712" s="45"/>
      <c r="M2712" s="45"/>
      <c r="N2712" s="45"/>
      <c r="O2712" s="45"/>
      <c r="P2712" s="45"/>
      <c r="Q2712" s="45"/>
      <c r="R2712" s="45"/>
      <c r="AO2712" s="34"/>
      <c r="AP2712" s="34"/>
      <c r="AQ2712" s="34"/>
      <c r="AR2712" s="34"/>
    </row>
    <row r="2713" spans="10:44" x14ac:dyDescent="0.25">
      <c r="J2713" s="45"/>
      <c r="K2713" s="45"/>
      <c r="L2713" s="45"/>
      <c r="M2713" s="45"/>
      <c r="N2713" s="45"/>
      <c r="O2713" s="45"/>
      <c r="P2713" s="45"/>
      <c r="Q2713" s="45"/>
      <c r="R2713" s="45"/>
      <c r="AO2713" s="34"/>
      <c r="AP2713" s="34"/>
      <c r="AQ2713" s="34"/>
      <c r="AR2713" s="34"/>
    </row>
    <row r="2714" spans="10:44" x14ac:dyDescent="0.25">
      <c r="J2714" s="45"/>
      <c r="K2714" s="45"/>
      <c r="L2714" s="45"/>
      <c r="M2714" s="45"/>
      <c r="N2714" s="45"/>
      <c r="O2714" s="45"/>
      <c r="P2714" s="45"/>
      <c r="Q2714" s="45"/>
      <c r="R2714" s="45"/>
      <c r="AO2714" s="34"/>
      <c r="AP2714" s="34"/>
      <c r="AQ2714" s="34"/>
      <c r="AR2714" s="34"/>
    </row>
    <row r="2715" spans="10:44" x14ac:dyDescent="0.25">
      <c r="J2715" s="45"/>
      <c r="K2715" s="45"/>
      <c r="L2715" s="45"/>
      <c r="M2715" s="45"/>
      <c r="N2715" s="45"/>
      <c r="O2715" s="45"/>
      <c r="P2715" s="45"/>
      <c r="Q2715" s="45"/>
      <c r="R2715" s="45"/>
      <c r="AO2715" s="34"/>
      <c r="AP2715" s="34"/>
      <c r="AQ2715" s="34"/>
      <c r="AR2715" s="34"/>
    </row>
    <row r="2716" spans="10:44" x14ac:dyDescent="0.25">
      <c r="J2716" s="45"/>
      <c r="K2716" s="45"/>
      <c r="L2716" s="45"/>
      <c r="M2716" s="45"/>
      <c r="N2716" s="45"/>
      <c r="O2716" s="45"/>
      <c r="P2716" s="45"/>
      <c r="Q2716" s="45"/>
      <c r="R2716" s="45"/>
      <c r="AO2716" s="34"/>
      <c r="AP2716" s="34"/>
      <c r="AQ2716" s="34"/>
      <c r="AR2716" s="34"/>
    </row>
    <row r="2717" spans="10:44" x14ac:dyDescent="0.25">
      <c r="J2717" s="45"/>
      <c r="K2717" s="45"/>
      <c r="L2717" s="45"/>
      <c r="M2717" s="45"/>
      <c r="N2717" s="45"/>
      <c r="O2717" s="45"/>
      <c r="P2717" s="45"/>
      <c r="Q2717" s="45"/>
      <c r="R2717" s="45"/>
      <c r="AO2717" s="34"/>
      <c r="AP2717" s="34"/>
      <c r="AQ2717" s="34"/>
      <c r="AR2717" s="34"/>
    </row>
    <row r="2718" spans="10:44" x14ac:dyDescent="0.25">
      <c r="J2718" s="45"/>
      <c r="K2718" s="45"/>
      <c r="L2718" s="45"/>
      <c r="M2718" s="45"/>
      <c r="N2718" s="45"/>
      <c r="O2718" s="45"/>
      <c r="P2718" s="45"/>
      <c r="Q2718" s="45"/>
      <c r="R2718" s="45"/>
      <c r="AO2718" s="34"/>
      <c r="AP2718" s="34"/>
      <c r="AQ2718" s="34"/>
      <c r="AR2718" s="34"/>
    </row>
    <row r="2719" spans="10:44" x14ac:dyDescent="0.25">
      <c r="J2719" s="45"/>
      <c r="K2719" s="45"/>
      <c r="L2719" s="45"/>
      <c r="M2719" s="45"/>
      <c r="N2719" s="45"/>
      <c r="O2719" s="45"/>
      <c r="P2719" s="45"/>
      <c r="Q2719" s="45"/>
      <c r="R2719" s="45"/>
      <c r="AO2719" s="34"/>
      <c r="AP2719" s="34"/>
      <c r="AQ2719" s="34"/>
      <c r="AR2719" s="34"/>
    </row>
    <row r="2720" spans="10:44" x14ac:dyDescent="0.25">
      <c r="J2720" s="45"/>
      <c r="K2720" s="45"/>
      <c r="L2720" s="45"/>
      <c r="M2720" s="45"/>
      <c r="N2720" s="45"/>
      <c r="O2720" s="45"/>
      <c r="P2720" s="45"/>
      <c r="Q2720" s="45"/>
      <c r="R2720" s="45"/>
      <c r="AO2720" s="34"/>
      <c r="AP2720" s="34"/>
      <c r="AQ2720" s="34"/>
      <c r="AR2720" s="34"/>
    </row>
    <row r="2721" spans="10:44" x14ac:dyDescent="0.25">
      <c r="J2721" s="45"/>
      <c r="K2721" s="45"/>
      <c r="L2721" s="45"/>
      <c r="M2721" s="45"/>
      <c r="N2721" s="45"/>
      <c r="O2721" s="45"/>
      <c r="P2721" s="45"/>
      <c r="Q2721" s="45"/>
      <c r="R2721" s="45"/>
      <c r="AO2721" s="34"/>
      <c r="AP2721" s="34"/>
      <c r="AQ2721" s="34"/>
      <c r="AR2721" s="34"/>
    </row>
    <row r="2722" spans="10:44" x14ac:dyDescent="0.25">
      <c r="J2722" s="45"/>
      <c r="K2722" s="45"/>
      <c r="L2722" s="45"/>
      <c r="M2722" s="45"/>
      <c r="N2722" s="45"/>
      <c r="O2722" s="45"/>
      <c r="P2722" s="45"/>
      <c r="Q2722" s="45"/>
      <c r="R2722" s="45"/>
      <c r="AO2722" s="34"/>
      <c r="AP2722" s="34"/>
      <c r="AQ2722" s="34"/>
      <c r="AR2722" s="34"/>
    </row>
    <row r="2723" spans="10:44" x14ac:dyDescent="0.25">
      <c r="J2723" s="45"/>
      <c r="K2723" s="45"/>
      <c r="L2723" s="45"/>
      <c r="M2723" s="45"/>
      <c r="N2723" s="45"/>
      <c r="O2723" s="45"/>
      <c r="P2723" s="45"/>
      <c r="Q2723" s="45"/>
      <c r="R2723" s="45"/>
      <c r="AO2723" s="34"/>
      <c r="AP2723" s="34"/>
      <c r="AQ2723" s="34"/>
      <c r="AR2723" s="34"/>
    </row>
    <row r="2724" spans="10:44" x14ac:dyDescent="0.25">
      <c r="J2724" s="45"/>
      <c r="K2724" s="45"/>
      <c r="L2724" s="45"/>
      <c r="M2724" s="45"/>
      <c r="N2724" s="45"/>
      <c r="O2724" s="45"/>
      <c r="P2724" s="45"/>
      <c r="Q2724" s="45"/>
      <c r="R2724" s="45"/>
      <c r="AO2724" s="34"/>
      <c r="AP2724" s="34"/>
      <c r="AQ2724" s="34"/>
      <c r="AR2724" s="34"/>
    </row>
    <row r="2725" spans="10:44" x14ac:dyDescent="0.25">
      <c r="J2725" s="45"/>
      <c r="K2725" s="45"/>
      <c r="L2725" s="45"/>
      <c r="M2725" s="45"/>
      <c r="N2725" s="45"/>
      <c r="O2725" s="45"/>
      <c r="P2725" s="45"/>
      <c r="Q2725" s="45"/>
      <c r="R2725" s="45"/>
      <c r="AO2725" s="34"/>
      <c r="AP2725" s="34"/>
      <c r="AQ2725" s="34"/>
      <c r="AR2725" s="34"/>
    </row>
    <row r="2726" spans="10:44" x14ac:dyDescent="0.25">
      <c r="J2726" s="45"/>
      <c r="K2726" s="45"/>
      <c r="L2726" s="45"/>
      <c r="M2726" s="45"/>
      <c r="N2726" s="45"/>
      <c r="O2726" s="45"/>
      <c r="P2726" s="45"/>
      <c r="Q2726" s="45"/>
      <c r="R2726" s="45"/>
      <c r="AO2726" s="34"/>
      <c r="AP2726" s="34"/>
      <c r="AQ2726" s="34"/>
      <c r="AR2726" s="34"/>
    </row>
    <row r="2727" spans="10:44" x14ac:dyDescent="0.25">
      <c r="J2727" s="45"/>
      <c r="K2727" s="45"/>
      <c r="L2727" s="45"/>
      <c r="M2727" s="45"/>
      <c r="N2727" s="45"/>
      <c r="O2727" s="45"/>
      <c r="P2727" s="45"/>
      <c r="Q2727" s="45"/>
      <c r="R2727" s="45"/>
      <c r="AO2727" s="34"/>
      <c r="AP2727" s="34"/>
      <c r="AQ2727" s="34"/>
      <c r="AR2727" s="34"/>
    </row>
    <row r="2728" spans="10:44" x14ac:dyDescent="0.25">
      <c r="J2728" s="45"/>
      <c r="K2728" s="45"/>
      <c r="L2728" s="45"/>
      <c r="M2728" s="45"/>
      <c r="N2728" s="45"/>
      <c r="O2728" s="45"/>
      <c r="P2728" s="45"/>
      <c r="Q2728" s="45"/>
      <c r="R2728" s="45"/>
      <c r="AO2728" s="34"/>
      <c r="AP2728" s="34"/>
      <c r="AQ2728" s="34"/>
      <c r="AR2728" s="34"/>
    </row>
    <row r="2729" spans="10:44" x14ac:dyDescent="0.25">
      <c r="J2729" s="45"/>
      <c r="K2729" s="45"/>
      <c r="L2729" s="45"/>
      <c r="M2729" s="45"/>
      <c r="N2729" s="45"/>
      <c r="O2729" s="45"/>
      <c r="P2729" s="45"/>
      <c r="Q2729" s="45"/>
      <c r="R2729" s="45"/>
      <c r="AO2729" s="34"/>
      <c r="AP2729" s="34"/>
      <c r="AQ2729" s="34"/>
      <c r="AR2729" s="34"/>
    </row>
    <row r="2730" spans="10:44" x14ac:dyDescent="0.25">
      <c r="J2730" s="45"/>
      <c r="K2730" s="45"/>
      <c r="L2730" s="45"/>
      <c r="M2730" s="45"/>
      <c r="N2730" s="45"/>
      <c r="O2730" s="45"/>
      <c r="P2730" s="45"/>
      <c r="Q2730" s="45"/>
      <c r="R2730" s="45"/>
      <c r="AO2730" s="34"/>
      <c r="AP2730" s="34"/>
      <c r="AQ2730" s="34"/>
      <c r="AR2730" s="34"/>
    </row>
    <row r="2731" spans="10:44" x14ac:dyDescent="0.25">
      <c r="J2731" s="45"/>
      <c r="K2731" s="45"/>
      <c r="L2731" s="45"/>
      <c r="M2731" s="45"/>
      <c r="N2731" s="45"/>
      <c r="O2731" s="45"/>
      <c r="P2731" s="45"/>
      <c r="Q2731" s="45"/>
      <c r="R2731" s="45"/>
      <c r="AO2731" s="34"/>
      <c r="AP2731" s="34"/>
      <c r="AQ2731" s="34"/>
      <c r="AR2731" s="34"/>
    </row>
    <row r="2732" spans="10:44" x14ac:dyDescent="0.25">
      <c r="J2732" s="45"/>
      <c r="K2732" s="45"/>
      <c r="L2732" s="45"/>
      <c r="M2732" s="45"/>
      <c r="N2732" s="45"/>
      <c r="O2732" s="45"/>
      <c r="P2732" s="45"/>
      <c r="Q2732" s="45"/>
      <c r="R2732" s="45"/>
      <c r="AO2732" s="34"/>
      <c r="AP2732" s="34"/>
      <c r="AQ2732" s="34"/>
      <c r="AR2732" s="34"/>
    </row>
    <row r="2733" spans="10:44" x14ac:dyDescent="0.25">
      <c r="J2733" s="45"/>
      <c r="K2733" s="45"/>
      <c r="L2733" s="45"/>
      <c r="M2733" s="45"/>
      <c r="N2733" s="45"/>
      <c r="O2733" s="45"/>
      <c r="P2733" s="45"/>
      <c r="Q2733" s="45"/>
      <c r="R2733" s="45"/>
      <c r="AO2733" s="34"/>
      <c r="AP2733" s="34"/>
      <c r="AQ2733" s="34"/>
      <c r="AR2733" s="34"/>
    </row>
    <row r="2734" spans="10:44" x14ac:dyDescent="0.25">
      <c r="J2734" s="45"/>
      <c r="K2734" s="45"/>
      <c r="L2734" s="45"/>
      <c r="M2734" s="45"/>
      <c r="N2734" s="45"/>
      <c r="O2734" s="45"/>
      <c r="P2734" s="45"/>
      <c r="Q2734" s="45"/>
      <c r="R2734" s="45"/>
      <c r="AO2734" s="34"/>
      <c r="AP2734" s="34"/>
      <c r="AQ2734" s="34"/>
      <c r="AR2734" s="34"/>
    </row>
    <row r="2735" spans="10:44" x14ac:dyDescent="0.25">
      <c r="J2735" s="45"/>
      <c r="K2735" s="45"/>
      <c r="L2735" s="45"/>
      <c r="M2735" s="45"/>
      <c r="N2735" s="45"/>
      <c r="O2735" s="45"/>
      <c r="P2735" s="45"/>
      <c r="Q2735" s="45"/>
      <c r="R2735" s="45"/>
      <c r="AO2735" s="34"/>
      <c r="AP2735" s="34"/>
      <c r="AQ2735" s="34"/>
      <c r="AR2735" s="34"/>
    </row>
    <row r="2736" spans="10:44" x14ac:dyDescent="0.25">
      <c r="J2736" s="45"/>
      <c r="K2736" s="45"/>
      <c r="L2736" s="45"/>
      <c r="M2736" s="45"/>
      <c r="N2736" s="45"/>
      <c r="O2736" s="45"/>
      <c r="P2736" s="45"/>
      <c r="Q2736" s="45"/>
      <c r="R2736" s="45"/>
      <c r="AO2736" s="34"/>
      <c r="AP2736" s="34"/>
      <c r="AQ2736" s="34"/>
      <c r="AR2736" s="34"/>
    </row>
    <row r="2737" spans="10:44" x14ac:dyDescent="0.25">
      <c r="J2737" s="45"/>
      <c r="K2737" s="45"/>
      <c r="L2737" s="45"/>
      <c r="M2737" s="45"/>
      <c r="N2737" s="45"/>
      <c r="O2737" s="45"/>
      <c r="P2737" s="45"/>
      <c r="Q2737" s="45"/>
      <c r="R2737" s="45"/>
      <c r="AO2737" s="34"/>
      <c r="AP2737" s="34"/>
      <c r="AQ2737" s="34"/>
      <c r="AR2737" s="34"/>
    </row>
    <row r="2738" spans="10:44" x14ac:dyDescent="0.25">
      <c r="J2738" s="45"/>
      <c r="K2738" s="45"/>
      <c r="L2738" s="45"/>
      <c r="M2738" s="45"/>
      <c r="N2738" s="45"/>
      <c r="O2738" s="45"/>
      <c r="P2738" s="45"/>
      <c r="Q2738" s="45"/>
      <c r="R2738" s="45"/>
      <c r="AO2738" s="34"/>
      <c r="AP2738" s="34"/>
      <c r="AQ2738" s="34"/>
      <c r="AR2738" s="34"/>
    </row>
    <row r="2739" spans="10:44" x14ac:dyDescent="0.25">
      <c r="J2739" s="45"/>
      <c r="K2739" s="45"/>
      <c r="L2739" s="45"/>
      <c r="M2739" s="45"/>
      <c r="N2739" s="45"/>
      <c r="O2739" s="45"/>
      <c r="P2739" s="45"/>
      <c r="Q2739" s="45"/>
      <c r="R2739" s="45"/>
      <c r="AO2739" s="34"/>
      <c r="AP2739" s="34"/>
      <c r="AQ2739" s="34"/>
      <c r="AR2739" s="34"/>
    </row>
    <row r="2740" spans="10:44" x14ac:dyDescent="0.25">
      <c r="J2740" s="45"/>
      <c r="K2740" s="45"/>
      <c r="L2740" s="45"/>
      <c r="M2740" s="45"/>
      <c r="N2740" s="45"/>
      <c r="O2740" s="45"/>
      <c r="P2740" s="45"/>
      <c r="Q2740" s="45"/>
      <c r="R2740" s="45"/>
      <c r="AO2740" s="34"/>
      <c r="AP2740" s="34"/>
      <c r="AQ2740" s="34"/>
      <c r="AR2740" s="34"/>
    </row>
    <row r="2741" spans="10:44" x14ac:dyDescent="0.25">
      <c r="J2741" s="45"/>
      <c r="K2741" s="45"/>
      <c r="L2741" s="45"/>
      <c r="M2741" s="45"/>
      <c r="N2741" s="45"/>
      <c r="O2741" s="45"/>
      <c r="P2741" s="45"/>
      <c r="Q2741" s="45"/>
      <c r="R2741" s="45"/>
      <c r="AO2741" s="34"/>
      <c r="AP2741" s="34"/>
      <c r="AQ2741" s="34"/>
      <c r="AR2741" s="34"/>
    </row>
    <row r="2742" spans="10:44" x14ac:dyDescent="0.25">
      <c r="J2742" s="45"/>
      <c r="K2742" s="45"/>
      <c r="L2742" s="45"/>
      <c r="M2742" s="45"/>
      <c r="N2742" s="45"/>
      <c r="O2742" s="45"/>
      <c r="P2742" s="45"/>
      <c r="Q2742" s="45"/>
      <c r="R2742" s="45"/>
      <c r="AO2742" s="34"/>
      <c r="AP2742" s="34"/>
      <c r="AQ2742" s="34"/>
      <c r="AR2742" s="34"/>
    </row>
    <row r="2743" spans="10:44" x14ac:dyDescent="0.25">
      <c r="J2743" s="45"/>
      <c r="K2743" s="45"/>
      <c r="L2743" s="45"/>
      <c r="M2743" s="45"/>
      <c r="N2743" s="45"/>
      <c r="O2743" s="45"/>
      <c r="P2743" s="45"/>
      <c r="Q2743" s="45"/>
      <c r="R2743" s="45"/>
      <c r="AO2743" s="34"/>
      <c r="AP2743" s="34"/>
      <c r="AQ2743" s="34"/>
      <c r="AR2743" s="34"/>
    </row>
    <row r="2744" spans="10:44" x14ac:dyDescent="0.25">
      <c r="J2744" s="45"/>
      <c r="K2744" s="45"/>
      <c r="L2744" s="45"/>
      <c r="M2744" s="45"/>
      <c r="N2744" s="45"/>
      <c r="O2744" s="45"/>
      <c r="P2744" s="45"/>
      <c r="Q2744" s="45"/>
      <c r="R2744" s="45"/>
      <c r="AO2744" s="34"/>
      <c r="AP2744" s="34"/>
      <c r="AQ2744" s="34"/>
      <c r="AR2744" s="34"/>
    </row>
    <row r="2745" spans="10:44" x14ac:dyDescent="0.25">
      <c r="J2745" s="45"/>
      <c r="K2745" s="45"/>
      <c r="L2745" s="45"/>
      <c r="M2745" s="45"/>
      <c r="N2745" s="45"/>
      <c r="O2745" s="45"/>
      <c r="P2745" s="45"/>
      <c r="Q2745" s="45"/>
      <c r="R2745" s="45"/>
      <c r="AO2745" s="34"/>
      <c r="AP2745" s="34"/>
      <c r="AQ2745" s="34"/>
      <c r="AR2745" s="34"/>
    </row>
    <row r="2746" spans="10:44" x14ac:dyDescent="0.25">
      <c r="J2746" s="45"/>
      <c r="K2746" s="45"/>
      <c r="L2746" s="45"/>
      <c r="M2746" s="45"/>
      <c r="N2746" s="45"/>
      <c r="O2746" s="45"/>
      <c r="P2746" s="45"/>
      <c r="Q2746" s="45"/>
      <c r="R2746" s="45"/>
      <c r="AO2746" s="34"/>
      <c r="AP2746" s="34"/>
      <c r="AQ2746" s="34"/>
      <c r="AR2746" s="34"/>
    </row>
    <row r="2747" spans="10:44" x14ac:dyDescent="0.25">
      <c r="J2747" s="45"/>
      <c r="K2747" s="45"/>
      <c r="L2747" s="45"/>
      <c r="M2747" s="45"/>
      <c r="N2747" s="45"/>
      <c r="O2747" s="45"/>
      <c r="P2747" s="45"/>
      <c r="Q2747" s="45"/>
      <c r="R2747" s="45"/>
      <c r="AO2747" s="34"/>
      <c r="AP2747" s="34"/>
      <c r="AQ2747" s="34"/>
      <c r="AR2747" s="34"/>
    </row>
    <row r="2748" spans="10:44" x14ac:dyDescent="0.25">
      <c r="J2748" s="45"/>
      <c r="K2748" s="45"/>
      <c r="L2748" s="45"/>
      <c r="M2748" s="45"/>
      <c r="N2748" s="45"/>
      <c r="O2748" s="45"/>
      <c r="P2748" s="45"/>
      <c r="Q2748" s="45"/>
      <c r="R2748" s="45"/>
      <c r="AO2748" s="34"/>
      <c r="AP2748" s="34"/>
      <c r="AQ2748" s="34"/>
      <c r="AR2748" s="34"/>
    </row>
    <row r="2749" spans="10:44" x14ac:dyDescent="0.25">
      <c r="J2749" s="45"/>
      <c r="K2749" s="45"/>
      <c r="L2749" s="45"/>
      <c r="M2749" s="45"/>
      <c r="N2749" s="45"/>
      <c r="O2749" s="45"/>
      <c r="P2749" s="45"/>
      <c r="Q2749" s="45"/>
      <c r="R2749" s="45"/>
      <c r="AO2749" s="34"/>
      <c r="AP2749" s="34"/>
      <c r="AQ2749" s="34"/>
      <c r="AR2749" s="34"/>
    </row>
    <row r="2750" spans="10:44" x14ac:dyDescent="0.25">
      <c r="J2750" s="45"/>
      <c r="K2750" s="45"/>
      <c r="L2750" s="45"/>
      <c r="M2750" s="45"/>
      <c r="N2750" s="45"/>
      <c r="O2750" s="45"/>
      <c r="P2750" s="45"/>
      <c r="Q2750" s="45"/>
      <c r="R2750" s="45"/>
      <c r="AO2750" s="34"/>
      <c r="AP2750" s="34"/>
      <c r="AQ2750" s="34"/>
      <c r="AR2750" s="34"/>
    </row>
    <row r="2751" spans="10:44" x14ac:dyDescent="0.25">
      <c r="J2751" s="45"/>
      <c r="K2751" s="45"/>
      <c r="L2751" s="45"/>
      <c r="M2751" s="45"/>
      <c r="N2751" s="45"/>
      <c r="O2751" s="45"/>
      <c r="P2751" s="45"/>
      <c r="Q2751" s="45"/>
      <c r="R2751" s="45"/>
      <c r="AO2751" s="34"/>
      <c r="AP2751" s="34"/>
      <c r="AQ2751" s="34"/>
      <c r="AR2751" s="34"/>
    </row>
    <row r="2752" spans="10:44" x14ac:dyDescent="0.25">
      <c r="J2752" s="45"/>
      <c r="K2752" s="45"/>
      <c r="L2752" s="45"/>
      <c r="M2752" s="45"/>
      <c r="N2752" s="45"/>
      <c r="O2752" s="45"/>
      <c r="P2752" s="45"/>
      <c r="Q2752" s="45"/>
      <c r="R2752" s="45"/>
      <c r="AO2752" s="34"/>
      <c r="AP2752" s="34"/>
      <c r="AQ2752" s="34"/>
      <c r="AR2752" s="34"/>
    </row>
    <row r="2753" spans="10:44" x14ac:dyDescent="0.25">
      <c r="J2753" s="45"/>
      <c r="K2753" s="45"/>
      <c r="L2753" s="45"/>
      <c r="M2753" s="45"/>
      <c r="N2753" s="45"/>
      <c r="O2753" s="45"/>
      <c r="P2753" s="45"/>
      <c r="Q2753" s="45"/>
      <c r="R2753" s="45"/>
      <c r="AO2753" s="34"/>
      <c r="AP2753" s="34"/>
      <c r="AQ2753" s="34"/>
      <c r="AR2753" s="34"/>
    </row>
    <row r="2754" spans="10:44" x14ac:dyDescent="0.25">
      <c r="J2754" s="45"/>
      <c r="K2754" s="45"/>
      <c r="L2754" s="45"/>
      <c r="M2754" s="45"/>
      <c r="N2754" s="45"/>
      <c r="O2754" s="45"/>
      <c r="P2754" s="45"/>
      <c r="Q2754" s="45"/>
      <c r="R2754" s="45"/>
      <c r="AO2754" s="34"/>
      <c r="AP2754" s="34"/>
      <c r="AQ2754" s="34"/>
      <c r="AR2754" s="34"/>
    </row>
    <row r="2755" spans="10:44" x14ac:dyDescent="0.25">
      <c r="J2755" s="45"/>
      <c r="K2755" s="45"/>
      <c r="L2755" s="45"/>
      <c r="M2755" s="45"/>
      <c r="N2755" s="45"/>
      <c r="O2755" s="45"/>
      <c r="P2755" s="45"/>
      <c r="Q2755" s="45"/>
      <c r="R2755" s="45"/>
      <c r="AO2755" s="34"/>
      <c r="AP2755" s="34"/>
      <c r="AQ2755" s="34"/>
      <c r="AR2755" s="34"/>
    </row>
    <row r="2756" spans="10:44" x14ac:dyDescent="0.25">
      <c r="J2756" s="45"/>
      <c r="K2756" s="45"/>
      <c r="L2756" s="45"/>
      <c r="M2756" s="45"/>
      <c r="N2756" s="45"/>
      <c r="O2756" s="45"/>
      <c r="P2756" s="45"/>
      <c r="Q2756" s="45"/>
      <c r="R2756" s="45"/>
      <c r="AO2756" s="34"/>
      <c r="AP2756" s="34"/>
      <c r="AQ2756" s="34"/>
      <c r="AR2756" s="34"/>
    </row>
    <row r="2757" spans="10:44" x14ac:dyDescent="0.25">
      <c r="J2757" s="45"/>
      <c r="K2757" s="45"/>
      <c r="L2757" s="45"/>
      <c r="M2757" s="45"/>
      <c r="N2757" s="45"/>
      <c r="O2757" s="45"/>
      <c r="P2757" s="45"/>
      <c r="Q2757" s="45"/>
      <c r="R2757" s="45"/>
      <c r="AO2757" s="34"/>
      <c r="AP2757" s="34"/>
      <c r="AQ2757" s="34"/>
      <c r="AR2757" s="34"/>
    </row>
    <row r="2758" spans="10:44" x14ac:dyDescent="0.25">
      <c r="J2758" s="45"/>
      <c r="K2758" s="45"/>
      <c r="L2758" s="45"/>
      <c r="M2758" s="45"/>
      <c r="N2758" s="45"/>
      <c r="O2758" s="45"/>
      <c r="P2758" s="45"/>
      <c r="Q2758" s="45"/>
      <c r="R2758" s="45"/>
      <c r="AO2758" s="34"/>
      <c r="AP2758" s="34"/>
      <c r="AQ2758" s="34"/>
      <c r="AR2758" s="34"/>
    </row>
    <row r="2759" spans="10:44" x14ac:dyDescent="0.25">
      <c r="J2759" s="45"/>
      <c r="K2759" s="45"/>
      <c r="L2759" s="45"/>
      <c r="M2759" s="45"/>
      <c r="N2759" s="45"/>
      <c r="O2759" s="45"/>
      <c r="P2759" s="45"/>
      <c r="Q2759" s="45"/>
      <c r="R2759" s="45"/>
      <c r="AO2759" s="34"/>
      <c r="AP2759" s="34"/>
      <c r="AQ2759" s="34"/>
      <c r="AR2759" s="34"/>
    </row>
    <row r="2760" spans="10:44" x14ac:dyDescent="0.25">
      <c r="J2760" s="45"/>
      <c r="K2760" s="45"/>
      <c r="L2760" s="45"/>
      <c r="M2760" s="45"/>
      <c r="N2760" s="45"/>
      <c r="O2760" s="45"/>
      <c r="P2760" s="45"/>
      <c r="Q2760" s="45"/>
      <c r="R2760" s="45"/>
      <c r="AO2760" s="34"/>
      <c r="AP2760" s="34"/>
      <c r="AQ2760" s="34"/>
      <c r="AR2760" s="34"/>
    </row>
    <row r="2761" spans="10:44" x14ac:dyDescent="0.25">
      <c r="J2761" s="45"/>
      <c r="K2761" s="45"/>
      <c r="L2761" s="45"/>
      <c r="M2761" s="45"/>
      <c r="N2761" s="45"/>
      <c r="O2761" s="45"/>
      <c r="P2761" s="45"/>
      <c r="Q2761" s="45"/>
      <c r="R2761" s="45"/>
      <c r="AO2761" s="34"/>
      <c r="AP2761" s="34"/>
      <c r="AQ2761" s="34"/>
      <c r="AR2761" s="34"/>
    </row>
    <row r="2762" spans="10:44" x14ac:dyDescent="0.25">
      <c r="J2762" s="45"/>
      <c r="K2762" s="45"/>
      <c r="L2762" s="45"/>
      <c r="M2762" s="45"/>
      <c r="N2762" s="45"/>
      <c r="O2762" s="45"/>
      <c r="P2762" s="45"/>
      <c r="Q2762" s="45"/>
      <c r="R2762" s="45"/>
      <c r="AO2762" s="34"/>
      <c r="AP2762" s="34"/>
      <c r="AQ2762" s="34"/>
      <c r="AR2762" s="34"/>
    </row>
    <row r="2763" spans="10:44" x14ac:dyDescent="0.25">
      <c r="J2763" s="45"/>
      <c r="K2763" s="45"/>
      <c r="L2763" s="45"/>
      <c r="M2763" s="45"/>
      <c r="N2763" s="45"/>
      <c r="O2763" s="45"/>
      <c r="P2763" s="45"/>
      <c r="Q2763" s="45"/>
      <c r="R2763" s="45"/>
      <c r="AO2763" s="34"/>
      <c r="AP2763" s="34"/>
      <c r="AQ2763" s="34"/>
      <c r="AR2763" s="34"/>
    </row>
    <row r="2764" spans="10:44" x14ac:dyDescent="0.25">
      <c r="J2764" s="45"/>
      <c r="K2764" s="45"/>
      <c r="L2764" s="45"/>
      <c r="M2764" s="45"/>
      <c r="N2764" s="45"/>
      <c r="O2764" s="45"/>
      <c r="P2764" s="45"/>
      <c r="Q2764" s="45"/>
      <c r="R2764" s="45"/>
      <c r="AO2764" s="34"/>
      <c r="AP2764" s="34"/>
      <c r="AQ2764" s="34"/>
      <c r="AR2764" s="34"/>
    </row>
    <row r="2765" spans="10:44" x14ac:dyDescent="0.25">
      <c r="J2765" s="45"/>
      <c r="K2765" s="45"/>
      <c r="L2765" s="45"/>
      <c r="M2765" s="45"/>
      <c r="N2765" s="45"/>
      <c r="O2765" s="45"/>
      <c r="P2765" s="45"/>
      <c r="Q2765" s="45"/>
      <c r="R2765" s="45"/>
      <c r="AO2765" s="34"/>
      <c r="AP2765" s="34"/>
      <c r="AQ2765" s="34"/>
      <c r="AR2765" s="34"/>
    </row>
    <row r="2766" spans="10:44" x14ac:dyDescent="0.25">
      <c r="J2766" s="45"/>
      <c r="K2766" s="45"/>
      <c r="L2766" s="45"/>
      <c r="M2766" s="45"/>
      <c r="N2766" s="45"/>
      <c r="O2766" s="45"/>
      <c r="P2766" s="45"/>
      <c r="Q2766" s="45"/>
      <c r="R2766" s="45"/>
      <c r="AO2766" s="34"/>
      <c r="AP2766" s="34"/>
      <c r="AQ2766" s="34"/>
      <c r="AR2766" s="34"/>
    </row>
    <row r="2767" spans="10:44" x14ac:dyDescent="0.25">
      <c r="J2767" s="45"/>
      <c r="K2767" s="45"/>
      <c r="L2767" s="45"/>
      <c r="M2767" s="45"/>
      <c r="N2767" s="45"/>
      <c r="O2767" s="45"/>
      <c r="P2767" s="45"/>
      <c r="Q2767" s="45"/>
      <c r="R2767" s="45"/>
      <c r="AO2767" s="34"/>
      <c r="AP2767" s="34"/>
      <c r="AQ2767" s="34"/>
      <c r="AR2767" s="34"/>
    </row>
    <row r="2768" spans="10:44" x14ac:dyDescent="0.25">
      <c r="J2768" s="45"/>
      <c r="K2768" s="45"/>
      <c r="L2768" s="45"/>
      <c r="M2768" s="45"/>
      <c r="N2768" s="45"/>
      <c r="O2768" s="45"/>
      <c r="P2768" s="45"/>
      <c r="Q2768" s="45"/>
      <c r="R2768" s="45"/>
      <c r="AO2768" s="34"/>
      <c r="AP2768" s="34"/>
      <c r="AQ2768" s="34"/>
      <c r="AR2768" s="34"/>
    </row>
    <row r="2769" spans="10:44" x14ac:dyDescent="0.25">
      <c r="J2769" s="45"/>
      <c r="K2769" s="45"/>
      <c r="L2769" s="45"/>
      <c r="M2769" s="45"/>
      <c r="N2769" s="45"/>
      <c r="O2769" s="45"/>
      <c r="P2769" s="45"/>
      <c r="Q2769" s="45"/>
      <c r="R2769" s="45"/>
      <c r="AO2769" s="34"/>
      <c r="AP2769" s="34"/>
      <c r="AQ2769" s="34"/>
      <c r="AR2769" s="34"/>
    </row>
    <row r="2770" spans="10:44" x14ac:dyDescent="0.25">
      <c r="J2770" s="45"/>
      <c r="K2770" s="45"/>
      <c r="L2770" s="45"/>
      <c r="M2770" s="45"/>
      <c r="N2770" s="45"/>
      <c r="O2770" s="45"/>
      <c r="P2770" s="45"/>
      <c r="Q2770" s="45"/>
      <c r="R2770" s="45"/>
      <c r="AO2770" s="34"/>
      <c r="AP2770" s="34"/>
      <c r="AQ2770" s="34"/>
      <c r="AR2770" s="34"/>
    </row>
    <row r="2771" spans="10:44" x14ac:dyDescent="0.25">
      <c r="J2771" s="45"/>
      <c r="K2771" s="45"/>
      <c r="L2771" s="45"/>
      <c r="M2771" s="45"/>
      <c r="N2771" s="45"/>
      <c r="O2771" s="45"/>
      <c r="P2771" s="45"/>
      <c r="Q2771" s="45"/>
      <c r="R2771" s="45"/>
      <c r="AO2771" s="34"/>
      <c r="AP2771" s="34"/>
      <c r="AQ2771" s="34"/>
      <c r="AR2771" s="34"/>
    </row>
    <row r="2772" spans="10:44" x14ac:dyDescent="0.25">
      <c r="J2772" s="45"/>
      <c r="K2772" s="45"/>
      <c r="L2772" s="45"/>
      <c r="M2772" s="45"/>
      <c r="N2772" s="45"/>
      <c r="O2772" s="45"/>
      <c r="P2772" s="45"/>
      <c r="Q2772" s="45"/>
      <c r="R2772" s="45"/>
      <c r="AO2772" s="34"/>
      <c r="AP2772" s="34"/>
      <c r="AQ2772" s="34"/>
      <c r="AR2772" s="34"/>
    </row>
    <row r="2773" spans="10:44" x14ac:dyDescent="0.25">
      <c r="J2773" s="45"/>
      <c r="K2773" s="45"/>
      <c r="L2773" s="45"/>
      <c r="M2773" s="45"/>
      <c r="N2773" s="45"/>
      <c r="O2773" s="45"/>
      <c r="P2773" s="45"/>
      <c r="Q2773" s="45"/>
      <c r="R2773" s="45"/>
      <c r="AO2773" s="34"/>
      <c r="AP2773" s="34"/>
      <c r="AQ2773" s="34"/>
      <c r="AR2773" s="34"/>
    </row>
    <row r="2774" spans="10:44" x14ac:dyDescent="0.25">
      <c r="J2774" s="45"/>
      <c r="K2774" s="45"/>
      <c r="L2774" s="45"/>
      <c r="M2774" s="45"/>
      <c r="N2774" s="45"/>
      <c r="O2774" s="45"/>
      <c r="P2774" s="45"/>
      <c r="Q2774" s="45"/>
      <c r="R2774" s="45"/>
      <c r="AO2774" s="34"/>
      <c r="AP2774" s="34"/>
      <c r="AQ2774" s="34"/>
      <c r="AR2774" s="34"/>
    </row>
    <row r="2775" spans="10:44" x14ac:dyDescent="0.25">
      <c r="J2775" s="45"/>
      <c r="K2775" s="45"/>
      <c r="L2775" s="45"/>
      <c r="M2775" s="45"/>
      <c r="N2775" s="45"/>
      <c r="O2775" s="45"/>
      <c r="P2775" s="45"/>
      <c r="Q2775" s="45"/>
      <c r="R2775" s="45"/>
      <c r="AO2775" s="34"/>
      <c r="AP2775" s="34"/>
      <c r="AQ2775" s="34"/>
      <c r="AR2775" s="34"/>
    </row>
    <row r="2776" spans="10:44" x14ac:dyDescent="0.25">
      <c r="J2776" s="45"/>
      <c r="K2776" s="45"/>
      <c r="L2776" s="45"/>
      <c r="M2776" s="45"/>
      <c r="N2776" s="45"/>
      <c r="O2776" s="45"/>
      <c r="P2776" s="45"/>
      <c r="Q2776" s="45"/>
      <c r="R2776" s="45"/>
      <c r="AO2776" s="34"/>
      <c r="AP2776" s="34"/>
      <c r="AQ2776" s="34"/>
      <c r="AR2776" s="34"/>
    </row>
    <row r="2777" spans="10:44" x14ac:dyDescent="0.25">
      <c r="J2777" s="45"/>
      <c r="K2777" s="45"/>
      <c r="L2777" s="45"/>
      <c r="M2777" s="45"/>
      <c r="N2777" s="45"/>
      <c r="O2777" s="45"/>
      <c r="P2777" s="45"/>
      <c r="Q2777" s="45"/>
      <c r="R2777" s="45"/>
      <c r="AO2777" s="34"/>
      <c r="AP2777" s="34"/>
      <c r="AQ2777" s="34"/>
      <c r="AR2777" s="34"/>
    </row>
    <row r="2778" spans="10:44" x14ac:dyDescent="0.25">
      <c r="J2778" s="45"/>
      <c r="K2778" s="45"/>
      <c r="L2778" s="45"/>
      <c r="M2778" s="45"/>
      <c r="N2778" s="45"/>
      <c r="O2778" s="45"/>
      <c r="P2778" s="45"/>
      <c r="Q2778" s="45"/>
      <c r="R2778" s="45"/>
      <c r="AO2778" s="34"/>
      <c r="AP2778" s="34"/>
      <c r="AQ2778" s="34"/>
      <c r="AR2778" s="34"/>
    </row>
    <row r="2779" spans="10:44" x14ac:dyDescent="0.25">
      <c r="J2779" s="45"/>
      <c r="K2779" s="45"/>
      <c r="L2779" s="45"/>
      <c r="M2779" s="45"/>
      <c r="N2779" s="45"/>
      <c r="O2779" s="45"/>
      <c r="P2779" s="45"/>
      <c r="Q2779" s="45"/>
      <c r="R2779" s="45"/>
      <c r="AO2779" s="34"/>
      <c r="AP2779" s="34"/>
      <c r="AQ2779" s="34"/>
      <c r="AR2779" s="34"/>
    </row>
    <row r="2780" spans="10:44" x14ac:dyDescent="0.25">
      <c r="J2780" s="45"/>
      <c r="K2780" s="45"/>
      <c r="L2780" s="45"/>
      <c r="M2780" s="45"/>
      <c r="N2780" s="45"/>
      <c r="O2780" s="45"/>
      <c r="P2780" s="45"/>
      <c r="Q2780" s="45"/>
      <c r="R2780" s="45"/>
      <c r="AO2780" s="34"/>
      <c r="AP2780" s="34"/>
      <c r="AQ2780" s="34"/>
      <c r="AR2780" s="34"/>
    </row>
    <row r="2781" spans="10:44" x14ac:dyDescent="0.25">
      <c r="J2781" s="45"/>
      <c r="K2781" s="45"/>
      <c r="L2781" s="45"/>
      <c r="M2781" s="45"/>
      <c r="N2781" s="45"/>
      <c r="O2781" s="45"/>
      <c r="P2781" s="45"/>
      <c r="Q2781" s="45"/>
      <c r="R2781" s="45"/>
      <c r="AO2781" s="34"/>
      <c r="AP2781" s="34"/>
      <c r="AQ2781" s="34"/>
      <c r="AR2781" s="34"/>
    </row>
    <row r="2782" spans="10:44" x14ac:dyDescent="0.25">
      <c r="J2782" s="45"/>
      <c r="K2782" s="45"/>
      <c r="L2782" s="45"/>
      <c r="M2782" s="45"/>
      <c r="N2782" s="45"/>
      <c r="O2782" s="45"/>
      <c r="P2782" s="45"/>
      <c r="Q2782" s="45"/>
      <c r="R2782" s="45"/>
      <c r="AO2782" s="34"/>
      <c r="AP2782" s="34"/>
      <c r="AQ2782" s="34"/>
      <c r="AR2782" s="34"/>
    </row>
    <row r="2783" spans="10:44" x14ac:dyDescent="0.25">
      <c r="J2783" s="45"/>
      <c r="K2783" s="45"/>
      <c r="L2783" s="45"/>
      <c r="M2783" s="45"/>
      <c r="N2783" s="45"/>
      <c r="O2783" s="45"/>
      <c r="P2783" s="45"/>
      <c r="Q2783" s="45"/>
      <c r="R2783" s="45"/>
      <c r="AO2783" s="34"/>
      <c r="AP2783" s="34"/>
      <c r="AQ2783" s="34"/>
      <c r="AR2783" s="34"/>
    </row>
    <row r="2784" spans="10:44" x14ac:dyDescent="0.25">
      <c r="J2784" s="45"/>
      <c r="K2784" s="45"/>
      <c r="L2784" s="45"/>
      <c r="M2784" s="45"/>
      <c r="N2784" s="45"/>
      <c r="O2784" s="45"/>
      <c r="P2784" s="45"/>
      <c r="Q2784" s="45"/>
      <c r="R2784" s="45"/>
      <c r="AO2784" s="34"/>
      <c r="AP2784" s="34"/>
      <c r="AQ2784" s="34"/>
      <c r="AR2784" s="34"/>
    </row>
    <row r="2785" spans="10:44" x14ac:dyDescent="0.25">
      <c r="J2785" s="45"/>
      <c r="K2785" s="45"/>
      <c r="L2785" s="45"/>
      <c r="M2785" s="45"/>
      <c r="N2785" s="45"/>
      <c r="O2785" s="45"/>
      <c r="P2785" s="45"/>
      <c r="Q2785" s="45"/>
      <c r="R2785" s="45"/>
      <c r="AO2785" s="34"/>
      <c r="AP2785" s="34"/>
      <c r="AQ2785" s="34"/>
      <c r="AR2785" s="34"/>
    </row>
    <row r="2786" spans="10:44" x14ac:dyDescent="0.25">
      <c r="J2786" s="45"/>
      <c r="K2786" s="45"/>
      <c r="L2786" s="45"/>
      <c r="M2786" s="45"/>
      <c r="N2786" s="45"/>
      <c r="O2786" s="45"/>
      <c r="P2786" s="45"/>
      <c r="Q2786" s="45"/>
      <c r="R2786" s="45"/>
      <c r="AO2786" s="34"/>
      <c r="AP2786" s="34"/>
      <c r="AQ2786" s="34"/>
      <c r="AR2786" s="34"/>
    </row>
    <row r="2787" spans="10:44" x14ac:dyDescent="0.25">
      <c r="J2787" s="45"/>
      <c r="K2787" s="45"/>
      <c r="L2787" s="45"/>
      <c r="M2787" s="45"/>
      <c r="N2787" s="45"/>
      <c r="O2787" s="45"/>
      <c r="P2787" s="45"/>
      <c r="Q2787" s="45"/>
      <c r="R2787" s="45"/>
      <c r="AO2787" s="34"/>
      <c r="AP2787" s="34"/>
      <c r="AQ2787" s="34"/>
      <c r="AR2787" s="34"/>
    </row>
    <row r="2788" spans="10:44" x14ac:dyDescent="0.25">
      <c r="J2788" s="45"/>
      <c r="K2788" s="45"/>
      <c r="L2788" s="45"/>
      <c r="M2788" s="45"/>
      <c r="N2788" s="45"/>
      <c r="O2788" s="45"/>
      <c r="P2788" s="45"/>
      <c r="Q2788" s="45"/>
      <c r="R2788" s="45"/>
      <c r="AO2788" s="34"/>
      <c r="AP2788" s="34"/>
      <c r="AQ2788" s="34"/>
      <c r="AR2788" s="34"/>
    </row>
    <row r="2789" spans="10:44" x14ac:dyDescent="0.25">
      <c r="J2789" s="45"/>
      <c r="K2789" s="45"/>
      <c r="L2789" s="45"/>
      <c r="M2789" s="45"/>
      <c r="N2789" s="45"/>
      <c r="O2789" s="45"/>
      <c r="P2789" s="45"/>
      <c r="Q2789" s="45"/>
      <c r="R2789" s="45"/>
      <c r="AO2789" s="34"/>
      <c r="AP2789" s="34"/>
      <c r="AQ2789" s="34"/>
      <c r="AR2789" s="34"/>
    </row>
    <row r="2790" spans="10:44" x14ac:dyDescent="0.25">
      <c r="J2790" s="45"/>
      <c r="K2790" s="45"/>
      <c r="L2790" s="45"/>
      <c r="M2790" s="45"/>
      <c r="N2790" s="45"/>
      <c r="O2790" s="45"/>
      <c r="P2790" s="45"/>
      <c r="Q2790" s="45"/>
      <c r="R2790" s="45"/>
      <c r="AO2790" s="34"/>
      <c r="AP2790" s="34"/>
      <c r="AQ2790" s="34"/>
      <c r="AR2790" s="34"/>
    </row>
    <row r="2791" spans="10:44" x14ac:dyDescent="0.25">
      <c r="J2791" s="45"/>
      <c r="K2791" s="45"/>
      <c r="L2791" s="45"/>
      <c r="M2791" s="45"/>
      <c r="N2791" s="45"/>
      <c r="O2791" s="45"/>
      <c r="P2791" s="45"/>
      <c r="Q2791" s="45"/>
      <c r="R2791" s="45"/>
      <c r="AO2791" s="34"/>
      <c r="AP2791" s="34"/>
      <c r="AQ2791" s="34"/>
      <c r="AR2791" s="34"/>
    </row>
    <row r="2792" spans="10:44" x14ac:dyDescent="0.25">
      <c r="J2792" s="45"/>
      <c r="K2792" s="45"/>
      <c r="L2792" s="45"/>
      <c r="M2792" s="45"/>
      <c r="N2792" s="45"/>
      <c r="O2792" s="45"/>
      <c r="P2792" s="45"/>
      <c r="Q2792" s="45"/>
      <c r="R2792" s="45"/>
      <c r="AO2792" s="34"/>
      <c r="AP2792" s="34"/>
      <c r="AQ2792" s="34"/>
      <c r="AR2792" s="34"/>
    </row>
    <row r="2793" spans="10:44" x14ac:dyDescent="0.25">
      <c r="J2793" s="45"/>
      <c r="K2793" s="45"/>
      <c r="L2793" s="45"/>
      <c r="M2793" s="45"/>
      <c r="N2793" s="45"/>
      <c r="O2793" s="45"/>
      <c r="P2793" s="45"/>
      <c r="Q2793" s="45"/>
      <c r="R2793" s="45"/>
      <c r="AO2793" s="34"/>
      <c r="AP2793" s="34"/>
      <c r="AQ2793" s="34"/>
      <c r="AR2793" s="34"/>
    </row>
    <row r="2794" spans="10:44" x14ac:dyDescent="0.25">
      <c r="J2794" s="45"/>
      <c r="K2794" s="45"/>
      <c r="L2794" s="45"/>
      <c r="M2794" s="45"/>
      <c r="N2794" s="45"/>
      <c r="O2794" s="45"/>
      <c r="P2794" s="45"/>
      <c r="Q2794" s="45"/>
      <c r="R2794" s="45"/>
      <c r="AO2794" s="34"/>
      <c r="AP2794" s="34"/>
      <c r="AQ2794" s="34"/>
      <c r="AR2794" s="34"/>
    </row>
    <row r="2795" spans="10:44" x14ac:dyDescent="0.25">
      <c r="J2795" s="45"/>
      <c r="K2795" s="45"/>
      <c r="L2795" s="45"/>
      <c r="M2795" s="45"/>
      <c r="N2795" s="45"/>
      <c r="O2795" s="45"/>
      <c r="P2795" s="45"/>
      <c r="Q2795" s="45"/>
      <c r="R2795" s="45"/>
      <c r="AO2795" s="34"/>
      <c r="AP2795" s="34"/>
      <c r="AQ2795" s="34"/>
      <c r="AR2795" s="34"/>
    </row>
    <row r="2796" spans="10:44" x14ac:dyDescent="0.25">
      <c r="J2796" s="45"/>
      <c r="K2796" s="45"/>
      <c r="L2796" s="45"/>
      <c r="M2796" s="45"/>
      <c r="N2796" s="45"/>
      <c r="O2796" s="45"/>
      <c r="P2796" s="45"/>
      <c r="Q2796" s="45"/>
      <c r="R2796" s="45"/>
      <c r="AO2796" s="34"/>
      <c r="AP2796" s="34"/>
      <c r="AQ2796" s="34"/>
      <c r="AR2796" s="34"/>
    </row>
    <row r="2797" spans="10:44" x14ac:dyDescent="0.25">
      <c r="J2797" s="45"/>
      <c r="K2797" s="45"/>
      <c r="L2797" s="45"/>
      <c r="M2797" s="45"/>
      <c r="N2797" s="45"/>
      <c r="O2797" s="45"/>
      <c r="P2797" s="45"/>
      <c r="Q2797" s="45"/>
      <c r="R2797" s="45"/>
      <c r="AO2797" s="34"/>
      <c r="AP2797" s="34"/>
      <c r="AQ2797" s="34"/>
      <c r="AR2797" s="34"/>
    </row>
    <row r="2798" spans="10:44" x14ac:dyDescent="0.25">
      <c r="J2798" s="45"/>
      <c r="K2798" s="45"/>
      <c r="L2798" s="45"/>
      <c r="M2798" s="45"/>
      <c r="N2798" s="45"/>
      <c r="O2798" s="45"/>
      <c r="P2798" s="45"/>
      <c r="Q2798" s="45"/>
      <c r="R2798" s="45"/>
      <c r="AO2798" s="34"/>
      <c r="AP2798" s="34"/>
      <c r="AQ2798" s="34"/>
      <c r="AR2798" s="34"/>
    </row>
    <row r="2799" spans="10:44" x14ac:dyDescent="0.25">
      <c r="J2799" s="45"/>
      <c r="K2799" s="45"/>
      <c r="L2799" s="45"/>
      <c r="M2799" s="45"/>
      <c r="N2799" s="45"/>
      <c r="O2799" s="45"/>
      <c r="P2799" s="45"/>
      <c r="Q2799" s="45"/>
      <c r="R2799" s="45"/>
      <c r="AO2799" s="34"/>
      <c r="AP2799" s="34"/>
      <c r="AQ2799" s="34"/>
      <c r="AR2799" s="34"/>
    </row>
    <row r="2800" spans="10:44" x14ac:dyDescent="0.25">
      <c r="J2800" s="45"/>
      <c r="K2800" s="45"/>
      <c r="L2800" s="45"/>
      <c r="M2800" s="45"/>
      <c r="N2800" s="45"/>
      <c r="O2800" s="45"/>
      <c r="P2800" s="45"/>
      <c r="Q2800" s="45"/>
      <c r="R2800" s="45"/>
      <c r="AO2800" s="34"/>
      <c r="AP2800" s="34"/>
      <c r="AQ2800" s="34"/>
      <c r="AR2800" s="34"/>
    </row>
    <row r="2801" spans="10:44" x14ac:dyDescent="0.25">
      <c r="J2801" s="45"/>
      <c r="K2801" s="45"/>
      <c r="L2801" s="45"/>
      <c r="M2801" s="45"/>
      <c r="N2801" s="45"/>
      <c r="O2801" s="45"/>
      <c r="P2801" s="45"/>
      <c r="Q2801" s="45"/>
      <c r="R2801" s="45"/>
      <c r="AO2801" s="34"/>
      <c r="AP2801" s="34"/>
      <c r="AQ2801" s="34"/>
      <c r="AR2801" s="34"/>
    </row>
    <row r="2802" spans="10:44" x14ac:dyDescent="0.25">
      <c r="J2802" s="45"/>
      <c r="K2802" s="45"/>
      <c r="L2802" s="45"/>
      <c r="M2802" s="45"/>
      <c r="N2802" s="45"/>
      <c r="O2802" s="45"/>
      <c r="P2802" s="45"/>
      <c r="Q2802" s="45"/>
      <c r="R2802" s="45"/>
      <c r="AO2802" s="34"/>
      <c r="AP2802" s="34"/>
      <c r="AQ2802" s="34"/>
      <c r="AR2802" s="34"/>
    </row>
    <row r="2803" spans="10:44" x14ac:dyDescent="0.25">
      <c r="J2803" s="45"/>
      <c r="K2803" s="45"/>
      <c r="L2803" s="45"/>
      <c r="M2803" s="45"/>
      <c r="N2803" s="45"/>
      <c r="O2803" s="45"/>
      <c r="P2803" s="45"/>
      <c r="Q2803" s="45"/>
      <c r="R2803" s="45"/>
      <c r="AO2803" s="34"/>
      <c r="AP2803" s="34"/>
      <c r="AQ2803" s="34"/>
      <c r="AR2803" s="34"/>
    </row>
    <row r="2804" spans="10:44" x14ac:dyDescent="0.25">
      <c r="J2804" s="45"/>
      <c r="K2804" s="45"/>
      <c r="L2804" s="45"/>
      <c r="M2804" s="45"/>
      <c r="N2804" s="45"/>
      <c r="O2804" s="45"/>
      <c r="P2804" s="45"/>
      <c r="Q2804" s="45"/>
      <c r="R2804" s="45"/>
      <c r="AO2804" s="34"/>
      <c r="AP2804" s="34"/>
      <c r="AQ2804" s="34"/>
      <c r="AR2804" s="34"/>
    </row>
    <row r="2805" spans="10:44" x14ac:dyDescent="0.25">
      <c r="J2805" s="45"/>
      <c r="K2805" s="45"/>
      <c r="L2805" s="45"/>
      <c r="M2805" s="45"/>
      <c r="N2805" s="45"/>
      <c r="O2805" s="45"/>
      <c r="P2805" s="45"/>
      <c r="Q2805" s="45"/>
      <c r="R2805" s="45"/>
      <c r="AO2805" s="34"/>
      <c r="AP2805" s="34"/>
      <c r="AQ2805" s="34"/>
      <c r="AR2805" s="34"/>
    </row>
    <row r="2806" spans="10:44" x14ac:dyDescent="0.25">
      <c r="J2806" s="45"/>
      <c r="K2806" s="45"/>
      <c r="L2806" s="45"/>
      <c r="M2806" s="45"/>
      <c r="N2806" s="45"/>
      <c r="O2806" s="45"/>
      <c r="P2806" s="45"/>
      <c r="Q2806" s="45"/>
      <c r="R2806" s="45"/>
      <c r="AO2806" s="34"/>
      <c r="AP2806" s="34"/>
      <c r="AQ2806" s="34"/>
      <c r="AR2806" s="34"/>
    </row>
    <row r="2807" spans="10:44" x14ac:dyDescent="0.25">
      <c r="J2807" s="45"/>
      <c r="K2807" s="45"/>
      <c r="L2807" s="45"/>
      <c r="M2807" s="45"/>
      <c r="N2807" s="45"/>
      <c r="O2807" s="45"/>
      <c r="P2807" s="45"/>
      <c r="Q2807" s="45"/>
      <c r="R2807" s="45"/>
      <c r="AO2807" s="34"/>
      <c r="AP2807" s="34"/>
      <c r="AQ2807" s="34"/>
      <c r="AR2807" s="34"/>
    </row>
    <row r="2808" spans="10:44" x14ac:dyDescent="0.25">
      <c r="J2808" s="45"/>
      <c r="K2808" s="45"/>
      <c r="L2808" s="45"/>
      <c r="M2808" s="45"/>
      <c r="N2808" s="45"/>
      <c r="O2808" s="45"/>
      <c r="P2808" s="45"/>
      <c r="Q2808" s="45"/>
      <c r="R2808" s="45"/>
      <c r="AO2808" s="34"/>
      <c r="AP2808" s="34"/>
      <c r="AQ2808" s="34"/>
      <c r="AR2808" s="34"/>
    </row>
    <row r="2809" spans="10:44" x14ac:dyDescent="0.25">
      <c r="J2809" s="45"/>
      <c r="K2809" s="45"/>
      <c r="L2809" s="45"/>
      <c r="M2809" s="45"/>
      <c r="N2809" s="45"/>
      <c r="O2809" s="45"/>
      <c r="P2809" s="45"/>
      <c r="Q2809" s="45"/>
      <c r="R2809" s="45"/>
      <c r="AO2809" s="34"/>
      <c r="AP2809" s="34"/>
      <c r="AQ2809" s="34"/>
      <c r="AR2809" s="34"/>
    </row>
    <row r="2810" spans="10:44" x14ac:dyDescent="0.25">
      <c r="J2810" s="45"/>
      <c r="K2810" s="45"/>
      <c r="L2810" s="45"/>
      <c r="M2810" s="45"/>
      <c r="N2810" s="45"/>
      <c r="O2810" s="45"/>
      <c r="P2810" s="45"/>
      <c r="Q2810" s="45"/>
      <c r="R2810" s="45"/>
      <c r="AO2810" s="34"/>
      <c r="AP2810" s="34"/>
      <c r="AQ2810" s="34"/>
      <c r="AR2810" s="34"/>
    </row>
    <row r="2811" spans="10:44" x14ac:dyDescent="0.25">
      <c r="J2811" s="45"/>
      <c r="K2811" s="45"/>
      <c r="L2811" s="45"/>
      <c r="M2811" s="45"/>
      <c r="N2811" s="45"/>
      <c r="O2811" s="45"/>
      <c r="P2811" s="45"/>
      <c r="Q2811" s="45"/>
      <c r="R2811" s="45"/>
      <c r="AO2811" s="34"/>
      <c r="AP2811" s="34"/>
      <c r="AQ2811" s="34"/>
      <c r="AR2811" s="34"/>
    </row>
    <row r="2812" spans="10:44" x14ac:dyDescent="0.25">
      <c r="J2812" s="45"/>
      <c r="K2812" s="45"/>
      <c r="L2812" s="45"/>
      <c r="M2812" s="45"/>
      <c r="N2812" s="45"/>
      <c r="O2812" s="45"/>
      <c r="P2812" s="45"/>
      <c r="Q2812" s="45"/>
      <c r="R2812" s="45"/>
      <c r="AO2812" s="34"/>
      <c r="AP2812" s="34"/>
      <c r="AQ2812" s="34"/>
      <c r="AR2812" s="34"/>
    </row>
    <row r="2813" spans="10:44" x14ac:dyDescent="0.25">
      <c r="J2813" s="45"/>
      <c r="K2813" s="45"/>
      <c r="L2813" s="45"/>
      <c r="M2813" s="45"/>
      <c r="N2813" s="45"/>
      <c r="O2813" s="45"/>
      <c r="P2813" s="45"/>
      <c r="Q2813" s="45"/>
      <c r="R2813" s="45"/>
      <c r="AO2813" s="34"/>
      <c r="AP2813" s="34"/>
      <c r="AQ2813" s="34"/>
      <c r="AR2813" s="34"/>
    </row>
    <row r="2814" spans="10:44" x14ac:dyDescent="0.25">
      <c r="J2814" s="45"/>
      <c r="K2814" s="45"/>
      <c r="L2814" s="45"/>
      <c r="M2814" s="45"/>
      <c r="N2814" s="45"/>
      <c r="O2814" s="45"/>
      <c r="P2814" s="45"/>
      <c r="Q2814" s="45"/>
      <c r="R2814" s="45"/>
      <c r="AO2814" s="34"/>
      <c r="AP2814" s="34"/>
      <c r="AQ2814" s="34"/>
      <c r="AR2814" s="34"/>
    </row>
    <row r="2815" spans="10:44" x14ac:dyDescent="0.25">
      <c r="J2815" s="45"/>
      <c r="K2815" s="45"/>
      <c r="L2815" s="45"/>
      <c r="M2815" s="45"/>
      <c r="N2815" s="45"/>
      <c r="O2815" s="45"/>
      <c r="P2815" s="45"/>
      <c r="Q2815" s="45"/>
      <c r="R2815" s="45"/>
      <c r="AO2815" s="34"/>
      <c r="AP2815" s="34"/>
      <c r="AQ2815" s="34"/>
      <c r="AR2815" s="34"/>
    </row>
    <row r="2816" spans="10:44" x14ac:dyDescent="0.25">
      <c r="J2816" s="45"/>
      <c r="K2816" s="45"/>
      <c r="L2816" s="45"/>
      <c r="M2816" s="45"/>
      <c r="N2816" s="45"/>
      <c r="O2816" s="45"/>
      <c r="P2816" s="45"/>
      <c r="Q2816" s="45"/>
      <c r="R2816" s="45"/>
      <c r="AO2816" s="34"/>
      <c r="AP2816" s="34"/>
      <c r="AQ2816" s="34"/>
      <c r="AR2816" s="34"/>
    </row>
    <row r="2817" spans="10:44" x14ac:dyDescent="0.25">
      <c r="J2817" s="45"/>
      <c r="K2817" s="45"/>
      <c r="L2817" s="45"/>
      <c r="M2817" s="45"/>
      <c r="N2817" s="45"/>
      <c r="O2817" s="45"/>
      <c r="P2817" s="45"/>
      <c r="Q2817" s="45"/>
      <c r="R2817" s="45"/>
      <c r="AO2817" s="34"/>
      <c r="AP2817" s="34"/>
      <c r="AQ2817" s="34"/>
      <c r="AR2817" s="34"/>
    </row>
    <row r="2818" spans="10:44" x14ac:dyDescent="0.25">
      <c r="J2818" s="45"/>
      <c r="K2818" s="45"/>
      <c r="L2818" s="45"/>
      <c r="M2818" s="45"/>
      <c r="N2818" s="45"/>
      <c r="O2818" s="45"/>
      <c r="P2818" s="45"/>
      <c r="Q2818" s="45"/>
      <c r="R2818" s="45"/>
      <c r="AO2818" s="34"/>
      <c r="AP2818" s="34"/>
      <c r="AQ2818" s="34"/>
      <c r="AR2818" s="34"/>
    </row>
    <row r="2819" spans="10:44" x14ac:dyDescent="0.25">
      <c r="J2819" s="45"/>
      <c r="K2819" s="45"/>
      <c r="L2819" s="45"/>
      <c r="M2819" s="45"/>
      <c r="N2819" s="45"/>
      <c r="O2819" s="45"/>
      <c r="P2819" s="45"/>
      <c r="Q2819" s="45"/>
      <c r="R2819" s="45"/>
      <c r="AO2819" s="34"/>
      <c r="AP2819" s="34"/>
      <c r="AQ2819" s="34"/>
      <c r="AR2819" s="34"/>
    </row>
    <row r="2820" spans="10:44" x14ac:dyDescent="0.25">
      <c r="J2820" s="45"/>
      <c r="K2820" s="45"/>
      <c r="L2820" s="45"/>
      <c r="M2820" s="45"/>
      <c r="N2820" s="45"/>
      <c r="O2820" s="45"/>
      <c r="P2820" s="45"/>
      <c r="Q2820" s="45"/>
      <c r="R2820" s="45"/>
      <c r="AO2820" s="34"/>
      <c r="AP2820" s="34"/>
      <c r="AQ2820" s="34"/>
      <c r="AR2820" s="34"/>
    </row>
    <row r="2821" spans="10:44" x14ac:dyDescent="0.25">
      <c r="J2821" s="45"/>
      <c r="K2821" s="45"/>
      <c r="L2821" s="45"/>
      <c r="M2821" s="45"/>
      <c r="N2821" s="45"/>
      <c r="O2821" s="45"/>
      <c r="P2821" s="45"/>
      <c r="Q2821" s="45"/>
      <c r="R2821" s="45"/>
      <c r="AO2821" s="34"/>
      <c r="AP2821" s="34"/>
      <c r="AQ2821" s="34"/>
      <c r="AR2821" s="34"/>
    </row>
    <row r="2822" spans="10:44" x14ac:dyDescent="0.25">
      <c r="J2822" s="45"/>
      <c r="K2822" s="45"/>
      <c r="L2822" s="45"/>
      <c r="M2822" s="45"/>
      <c r="N2822" s="45"/>
      <c r="O2822" s="45"/>
      <c r="P2822" s="45"/>
      <c r="Q2822" s="45"/>
      <c r="R2822" s="45"/>
      <c r="AO2822" s="34"/>
      <c r="AP2822" s="34"/>
      <c r="AQ2822" s="34"/>
      <c r="AR2822" s="34"/>
    </row>
    <row r="2823" spans="10:44" x14ac:dyDescent="0.25">
      <c r="J2823" s="45"/>
      <c r="K2823" s="45"/>
      <c r="L2823" s="45"/>
      <c r="M2823" s="45"/>
      <c r="N2823" s="45"/>
      <c r="O2823" s="45"/>
      <c r="P2823" s="45"/>
      <c r="Q2823" s="45"/>
      <c r="R2823" s="45"/>
      <c r="AO2823" s="34"/>
      <c r="AP2823" s="34"/>
      <c r="AQ2823" s="34"/>
      <c r="AR2823" s="34"/>
    </row>
    <row r="2824" spans="10:44" x14ac:dyDescent="0.25">
      <c r="J2824" s="45"/>
      <c r="K2824" s="45"/>
      <c r="L2824" s="45"/>
      <c r="M2824" s="45"/>
      <c r="N2824" s="45"/>
      <c r="O2824" s="45"/>
      <c r="P2824" s="45"/>
      <c r="Q2824" s="45"/>
      <c r="R2824" s="45"/>
      <c r="AO2824" s="34"/>
      <c r="AP2824" s="34"/>
      <c r="AQ2824" s="34"/>
      <c r="AR2824" s="34"/>
    </row>
    <row r="2825" spans="10:44" x14ac:dyDescent="0.25">
      <c r="J2825" s="45"/>
      <c r="K2825" s="45"/>
      <c r="L2825" s="45"/>
      <c r="M2825" s="45"/>
      <c r="N2825" s="45"/>
      <c r="O2825" s="45"/>
      <c r="P2825" s="45"/>
      <c r="Q2825" s="45"/>
      <c r="R2825" s="45"/>
      <c r="AO2825" s="34"/>
      <c r="AP2825" s="34"/>
      <c r="AQ2825" s="34"/>
      <c r="AR2825" s="34"/>
    </row>
    <row r="2826" spans="10:44" x14ac:dyDescent="0.25">
      <c r="J2826" s="45"/>
      <c r="K2826" s="45"/>
      <c r="L2826" s="45"/>
      <c r="M2826" s="45"/>
      <c r="N2826" s="45"/>
      <c r="O2826" s="45"/>
      <c r="P2826" s="45"/>
      <c r="Q2826" s="45"/>
      <c r="R2826" s="45"/>
      <c r="AO2826" s="34"/>
      <c r="AP2826" s="34"/>
      <c r="AQ2826" s="34"/>
      <c r="AR2826" s="34"/>
    </row>
    <row r="2827" spans="10:44" x14ac:dyDescent="0.25">
      <c r="J2827" s="45"/>
      <c r="K2827" s="45"/>
      <c r="L2827" s="45"/>
      <c r="M2827" s="45"/>
      <c r="N2827" s="45"/>
      <c r="O2827" s="45"/>
      <c r="P2827" s="45"/>
      <c r="Q2827" s="45"/>
      <c r="R2827" s="45"/>
      <c r="AO2827" s="34"/>
      <c r="AP2827" s="34"/>
      <c r="AQ2827" s="34"/>
      <c r="AR2827" s="34"/>
    </row>
    <row r="2828" spans="10:44" x14ac:dyDescent="0.25">
      <c r="J2828" s="45"/>
      <c r="K2828" s="45"/>
      <c r="L2828" s="45"/>
      <c r="M2828" s="45"/>
      <c r="N2828" s="45"/>
      <c r="O2828" s="45"/>
      <c r="P2828" s="45"/>
      <c r="Q2828" s="45"/>
      <c r="R2828" s="45"/>
      <c r="AO2828" s="34"/>
      <c r="AP2828" s="34"/>
      <c r="AQ2828" s="34"/>
      <c r="AR2828" s="34"/>
    </row>
    <row r="2829" spans="10:44" x14ac:dyDescent="0.25">
      <c r="J2829" s="45"/>
      <c r="K2829" s="45"/>
      <c r="L2829" s="45"/>
      <c r="M2829" s="45"/>
      <c r="N2829" s="45"/>
      <c r="O2829" s="45"/>
      <c r="P2829" s="45"/>
      <c r="Q2829" s="45"/>
      <c r="R2829" s="45"/>
      <c r="AO2829" s="34"/>
      <c r="AP2829" s="34"/>
      <c r="AQ2829" s="34"/>
      <c r="AR2829" s="34"/>
    </row>
    <row r="2830" spans="10:44" x14ac:dyDescent="0.25">
      <c r="J2830" s="45"/>
      <c r="K2830" s="45"/>
      <c r="L2830" s="45"/>
      <c r="M2830" s="45"/>
      <c r="N2830" s="45"/>
      <c r="O2830" s="45"/>
      <c r="P2830" s="45"/>
      <c r="Q2830" s="45"/>
      <c r="R2830" s="45"/>
      <c r="AO2830" s="34"/>
      <c r="AP2830" s="34"/>
      <c r="AQ2830" s="34"/>
      <c r="AR2830" s="34"/>
    </row>
    <row r="2831" spans="10:44" x14ac:dyDescent="0.25">
      <c r="J2831" s="45"/>
      <c r="K2831" s="45"/>
      <c r="L2831" s="45"/>
      <c r="M2831" s="45"/>
      <c r="N2831" s="45"/>
      <c r="O2831" s="45"/>
      <c r="P2831" s="45"/>
      <c r="Q2831" s="45"/>
      <c r="R2831" s="45"/>
      <c r="AO2831" s="34"/>
      <c r="AP2831" s="34"/>
      <c r="AQ2831" s="34"/>
      <c r="AR2831" s="34"/>
    </row>
    <row r="2832" spans="10:44" x14ac:dyDescent="0.25">
      <c r="J2832" s="45"/>
      <c r="K2832" s="45"/>
      <c r="L2832" s="45"/>
      <c r="M2832" s="45"/>
      <c r="N2832" s="45"/>
      <c r="O2832" s="45"/>
      <c r="P2832" s="45"/>
      <c r="Q2832" s="45"/>
      <c r="R2832" s="45"/>
      <c r="AO2832" s="34"/>
      <c r="AP2832" s="34"/>
      <c r="AQ2832" s="34"/>
      <c r="AR2832" s="34"/>
    </row>
    <row r="2833" spans="10:44" x14ac:dyDescent="0.25">
      <c r="J2833" s="45"/>
      <c r="K2833" s="45"/>
      <c r="L2833" s="45"/>
      <c r="M2833" s="45"/>
      <c r="N2833" s="45"/>
      <c r="O2833" s="45"/>
      <c r="P2833" s="45"/>
      <c r="Q2833" s="45"/>
      <c r="R2833" s="45"/>
      <c r="AO2833" s="34"/>
      <c r="AP2833" s="34"/>
      <c r="AQ2833" s="34"/>
      <c r="AR2833" s="34"/>
    </row>
    <row r="2834" spans="10:44" x14ac:dyDescent="0.25">
      <c r="J2834" s="45"/>
      <c r="K2834" s="45"/>
      <c r="L2834" s="45"/>
      <c r="M2834" s="45"/>
      <c r="N2834" s="45"/>
      <c r="O2834" s="45"/>
      <c r="P2834" s="45"/>
      <c r="Q2834" s="45"/>
      <c r="R2834" s="45"/>
      <c r="AO2834" s="34"/>
      <c r="AP2834" s="34"/>
      <c r="AQ2834" s="34"/>
      <c r="AR2834" s="34"/>
    </row>
    <row r="2835" spans="10:44" x14ac:dyDescent="0.25">
      <c r="J2835" s="45"/>
      <c r="K2835" s="45"/>
      <c r="L2835" s="45"/>
      <c r="M2835" s="45"/>
      <c r="N2835" s="45"/>
      <c r="O2835" s="45"/>
      <c r="P2835" s="45"/>
      <c r="Q2835" s="45"/>
      <c r="R2835" s="45"/>
      <c r="AO2835" s="34"/>
      <c r="AP2835" s="34"/>
      <c r="AQ2835" s="34"/>
      <c r="AR2835" s="34"/>
    </row>
    <row r="2836" spans="10:44" x14ac:dyDescent="0.25">
      <c r="J2836" s="45"/>
      <c r="K2836" s="45"/>
      <c r="L2836" s="45"/>
      <c r="M2836" s="45"/>
      <c r="N2836" s="45"/>
      <c r="O2836" s="45"/>
      <c r="P2836" s="45"/>
      <c r="Q2836" s="45"/>
      <c r="R2836" s="45"/>
      <c r="AO2836" s="34"/>
      <c r="AP2836" s="34"/>
      <c r="AQ2836" s="34"/>
      <c r="AR2836" s="34"/>
    </row>
    <row r="2837" spans="10:44" x14ac:dyDescent="0.25">
      <c r="J2837" s="45"/>
      <c r="K2837" s="45"/>
      <c r="L2837" s="45"/>
      <c r="M2837" s="45"/>
      <c r="N2837" s="45"/>
      <c r="O2837" s="45"/>
      <c r="P2837" s="45"/>
      <c r="Q2837" s="45"/>
      <c r="R2837" s="45"/>
      <c r="AO2837" s="34"/>
      <c r="AP2837" s="34"/>
      <c r="AQ2837" s="34"/>
      <c r="AR2837" s="34"/>
    </row>
    <row r="2838" spans="10:44" x14ac:dyDescent="0.25">
      <c r="J2838" s="45"/>
      <c r="K2838" s="45"/>
      <c r="L2838" s="45"/>
      <c r="M2838" s="45"/>
      <c r="N2838" s="45"/>
      <c r="O2838" s="45"/>
      <c r="P2838" s="45"/>
      <c r="Q2838" s="45"/>
      <c r="R2838" s="45"/>
      <c r="AO2838" s="34"/>
      <c r="AP2838" s="34"/>
      <c r="AQ2838" s="34"/>
      <c r="AR2838" s="34"/>
    </row>
    <row r="2839" spans="10:44" x14ac:dyDescent="0.25">
      <c r="J2839" s="45"/>
      <c r="K2839" s="45"/>
      <c r="L2839" s="45"/>
      <c r="M2839" s="45"/>
      <c r="N2839" s="45"/>
      <c r="O2839" s="45"/>
      <c r="P2839" s="45"/>
      <c r="Q2839" s="45"/>
      <c r="R2839" s="45"/>
      <c r="AO2839" s="34"/>
      <c r="AP2839" s="34"/>
      <c r="AQ2839" s="34"/>
      <c r="AR2839" s="34"/>
    </row>
    <row r="2840" spans="10:44" x14ac:dyDescent="0.25">
      <c r="J2840" s="45"/>
      <c r="K2840" s="45"/>
      <c r="L2840" s="45"/>
      <c r="M2840" s="45"/>
      <c r="N2840" s="45"/>
      <c r="O2840" s="45"/>
      <c r="P2840" s="45"/>
      <c r="Q2840" s="45"/>
      <c r="R2840" s="45"/>
      <c r="AO2840" s="34"/>
      <c r="AP2840" s="34"/>
      <c r="AQ2840" s="34"/>
      <c r="AR2840" s="34"/>
    </row>
    <row r="2841" spans="10:44" x14ac:dyDescent="0.25">
      <c r="J2841" s="45"/>
      <c r="K2841" s="45"/>
      <c r="L2841" s="45"/>
      <c r="M2841" s="45"/>
      <c r="N2841" s="45"/>
      <c r="O2841" s="45"/>
      <c r="P2841" s="45"/>
      <c r="Q2841" s="45"/>
      <c r="R2841" s="45"/>
      <c r="AO2841" s="34"/>
      <c r="AP2841" s="34"/>
      <c r="AQ2841" s="34"/>
      <c r="AR2841" s="34"/>
    </row>
    <row r="2842" spans="10:44" x14ac:dyDescent="0.25">
      <c r="J2842" s="45"/>
      <c r="K2842" s="45"/>
      <c r="L2842" s="45"/>
      <c r="M2842" s="45"/>
      <c r="N2842" s="45"/>
      <c r="O2842" s="45"/>
      <c r="P2842" s="45"/>
      <c r="Q2842" s="45"/>
      <c r="R2842" s="45"/>
      <c r="AO2842" s="34"/>
      <c r="AP2842" s="34"/>
      <c r="AQ2842" s="34"/>
      <c r="AR2842" s="34"/>
    </row>
    <row r="2843" spans="10:44" x14ac:dyDescent="0.25">
      <c r="J2843" s="45"/>
      <c r="K2843" s="45"/>
      <c r="L2843" s="45"/>
      <c r="M2843" s="45"/>
      <c r="N2843" s="45"/>
      <c r="O2843" s="45"/>
      <c r="P2843" s="45"/>
      <c r="Q2843" s="45"/>
      <c r="R2843" s="45"/>
      <c r="AO2843" s="34"/>
      <c r="AP2843" s="34"/>
      <c r="AQ2843" s="34"/>
      <c r="AR2843" s="34"/>
    </row>
    <row r="2844" spans="10:44" x14ac:dyDescent="0.25">
      <c r="J2844" s="45"/>
      <c r="K2844" s="45"/>
      <c r="L2844" s="45"/>
      <c r="M2844" s="45"/>
      <c r="N2844" s="45"/>
      <c r="O2844" s="45"/>
      <c r="P2844" s="45"/>
      <c r="Q2844" s="45"/>
      <c r="R2844" s="45"/>
      <c r="AO2844" s="34"/>
      <c r="AP2844" s="34"/>
      <c r="AQ2844" s="34"/>
      <c r="AR2844" s="34"/>
    </row>
    <row r="2845" spans="10:44" x14ac:dyDescent="0.25">
      <c r="J2845" s="45"/>
      <c r="K2845" s="45"/>
      <c r="L2845" s="45"/>
      <c r="M2845" s="45"/>
      <c r="N2845" s="45"/>
      <c r="O2845" s="45"/>
      <c r="P2845" s="45"/>
      <c r="Q2845" s="45"/>
      <c r="R2845" s="45"/>
      <c r="AO2845" s="34"/>
      <c r="AP2845" s="34"/>
      <c r="AQ2845" s="34"/>
      <c r="AR2845" s="34"/>
    </row>
    <row r="2846" spans="10:44" x14ac:dyDescent="0.25">
      <c r="J2846" s="45"/>
      <c r="K2846" s="45"/>
      <c r="L2846" s="45"/>
      <c r="M2846" s="45"/>
      <c r="N2846" s="45"/>
      <c r="O2846" s="45"/>
      <c r="P2846" s="45"/>
      <c r="Q2846" s="45"/>
      <c r="R2846" s="45"/>
      <c r="AO2846" s="34"/>
      <c r="AP2846" s="34"/>
      <c r="AQ2846" s="34"/>
      <c r="AR2846" s="34"/>
    </row>
    <row r="2847" spans="10:44" x14ac:dyDescent="0.25">
      <c r="J2847" s="45"/>
      <c r="K2847" s="45"/>
      <c r="L2847" s="45"/>
      <c r="M2847" s="45"/>
      <c r="N2847" s="45"/>
      <c r="O2847" s="45"/>
      <c r="P2847" s="45"/>
      <c r="Q2847" s="45"/>
      <c r="R2847" s="45"/>
      <c r="AO2847" s="34"/>
      <c r="AP2847" s="34"/>
      <c r="AQ2847" s="34"/>
      <c r="AR2847" s="34"/>
    </row>
    <row r="2848" spans="10:44" x14ac:dyDescent="0.25">
      <c r="J2848" s="45"/>
      <c r="K2848" s="45"/>
      <c r="L2848" s="45"/>
      <c r="M2848" s="45"/>
      <c r="N2848" s="45"/>
      <c r="O2848" s="45"/>
      <c r="P2848" s="45"/>
      <c r="Q2848" s="45"/>
      <c r="R2848" s="45"/>
      <c r="AO2848" s="34"/>
      <c r="AP2848" s="34"/>
      <c r="AQ2848" s="34"/>
      <c r="AR2848" s="34"/>
    </row>
    <row r="2849" spans="10:44" x14ac:dyDescent="0.25">
      <c r="J2849" s="45"/>
      <c r="K2849" s="45"/>
      <c r="L2849" s="45"/>
      <c r="M2849" s="45"/>
      <c r="N2849" s="45"/>
      <c r="O2849" s="45"/>
      <c r="P2849" s="45"/>
      <c r="Q2849" s="45"/>
      <c r="R2849" s="45"/>
      <c r="AO2849" s="34"/>
      <c r="AP2849" s="34"/>
      <c r="AQ2849" s="34"/>
      <c r="AR2849" s="34"/>
    </row>
    <row r="2850" spans="10:44" x14ac:dyDescent="0.25">
      <c r="J2850" s="45"/>
      <c r="K2850" s="45"/>
      <c r="L2850" s="45"/>
      <c r="M2850" s="45"/>
      <c r="N2850" s="45"/>
      <c r="O2850" s="45"/>
      <c r="P2850" s="45"/>
      <c r="Q2850" s="45"/>
      <c r="R2850" s="45"/>
      <c r="AO2850" s="34"/>
      <c r="AP2850" s="34"/>
      <c r="AQ2850" s="34"/>
      <c r="AR2850" s="34"/>
    </row>
    <row r="2851" spans="10:44" x14ac:dyDescent="0.25">
      <c r="J2851" s="45"/>
      <c r="K2851" s="45"/>
      <c r="L2851" s="45"/>
      <c r="M2851" s="45"/>
      <c r="N2851" s="45"/>
      <c r="O2851" s="45"/>
      <c r="P2851" s="45"/>
      <c r="Q2851" s="45"/>
      <c r="R2851" s="45"/>
      <c r="AO2851" s="34"/>
      <c r="AP2851" s="34"/>
      <c r="AQ2851" s="34"/>
      <c r="AR2851" s="34"/>
    </row>
    <row r="2852" spans="10:44" x14ac:dyDescent="0.25">
      <c r="J2852" s="45"/>
      <c r="K2852" s="45"/>
      <c r="L2852" s="45"/>
      <c r="M2852" s="45"/>
      <c r="N2852" s="45"/>
      <c r="O2852" s="45"/>
      <c r="P2852" s="45"/>
      <c r="Q2852" s="45"/>
      <c r="R2852" s="45"/>
      <c r="AO2852" s="34"/>
      <c r="AP2852" s="34"/>
      <c r="AQ2852" s="34"/>
      <c r="AR2852" s="34"/>
    </row>
    <row r="2853" spans="10:44" x14ac:dyDescent="0.25">
      <c r="J2853" s="45"/>
      <c r="K2853" s="45"/>
      <c r="L2853" s="45"/>
      <c r="M2853" s="45"/>
      <c r="N2853" s="45"/>
      <c r="O2853" s="45"/>
      <c r="P2853" s="45"/>
      <c r="Q2853" s="45"/>
      <c r="R2853" s="45"/>
      <c r="AO2853" s="34"/>
      <c r="AP2853" s="34"/>
      <c r="AQ2853" s="34"/>
      <c r="AR2853" s="34"/>
    </row>
    <row r="2854" spans="10:44" x14ac:dyDescent="0.25">
      <c r="J2854" s="45"/>
      <c r="K2854" s="45"/>
      <c r="L2854" s="45"/>
      <c r="M2854" s="45"/>
      <c r="N2854" s="45"/>
      <c r="O2854" s="45"/>
      <c r="P2854" s="45"/>
      <c r="Q2854" s="45"/>
      <c r="R2854" s="45"/>
      <c r="AO2854" s="34"/>
      <c r="AP2854" s="34"/>
      <c r="AQ2854" s="34"/>
      <c r="AR2854" s="34"/>
    </row>
    <row r="2855" spans="10:44" x14ac:dyDescent="0.25">
      <c r="J2855" s="45"/>
      <c r="K2855" s="45"/>
      <c r="L2855" s="45"/>
      <c r="M2855" s="45"/>
      <c r="N2855" s="45"/>
      <c r="O2855" s="45"/>
      <c r="P2855" s="45"/>
      <c r="Q2855" s="45"/>
      <c r="R2855" s="45"/>
      <c r="AO2855" s="34"/>
      <c r="AP2855" s="34"/>
      <c r="AQ2855" s="34"/>
      <c r="AR2855" s="34"/>
    </row>
    <row r="2856" spans="10:44" x14ac:dyDescent="0.25">
      <c r="J2856" s="45"/>
      <c r="K2856" s="45"/>
      <c r="L2856" s="45"/>
      <c r="M2856" s="45"/>
      <c r="N2856" s="45"/>
      <c r="O2856" s="45"/>
      <c r="P2856" s="45"/>
      <c r="Q2856" s="45"/>
      <c r="R2856" s="45"/>
      <c r="AO2856" s="34"/>
      <c r="AP2856" s="34"/>
      <c r="AQ2856" s="34"/>
      <c r="AR2856" s="34"/>
    </row>
    <row r="2857" spans="10:44" x14ac:dyDescent="0.25">
      <c r="J2857" s="45"/>
      <c r="K2857" s="45"/>
      <c r="L2857" s="45"/>
      <c r="M2857" s="45"/>
      <c r="N2857" s="45"/>
      <c r="O2857" s="45"/>
      <c r="P2857" s="45"/>
      <c r="Q2857" s="45"/>
      <c r="R2857" s="45"/>
      <c r="AO2857" s="34"/>
      <c r="AP2857" s="34"/>
      <c r="AQ2857" s="34"/>
      <c r="AR2857" s="34"/>
    </row>
    <row r="2858" spans="10:44" x14ac:dyDescent="0.25">
      <c r="J2858" s="45"/>
      <c r="K2858" s="45"/>
      <c r="L2858" s="45"/>
      <c r="M2858" s="45"/>
      <c r="N2858" s="45"/>
      <c r="O2858" s="45"/>
      <c r="P2858" s="45"/>
      <c r="Q2858" s="45"/>
      <c r="R2858" s="45"/>
      <c r="AO2858" s="34"/>
      <c r="AP2858" s="34"/>
      <c r="AQ2858" s="34"/>
      <c r="AR2858" s="34"/>
    </row>
    <row r="2859" spans="10:44" x14ac:dyDescent="0.25">
      <c r="J2859" s="45"/>
      <c r="K2859" s="45"/>
      <c r="L2859" s="45"/>
      <c r="M2859" s="45"/>
      <c r="N2859" s="45"/>
      <c r="O2859" s="45"/>
      <c r="P2859" s="45"/>
      <c r="Q2859" s="45"/>
      <c r="R2859" s="45"/>
      <c r="AO2859" s="34"/>
      <c r="AP2859" s="34"/>
      <c r="AQ2859" s="34"/>
      <c r="AR2859" s="34"/>
    </row>
    <row r="2860" spans="10:44" x14ac:dyDescent="0.25">
      <c r="J2860" s="45"/>
      <c r="K2860" s="45"/>
      <c r="L2860" s="45"/>
      <c r="M2860" s="45"/>
      <c r="N2860" s="45"/>
      <c r="O2860" s="45"/>
      <c r="P2860" s="45"/>
      <c r="Q2860" s="45"/>
      <c r="R2860" s="45"/>
      <c r="AO2860" s="34"/>
      <c r="AP2860" s="34"/>
      <c r="AQ2860" s="34"/>
      <c r="AR2860" s="34"/>
    </row>
    <row r="2861" spans="10:44" x14ac:dyDescent="0.25">
      <c r="J2861" s="45"/>
      <c r="K2861" s="45"/>
      <c r="L2861" s="45"/>
      <c r="M2861" s="45"/>
      <c r="N2861" s="45"/>
      <c r="O2861" s="45"/>
      <c r="P2861" s="45"/>
      <c r="Q2861" s="45"/>
      <c r="R2861" s="45"/>
      <c r="AO2861" s="34"/>
      <c r="AP2861" s="34"/>
      <c r="AQ2861" s="34"/>
      <c r="AR2861" s="34"/>
    </row>
    <row r="2862" spans="10:44" x14ac:dyDescent="0.25">
      <c r="J2862" s="45"/>
      <c r="K2862" s="45"/>
      <c r="L2862" s="45"/>
      <c r="M2862" s="45"/>
      <c r="N2862" s="45"/>
      <c r="O2862" s="45"/>
      <c r="P2862" s="45"/>
      <c r="Q2862" s="45"/>
      <c r="R2862" s="45"/>
      <c r="AO2862" s="34"/>
      <c r="AP2862" s="34"/>
      <c r="AQ2862" s="34"/>
      <c r="AR2862" s="34"/>
    </row>
    <row r="2863" spans="10:44" x14ac:dyDescent="0.25">
      <c r="J2863" s="45"/>
      <c r="K2863" s="45"/>
      <c r="L2863" s="45"/>
      <c r="M2863" s="45"/>
      <c r="N2863" s="45"/>
      <c r="O2863" s="45"/>
      <c r="P2863" s="45"/>
      <c r="Q2863" s="45"/>
      <c r="R2863" s="45"/>
      <c r="AO2863" s="34"/>
      <c r="AP2863" s="34"/>
      <c r="AQ2863" s="34"/>
      <c r="AR2863" s="34"/>
    </row>
    <row r="2864" spans="10:44" x14ac:dyDescent="0.25">
      <c r="J2864" s="45"/>
      <c r="K2864" s="45"/>
      <c r="L2864" s="45"/>
      <c r="M2864" s="45"/>
      <c r="N2864" s="45"/>
      <c r="O2864" s="45"/>
      <c r="P2864" s="45"/>
      <c r="Q2864" s="45"/>
      <c r="R2864" s="45"/>
      <c r="AO2864" s="34"/>
      <c r="AP2864" s="34"/>
      <c r="AQ2864" s="34"/>
      <c r="AR2864" s="34"/>
    </row>
    <row r="2865" spans="10:44" x14ac:dyDescent="0.25">
      <c r="J2865" s="45"/>
      <c r="K2865" s="45"/>
      <c r="L2865" s="45"/>
      <c r="M2865" s="45"/>
      <c r="N2865" s="45"/>
      <c r="O2865" s="45"/>
      <c r="P2865" s="45"/>
      <c r="Q2865" s="45"/>
      <c r="R2865" s="45"/>
      <c r="AO2865" s="34"/>
      <c r="AP2865" s="34"/>
      <c r="AQ2865" s="34"/>
      <c r="AR2865" s="34"/>
    </row>
    <row r="2866" spans="10:44" x14ac:dyDescent="0.25">
      <c r="J2866" s="45"/>
      <c r="K2866" s="45"/>
      <c r="L2866" s="45"/>
      <c r="M2866" s="45"/>
      <c r="N2866" s="45"/>
      <c r="O2866" s="45"/>
      <c r="P2866" s="45"/>
      <c r="Q2866" s="45"/>
      <c r="R2866" s="45"/>
      <c r="AO2866" s="34"/>
      <c r="AP2866" s="34"/>
      <c r="AQ2866" s="34"/>
      <c r="AR2866" s="34"/>
    </row>
    <row r="2867" spans="10:44" x14ac:dyDescent="0.25">
      <c r="J2867" s="45"/>
      <c r="K2867" s="45"/>
      <c r="L2867" s="45"/>
      <c r="M2867" s="45"/>
      <c r="N2867" s="45"/>
      <c r="O2867" s="45"/>
      <c r="P2867" s="45"/>
      <c r="Q2867" s="45"/>
      <c r="R2867" s="45"/>
      <c r="AO2867" s="34"/>
      <c r="AP2867" s="34"/>
      <c r="AQ2867" s="34"/>
      <c r="AR2867" s="34"/>
    </row>
    <row r="2868" spans="10:44" x14ac:dyDescent="0.25">
      <c r="J2868" s="45"/>
      <c r="K2868" s="45"/>
      <c r="L2868" s="45"/>
      <c r="M2868" s="45"/>
      <c r="N2868" s="45"/>
      <c r="O2868" s="45"/>
      <c r="P2868" s="45"/>
      <c r="Q2868" s="45"/>
      <c r="R2868" s="45"/>
      <c r="AO2868" s="34"/>
      <c r="AP2868" s="34"/>
      <c r="AQ2868" s="34"/>
      <c r="AR2868" s="34"/>
    </row>
    <row r="2869" spans="10:44" x14ac:dyDescent="0.25">
      <c r="J2869" s="45"/>
      <c r="K2869" s="45"/>
      <c r="L2869" s="45"/>
      <c r="M2869" s="45"/>
      <c r="N2869" s="45"/>
      <c r="O2869" s="45"/>
      <c r="P2869" s="45"/>
      <c r="Q2869" s="45"/>
      <c r="R2869" s="45"/>
      <c r="AO2869" s="34"/>
      <c r="AP2869" s="34"/>
      <c r="AQ2869" s="34"/>
      <c r="AR2869" s="34"/>
    </row>
    <row r="2870" spans="10:44" x14ac:dyDescent="0.25">
      <c r="J2870" s="45"/>
      <c r="K2870" s="45"/>
      <c r="L2870" s="45"/>
      <c r="M2870" s="45"/>
      <c r="N2870" s="45"/>
      <c r="O2870" s="45"/>
      <c r="P2870" s="45"/>
      <c r="Q2870" s="45"/>
      <c r="R2870" s="45"/>
      <c r="AO2870" s="34"/>
      <c r="AP2870" s="34"/>
      <c r="AQ2870" s="34"/>
      <c r="AR2870" s="34"/>
    </row>
    <row r="2871" spans="10:44" x14ac:dyDescent="0.25">
      <c r="J2871" s="45"/>
      <c r="K2871" s="45"/>
      <c r="L2871" s="45"/>
      <c r="M2871" s="45"/>
      <c r="N2871" s="45"/>
      <c r="O2871" s="45"/>
      <c r="P2871" s="45"/>
      <c r="Q2871" s="45"/>
      <c r="R2871" s="45"/>
      <c r="AO2871" s="34"/>
      <c r="AP2871" s="34"/>
      <c r="AQ2871" s="34"/>
      <c r="AR2871" s="34"/>
    </row>
    <row r="2872" spans="10:44" x14ac:dyDescent="0.25">
      <c r="J2872" s="45"/>
      <c r="K2872" s="45"/>
      <c r="L2872" s="45"/>
      <c r="M2872" s="45"/>
      <c r="N2872" s="45"/>
      <c r="O2872" s="45"/>
      <c r="P2872" s="45"/>
      <c r="Q2872" s="45"/>
      <c r="R2872" s="45"/>
      <c r="AO2872" s="34"/>
      <c r="AP2872" s="34"/>
      <c r="AQ2872" s="34"/>
      <c r="AR2872" s="34"/>
    </row>
    <row r="2873" spans="10:44" x14ac:dyDescent="0.25">
      <c r="J2873" s="45"/>
      <c r="K2873" s="45"/>
      <c r="L2873" s="45"/>
      <c r="M2873" s="45"/>
      <c r="N2873" s="45"/>
      <c r="O2873" s="45"/>
      <c r="P2873" s="45"/>
      <c r="Q2873" s="45"/>
      <c r="R2873" s="45"/>
      <c r="AO2873" s="34"/>
      <c r="AP2873" s="34"/>
      <c r="AQ2873" s="34"/>
      <c r="AR2873" s="34"/>
    </row>
    <row r="2874" spans="10:44" x14ac:dyDescent="0.25">
      <c r="J2874" s="45"/>
      <c r="K2874" s="45"/>
      <c r="L2874" s="45"/>
      <c r="M2874" s="45"/>
      <c r="N2874" s="45"/>
      <c r="O2874" s="45"/>
      <c r="P2874" s="45"/>
      <c r="Q2874" s="45"/>
      <c r="R2874" s="45"/>
      <c r="AO2874" s="34"/>
      <c r="AP2874" s="34"/>
      <c r="AQ2874" s="34"/>
      <c r="AR2874" s="34"/>
    </row>
    <row r="2875" spans="10:44" x14ac:dyDescent="0.25">
      <c r="J2875" s="45"/>
      <c r="K2875" s="45"/>
      <c r="L2875" s="45"/>
      <c r="M2875" s="45"/>
      <c r="N2875" s="45"/>
      <c r="O2875" s="45"/>
      <c r="P2875" s="45"/>
      <c r="Q2875" s="45"/>
      <c r="R2875" s="45"/>
      <c r="AO2875" s="34"/>
      <c r="AP2875" s="34"/>
      <c r="AQ2875" s="34"/>
      <c r="AR2875" s="34"/>
    </row>
    <row r="2876" spans="10:44" x14ac:dyDescent="0.25">
      <c r="J2876" s="45"/>
      <c r="K2876" s="45"/>
      <c r="L2876" s="45"/>
      <c r="M2876" s="45"/>
      <c r="N2876" s="45"/>
      <c r="O2876" s="45"/>
      <c r="P2876" s="45"/>
      <c r="Q2876" s="45"/>
      <c r="R2876" s="45"/>
      <c r="AO2876" s="34"/>
      <c r="AP2876" s="34"/>
      <c r="AQ2876" s="34"/>
      <c r="AR2876" s="34"/>
    </row>
    <row r="2877" spans="10:44" x14ac:dyDescent="0.25">
      <c r="J2877" s="45"/>
      <c r="K2877" s="45"/>
      <c r="L2877" s="45"/>
      <c r="M2877" s="45"/>
      <c r="N2877" s="45"/>
      <c r="O2877" s="45"/>
      <c r="P2877" s="45"/>
      <c r="Q2877" s="45"/>
      <c r="R2877" s="45"/>
      <c r="AO2877" s="34"/>
      <c r="AP2877" s="34"/>
      <c r="AQ2877" s="34"/>
      <c r="AR2877" s="34"/>
    </row>
    <row r="2878" spans="10:44" x14ac:dyDescent="0.25">
      <c r="J2878" s="45"/>
      <c r="K2878" s="45"/>
      <c r="L2878" s="45"/>
      <c r="M2878" s="45"/>
      <c r="N2878" s="45"/>
      <c r="O2878" s="45"/>
      <c r="P2878" s="45"/>
      <c r="Q2878" s="45"/>
      <c r="R2878" s="45"/>
      <c r="AO2878" s="34"/>
      <c r="AP2878" s="34"/>
      <c r="AQ2878" s="34"/>
      <c r="AR2878" s="34"/>
    </row>
    <row r="2879" spans="10:44" x14ac:dyDescent="0.25">
      <c r="J2879" s="45"/>
      <c r="K2879" s="45"/>
      <c r="L2879" s="45"/>
      <c r="M2879" s="45"/>
      <c r="N2879" s="45"/>
      <c r="O2879" s="45"/>
      <c r="P2879" s="45"/>
      <c r="Q2879" s="45"/>
      <c r="R2879" s="45"/>
      <c r="AO2879" s="34"/>
      <c r="AP2879" s="34"/>
      <c r="AQ2879" s="34"/>
      <c r="AR2879" s="34"/>
    </row>
    <row r="2880" spans="10:44" x14ac:dyDescent="0.25">
      <c r="J2880" s="45"/>
      <c r="K2880" s="45"/>
      <c r="L2880" s="45"/>
      <c r="M2880" s="45"/>
      <c r="N2880" s="45"/>
      <c r="O2880" s="45"/>
      <c r="P2880" s="45"/>
      <c r="Q2880" s="45"/>
      <c r="R2880" s="45"/>
      <c r="AO2880" s="34"/>
      <c r="AP2880" s="34"/>
      <c r="AQ2880" s="34"/>
      <c r="AR2880" s="34"/>
    </row>
    <row r="2881" spans="10:44" x14ac:dyDescent="0.25">
      <c r="J2881" s="45"/>
      <c r="K2881" s="45"/>
      <c r="L2881" s="45"/>
      <c r="M2881" s="45"/>
      <c r="N2881" s="45"/>
      <c r="O2881" s="45"/>
      <c r="P2881" s="45"/>
      <c r="Q2881" s="45"/>
      <c r="R2881" s="45"/>
      <c r="AO2881" s="34"/>
      <c r="AP2881" s="34"/>
      <c r="AQ2881" s="34"/>
      <c r="AR2881" s="34"/>
    </row>
    <row r="2882" spans="10:44" x14ac:dyDescent="0.25">
      <c r="J2882" s="45"/>
      <c r="K2882" s="45"/>
      <c r="L2882" s="45"/>
      <c r="M2882" s="45"/>
      <c r="N2882" s="45"/>
      <c r="O2882" s="45"/>
      <c r="P2882" s="45"/>
      <c r="Q2882" s="45"/>
      <c r="R2882" s="45"/>
      <c r="AO2882" s="34"/>
      <c r="AP2882" s="34"/>
      <c r="AQ2882" s="34"/>
      <c r="AR2882" s="34"/>
    </row>
    <row r="2883" spans="10:44" x14ac:dyDescent="0.25">
      <c r="J2883" s="45"/>
      <c r="K2883" s="45"/>
      <c r="L2883" s="45"/>
      <c r="M2883" s="45"/>
      <c r="N2883" s="45"/>
      <c r="O2883" s="45"/>
      <c r="P2883" s="45"/>
      <c r="Q2883" s="45"/>
      <c r="R2883" s="45"/>
      <c r="AO2883" s="34"/>
      <c r="AP2883" s="34"/>
      <c r="AQ2883" s="34"/>
      <c r="AR2883" s="34"/>
    </row>
    <row r="2884" spans="10:44" x14ac:dyDescent="0.25">
      <c r="J2884" s="45"/>
      <c r="K2884" s="45"/>
      <c r="L2884" s="45"/>
      <c r="M2884" s="45"/>
      <c r="N2884" s="45"/>
      <c r="O2884" s="45"/>
      <c r="P2884" s="45"/>
      <c r="Q2884" s="45"/>
      <c r="R2884" s="45"/>
      <c r="AO2884" s="34"/>
      <c r="AP2884" s="34"/>
      <c r="AQ2884" s="34"/>
      <c r="AR2884" s="34"/>
    </row>
    <row r="2885" spans="10:44" x14ac:dyDescent="0.25">
      <c r="J2885" s="45"/>
      <c r="K2885" s="45"/>
      <c r="L2885" s="45"/>
      <c r="M2885" s="45"/>
      <c r="N2885" s="45"/>
      <c r="O2885" s="45"/>
      <c r="P2885" s="45"/>
      <c r="Q2885" s="45"/>
      <c r="R2885" s="45"/>
      <c r="AO2885" s="34"/>
      <c r="AP2885" s="34"/>
      <c r="AQ2885" s="34"/>
      <c r="AR2885" s="34"/>
    </row>
    <row r="2886" spans="10:44" x14ac:dyDescent="0.25">
      <c r="J2886" s="45"/>
      <c r="K2886" s="45"/>
      <c r="L2886" s="45"/>
      <c r="M2886" s="45"/>
      <c r="N2886" s="45"/>
      <c r="O2886" s="45"/>
      <c r="P2886" s="45"/>
      <c r="Q2886" s="45"/>
      <c r="R2886" s="45"/>
      <c r="AO2886" s="34"/>
      <c r="AP2886" s="34"/>
      <c r="AQ2886" s="34"/>
      <c r="AR2886" s="34"/>
    </row>
    <row r="2887" spans="10:44" x14ac:dyDescent="0.25">
      <c r="J2887" s="45"/>
      <c r="K2887" s="45"/>
      <c r="L2887" s="45"/>
      <c r="M2887" s="45"/>
      <c r="N2887" s="45"/>
      <c r="O2887" s="45"/>
      <c r="P2887" s="45"/>
      <c r="Q2887" s="45"/>
      <c r="R2887" s="45"/>
      <c r="AO2887" s="34"/>
      <c r="AP2887" s="34"/>
      <c r="AQ2887" s="34"/>
      <c r="AR2887" s="34"/>
    </row>
    <row r="2888" spans="10:44" x14ac:dyDescent="0.25">
      <c r="J2888" s="45"/>
      <c r="K2888" s="45"/>
      <c r="L2888" s="45"/>
      <c r="M2888" s="45"/>
      <c r="N2888" s="45"/>
      <c r="O2888" s="45"/>
      <c r="P2888" s="45"/>
      <c r="Q2888" s="45"/>
      <c r="R2888" s="45"/>
      <c r="AO2888" s="34"/>
      <c r="AP2888" s="34"/>
      <c r="AQ2888" s="34"/>
      <c r="AR2888" s="34"/>
    </row>
    <row r="2889" spans="10:44" x14ac:dyDescent="0.25">
      <c r="J2889" s="45"/>
      <c r="K2889" s="45"/>
      <c r="L2889" s="45"/>
      <c r="M2889" s="45"/>
      <c r="N2889" s="45"/>
      <c r="O2889" s="45"/>
      <c r="P2889" s="45"/>
      <c r="Q2889" s="45"/>
      <c r="R2889" s="45"/>
      <c r="AO2889" s="34"/>
      <c r="AP2889" s="34"/>
      <c r="AQ2889" s="34"/>
      <c r="AR2889" s="34"/>
    </row>
    <row r="2890" spans="10:44" x14ac:dyDescent="0.25">
      <c r="J2890" s="45"/>
      <c r="K2890" s="45"/>
      <c r="L2890" s="45"/>
      <c r="M2890" s="45"/>
      <c r="N2890" s="45"/>
      <c r="O2890" s="45"/>
      <c r="P2890" s="45"/>
      <c r="Q2890" s="45"/>
      <c r="R2890" s="45"/>
      <c r="AO2890" s="34"/>
      <c r="AP2890" s="34"/>
      <c r="AQ2890" s="34"/>
      <c r="AR2890" s="34"/>
    </row>
    <row r="2891" spans="10:44" x14ac:dyDescent="0.25">
      <c r="J2891" s="45"/>
      <c r="K2891" s="45"/>
      <c r="L2891" s="45"/>
      <c r="M2891" s="45"/>
      <c r="N2891" s="45"/>
      <c r="O2891" s="45"/>
      <c r="P2891" s="45"/>
      <c r="Q2891" s="45"/>
      <c r="R2891" s="45"/>
      <c r="AO2891" s="34"/>
      <c r="AP2891" s="34"/>
      <c r="AQ2891" s="34"/>
      <c r="AR2891" s="34"/>
    </row>
    <row r="2892" spans="10:44" x14ac:dyDescent="0.25">
      <c r="J2892" s="45"/>
      <c r="K2892" s="45"/>
      <c r="L2892" s="45"/>
      <c r="M2892" s="45"/>
      <c r="N2892" s="45"/>
      <c r="O2892" s="45"/>
      <c r="P2892" s="45"/>
      <c r="Q2892" s="45"/>
      <c r="R2892" s="45"/>
      <c r="AO2892" s="34"/>
      <c r="AP2892" s="34"/>
      <c r="AQ2892" s="34"/>
      <c r="AR2892" s="34"/>
    </row>
    <row r="2893" spans="10:44" x14ac:dyDescent="0.25">
      <c r="J2893" s="45"/>
      <c r="K2893" s="45"/>
      <c r="L2893" s="45"/>
      <c r="M2893" s="45"/>
      <c r="N2893" s="45"/>
      <c r="O2893" s="45"/>
      <c r="P2893" s="45"/>
      <c r="Q2893" s="45"/>
      <c r="R2893" s="45"/>
      <c r="AO2893" s="34"/>
      <c r="AP2893" s="34"/>
      <c r="AQ2893" s="34"/>
      <c r="AR2893" s="34"/>
    </row>
    <row r="2894" spans="10:44" x14ac:dyDescent="0.25">
      <c r="J2894" s="45"/>
      <c r="K2894" s="45"/>
      <c r="L2894" s="45"/>
      <c r="M2894" s="45"/>
      <c r="N2894" s="45"/>
      <c r="O2894" s="45"/>
      <c r="P2894" s="45"/>
      <c r="Q2894" s="45"/>
      <c r="R2894" s="45"/>
      <c r="AO2894" s="34"/>
      <c r="AP2894" s="34"/>
      <c r="AQ2894" s="34"/>
      <c r="AR2894" s="34"/>
    </row>
    <row r="2895" spans="10:44" x14ac:dyDescent="0.25">
      <c r="J2895" s="45"/>
      <c r="K2895" s="45"/>
      <c r="L2895" s="45"/>
      <c r="M2895" s="45"/>
      <c r="N2895" s="45"/>
      <c r="O2895" s="45"/>
      <c r="P2895" s="45"/>
      <c r="Q2895" s="45"/>
      <c r="R2895" s="45"/>
      <c r="AO2895" s="34"/>
      <c r="AP2895" s="34"/>
      <c r="AQ2895" s="34"/>
      <c r="AR2895" s="34"/>
    </row>
    <row r="2896" spans="10:44" x14ac:dyDescent="0.25">
      <c r="J2896" s="45"/>
      <c r="K2896" s="45"/>
      <c r="L2896" s="45"/>
      <c r="M2896" s="45"/>
      <c r="N2896" s="45"/>
      <c r="O2896" s="45"/>
      <c r="P2896" s="45"/>
      <c r="Q2896" s="45"/>
      <c r="R2896" s="45"/>
      <c r="AO2896" s="34"/>
      <c r="AP2896" s="34"/>
      <c r="AQ2896" s="34"/>
      <c r="AR2896" s="34"/>
    </row>
    <row r="2897" spans="10:44" x14ac:dyDescent="0.25">
      <c r="J2897" s="45"/>
      <c r="K2897" s="45"/>
      <c r="L2897" s="45"/>
      <c r="M2897" s="45"/>
      <c r="N2897" s="45"/>
      <c r="O2897" s="45"/>
      <c r="P2897" s="45"/>
      <c r="Q2897" s="45"/>
      <c r="R2897" s="45"/>
      <c r="AO2897" s="34"/>
      <c r="AP2897" s="34"/>
      <c r="AQ2897" s="34"/>
      <c r="AR2897" s="34"/>
    </row>
    <row r="2898" spans="10:44" x14ac:dyDescent="0.25">
      <c r="J2898" s="45"/>
      <c r="K2898" s="45"/>
      <c r="L2898" s="45"/>
      <c r="M2898" s="45"/>
      <c r="N2898" s="45"/>
      <c r="O2898" s="45"/>
      <c r="P2898" s="45"/>
      <c r="Q2898" s="45"/>
      <c r="R2898" s="45"/>
      <c r="AO2898" s="34"/>
      <c r="AP2898" s="34"/>
      <c r="AQ2898" s="34"/>
      <c r="AR2898" s="34"/>
    </row>
    <row r="2899" spans="10:44" x14ac:dyDescent="0.25">
      <c r="J2899" s="45"/>
      <c r="K2899" s="45"/>
      <c r="L2899" s="45"/>
      <c r="M2899" s="45"/>
      <c r="N2899" s="45"/>
      <c r="O2899" s="45"/>
      <c r="P2899" s="45"/>
      <c r="Q2899" s="45"/>
      <c r="R2899" s="45"/>
      <c r="AO2899" s="34"/>
      <c r="AP2899" s="34"/>
      <c r="AQ2899" s="34"/>
      <c r="AR2899" s="34"/>
    </row>
    <row r="2900" spans="10:44" x14ac:dyDescent="0.25">
      <c r="J2900" s="45"/>
      <c r="K2900" s="45"/>
      <c r="L2900" s="45"/>
      <c r="M2900" s="45"/>
      <c r="N2900" s="45"/>
      <c r="O2900" s="45"/>
      <c r="P2900" s="45"/>
      <c r="Q2900" s="45"/>
      <c r="R2900" s="45"/>
      <c r="AO2900" s="34"/>
      <c r="AP2900" s="34"/>
      <c r="AQ2900" s="34"/>
      <c r="AR2900" s="34"/>
    </row>
    <row r="2901" spans="10:44" x14ac:dyDescent="0.25">
      <c r="J2901" s="45"/>
      <c r="K2901" s="45"/>
      <c r="L2901" s="45"/>
      <c r="M2901" s="45"/>
      <c r="N2901" s="45"/>
      <c r="O2901" s="45"/>
      <c r="P2901" s="45"/>
      <c r="Q2901" s="45"/>
      <c r="R2901" s="45"/>
      <c r="AO2901" s="34"/>
      <c r="AP2901" s="34"/>
      <c r="AQ2901" s="34"/>
      <c r="AR2901" s="34"/>
    </row>
    <row r="2902" spans="10:44" x14ac:dyDescent="0.25">
      <c r="J2902" s="45"/>
      <c r="K2902" s="45"/>
      <c r="L2902" s="45"/>
      <c r="M2902" s="45"/>
      <c r="N2902" s="45"/>
      <c r="O2902" s="45"/>
      <c r="P2902" s="45"/>
      <c r="Q2902" s="45"/>
      <c r="R2902" s="45"/>
      <c r="AO2902" s="34"/>
      <c r="AP2902" s="34"/>
      <c r="AQ2902" s="34"/>
      <c r="AR2902" s="34"/>
    </row>
    <row r="2903" spans="10:44" x14ac:dyDescent="0.25">
      <c r="J2903" s="45"/>
      <c r="K2903" s="45"/>
      <c r="L2903" s="45"/>
      <c r="M2903" s="45"/>
      <c r="N2903" s="45"/>
      <c r="O2903" s="45"/>
      <c r="P2903" s="45"/>
      <c r="Q2903" s="45"/>
      <c r="R2903" s="45"/>
      <c r="AO2903" s="34"/>
      <c r="AP2903" s="34"/>
      <c r="AQ2903" s="34"/>
      <c r="AR2903" s="34"/>
    </row>
    <row r="2904" spans="10:44" x14ac:dyDescent="0.25">
      <c r="J2904" s="45"/>
      <c r="K2904" s="45"/>
      <c r="L2904" s="45"/>
      <c r="M2904" s="45"/>
      <c r="N2904" s="45"/>
      <c r="O2904" s="45"/>
      <c r="P2904" s="45"/>
      <c r="Q2904" s="45"/>
      <c r="R2904" s="45"/>
      <c r="AO2904" s="34"/>
      <c r="AP2904" s="34"/>
      <c r="AQ2904" s="34"/>
      <c r="AR2904" s="34"/>
    </row>
    <row r="2905" spans="10:44" x14ac:dyDescent="0.25">
      <c r="J2905" s="45"/>
      <c r="K2905" s="45"/>
      <c r="L2905" s="45"/>
      <c r="M2905" s="45"/>
      <c r="N2905" s="45"/>
      <c r="O2905" s="45"/>
      <c r="P2905" s="45"/>
      <c r="Q2905" s="45"/>
      <c r="R2905" s="45"/>
      <c r="AO2905" s="34"/>
      <c r="AP2905" s="34"/>
      <c r="AQ2905" s="34"/>
      <c r="AR2905" s="34"/>
    </row>
    <row r="2906" spans="10:44" x14ac:dyDescent="0.25">
      <c r="J2906" s="45"/>
      <c r="K2906" s="45"/>
      <c r="L2906" s="45"/>
      <c r="M2906" s="45"/>
      <c r="N2906" s="45"/>
      <c r="O2906" s="45"/>
      <c r="P2906" s="45"/>
      <c r="Q2906" s="45"/>
      <c r="R2906" s="45"/>
      <c r="AO2906" s="34"/>
      <c r="AP2906" s="34"/>
      <c r="AQ2906" s="34"/>
      <c r="AR2906" s="34"/>
    </row>
    <row r="2907" spans="10:44" x14ac:dyDescent="0.25">
      <c r="J2907" s="45"/>
      <c r="K2907" s="45"/>
      <c r="L2907" s="45"/>
      <c r="M2907" s="45"/>
      <c r="N2907" s="45"/>
      <c r="O2907" s="45"/>
      <c r="P2907" s="45"/>
      <c r="Q2907" s="45"/>
      <c r="R2907" s="45"/>
      <c r="AO2907" s="34"/>
      <c r="AP2907" s="34"/>
      <c r="AQ2907" s="34"/>
      <c r="AR2907" s="34"/>
    </row>
    <row r="2908" spans="10:44" x14ac:dyDescent="0.25">
      <c r="J2908" s="45"/>
      <c r="K2908" s="45"/>
      <c r="L2908" s="45"/>
      <c r="M2908" s="45"/>
      <c r="N2908" s="45"/>
      <c r="O2908" s="45"/>
      <c r="P2908" s="45"/>
      <c r="Q2908" s="45"/>
      <c r="R2908" s="45"/>
      <c r="AO2908" s="34"/>
      <c r="AP2908" s="34"/>
      <c r="AQ2908" s="34"/>
      <c r="AR2908" s="34"/>
    </row>
    <row r="2909" spans="10:44" x14ac:dyDescent="0.25">
      <c r="J2909" s="45"/>
      <c r="K2909" s="45"/>
      <c r="L2909" s="45"/>
      <c r="M2909" s="45"/>
      <c r="N2909" s="45"/>
      <c r="O2909" s="45"/>
      <c r="P2909" s="45"/>
      <c r="Q2909" s="45"/>
      <c r="R2909" s="45"/>
      <c r="AO2909" s="34"/>
      <c r="AP2909" s="34"/>
      <c r="AQ2909" s="34"/>
      <c r="AR2909" s="34"/>
    </row>
    <row r="2910" spans="10:44" x14ac:dyDescent="0.25">
      <c r="J2910" s="45"/>
      <c r="K2910" s="45"/>
      <c r="L2910" s="45"/>
      <c r="M2910" s="45"/>
      <c r="N2910" s="45"/>
      <c r="O2910" s="45"/>
      <c r="P2910" s="45"/>
      <c r="Q2910" s="45"/>
      <c r="R2910" s="45"/>
      <c r="AO2910" s="34"/>
      <c r="AP2910" s="34"/>
      <c r="AQ2910" s="34"/>
      <c r="AR2910" s="34"/>
    </row>
    <row r="2911" spans="10:44" x14ac:dyDescent="0.25">
      <c r="J2911" s="45"/>
      <c r="K2911" s="45"/>
      <c r="L2911" s="45"/>
      <c r="M2911" s="45"/>
      <c r="N2911" s="45"/>
      <c r="O2911" s="45"/>
      <c r="P2911" s="45"/>
      <c r="Q2911" s="45"/>
      <c r="R2911" s="45"/>
      <c r="AO2911" s="34"/>
      <c r="AP2911" s="34"/>
      <c r="AQ2911" s="34"/>
      <c r="AR2911" s="34"/>
    </row>
    <row r="2912" spans="10:44" x14ac:dyDescent="0.25">
      <c r="J2912" s="45"/>
      <c r="K2912" s="45"/>
      <c r="L2912" s="45"/>
      <c r="M2912" s="45"/>
      <c r="N2912" s="45"/>
      <c r="O2912" s="45"/>
      <c r="P2912" s="45"/>
      <c r="Q2912" s="45"/>
      <c r="R2912" s="45"/>
      <c r="AO2912" s="34"/>
      <c r="AP2912" s="34"/>
      <c r="AQ2912" s="34"/>
      <c r="AR2912" s="34"/>
    </row>
    <row r="2913" spans="10:44" x14ac:dyDescent="0.25">
      <c r="J2913" s="45"/>
      <c r="K2913" s="45"/>
      <c r="L2913" s="45"/>
      <c r="M2913" s="45"/>
      <c r="N2913" s="45"/>
      <c r="O2913" s="45"/>
      <c r="P2913" s="45"/>
      <c r="Q2913" s="45"/>
      <c r="R2913" s="45"/>
      <c r="AO2913" s="34"/>
      <c r="AP2913" s="34"/>
      <c r="AQ2913" s="34"/>
      <c r="AR2913" s="34"/>
    </row>
    <row r="2914" spans="10:44" x14ac:dyDescent="0.25">
      <c r="J2914" s="45"/>
      <c r="K2914" s="45"/>
      <c r="L2914" s="45"/>
      <c r="M2914" s="45"/>
      <c r="N2914" s="45"/>
      <c r="O2914" s="45"/>
      <c r="P2914" s="45"/>
      <c r="Q2914" s="45"/>
      <c r="R2914" s="45"/>
      <c r="AO2914" s="34"/>
      <c r="AP2914" s="34"/>
      <c r="AQ2914" s="34"/>
      <c r="AR2914" s="34"/>
    </row>
    <row r="2915" spans="10:44" x14ac:dyDescent="0.25">
      <c r="J2915" s="45"/>
      <c r="K2915" s="45"/>
      <c r="L2915" s="45"/>
      <c r="M2915" s="45"/>
      <c r="N2915" s="45"/>
      <c r="O2915" s="45"/>
      <c r="P2915" s="45"/>
      <c r="Q2915" s="45"/>
      <c r="R2915" s="45"/>
      <c r="AO2915" s="34"/>
      <c r="AP2915" s="34"/>
      <c r="AQ2915" s="34"/>
      <c r="AR2915" s="34"/>
    </row>
    <row r="2916" spans="10:44" x14ac:dyDescent="0.25">
      <c r="J2916" s="45"/>
      <c r="K2916" s="45"/>
      <c r="L2916" s="45"/>
      <c r="M2916" s="45"/>
      <c r="N2916" s="45"/>
      <c r="O2916" s="45"/>
      <c r="P2916" s="45"/>
      <c r="Q2916" s="45"/>
      <c r="R2916" s="45"/>
      <c r="AO2916" s="34"/>
      <c r="AP2916" s="34"/>
      <c r="AQ2916" s="34"/>
      <c r="AR2916" s="34"/>
    </row>
    <row r="2917" spans="10:44" x14ac:dyDescent="0.25">
      <c r="J2917" s="45"/>
      <c r="K2917" s="45"/>
      <c r="L2917" s="45"/>
      <c r="M2917" s="45"/>
      <c r="N2917" s="45"/>
      <c r="O2917" s="45"/>
      <c r="P2917" s="45"/>
      <c r="Q2917" s="45"/>
      <c r="R2917" s="45"/>
      <c r="AO2917" s="34"/>
      <c r="AP2917" s="34"/>
      <c r="AQ2917" s="34"/>
      <c r="AR2917" s="34"/>
    </row>
    <row r="2918" spans="10:44" x14ac:dyDescent="0.25">
      <c r="J2918" s="45"/>
      <c r="K2918" s="45"/>
      <c r="L2918" s="45"/>
      <c r="M2918" s="45"/>
      <c r="N2918" s="45"/>
      <c r="O2918" s="45"/>
      <c r="P2918" s="45"/>
      <c r="Q2918" s="45"/>
      <c r="R2918" s="45"/>
      <c r="AO2918" s="34"/>
      <c r="AP2918" s="34"/>
      <c r="AQ2918" s="34"/>
      <c r="AR2918" s="34"/>
    </row>
    <row r="2919" spans="10:44" x14ac:dyDescent="0.25">
      <c r="J2919" s="45"/>
      <c r="K2919" s="45"/>
      <c r="L2919" s="45"/>
      <c r="M2919" s="45"/>
      <c r="N2919" s="45"/>
      <c r="O2919" s="45"/>
      <c r="P2919" s="45"/>
      <c r="Q2919" s="45"/>
      <c r="R2919" s="45"/>
      <c r="AO2919" s="34"/>
      <c r="AP2919" s="34"/>
      <c r="AQ2919" s="34"/>
      <c r="AR2919" s="34"/>
    </row>
    <row r="2920" spans="10:44" x14ac:dyDescent="0.25">
      <c r="J2920" s="45"/>
      <c r="K2920" s="45"/>
      <c r="L2920" s="45"/>
      <c r="M2920" s="45"/>
      <c r="N2920" s="45"/>
      <c r="O2920" s="45"/>
      <c r="P2920" s="45"/>
      <c r="Q2920" s="45"/>
      <c r="R2920" s="45"/>
      <c r="AO2920" s="34"/>
      <c r="AP2920" s="34"/>
      <c r="AQ2920" s="34"/>
      <c r="AR2920" s="34"/>
    </row>
    <row r="2921" spans="10:44" x14ac:dyDescent="0.25">
      <c r="J2921" s="45"/>
      <c r="K2921" s="45"/>
      <c r="L2921" s="45"/>
      <c r="M2921" s="45"/>
      <c r="N2921" s="45"/>
      <c r="O2921" s="45"/>
      <c r="P2921" s="45"/>
      <c r="Q2921" s="45"/>
      <c r="R2921" s="45"/>
      <c r="AO2921" s="34"/>
      <c r="AP2921" s="34"/>
      <c r="AQ2921" s="34"/>
      <c r="AR2921" s="34"/>
    </row>
    <row r="2922" spans="10:44" x14ac:dyDescent="0.25">
      <c r="J2922" s="45"/>
      <c r="K2922" s="45"/>
      <c r="L2922" s="45"/>
      <c r="M2922" s="45"/>
      <c r="N2922" s="45"/>
      <c r="O2922" s="45"/>
      <c r="P2922" s="45"/>
      <c r="Q2922" s="45"/>
      <c r="R2922" s="45"/>
      <c r="AO2922" s="34"/>
      <c r="AP2922" s="34"/>
      <c r="AQ2922" s="34"/>
      <c r="AR2922" s="34"/>
    </row>
    <row r="2923" spans="10:44" x14ac:dyDescent="0.25">
      <c r="J2923" s="45"/>
      <c r="K2923" s="45"/>
      <c r="L2923" s="45"/>
      <c r="M2923" s="45"/>
      <c r="N2923" s="45"/>
      <c r="O2923" s="45"/>
      <c r="P2923" s="45"/>
      <c r="Q2923" s="45"/>
      <c r="R2923" s="45"/>
      <c r="AO2923" s="34"/>
      <c r="AP2923" s="34"/>
      <c r="AQ2923" s="34"/>
      <c r="AR2923" s="34"/>
    </row>
    <row r="2924" spans="10:44" x14ac:dyDescent="0.25">
      <c r="J2924" s="45"/>
      <c r="K2924" s="45"/>
      <c r="L2924" s="45"/>
      <c r="M2924" s="45"/>
      <c r="N2924" s="45"/>
      <c r="O2924" s="45"/>
      <c r="P2924" s="45"/>
      <c r="Q2924" s="45"/>
      <c r="R2924" s="45"/>
      <c r="AO2924" s="34"/>
      <c r="AP2924" s="34"/>
      <c r="AQ2924" s="34"/>
      <c r="AR2924" s="34"/>
    </row>
    <row r="2925" spans="10:44" x14ac:dyDescent="0.25">
      <c r="J2925" s="45"/>
      <c r="K2925" s="45"/>
      <c r="L2925" s="45"/>
      <c r="M2925" s="45"/>
      <c r="N2925" s="45"/>
      <c r="O2925" s="45"/>
      <c r="P2925" s="45"/>
      <c r="Q2925" s="45"/>
      <c r="R2925" s="45"/>
      <c r="AO2925" s="34"/>
      <c r="AP2925" s="34"/>
      <c r="AQ2925" s="34"/>
      <c r="AR2925" s="34"/>
    </row>
    <row r="2926" spans="10:44" x14ac:dyDescent="0.25">
      <c r="J2926" s="45"/>
      <c r="K2926" s="45"/>
      <c r="L2926" s="45"/>
      <c r="M2926" s="45"/>
      <c r="N2926" s="45"/>
      <c r="O2926" s="45"/>
      <c r="P2926" s="45"/>
      <c r="Q2926" s="45"/>
      <c r="R2926" s="45"/>
      <c r="AO2926" s="34"/>
      <c r="AP2926" s="34"/>
      <c r="AQ2926" s="34"/>
      <c r="AR2926" s="34"/>
    </row>
    <row r="2927" spans="10:44" x14ac:dyDescent="0.25">
      <c r="J2927" s="45"/>
      <c r="K2927" s="45"/>
      <c r="L2927" s="45"/>
      <c r="M2927" s="45"/>
      <c r="N2927" s="45"/>
      <c r="O2927" s="45"/>
      <c r="P2927" s="45"/>
      <c r="Q2927" s="45"/>
      <c r="R2927" s="45"/>
      <c r="AO2927" s="34"/>
      <c r="AP2927" s="34"/>
      <c r="AQ2927" s="34"/>
      <c r="AR2927" s="34"/>
    </row>
    <row r="2928" spans="10:44" x14ac:dyDescent="0.25">
      <c r="J2928" s="45"/>
      <c r="K2928" s="45"/>
      <c r="L2928" s="45"/>
      <c r="M2928" s="45"/>
      <c r="N2928" s="45"/>
      <c r="O2928" s="45"/>
      <c r="P2928" s="45"/>
      <c r="Q2928" s="45"/>
      <c r="R2928" s="45"/>
      <c r="AO2928" s="34"/>
      <c r="AP2928" s="34"/>
      <c r="AQ2928" s="34"/>
      <c r="AR2928" s="34"/>
    </row>
    <row r="2929" spans="10:44" x14ac:dyDescent="0.25">
      <c r="J2929" s="45"/>
      <c r="K2929" s="45"/>
      <c r="L2929" s="45"/>
      <c r="M2929" s="45"/>
      <c r="N2929" s="45"/>
      <c r="O2929" s="45"/>
      <c r="P2929" s="45"/>
      <c r="Q2929" s="45"/>
      <c r="R2929" s="45"/>
      <c r="AO2929" s="34"/>
      <c r="AP2929" s="34"/>
      <c r="AQ2929" s="34"/>
      <c r="AR2929" s="34"/>
    </row>
    <row r="2930" spans="10:44" x14ac:dyDescent="0.25">
      <c r="J2930" s="45"/>
      <c r="K2930" s="45"/>
      <c r="L2930" s="45"/>
      <c r="M2930" s="45"/>
      <c r="N2930" s="45"/>
      <c r="O2930" s="45"/>
      <c r="P2930" s="45"/>
      <c r="Q2930" s="45"/>
      <c r="R2930" s="45"/>
      <c r="AO2930" s="34"/>
      <c r="AP2930" s="34"/>
      <c r="AQ2930" s="34"/>
      <c r="AR2930" s="34"/>
    </row>
    <row r="2931" spans="10:44" x14ac:dyDescent="0.25">
      <c r="J2931" s="45"/>
      <c r="K2931" s="45"/>
      <c r="L2931" s="45"/>
      <c r="M2931" s="45"/>
      <c r="N2931" s="45"/>
      <c r="O2931" s="45"/>
      <c r="P2931" s="45"/>
      <c r="Q2931" s="45"/>
      <c r="R2931" s="45"/>
      <c r="AO2931" s="34"/>
      <c r="AP2931" s="34"/>
      <c r="AQ2931" s="34"/>
      <c r="AR2931" s="34"/>
    </row>
    <row r="2932" spans="10:44" x14ac:dyDescent="0.25">
      <c r="J2932" s="45"/>
      <c r="K2932" s="45"/>
      <c r="L2932" s="45"/>
      <c r="M2932" s="45"/>
      <c r="N2932" s="45"/>
      <c r="O2932" s="45"/>
      <c r="P2932" s="45"/>
      <c r="Q2932" s="45"/>
      <c r="R2932" s="45"/>
      <c r="AO2932" s="34"/>
      <c r="AP2932" s="34"/>
      <c r="AQ2932" s="34"/>
      <c r="AR2932" s="34"/>
    </row>
    <row r="2933" spans="10:44" x14ac:dyDescent="0.25">
      <c r="J2933" s="45"/>
      <c r="K2933" s="45"/>
      <c r="L2933" s="45"/>
      <c r="M2933" s="45"/>
      <c r="N2933" s="45"/>
      <c r="O2933" s="45"/>
      <c r="P2933" s="45"/>
      <c r="Q2933" s="45"/>
      <c r="R2933" s="45"/>
      <c r="AO2933" s="34"/>
      <c r="AP2933" s="34"/>
      <c r="AQ2933" s="34"/>
      <c r="AR2933" s="34"/>
    </row>
    <row r="2934" spans="10:44" x14ac:dyDescent="0.25">
      <c r="J2934" s="45"/>
      <c r="K2934" s="45"/>
      <c r="L2934" s="45"/>
      <c r="M2934" s="45"/>
      <c r="N2934" s="45"/>
      <c r="O2934" s="45"/>
      <c r="P2934" s="45"/>
      <c r="Q2934" s="45"/>
      <c r="R2934" s="45"/>
      <c r="AO2934" s="34"/>
      <c r="AP2934" s="34"/>
      <c r="AQ2934" s="34"/>
      <c r="AR2934" s="34"/>
    </row>
    <row r="2935" spans="10:44" x14ac:dyDescent="0.25">
      <c r="J2935" s="45"/>
      <c r="K2935" s="45"/>
      <c r="L2935" s="45"/>
      <c r="M2935" s="45"/>
      <c r="N2935" s="45"/>
      <c r="O2935" s="45"/>
      <c r="P2935" s="45"/>
      <c r="Q2935" s="45"/>
      <c r="R2935" s="45"/>
      <c r="AO2935" s="34"/>
      <c r="AP2935" s="34"/>
      <c r="AQ2935" s="34"/>
      <c r="AR2935" s="34"/>
    </row>
    <row r="2936" spans="10:44" x14ac:dyDescent="0.25">
      <c r="J2936" s="45"/>
      <c r="K2936" s="45"/>
      <c r="L2936" s="45"/>
      <c r="M2936" s="45"/>
      <c r="N2936" s="45"/>
      <c r="O2936" s="45"/>
      <c r="P2936" s="45"/>
      <c r="Q2936" s="45"/>
      <c r="R2936" s="45"/>
      <c r="AO2936" s="34"/>
      <c r="AP2936" s="34"/>
      <c r="AQ2936" s="34"/>
      <c r="AR2936" s="34"/>
    </row>
    <row r="2937" spans="10:44" x14ac:dyDescent="0.25">
      <c r="J2937" s="45"/>
      <c r="K2937" s="45"/>
      <c r="L2937" s="45"/>
      <c r="M2937" s="45"/>
      <c r="N2937" s="45"/>
      <c r="O2937" s="45"/>
      <c r="P2937" s="45"/>
      <c r="Q2937" s="45"/>
      <c r="R2937" s="45"/>
      <c r="AO2937" s="34"/>
      <c r="AP2937" s="34"/>
      <c r="AQ2937" s="34"/>
      <c r="AR2937" s="34"/>
    </row>
    <row r="2938" spans="10:44" x14ac:dyDescent="0.25">
      <c r="J2938" s="45"/>
      <c r="K2938" s="45"/>
      <c r="L2938" s="45"/>
      <c r="M2938" s="45"/>
      <c r="N2938" s="45"/>
      <c r="O2938" s="45"/>
      <c r="P2938" s="45"/>
      <c r="Q2938" s="45"/>
      <c r="R2938" s="45"/>
      <c r="AO2938" s="34"/>
      <c r="AP2938" s="34"/>
      <c r="AQ2938" s="34"/>
      <c r="AR2938" s="34"/>
    </row>
    <row r="2939" spans="10:44" x14ac:dyDescent="0.25">
      <c r="J2939" s="45"/>
      <c r="K2939" s="45"/>
      <c r="L2939" s="45"/>
      <c r="M2939" s="45"/>
      <c r="N2939" s="45"/>
      <c r="O2939" s="45"/>
      <c r="P2939" s="45"/>
      <c r="Q2939" s="45"/>
      <c r="R2939" s="45"/>
      <c r="AO2939" s="34"/>
      <c r="AP2939" s="34"/>
      <c r="AQ2939" s="34"/>
      <c r="AR2939" s="34"/>
    </row>
    <row r="2940" spans="10:44" x14ac:dyDescent="0.25">
      <c r="J2940" s="45"/>
      <c r="K2940" s="45"/>
      <c r="L2940" s="45"/>
      <c r="M2940" s="45"/>
      <c r="N2940" s="45"/>
      <c r="O2940" s="45"/>
      <c r="P2940" s="45"/>
      <c r="Q2940" s="45"/>
      <c r="R2940" s="45"/>
      <c r="AO2940" s="34"/>
      <c r="AP2940" s="34"/>
      <c r="AQ2940" s="34"/>
      <c r="AR2940" s="34"/>
    </row>
    <row r="2941" spans="10:44" x14ac:dyDescent="0.25">
      <c r="J2941" s="45"/>
      <c r="K2941" s="45"/>
      <c r="L2941" s="45"/>
      <c r="M2941" s="45"/>
      <c r="N2941" s="45"/>
      <c r="O2941" s="45"/>
      <c r="P2941" s="45"/>
      <c r="Q2941" s="45"/>
      <c r="R2941" s="45"/>
      <c r="AO2941" s="34"/>
      <c r="AP2941" s="34"/>
      <c r="AQ2941" s="34"/>
      <c r="AR2941" s="34"/>
    </row>
    <row r="2942" spans="10:44" x14ac:dyDescent="0.25">
      <c r="J2942" s="45"/>
      <c r="K2942" s="45"/>
      <c r="L2942" s="45"/>
      <c r="M2942" s="45"/>
      <c r="N2942" s="45"/>
      <c r="O2942" s="45"/>
      <c r="P2942" s="45"/>
      <c r="Q2942" s="45"/>
      <c r="R2942" s="45"/>
      <c r="AO2942" s="34"/>
      <c r="AP2942" s="34"/>
      <c r="AQ2942" s="34"/>
      <c r="AR2942" s="34"/>
    </row>
    <row r="2943" spans="10:44" x14ac:dyDescent="0.25">
      <c r="J2943" s="45"/>
      <c r="K2943" s="45"/>
      <c r="L2943" s="45"/>
      <c r="M2943" s="45"/>
      <c r="N2943" s="45"/>
      <c r="O2943" s="45"/>
      <c r="P2943" s="45"/>
      <c r="Q2943" s="45"/>
      <c r="R2943" s="45"/>
      <c r="AO2943" s="34"/>
      <c r="AP2943" s="34"/>
      <c r="AQ2943" s="34"/>
      <c r="AR2943" s="34"/>
    </row>
    <row r="2944" spans="10:44" x14ac:dyDescent="0.25">
      <c r="J2944" s="45"/>
      <c r="K2944" s="45"/>
      <c r="L2944" s="45"/>
      <c r="M2944" s="45"/>
      <c r="N2944" s="45"/>
      <c r="O2944" s="45"/>
      <c r="P2944" s="45"/>
      <c r="Q2944" s="45"/>
      <c r="R2944" s="45"/>
      <c r="AO2944" s="34"/>
      <c r="AP2944" s="34"/>
      <c r="AQ2944" s="34"/>
      <c r="AR2944" s="34"/>
    </row>
    <row r="2945" spans="10:44" x14ac:dyDescent="0.25">
      <c r="J2945" s="45"/>
      <c r="K2945" s="45"/>
      <c r="L2945" s="45"/>
      <c r="M2945" s="45"/>
      <c r="N2945" s="45"/>
      <c r="O2945" s="45"/>
      <c r="P2945" s="45"/>
      <c r="Q2945" s="45"/>
      <c r="R2945" s="45"/>
      <c r="AO2945" s="34"/>
      <c r="AP2945" s="34"/>
      <c r="AQ2945" s="34"/>
      <c r="AR2945" s="34"/>
    </row>
    <row r="2946" spans="10:44" x14ac:dyDescent="0.25">
      <c r="J2946" s="45"/>
      <c r="K2946" s="45"/>
      <c r="L2946" s="45"/>
      <c r="M2946" s="45"/>
      <c r="N2946" s="45"/>
      <c r="O2946" s="45"/>
      <c r="P2946" s="45"/>
      <c r="Q2946" s="45"/>
      <c r="R2946" s="45"/>
      <c r="AO2946" s="34"/>
      <c r="AP2946" s="34"/>
      <c r="AQ2946" s="34"/>
      <c r="AR2946" s="34"/>
    </row>
    <row r="2947" spans="10:44" x14ac:dyDescent="0.25">
      <c r="J2947" s="45"/>
      <c r="K2947" s="45"/>
      <c r="L2947" s="45"/>
      <c r="M2947" s="45"/>
      <c r="N2947" s="45"/>
      <c r="O2947" s="45"/>
      <c r="P2947" s="45"/>
      <c r="Q2947" s="45"/>
      <c r="R2947" s="45"/>
      <c r="AO2947" s="34"/>
      <c r="AP2947" s="34"/>
      <c r="AQ2947" s="34"/>
      <c r="AR2947" s="34"/>
    </row>
    <row r="2948" spans="10:44" x14ac:dyDescent="0.25">
      <c r="J2948" s="45"/>
      <c r="K2948" s="45"/>
      <c r="L2948" s="45"/>
      <c r="M2948" s="45"/>
      <c r="N2948" s="45"/>
      <c r="O2948" s="45"/>
      <c r="P2948" s="45"/>
      <c r="Q2948" s="45"/>
      <c r="R2948" s="45"/>
      <c r="AO2948" s="34"/>
      <c r="AP2948" s="34"/>
      <c r="AQ2948" s="34"/>
      <c r="AR2948" s="34"/>
    </row>
    <row r="2949" spans="10:44" x14ac:dyDescent="0.25">
      <c r="J2949" s="45"/>
      <c r="K2949" s="45"/>
      <c r="L2949" s="45"/>
      <c r="M2949" s="45"/>
      <c r="N2949" s="45"/>
      <c r="O2949" s="45"/>
      <c r="P2949" s="45"/>
      <c r="Q2949" s="45"/>
      <c r="R2949" s="45"/>
      <c r="AO2949" s="34"/>
      <c r="AP2949" s="34"/>
      <c r="AQ2949" s="34"/>
      <c r="AR2949" s="34"/>
    </row>
    <row r="2950" spans="10:44" x14ac:dyDescent="0.25">
      <c r="J2950" s="45"/>
      <c r="K2950" s="45"/>
      <c r="L2950" s="45"/>
      <c r="M2950" s="45"/>
      <c r="N2950" s="45"/>
      <c r="O2950" s="45"/>
      <c r="P2950" s="45"/>
      <c r="Q2950" s="45"/>
      <c r="R2950" s="45"/>
      <c r="AO2950" s="34"/>
      <c r="AP2950" s="34"/>
      <c r="AQ2950" s="34"/>
      <c r="AR2950" s="34"/>
    </row>
    <row r="2951" spans="10:44" x14ac:dyDescent="0.25">
      <c r="J2951" s="45"/>
      <c r="K2951" s="45"/>
      <c r="L2951" s="45"/>
      <c r="M2951" s="45"/>
      <c r="N2951" s="45"/>
      <c r="O2951" s="45"/>
      <c r="P2951" s="45"/>
      <c r="Q2951" s="45"/>
      <c r="R2951" s="45"/>
      <c r="AO2951" s="34"/>
      <c r="AP2951" s="34"/>
      <c r="AQ2951" s="34"/>
      <c r="AR2951" s="34"/>
    </row>
    <row r="2952" spans="10:44" x14ac:dyDescent="0.25">
      <c r="J2952" s="45"/>
      <c r="K2952" s="45"/>
      <c r="L2952" s="45"/>
      <c r="M2952" s="45"/>
      <c r="N2952" s="45"/>
      <c r="O2952" s="45"/>
      <c r="P2952" s="45"/>
      <c r="Q2952" s="45"/>
      <c r="R2952" s="45"/>
      <c r="AO2952" s="34"/>
      <c r="AP2952" s="34"/>
      <c r="AQ2952" s="34"/>
      <c r="AR2952" s="34"/>
    </row>
    <row r="2953" spans="10:44" x14ac:dyDescent="0.25">
      <c r="J2953" s="45"/>
      <c r="K2953" s="45"/>
      <c r="L2953" s="45"/>
      <c r="M2953" s="45"/>
      <c r="N2953" s="45"/>
      <c r="O2953" s="45"/>
      <c r="P2953" s="45"/>
      <c r="Q2953" s="45"/>
      <c r="R2953" s="45"/>
      <c r="AO2953" s="34"/>
      <c r="AP2953" s="34"/>
      <c r="AQ2953" s="34"/>
      <c r="AR2953" s="34"/>
    </row>
    <row r="2954" spans="10:44" x14ac:dyDescent="0.25">
      <c r="J2954" s="45"/>
      <c r="K2954" s="45"/>
      <c r="L2954" s="45"/>
      <c r="M2954" s="45"/>
      <c r="N2954" s="45"/>
      <c r="O2954" s="45"/>
      <c r="P2954" s="45"/>
      <c r="Q2954" s="45"/>
      <c r="R2954" s="45"/>
      <c r="AO2954" s="34"/>
      <c r="AP2954" s="34"/>
      <c r="AQ2954" s="34"/>
      <c r="AR2954" s="34"/>
    </row>
    <row r="2955" spans="10:44" x14ac:dyDescent="0.25">
      <c r="J2955" s="45"/>
      <c r="K2955" s="45"/>
      <c r="L2955" s="45"/>
      <c r="M2955" s="45"/>
      <c r="N2955" s="45"/>
      <c r="O2955" s="45"/>
      <c r="P2955" s="45"/>
      <c r="Q2955" s="45"/>
      <c r="R2955" s="45"/>
      <c r="AO2955" s="34"/>
      <c r="AP2955" s="34"/>
      <c r="AQ2955" s="34"/>
      <c r="AR2955" s="34"/>
    </row>
    <row r="2956" spans="10:44" x14ac:dyDescent="0.25">
      <c r="J2956" s="45"/>
      <c r="K2956" s="45"/>
      <c r="L2956" s="45"/>
      <c r="M2956" s="45"/>
      <c r="N2956" s="45"/>
      <c r="O2956" s="45"/>
      <c r="P2956" s="45"/>
      <c r="Q2956" s="45"/>
      <c r="R2956" s="45"/>
      <c r="AO2956" s="34"/>
      <c r="AP2956" s="34"/>
      <c r="AQ2956" s="34"/>
      <c r="AR2956" s="34"/>
    </row>
    <row r="2957" spans="10:44" x14ac:dyDescent="0.25">
      <c r="J2957" s="45"/>
      <c r="K2957" s="45"/>
      <c r="L2957" s="45"/>
      <c r="M2957" s="45"/>
      <c r="N2957" s="45"/>
      <c r="O2957" s="45"/>
      <c r="P2957" s="45"/>
      <c r="Q2957" s="45"/>
      <c r="R2957" s="45"/>
      <c r="AO2957" s="34"/>
      <c r="AP2957" s="34"/>
      <c r="AQ2957" s="34"/>
      <c r="AR2957" s="34"/>
    </row>
    <row r="2958" spans="10:44" x14ac:dyDescent="0.25">
      <c r="J2958" s="45"/>
      <c r="K2958" s="45"/>
      <c r="L2958" s="45"/>
      <c r="M2958" s="45"/>
      <c r="N2958" s="45"/>
      <c r="O2958" s="45"/>
      <c r="P2958" s="45"/>
      <c r="Q2958" s="45"/>
      <c r="R2958" s="45"/>
      <c r="AO2958" s="34"/>
      <c r="AP2958" s="34"/>
      <c r="AQ2958" s="34"/>
      <c r="AR2958" s="34"/>
    </row>
    <row r="2959" spans="10:44" x14ac:dyDescent="0.25">
      <c r="J2959" s="45"/>
      <c r="K2959" s="45"/>
      <c r="L2959" s="45"/>
      <c r="M2959" s="45"/>
      <c r="N2959" s="45"/>
      <c r="O2959" s="45"/>
      <c r="P2959" s="45"/>
      <c r="Q2959" s="45"/>
      <c r="R2959" s="45"/>
      <c r="AO2959" s="34"/>
      <c r="AP2959" s="34"/>
      <c r="AQ2959" s="34"/>
      <c r="AR2959" s="34"/>
    </row>
    <row r="2960" spans="10:44" x14ac:dyDescent="0.25">
      <c r="J2960" s="45"/>
      <c r="K2960" s="45"/>
      <c r="L2960" s="45"/>
      <c r="M2960" s="45"/>
      <c r="N2960" s="45"/>
      <c r="O2960" s="45"/>
      <c r="P2960" s="45"/>
      <c r="Q2960" s="45"/>
      <c r="R2960" s="45"/>
      <c r="AO2960" s="34"/>
      <c r="AP2960" s="34"/>
      <c r="AQ2960" s="34"/>
      <c r="AR2960" s="34"/>
    </row>
    <row r="2961" spans="10:44" x14ac:dyDescent="0.25">
      <c r="J2961" s="45"/>
      <c r="K2961" s="45"/>
      <c r="L2961" s="45"/>
      <c r="M2961" s="45"/>
      <c r="N2961" s="45"/>
      <c r="O2961" s="45"/>
      <c r="P2961" s="45"/>
      <c r="Q2961" s="45"/>
      <c r="R2961" s="45"/>
      <c r="AO2961" s="34"/>
      <c r="AP2961" s="34"/>
      <c r="AQ2961" s="34"/>
      <c r="AR2961" s="34"/>
    </row>
    <row r="2962" spans="10:44" x14ac:dyDescent="0.25">
      <c r="J2962" s="45"/>
      <c r="K2962" s="45"/>
      <c r="L2962" s="45"/>
      <c r="M2962" s="45"/>
      <c r="N2962" s="45"/>
      <c r="O2962" s="45"/>
      <c r="P2962" s="45"/>
      <c r="Q2962" s="45"/>
      <c r="R2962" s="45"/>
      <c r="AO2962" s="34"/>
      <c r="AP2962" s="34"/>
      <c r="AQ2962" s="34"/>
      <c r="AR2962" s="34"/>
    </row>
    <row r="2963" spans="10:44" x14ac:dyDescent="0.25">
      <c r="J2963" s="45"/>
      <c r="K2963" s="45"/>
      <c r="L2963" s="45"/>
      <c r="M2963" s="45"/>
      <c r="N2963" s="45"/>
      <c r="O2963" s="45"/>
      <c r="P2963" s="45"/>
      <c r="Q2963" s="45"/>
      <c r="R2963" s="45"/>
      <c r="AO2963" s="34"/>
      <c r="AP2963" s="34"/>
      <c r="AQ2963" s="34"/>
      <c r="AR2963" s="34"/>
    </row>
    <row r="2964" spans="10:44" x14ac:dyDescent="0.25">
      <c r="J2964" s="45"/>
      <c r="K2964" s="45"/>
      <c r="L2964" s="45"/>
      <c r="M2964" s="45"/>
      <c r="N2964" s="45"/>
      <c r="O2964" s="45"/>
      <c r="P2964" s="45"/>
      <c r="Q2964" s="45"/>
      <c r="R2964" s="45"/>
      <c r="AO2964" s="34"/>
      <c r="AP2964" s="34"/>
      <c r="AQ2964" s="34"/>
      <c r="AR2964" s="34"/>
    </row>
    <row r="2965" spans="10:44" x14ac:dyDescent="0.25">
      <c r="J2965" s="45"/>
      <c r="K2965" s="45"/>
      <c r="L2965" s="45"/>
      <c r="M2965" s="45"/>
      <c r="N2965" s="45"/>
      <c r="O2965" s="45"/>
      <c r="P2965" s="45"/>
      <c r="Q2965" s="45"/>
      <c r="R2965" s="45"/>
      <c r="AO2965" s="34"/>
      <c r="AP2965" s="34"/>
      <c r="AQ2965" s="34"/>
      <c r="AR2965" s="34"/>
    </row>
    <row r="2966" spans="10:44" x14ac:dyDescent="0.25">
      <c r="J2966" s="45"/>
      <c r="K2966" s="45"/>
      <c r="L2966" s="45"/>
      <c r="M2966" s="45"/>
      <c r="N2966" s="45"/>
      <c r="O2966" s="45"/>
      <c r="P2966" s="45"/>
      <c r="Q2966" s="45"/>
      <c r="R2966" s="45"/>
      <c r="AO2966" s="34"/>
      <c r="AP2966" s="34"/>
      <c r="AQ2966" s="34"/>
      <c r="AR2966" s="34"/>
    </row>
    <row r="2967" spans="10:44" x14ac:dyDescent="0.25">
      <c r="J2967" s="45"/>
      <c r="K2967" s="45"/>
      <c r="L2967" s="45"/>
      <c r="M2967" s="45"/>
      <c r="N2967" s="45"/>
      <c r="O2967" s="45"/>
      <c r="P2967" s="45"/>
      <c r="Q2967" s="45"/>
      <c r="R2967" s="45"/>
      <c r="AO2967" s="34"/>
      <c r="AP2967" s="34"/>
      <c r="AQ2967" s="34"/>
      <c r="AR2967" s="34"/>
    </row>
    <row r="2968" spans="10:44" x14ac:dyDescent="0.25">
      <c r="J2968" s="45"/>
      <c r="K2968" s="45"/>
      <c r="L2968" s="45"/>
      <c r="M2968" s="45"/>
      <c r="N2968" s="45"/>
      <c r="O2968" s="45"/>
      <c r="P2968" s="45"/>
      <c r="Q2968" s="45"/>
      <c r="R2968" s="45"/>
      <c r="AO2968" s="34"/>
      <c r="AP2968" s="34"/>
      <c r="AQ2968" s="34"/>
      <c r="AR2968" s="34"/>
    </row>
    <row r="2969" spans="10:44" x14ac:dyDescent="0.25">
      <c r="J2969" s="45"/>
      <c r="K2969" s="45"/>
      <c r="L2969" s="45"/>
      <c r="M2969" s="45"/>
      <c r="N2969" s="45"/>
      <c r="O2969" s="45"/>
      <c r="P2969" s="45"/>
      <c r="Q2969" s="45"/>
      <c r="R2969" s="45"/>
      <c r="AO2969" s="34"/>
      <c r="AP2969" s="34"/>
      <c r="AQ2969" s="34"/>
      <c r="AR2969" s="34"/>
    </row>
    <row r="2970" spans="10:44" x14ac:dyDescent="0.25">
      <c r="J2970" s="45"/>
      <c r="K2970" s="45"/>
      <c r="L2970" s="45"/>
      <c r="M2970" s="45"/>
      <c r="N2970" s="45"/>
      <c r="O2970" s="45"/>
      <c r="P2970" s="45"/>
      <c r="Q2970" s="45"/>
      <c r="R2970" s="45"/>
      <c r="AO2970" s="34"/>
      <c r="AP2970" s="34"/>
      <c r="AQ2970" s="34"/>
      <c r="AR2970" s="34"/>
    </row>
    <row r="2971" spans="10:44" x14ac:dyDescent="0.25">
      <c r="J2971" s="45"/>
      <c r="K2971" s="45"/>
      <c r="L2971" s="45"/>
      <c r="M2971" s="45"/>
      <c r="N2971" s="45"/>
      <c r="O2971" s="45"/>
      <c r="P2971" s="45"/>
      <c r="Q2971" s="45"/>
      <c r="R2971" s="45"/>
      <c r="AO2971" s="34"/>
      <c r="AP2971" s="34"/>
      <c r="AQ2971" s="34"/>
      <c r="AR2971" s="34"/>
    </row>
    <row r="2972" spans="10:44" x14ac:dyDescent="0.25">
      <c r="J2972" s="45"/>
      <c r="K2972" s="45"/>
      <c r="L2972" s="45"/>
      <c r="M2972" s="45"/>
      <c r="N2972" s="45"/>
      <c r="O2972" s="45"/>
      <c r="P2972" s="45"/>
      <c r="Q2972" s="45"/>
      <c r="R2972" s="45"/>
      <c r="AO2972" s="34"/>
      <c r="AP2972" s="34"/>
      <c r="AQ2972" s="34"/>
      <c r="AR2972" s="34"/>
    </row>
    <row r="2973" spans="10:44" x14ac:dyDescent="0.25">
      <c r="J2973" s="45"/>
      <c r="K2973" s="45"/>
      <c r="L2973" s="45"/>
      <c r="M2973" s="45"/>
      <c r="N2973" s="45"/>
      <c r="O2973" s="45"/>
      <c r="P2973" s="45"/>
      <c r="Q2973" s="45"/>
      <c r="R2973" s="45"/>
      <c r="AO2973" s="34"/>
      <c r="AP2973" s="34"/>
      <c r="AQ2973" s="34"/>
      <c r="AR2973" s="34"/>
    </row>
    <row r="2974" spans="10:44" x14ac:dyDescent="0.25">
      <c r="J2974" s="45"/>
      <c r="K2974" s="45"/>
      <c r="L2974" s="45"/>
      <c r="M2974" s="45"/>
      <c r="N2974" s="45"/>
      <c r="O2974" s="45"/>
      <c r="P2974" s="45"/>
      <c r="Q2974" s="45"/>
      <c r="R2974" s="45"/>
      <c r="AO2974" s="34"/>
      <c r="AP2974" s="34"/>
      <c r="AQ2974" s="34"/>
      <c r="AR2974" s="34"/>
    </row>
    <row r="2975" spans="10:44" x14ac:dyDescent="0.25">
      <c r="J2975" s="45"/>
      <c r="K2975" s="45"/>
      <c r="L2975" s="45"/>
      <c r="M2975" s="45"/>
      <c r="N2975" s="45"/>
      <c r="O2975" s="45"/>
      <c r="P2975" s="45"/>
      <c r="Q2975" s="45"/>
      <c r="R2975" s="45"/>
      <c r="AO2975" s="34"/>
      <c r="AP2975" s="34"/>
      <c r="AQ2975" s="34"/>
      <c r="AR2975" s="34"/>
    </row>
    <row r="2976" spans="10:44" x14ac:dyDescent="0.25">
      <c r="J2976" s="45"/>
      <c r="K2976" s="45"/>
      <c r="L2976" s="45"/>
      <c r="M2976" s="45"/>
      <c r="N2976" s="45"/>
      <c r="O2976" s="45"/>
      <c r="P2976" s="45"/>
      <c r="Q2976" s="45"/>
      <c r="R2976" s="45"/>
      <c r="AO2976" s="34"/>
      <c r="AP2976" s="34"/>
      <c r="AQ2976" s="34"/>
      <c r="AR2976" s="34"/>
    </row>
    <row r="2977" spans="10:44" x14ac:dyDescent="0.25">
      <c r="J2977" s="45"/>
      <c r="K2977" s="45"/>
      <c r="L2977" s="45"/>
      <c r="M2977" s="45"/>
      <c r="N2977" s="45"/>
      <c r="O2977" s="45"/>
      <c r="P2977" s="45"/>
      <c r="Q2977" s="45"/>
      <c r="R2977" s="45"/>
      <c r="AO2977" s="34"/>
      <c r="AP2977" s="34"/>
      <c r="AQ2977" s="34"/>
      <c r="AR2977" s="34"/>
    </row>
    <row r="2978" spans="10:44" x14ac:dyDescent="0.25">
      <c r="J2978" s="45"/>
      <c r="K2978" s="45"/>
      <c r="L2978" s="45"/>
      <c r="M2978" s="45"/>
      <c r="N2978" s="45"/>
      <c r="O2978" s="45"/>
      <c r="P2978" s="45"/>
      <c r="Q2978" s="45"/>
      <c r="R2978" s="45"/>
      <c r="AO2978" s="34"/>
      <c r="AP2978" s="34"/>
      <c r="AQ2978" s="34"/>
      <c r="AR2978" s="34"/>
    </row>
    <row r="2979" spans="10:44" x14ac:dyDescent="0.25">
      <c r="J2979" s="45"/>
      <c r="K2979" s="45"/>
      <c r="L2979" s="45"/>
      <c r="M2979" s="45"/>
      <c r="N2979" s="45"/>
      <c r="O2979" s="45"/>
      <c r="P2979" s="45"/>
      <c r="Q2979" s="45"/>
      <c r="R2979" s="45"/>
      <c r="AO2979" s="34"/>
      <c r="AP2979" s="34"/>
      <c r="AQ2979" s="34"/>
      <c r="AR2979" s="34"/>
    </row>
    <row r="2980" spans="10:44" x14ac:dyDescent="0.25">
      <c r="J2980" s="45"/>
      <c r="K2980" s="45"/>
      <c r="L2980" s="45"/>
      <c r="M2980" s="45"/>
      <c r="N2980" s="45"/>
      <c r="O2980" s="45"/>
      <c r="P2980" s="45"/>
      <c r="Q2980" s="45"/>
      <c r="R2980" s="45"/>
      <c r="AO2980" s="34"/>
      <c r="AP2980" s="34"/>
      <c r="AQ2980" s="34"/>
      <c r="AR2980" s="34"/>
    </row>
    <row r="2981" spans="10:44" x14ac:dyDescent="0.25">
      <c r="J2981" s="45"/>
      <c r="K2981" s="45"/>
      <c r="L2981" s="45"/>
      <c r="M2981" s="45"/>
      <c r="N2981" s="45"/>
      <c r="O2981" s="45"/>
      <c r="P2981" s="45"/>
      <c r="Q2981" s="45"/>
      <c r="R2981" s="45"/>
      <c r="AO2981" s="34"/>
      <c r="AP2981" s="34"/>
      <c r="AQ2981" s="34"/>
      <c r="AR2981" s="34"/>
    </row>
    <row r="2982" spans="10:44" x14ac:dyDescent="0.25">
      <c r="J2982" s="45"/>
      <c r="K2982" s="45"/>
      <c r="L2982" s="45"/>
      <c r="M2982" s="45"/>
      <c r="N2982" s="45"/>
      <c r="O2982" s="45"/>
      <c r="P2982" s="45"/>
      <c r="Q2982" s="45"/>
      <c r="R2982" s="45"/>
      <c r="AO2982" s="34"/>
      <c r="AP2982" s="34"/>
      <c r="AQ2982" s="34"/>
      <c r="AR2982" s="34"/>
    </row>
    <row r="2983" spans="10:44" x14ac:dyDescent="0.25">
      <c r="J2983" s="45"/>
      <c r="K2983" s="45"/>
      <c r="L2983" s="45"/>
      <c r="M2983" s="45"/>
      <c r="N2983" s="45"/>
      <c r="O2983" s="45"/>
      <c r="P2983" s="45"/>
      <c r="Q2983" s="45"/>
      <c r="R2983" s="45"/>
      <c r="AO2983" s="34"/>
      <c r="AP2983" s="34"/>
      <c r="AQ2983" s="34"/>
      <c r="AR2983" s="34"/>
    </row>
    <row r="2984" spans="10:44" x14ac:dyDescent="0.25">
      <c r="J2984" s="45"/>
      <c r="K2984" s="45"/>
      <c r="L2984" s="45"/>
      <c r="M2984" s="45"/>
      <c r="N2984" s="45"/>
      <c r="O2984" s="45"/>
      <c r="P2984" s="45"/>
      <c r="Q2984" s="45"/>
      <c r="R2984" s="45"/>
      <c r="AO2984" s="34"/>
      <c r="AP2984" s="34"/>
      <c r="AQ2984" s="34"/>
      <c r="AR2984" s="34"/>
    </row>
    <row r="2985" spans="10:44" x14ac:dyDescent="0.25">
      <c r="J2985" s="45"/>
      <c r="K2985" s="45"/>
      <c r="L2985" s="45"/>
      <c r="M2985" s="45"/>
      <c r="N2985" s="45"/>
      <c r="O2985" s="45"/>
      <c r="P2985" s="45"/>
      <c r="Q2985" s="45"/>
      <c r="R2985" s="45"/>
      <c r="AO2985" s="34"/>
      <c r="AP2985" s="34"/>
      <c r="AQ2985" s="34"/>
      <c r="AR2985" s="34"/>
    </row>
    <row r="2986" spans="10:44" x14ac:dyDescent="0.25">
      <c r="J2986" s="45"/>
      <c r="K2986" s="45"/>
      <c r="L2986" s="45"/>
      <c r="M2986" s="45"/>
      <c r="N2986" s="45"/>
      <c r="O2986" s="45"/>
      <c r="P2986" s="45"/>
      <c r="Q2986" s="45"/>
      <c r="R2986" s="45"/>
      <c r="AO2986" s="34"/>
      <c r="AP2986" s="34"/>
      <c r="AQ2986" s="34"/>
      <c r="AR2986" s="34"/>
    </row>
    <row r="2987" spans="10:44" x14ac:dyDescent="0.25">
      <c r="J2987" s="45"/>
      <c r="K2987" s="45"/>
      <c r="L2987" s="45"/>
      <c r="M2987" s="45"/>
      <c r="N2987" s="45"/>
      <c r="O2987" s="45"/>
      <c r="P2987" s="45"/>
      <c r="Q2987" s="45"/>
      <c r="R2987" s="45"/>
      <c r="AO2987" s="34"/>
      <c r="AP2987" s="34"/>
      <c r="AQ2987" s="34"/>
      <c r="AR2987" s="34"/>
    </row>
    <row r="2988" spans="10:44" x14ac:dyDescent="0.25">
      <c r="J2988" s="45"/>
      <c r="K2988" s="45"/>
      <c r="L2988" s="45"/>
      <c r="M2988" s="45"/>
      <c r="N2988" s="45"/>
      <c r="O2988" s="45"/>
      <c r="P2988" s="45"/>
      <c r="Q2988" s="45"/>
      <c r="R2988" s="45"/>
      <c r="AO2988" s="34"/>
      <c r="AP2988" s="34"/>
      <c r="AQ2988" s="34"/>
      <c r="AR2988" s="34"/>
    </row>
    <row r="2989" spans="10:44" x14ac:dyDescent="0.25">
      <c r="J2989" s="45"/>
      <c r="K2989" s="45"/>
      <c r="L2989" s="45"/>
      <c r="M2989" s="45"/>
      <c r="N2989" s="45"/>
      <c r="O2989" s="45"/>
      <c r="P2989" s="45"/>
      <c r="Q2989" s="45"/>
      <c r="R2989" s="45"/>
      <c r="AO2989" s="34"/>
      <c r="AP2989" s="34"/>
      <c r="AQ2989" s="34"/>
      <c r="AR2989" s="34"/>
    </row>
    <row r="2990" spans="10:44" x14ac:dyDescent="0.25">
      <c r="J2990" s="45"/>
      <c r="K2990" s="45"/>
      <c r="L2990" s="45"/>
      <c r="M2990" s="45"/>
      <c r="N2990" s="45"/>
      <c r="O2990" s="45"/>
      <c r="P2990" s="45"/>
      <c r="Q2990" s="45"/>
      <c r="R2990" s="45"/>
      <c r="AO2990" s="34"/>
      <c r="AP2990" s="34"/>
      <c r="AQ2990" s="34"/>
      <c r="AR2990" s="34"/>
    </row>
    <row r="2991" spans="10:44" x14ac:dyDescent="0.25">
      <c r="J2991" s="45"/>
      <c r="K2991" s="45"/>
      <c r="L2991" s="45"/>
      <c r="M2991" s="45"/>
      <c r="N2991" s="45"/>
      <c r="O2991" s="45"/>
      <c r="P2991" s="45"/>
      <c r="Q2991" s="45"/>
      <c r="R2991" s="45"/>
      <c r="AO2991" s="34"/>
      <c r="AP2991" s="34"/>
      <c r="AQ2991" s="34"/>
      <c r="AR2991" s="34"/>
    </row>
    <row r="2992" spans="10:44" x14ac:dyDescent="0.25">
      <c r="J2992" s="45"/>
      <c r="K2992" s="45"/>
      <c r="L2992" s="45"/>
      <c r="M2992" s="45"/>
      <c r="N2992" s="45"/>
      <c r="O2992" s="45"/>
      <c r="P2992" s="45"/>
      <c r="Q2992" s="45"/>
      <c r="R2992" s="45"/>
      <c r="AO2992" s="34"/>
      <c r="AP2992" s="34"/>
      <c r="AQ2992" s="34"/>
      <c r="AR2992" s="34"/>
    </row>
    <row r="2993" spans="10:44" x14ac:dyDescent="0.25">
      <c r="J2993" s="45"/>
      <c r="K2993" s="45"/>
      <c r="L2993" s="45"/>
      <c r="M2993" s="45"/>
      <c r="N2993" s="45"/>
      <c r="O2993" s="45"/>
      <c r="P2993" s="45"/>
      <c r="Q2993" s="45"/>
      <c r="R2993" s="45"/>
      <c r="AO2993" s="34"/>
      <c r="AP2993" s="34"/>
      <c r="AQ2993" s="34"/>
      <c r="AR2993" s="34"/>
    </row>
    <row r="2994" spans="10:44" x14ac:dyDescent="0.25">
      <c r="J2994" s="45"/>
      <c r="K2994" s="45"/>
      <c r="L2994" s="45"/>
      <c r="M2994" s="45"/>
      <c r="N2994" s="45"/>
      <c r="O2994" s="45"/>
      <c r="P2994" s="45"/>
      <c r="Q2994" s="45"/>
      <c r="R2994" s="45"/>
      <c r="AO2994" s="34"/>
      <c r="AP2994" s="34"/>
      <c r="AQ2994" s="34"/>
      <c r="AR2994" s="34"/>
    </row>
    <row r="2995" spans="10:44" x14ac:dyDescent="0.25">
      <c r="J2995" s="45"/>
      <c r="K2995" s="45"/>
      <c r="L2995" s="45"/>
      <c r="M2995" s="45"/>
      <c r="N2995" s="45"/>
      <c r="O2995" s="45"/>
      <c r="P2995" s="45"/>
      <c r="Q2995" s="45"/>
      <c r="R2995" s="45"/>
      <c r="AO2995" s="34"/>
      <c r="AP2995" s="34"/>
      <c r="AQ2995" s="34"/>
      <c r="AR2995" s="34"/>
    </row>
    <row r="2996" spans="10:44" x14ac:dyDescent="0.25">
      <c r="J2996" s="45"/>
      <c r="K2996" s="45"/>
      <c r="L2996" s="45"/>
      <c r="M2996" s="45"/>
      <c r="N2996" s="45"/>
      <c r="O2996" s="45"/>
      <c r="P2996" s="45"/>
      <c r="Q2996" s="45"/>
      <c r="R2996" s="45"/>
      <c r="AO2996" s="34"/>
      <c r="AP2996" s="34"/>
      <c r="AQ2996" s="34"/>
      <c r="AR2996" s="34"/>
    </row>
    <row r="2997" spans="10:44" x14ac:dyDescent="0.25">
      <c r="J2997" s="45"/>
      <c r="K2997" s="45"/>
      <c r="L2997" s="45"/>
      <c r="M2997" s="45"/>
      <c r="N2997" s="45"/>
      <c r="O2997" s="45"/>
      <c r="P2997" s="45"/>
      <c r="Q2997" s="45"/>
      <c r="R2997" s="45"/>
      <c r="AO2997" s="34"/>
      <c r="AP2997" s="34"/>
      <c r="AQ2997" s="34"/>
      <c r="AR2997" s="34"/>
    </row>
    <row r="2998" spans="10:44" x14ac:dyDescent="0.25">
      <c r="J2998" s="45"/>
      <c r="K2998" s="45"/>
      <c r="L2998" s="45"/>
      <c r="M2998" s="45"/>
      <c r="N2998" s="45"/>
      <c r="O2998" s="45"/>
      <c r="P2998" s="45"/>
      <c r="Q2998" s="45"/>
      <c r="R2998" s="45"/>
      <c r="AO2998" s="34"/>
      <c r="AP2998" s="34"/>
      <c r="AQ2998" s="34"/>
      <c r="AR2998" s="34"/>
    </row>
    <row r="2999" spans="10:44" x14ac:dyDescent="0.25">
      <c r="J2999" s="45"/>
      <c r="K2999" s="45"/>
      <c r="L2999" s="45"/>
      <c r="M2999" s="45"/>
      <c r="N2999" s="45"/>
      <c r="O2999" s="45"/>
      <c r="P2999" s="45"/>
      <c r="Q2999" s="45"/>
      <c r="R2999" s="45"/>
      <c r="AO2999" s="34"/>
      <c r="AP2999" s="34"/>
      <c r="AQ2999" s="34"/>
      <c r="AR2999" s="34"/>
    </row>
    <row r="3000" spans="10:44" x14ac:dyDescent="0.25">
      <c r="J3000" s="45"/>
      <c r="K3000" s="45"/>
      <c r="L3000" s="45"/>
      <c r="M3000" s="45"/>
      <c r="N3000" s="45"/>
      <c r="O3000" s="45"/>
      <c r="P3000" s="45"/>
      <c r="Q3000" s="45"/>
      <c r="R3000" s="45"/>
      <c r="AO3000" s="34"/>
      <c r="AP3000" s="34"/>
      <c r="AQ3000" s="34"/>
      <c r="AR3000" s="34"/>
    </row>
    <row r="3001" spans="10:44" x14ac:dyDescent="0.25">
      <c r="J3001" s="45"/>
      <c r="K3001" s="45"/>
      <c r="L3001" s="45"/>
      <c r="M3001" s="45"/>
      <c r="N3001" s="45"/>
      <c r="O3001" s="45"/>
      <c r="P3001" s="45"/>
      <c r="Q3001" s="45"/>
      <c r="R3001" s="45"/>
      <c r="AO3001" s="34"/>
      <c r="AP3001" s="34"/>
      <c r="AQ3001" s="34"/>
      <c r="AR3001" s="34"/>
    </row>
    <row r="3002" spans="10:44" x14ac:dyDescent="0.25">
      <c r="J3002" s="45"/>
      <c r="K3002" s="45"/>
      <c r="L3002" s="45"/>
      <c r="M3002" s="45"/>
      <c r="N3002" s="45"/>
      <c r="O3002" s="45"/>
      <c r="P3002" s="45"/>
      <c r="Q3002" s="45"/>
      <c r="R3002" s="45"/>
      <c r="AO3002" s="34"/>
      <c r="AP3002" s="34"/>
      <c r="AQ3002" s="34"/>
      <c r="AR3002" s="34"/>
    </row>
    <row r="3003" spans="10:44" x14ac:dyDescent="0.25">
      <c r="J3003" s="45"/>
      <c r="K3003" s="45"/>
      <c r="L3003" s="45"/>
      <c r="M3003" s="45"/>
      <c r="N3003" s="45"/>
      <c r="O3003" s="45"/>
      <c r="P3003" s="45"/>
      <c r="Q3003" s="45"/>
      <c r="R3003" s="45"/>
      <c r="AO3003" s="34"/>
      <c r="AP3003" s="34"/>
      <c r="AQ3003" s="34"/>
      <c r="AR3003" s="34"/>
    </row>
    <row r="3004" spans="10:44" x14ac:dyDescent="0.25">
      <c r="J3004" s="45"/>
      <c r="K3004" s="45"/>
      <c r="L3004" s="45"/>
      <c r="M3004" s="45"/>
      <c r="N3004" s="45"/>
      <c r="O3004" s="45"/>
      <c r="P3004" s="45"/>
      <c r="Q3004" s="45"/>
      <c r="R3004" s="45"/>
      <c r="AO3004" s="34"/>
      <c r="AP3004" s="34"/>
      <c r="AQ3004" s="34"/>
      <c r="AR3004" s="34"/>
    </row>
    <row r="3005" spans="10:44" x14ac:dyDescent="0.25">
      <c r="J3005" s="45"/>
      <c r="K3005" s="45"/>
      <c r="L3005" s="45"/>
      <c r="M3005" s="45"/>
      <c r="N3005" s="45"/>
      <c r="O3005" s="45"/>
      <c r="P3005" s="45"/>
      <c r="Q3005" s="45"/>
      <c r="R3005" s="45"/>
      <c r="AO3005" s="34"/>
      <c r="AP3005" s="34"/>
      <c r="AQ3005" s="34"/>
      <c r="AR3005" s="34"/>
    </row>
    <row r="3006" spans="10:44" x14ac:dyDescent="0.25">
      <c r="J3006" s="45"/>
      <c r="K3006" s="45"/>
      <c r="L3006" s="45"/>
      <c r="M3006" s="45"/>
      <c r="N3006" s="45"/>
      <c r="O3006" s="45"/>
      <c r="P3006" s="45"/>
      <c r="Q3006" s="45"/>
      <c r="R3006" s="45"/>
      <c r="AO3006" s="34"/>
      <c r="AP3006" s="34"/>
      <c r="AQ3006" s="34"/>
      <c r="AR3006" s="34"/>
    </row>
    <row r="3007" spans="10:44" x14ac:dyDescent="0.25">
      <c r="J3007" s="45"/>
      <c r="K3007" s="45"/>
      <c r="L3007" s="45"/>
      <c r="M3007" s="45"/>
      <c r="N3007" s="45"/>
      <c r="O3007" s="45"/>
      <c r="P3007" s="45"/>
      <c r="Q3007" s="45"/>
      <c r="R3007" s="45"/>
      <c r="AO3007" s="34"/>
      <c r="AP3007" s="34"/>
      <c r="AQ3007" s="34"/>
      <c r="AR3007" s="34"/>
    </row>
    <row r="3008" spans="10:44" x14ac:dyDescent="0.25">
      <c r="J3008" s="45"/>
      <c r="K3008" s="45"/>
      <c r="L3008" s="45"/>
      <c r="M3008" s="45"/>
      <c r="N3008" s="45"/>
      <c r="O3008" s="45"/>
      <c r="P3008" s="45"/>
      <c r="Q3008" s="45"/>
      <c r="R3008" s="45"/>
      <c r="AO3008" s="34"/>
      <c r="AP3008" s="34"/>
      <c r="AQ3008" s="34"/>
      <c r="AR3008" s="34"/>
    </row>
    <row r="3009" spans="10:44" x14ac:dyDescent="0.25">
      <c r="J3009" s="45"/>
      <c r="K3009" s="45"/>
      <c r="L3009" s="45"/>
      <c r="M3009" s="45"/>
      <c r="N3009" s="45"/>
      <c r="O3009" s="45"/>
      <c r="P3009" s="45"/>
      <c r="Q3009" s="45"/>
      <c r="R3009" s="45"/>
      <c r="AO3009" s="34"/>
      <c r="AP3009" s="34"/>
      <c r="AQ3009" s="34"/>
      <c r="AR3009" s="34"/>
    </row>
    <row r="3010" spans="10:44" x14ac:dyDescent="0.25">
      <c r="J3010" s="45"/>
      <c r="K3010" s="45"/>
      <c r="L3010" s="45"/>
      <c r="M3010" s="45"/>
      <c r="N3010" s="45"/>
      <c r="O3010" s="45"/>
      <c r="P3010" s="45"/>
      <c r="Q3010" s="45"/>
      <c r="R3010" s="45"/>
      <c r="AO3010" s="34"/>
      <c r="AP3010" s="34"/>
      <c r="AQ3010" s="34"/>
      <c r="AR3010" s="34"/>
    </row>
    <row r="3011" spans="10:44" x14ac:dyDescent="0.25">
      <c r="J3011" s="45"/>
      <c r="K3011" s="45"/>
      <c r="L3011" s="45"/>
      <c r="M3011" s="45"/>
      <c r="N3011" s="45"/>
      <c r="O3011" s="45"/>
      <c r="P3011" s="45"/>
      <c r="Q3011" s="45"/>
      <c r="R3011" s="45"/>
      <c r="AO3011" s="34"/>
      <c r="AP3011" s="34"/>
      <c r="AQ3011" s="34"/>
      <c r="AR3011" s="34"/>
    </row>
    <row r="3012" spans="10:44" x14ac:dyDescent="0.25">
      <c r="J3012" s="45"/>
      <c r="K3012" s="45"/>
      <c r="L3012" s="45"/>
      <c r="M3012" s="45"/>
      <c r="N3012" s="45"/>
      <c r="O3012" s="45"/>
      <c r="P3012" s="45"/>
      <c r="Q3012" s="45"/>
      <c r="R3012" s="45"/>
      <c r="AO3012" s="34"/>
      <c r="AP3012" s="34"/>
      <c r="AQ3012" s="34"/>
      <c r="AR3012" s="34"/>
    </row>
    <row r="3013" spans="10:44" x14ac:dyDescent="0.25">
      <c r="J3013" s="45"/>
      <c r="K3013" s="45"/>
      <c r="L3013" s="45"/>
      <c r="M3013" s="45"/>
      <c r="N3013" s="45"/>
      <c r="O3013" s="45"/>
      <c r="P3013" s="45"/>
      <c r="Q3013" s="45"/>
      <c r="R3013" s="45"/>
      <c r="AO3013" s="34"/>
      <c r="AP3013" s="34"/>
      <c r="AQ3013" s="34"/>
      <c r="AR3013" s="34"/>
    </row>
    <row r="3014" spans="10:44" x14ac:dyDescent="0.25">
      <c r="J3014" s="45"/>
      <c r="K3014" s="45"/>
      <c r="L3014" s="45"/>
      <c r="M3014" s="45"/>
      <c r="N3014" s="45"/>
      <c r="O3014" s="45"/>
      <c r="P3014" s="45"/>
      <c r="Q3014" s="45"/>
      <c r="R3014" s="45"/>
      <c r="AO3014" s="34"/>
      <c r="AP3014" s="34"/>
      <c r="AQ3014" s="34"/>
      <c r="AR3014" s="34"/>
    </row>
    <row r="3015" spans="10:44" x14ac:dyDescent="0.25">
      <c r="J3015" s="45"/>
      <c r="K3015" s="45"/>
      <c r="L3015" s="45"/>
      <c r="M3015" s="45"/>
      <c r="N3015" s="45"/>
      <c r="O3015" s="45"/>
      <c r="P3015" s="45"/>
      <c r="Q3015" s="45"/>
      <c r="R3015" s="45"/>
      <c r="AO3015" s="34"/>
      <c r="AP3015" s="34"/>
      <c r="AQ3015" s="34"/>
      <c r="AR3015" s="34"/>
    </row>
    <row r="3016" spans="10:44" x14ac:dyDescent="0.25">
      <c r="J3016" s="45"/>
      <c r="K3016" s="45"/>
      <c r="L3016" s="45"/>
      <c r="M3016" s="45"/>
      <c r="N3016" s="45"/>
      <c r="O3016" s="45"/>
      <c r="P3016" s="45"/>
      <c r="Q3016" s="45"/>
      <c r="R3016" s="45"/>
      <c r="AO3016" s="34"/>
      <c r="AP3016" s="34"/>
      <c r="AQ3016" s="34"/>
      <c r="AR3016" s="34"/>
    </row>
    <row r="3017" spans="10:44" x14ac:dyDescent="0.25">
      <c r="J3017" s="45"/>
      <c r="K3017" s="45"/>
      <c r="L3017" s="45"/>
      <c r="M3017" s="45"/>
      <c r="N3017" s="45"/>
      <c r="O3017" s="45"/>
      <c r="P3017" s="45"/>
      <c r="Q3017" s="45"/>
      <c r="R3017" s="45"/>
      <c r="AO3017" s="34"/>
      <c r="AP3017" s="34"/>
      <c r="AQ3017" s="34"/>
      <c r="AR3017" s="34"/>
    </row>
    <row r="3018" spans="10:44" x14ac:dyDescent="0.25">
      <c r="J3018" s="45"/>
      <c r="K3018" s="45"/>
      <c r="L3018" s="45"/>
      <c r="M3018" s="45"/>
      <c r="N3018" s="45"/>
      <c r="O3018" s="45"/>
      <c r="P3018" s="45"/>
      <c r="Q3018" s="45"/>
      <c r="R3018" s="45"/>
      <c r="AO3018" s="34"/>
      <c r="AP3018" s="34"/>
      <c r="AQ3018" s="34"/>
      <c r="AR3018" s="34"/>
    </row>
    <row r="3019" spans="10:44" x14ac:dyDescent="0.25">
      <c r="J3019" s="45"/>
      <c r="K3019" s="45"/>
      <c r="L3019" s="45"/>
      <c r="M3019" s="45"/>
      <c r="N3019" s="45"/>
      <c r="O3019" s="45"/>
      <c r="P3019" s="45"/>
      <c r="Q3019" s="45"/>
      <c r="R3019" s="45"/>
      <c r="AO3019" s="34"/>
      <c r="AP3019" s="34"/>
      <c r="AQ3019" s="34"/>
      <c r="AR3019" s="34"/>
    </row>
    <row r="3020" spans="10:44" x14ac:dyDescent="0.25">
      <c r="J3020" s="45"/>
      <c r="K3020" s="45"/>
      <c r="L3020" s="45"/>
      <c r="M3020" s="45"/>
      <c r="N3020" s="45"/>
      <c r="O3020" s="45"/>
      <c r="P3020" s="45"/>
      <c r="Q3020" s="45"/>
      <c r="R3020" s="45"/>
      <c r="AO3020" s="34"/>
      <c r="AP3020" s="34"/>
      <c r="AQ3020" s="34"/>
      <c r="AR3020" s="34"/>
    </row>
    <row r="3021" spans="10:44" x14ac:dyDescent="0.25">
      <c r="J3021" s="45"/>
      <c r="K3021" s="45"/>
      <c r="L3021" s="45"/>
      <c r="M3021" s="45"/>
      <c r="N3021" s="45"/>
      <c r="O3021" s="45"/>
      <c r="P3021" s="45"/>
      <c r="Q3021" s="45"/>
      <c r="R3021" s="45"/>
      <c r="AO3021" s="34"/>
      <c r="AP3021" s="34"/>
      <c r="AQ3021" s="34"/>
      <c r="AR3021" s="34"/>
    </row>
    <row r="3022" spans="10:44" x14ac:dyDescent="0.25">
      <c r="J3022" s="45"/>
      <c r="K3022" s="45"/>
      <c r="L3022" s="45"/>
      <c r="M3022" s="45"/>
      <c r="N3022" s="45"/>
      <c r="O3022" s="45"/>
      <c r="P3022" s="45"/>
      <c r="Q3022" s="45"/>
      <c r="R3022" s="45"/>
      <c r="AO3022" s="34"/>
      <c r="AP3022" s="34"/>
      <c r="AQ3022" s="34"/>
      <c r="AR3022" s="34"/>
    </row>
    <row r="3023" spans="10:44" x14ac:dyDescent="0.25">
      <c r="J3023" s="45"/>
      <c r="K3023" s="45"/>
      <c r="L3023" s="45"/>
      <c r="M3023" s="45"/>
      <c r="N3023" s="45"/>
      <c r="O3023" s="45"/>
      <c r="P3023" s="45"/>
      <c r="Q3023" s="45"/>
      <c r="R3023" s="45"/>
      <c r="AO3023" s="34"/>
      <c r="AP3023" s="34"/>
      <c r="AQ3023" s="34"/>
      <c r="AR3023" s="34"/>
    </row>
    <row r="3024" spans="10:44" x14ac:dyDescent="0.25">
      <c r="J3024" s="45"/>
      <c r="K3024" s="45"/>
      <c r="L3024" s="45"/>
      <c r="M3024" s="45"/>
      <c r="N3024" s="45"/>
      <c r="O3024" s="45"/>
      <c r="P3024" s="45"/>
      <c r="Q3024" s="45"/>
      <c r="R3024" s="45"/>
      <c r="AO3024" s="34"/>
      <c r="AP3024" s="34"/>
      <c r="AQ3024" s="34"/>
      <c r="AR3024" s="34"/>
    </row>
    <row r="3025" spans="10:44" x14ac:dyDescent="0.25">
      <c r="J3025" s="45"/>
      <c r="K3025" s="45"/>
      <c r="L3025" s="45"/>
      <c r="M3025" s="45"/>
      <c r="N3025" s="45"/>
      <c r="O3025" s="45"/>
      <c r="P3025" s="45"/>
      <c r="Q3025" s="45"/>
      <c r="R3025" s="45"/>
      <c r="AO3025" s="34"/>
      <c r="AP3025" s="34"/>
      <c r="AQ3025" s="34"/>
      <c r="AR3025" s="34"/>
    </row>
    <row r="3026" spans="10:44" x14ac:dyDescent="0.25">
      <c r="J3026" s="45"/>
      <c r="K3026" s="45"/>
      <c r="L3026" s="45"/>
      <c r="M3026" s="45"/>
      <c r="N3026" s="45"/>
      <c r="O3026" s="45"/>
      <c r="P3026" s="45"/>
      <c r="Q3026" s="45"/>
      <c r="R3026" s="45"/>
      <c r="AO3026" s="34"/>
      <c r="AP3026" s="34"/>
      <c r="AQ3026" s="34"/>
      <c r="AR3026" s="34"/>
    </row>
    <row r="3027" spans="10:44" x14ac:dyDescent="0.25">
      <c r="J3027" s="45"/>
      <c r="K3027" s="45"/>
      <c r="L3027" s="45"/>
      <c r="M3027" s="45"/>
      <c r="N3027" s="45"/>
      <c r="O3027" s="45"/>
      <c r="P3027" s="45"/>
      <c r="Q3027" s="45"/>
      <c r="R3027" s="45"/>
      <c r="AO3027" s="34"/>
      <c r="AP3027" s="34"/>
      <c r="AQ3027" s="34"/>
      <c r="AR3027" s="34"/>
    </row>
    <row r="3028" spans="10:44" x14ac:dyDescent="0.25">
      <c r="J3028" s="45"/>
      <c r="K3028" s="45"/>
      <c r="L3028" s="45"/>
      <c r="M3028" s="45"/>
      <c r="N3028" s="45"/>
      <c r="O3028" s="45"/>
      <c r="P3028" s="45"/>
      <c r="Q3028" s="45"/>
      <c r="R3028" s="45"/>
      <c r="AO3028" s="34"/>
      <c r="AP3028" s="34"/>
      <c r="AQ3028" s="34"/>
      <c r="AR3028" s="34"/>
    </row>
    <row r="3029" spans="10:44" x14ac:dyDescent="0.25">
      <c r="J3029" s="45"/>
      <c r="K3029" s="45"/>
      <c r="L3029" s="45"/>
      <c r="M3029" s="45"/>
      <c r="N3029" s="45"/>
      <c r="O3029" s="45"/>
      <c r="P3029" s="45"/>
      <c r="Q3029" s="45"/>
      <c r="R3029" s="45"/>
      <c r="AO3029" s="34"/>
      <c r="AP3029" s="34"/>
      <c r="AQ3029" s="34"/>
      <c r="AR3029" s="34"/>
    </row>
    <row r="3030" spans="10:44" x14ac:dyDescent="0.25">
      <c r="J3030" s="45"/>
      <c r="K3030" s="45"/>
      <c r="L3030" s="45"/>
      <c r="M3030" s="45"/>
      <c r="N3030" s="45"/>
      <c r="O3030" s="45"/>
      <c r="P3030" s="45"/>
      <c r="Q3030" s="45"/>
      <c r="R3030" s="45"/>
      <c r="AO3030" s="34"/>
      <c r="AP3030" s="34"/>
      <c r="AQ3030" s="34"/>
      <c r="AR3030" s="34"/>
    </row>
    <row r="3031" spans="10:44" x14ac:dyDescent="0.25">
      <c r="J3031" s="45"/>
      <c r="K3031" s="45"/>
      <c r="L3031" s="45"/>
      <c r="M3031" s="45"/>
      <c r="N3031" s="45"/>
      <c r="O3031" s="45"/>
      <c r="P3031" s="45"/>
      <c r="Q3031" s="45"/>
      <c r="R3031" s="45"/>
      <c r="AO3031" s="34"/>
      <c r="AP3031" s="34"/>
      <c r="AQ3031" s="34"/>
      <c r="AR3031" s="34"/>
    </row>
    <row r="3032" spans="10:44" x14ac:dyDescent="0.25">
      <c r="J3032" s="45"/>
      <c r="K3032" s="45"/>
      <c r="L3032" s="45"/>
      <c r="M3032" s="45"/>
      <c r="N3032" s="45"/>
      <c r="O3032" s="45"/>
      <c r="P3032" s="45"/>
      <c r="Q3032" s="45"/>
      <c r="R3032" s="45"/>
      <c r="AO3032" s="34"/>
      <c r="AP3032" s="34"/>
      <c r="AQ3032" s="34"/>
      <c r="AR3032" s="34"/>
    </row>
    <row r="3033" spans="10:44" x14ac:dyDescent="0.25">
      <c r="J3033" s="45"/>
      <c r="K3033" s="45"/>
      <c r="L3033" s="45"/>
      <c r="M3033" s="45"/>
      <c r="N3033" s="45"/>
      <c r="O3033" s="45"/>
      <c r="P3033" s="45"/>
      <c r="Q3033" s="45"/>
      <c r="R3033" s="45"/>
      <c r="AO3033" s="34"/>
      <c r="AP3033" s="34"/>
      <c r="AQ3033" s="34"/>
      <c r="AR3033" s="34"/>
    </row>
    <row r="3034" spans="10:44" x14ac:dyDescent="0.25">
      <c r="J3034" s="45"/>
      <c r="K3034" s="45"/>
      <c r="L3034" s="45"/>
      <c r="M3034" s="45"/>
      <c r="N3034" s="45"/>
      <c r="O3034" s="45"/>
      <c r="P3034" s="45"/>
      <c r="Q3034" s="45"/>
      <c r="R3034" s="45"/>
      <c r="AO3034" s="34"/>
      <c r="AP3034" s="34"/>
      <c r="AQ3034" s="34"/>
      <c r="AR3034" s="34"/>
    </row>
    <row r="3035" spans="10:44" x14ac:dyDescent="0.25">
      <c r="J3035" s="45"/>
      <c r="K3035" s="45"/>
      <c r="L3035" s="45"/>
      <c r="M3035" s="45"/>
      <c r="N3035" s="45"/>
      <c r="O3035" s="45"/>
      <c r="P3035" s="45"/>
      <c r="Q3035" s="45"/>
      <c r="R3035" s="45"/>
      <c r="AO3035" s="34"/>
      <c r="AP3035" s="34"/>
      <c r="AQ3035" s="34"/>
      <c r="AR3035" s="34"/>
    </row>
    <row r="3036" spans="10:44" x14ac:dyDescent="0.25">
      <c r="J3036" s="45"/>
      <c r="K3036" s="45"/>
      <c r="L3036" s="45"/>
      <c r="M3036" s="45"/>
      <c r="N3036" s="45"/>
      <c r="O3036" s="45"/>
      <c r="P3036" s="45"/>
      <c r="Q3036" s="45"/>
      <c r="R3036" s="45"/>
      <c r="AO3036" s="34"/>
      <c r="AP3036" s="34"/>
      <c r="AQ3036" s="34"/>
      <c r="AR3036" s="34"/>
    </row>
    <row r="3037" spans="10:44" x14ac:dyDescent="0.25">
      <c r="J3037" s="45"/>
      <c r="K3037" s="45"/>
      <c r="L3037" s="45"/>
      <c r="M3037" s="45"/>
      <c r="N3037" s="45"/>
      <c r="O3037" s="45"/>
      <c r="P3037" s="45"/>
      <c r="Q3037" s="45"/>
      <c r="R3037" s="45"/>
      <c r="AO3037" s="34"/>
      <c r="AP3037" s="34"/>
      <c r="AQ3037" s="34"/>
      <c r="AR3037" s="34"/>
    </row>
    <row r="3038" spans="10:44" x14ac:dyDescent="0.25">
      <c r="J3038" s="45"/>
      <c r="K3038" s="45"/>
      <c r="L3038" s="45"/>
      <c r="M3038" s="45"/>
      <c r="N3038" s="45"/>
      <c r="O3038" s="45"/>
      <c r="P3038" s="45"/>
      <c r="Q3038" s="45"/>
      <c r="R3038" s="45"/>
      <c r="AO3038" s="34"/>
      <c r="AP3038" s="34"/>
      <c r="AQ3038" s="34"/>
      <c r="AR3038" s="34"/>
    </row>
    <row r="3039" spans="10:44" x14ac:dyDescent="0.25">
      <c r="J3039" s="45"/>
      <c r="K3039" s="45"/>
      <c r="L3039" s="45"/>
      <c r="M3039" s="45"/>
      <c r="N3039" s="45"/>
      <c r="O3039" s="45"/>
      <c r="P3039" s="45"/>
      <c r="Q3039" s="45"/>
      <c r="R3039" s="45"/>
      <c r="AO3039" s="34"/>
      <c r="AP3039" s="34"/>
      <c r="AQ3039" s="34"/>
      <c r="AR3039" s="34"/>
    </row>
    <row r="3040" spans="10:44" x14ac:dyDescent="0.25">
      <c r="J3040" s="45"/>
      <c r="K3040" s="45"/>
      <c r="L3040" s="45"/>
      <c r="M3040" s="45"/>
      <c r="N3040" s="45"/>
      <c r="O3040" s="45"/>
      <c r="P3040" s="45"/>
      <c r="Q3040" s="45"/>
      <c r="R3040" s="45"/>
      <c r="AO3040" s="34"/>
      <c r="AP3040" s="34"/>
      <c r="AQ3040" s="34"/>
      <c r="AR3040" s="34"/>
    </row>
    <row r="3041" spans="10:44" x14ac:dyDescent="0.25">
      <c r="J3041" s="45"/>
      <c r="K3041" s="45"/>
      <c r="L3041" s="45"/>
      <c r="M3041" s="45"/>
      <c r="N3041" s="45"/>
      <c r="O3041" s="45"/>
      <c r="P3041" s="45"/>
      <c r="Q3041" s="45"/>
      <c r="R3041" s="45"/>
      <c r="AO3041" s="34"/>
      <c r="AP3041" s="34"/>
      <c r="AQ3041" s="34"/>
      <c r="AR3041" s="34"/>
    </row>
    <row r="3042" spans="10:44" x14ac:dyDescent="0.25">
      <c r="J3042" s="45"/>
      <c r="K3042" s="45"/>
      <c r="L3042" s="45"/>
      <c r="M3042" s="45"/>
      <c r="N3042" s="45"/>
      <c r="O3042" s="45"/>
      <c r="P3042" s="45"/>
      <c r="Q3042" s="45"/>
      <c r="R3042" s="45"/>
      <c r="AO3042" s="34"/>
      <c r="AP3042" s="34"/>
      <c r="AQ3042" s="34"/>
      <c r="AR3042" s="34"/>
    </row>
    <row r="3043" spans="10:44" x14ac:dyDescent="0.25">
      <c r="J3043" s="45"/>
      <c r="K3043" s="45"/>
      <c r="L3043" s="45"/>
      <c r="M3043" s="45"/>
      <c r="N3043" s="45"/>
      <c r="O3043" s="45"/>
      <c r="P3043" s="45"/>
      <c r="Q3043" s="45"/>
      <c r="R3043" s="45"/>
      <c r="AO3043" s="34"/>
      <c r="AP3043" s="34"/>
      <c r="AQ3043" s="34"/>
      <c r="AR3043" s="34"/>
    </row>
    <row r="3044" spans="10:44" x14ac:dyDescent="0.25">
      <c r="J3044" s="45"/>
      <c r="K3044" s="45"/>
      <c r="L3044" s="45"/>
      <c r="M3044" s="45"/>
      <c r="N3044" s="45"/>
      <c r="O3044" s="45"/>
      <c r="P3044" s="45"/>
      <c r="Q3044" s="45"/>
      <c r="R3044" s="45"/>
      <c r="AO3044" s="34"/>
      <c r="AP3044" s="34"/>
      <c r="AQ3044" s="34"/>
      <c r="AR3044" s="34"/>
    </row>
    <row r="3045" spans="10:44" x14ac:dyDescent="0.25">
      <c r="J3045" s="45"/>
      <c r="K3045" s="45"/>
      <c r="L3045" s="45"/>
      <c r="M3045" s="45"/>
      <c r="N3045" s="45"/>
      <c r="O3045" s="45"/>
      <c r="P3045" s="45"/>
      <c r="Q3045" s="45"/>
      <c r="R3045" s="45"/>
      <c r="AO3045" s="34"/>
      <c r="AP3045" s="34"/>
      <c r="AQ3045" s="34"/>
      <c r="AR3045" s="34"/>
    </row>
    <row r="3046" spans="10:44" x14ac:dyDescent="0.25">
      <c r="J3046" s="45"/>
      <c r="K3046" s="45"/>
      <c r="L3046" s="45"/>
      <c r="M3046" s="45"/>
      <c r="N3046" s="45"/>
      <c r="O3046" s="45"/>
      <c r="P3046" s="45"/>
      <c r="Q3046" s="45"/>
      <c r="R3046" s="45"/>
      <c r="AO3046" s="34"/>
      <c r="AP3046" s="34"/>
      <c r="AQ3046" s="34"/>
      <c r="AR3046" s="34"/>
    </row>
    <row r="3047" spans="10:44" x14ac:dyDescent="0.25">
      <c r="J3047" s="45"/>
      <c r="K3047" s="45"/>
      <c r="L3047" s="45"/>
      <c r="M3047" s="45"/>
      <c r="N3047" s="45"/>
      <c r="O3047" s="45"/>
      <c r="P3047" s="45"/>
      <c r="Q3047" s="45"/>
      <c r="R3047" s="45"/>
      <c r="AO3047" s="34"/>
      <c r="AP3047" s="34"/>
      <c r="AQ3047" s="34"/>
      <c r="AR3047" s="34"/>
    </row>
    <row r="3048" spans="10:44" x14ac:dyDescent="0.25">
      <c r="J3048" s="45"/>
      <c r="K3048" s="45"/>
      <c r="L3048" s="45"/>
      <c r="M3048" s="45"/>
      <c r="N3048" s="45"/>
      <c r="O3048" s="45"/>
      <c r="P3048" s="45"/>
      <c r="Q3048" s="45"/>
      <c r="R3048" s="45"/>
      <c r="AO3048" s="34"/>
      <c r="AP3048" s="34"/>
      <c r="AQ3048" s="34"/>
      <c r="AR3048" s="34"/>
    </row>
    <row r="3049" spans="10:44" x14ac:dyDescent="0.25">
      <c r="J3049" s="45"/>
      <c r="K3049" s="45"/>
      <c r="L3049" s="45"/>
      <c r="M3049" s="45"/>
      <c r="N3049" s="45"/>
      <c r="O3049" s="45"/>
      <c r="P3049" s="45"/>
      <c r="Q3049" s="45"/>
      <c r="R3049" s="45"/>
      <c r="AO3049" s="34"/>
      <c r="AP3049" s="34"/>
      <c r="AQ3049" s="34"/>
      <c r="AR3049" s="34"/>
    </row>
    <row r="3050" spans="10:44" x14ac:dyDescent="0.25">
      <c r="J3050" s="45"/>
      <c r="K3050" s="45"/>
      <c r="L3050" s="45"/>
      <c r="M3050" s="45"/>
      <c r="N3050" s="45"/>
      <c r="O3050" s="45"/>
      <c r="P3050" s="45"/>
      <c r="Q3050" s="45"/>
      <c r="R3050" s="45"/>
      <c r="AO3050" s="34"/>
      <c r="AP3050" s="34"/>
      <c r="AQ3050" s="34"/>
      <c r="AR3050" s="34"/>
    </row>
    <row r="3051" spans="10:44" x14ac:dyDescent="0.25">
      <c r="J3051" s="45"/>
      <c r="K3051" s="45"/>
      <c r="L3051" s="45"/>
      <c r="M3051" s="45"/>
      <c r="N3051" s="45"/>
      <c r="O3051" s="45"/>
      <c r="P3051" s="45"/>
      <c r="Q3051" s="45"/>
      <c r="R3051" s="45"/>
      <c r="AO3051" s="34"/>
      <c r="AP3051" s="34"/>
      <c r="AQ3051" s="34"/>
      <c r="AR3051" s="34"/>
    </row>
    <row r="3052" spans="10:44" x14ac:dyDescent="0.25">
      <c r="J3052" s="45"/>
      <c r="K3052" s="45"/>
      <c r="L3052" s="45"/>
      <c r="M3052" s="45"/>
      <c r="N3052" s="45"/>
      <c r="O3052" s="45"/>
      <c r="P3052" s="45"/>
      <c r="Q3052" s="45"/>
      <c r="R3052" s="45"/>
      <c r="AO3052" s="34"/>
      <c r="AP3052" s="34"/>
      <c r="AQ3052" s="34"/>
      <c r="AR3052" s="34"/>
    </row>
    <row r="3053" spans="10:44" x14ac:dyDescent="0.25">
      <c r="J3053" s="45"/>
      <c r="K3053" s="45"/>
      <c r="L3053" s="45"/>
      <c r="M3053" s="45"/>
      <c r="N3053" s="45"/>
      <c r="O3053" s="45"/>
      <c r="P3053" s="45"/>
      <c r="Q3053" s="45"/>
      <c r="R3053" s="45"/>
      <c r="AO3053" s="34"/>
      <c r="AP3053" s="34"/>
      <c r="AQ3053" s="34"/>
      <c r="AR3053" s="34"/>
    </row>
    <row r="3054" spans="10:44" x14ac:dyDescent="0.25">
      <c r="J3054" s="45"/>
      <c r="K3054" s="45"/>
      <c r="L3054" s="45"/>
      <c r="M3054" s="45"/>
      <c r="N3054" s="45"/>
      <c r="O3054" s="45"/>
      <c r="P3054" s="45"/>
      <c r="Q3054" s="45"/>
      <c r="R3054" s="45"/>
      <c r="AO3054" s="34"/>
      <c r="AP3054" s="34"/>
      <c r="AQ3054" s="34"/>
      <c r="AR3054" s="34"/>
    </row>
    <row r="3055" spans="10:44" x14ac:dyDescent="0.25">
      <c r="J3055" s="45"/>
      <c r="K3055" s="45"/>
      <c r="L3055" s="45"/>
      <c r="M3055" s="45"/>
      <c r="N3055" s="45"/>
      <c r="O3055" s="45"/>
      <c r="P3055" s="45"/>
      <c r="Q3055" s="45"/>
      <c r="R3055" s="45"/>
      <c r="AO3055" s="34"/>
      <c r="AP3055" s="34"/>
      <c r="AQ3055" s="34"/>
      <c r="AR3055" s="34"/>
    </row>
    <row r="3056" spans="10:44" x14ac:dyDescent="0.25">
      <c r="J3056" s="45"/>
      <c r="K3056" s="45"/>
      <c r="L3056" s="45"/>
      <c r="M3056" s="45"/>
      <c r="N3056" s="45"/>
      <c r="O3056" s="45"/>
      <c r="P3056" s="45"/>
      <c r="Q3056" s="45"/>
      <c r="R3056" s="45"/>
      <c r="AO3056" s="34"/>
      <c r="AP3056" s="34"/>
      <c r="AQ3056" s="34"/>
      <c r="AR3056" s="34"/>
    </row>
    <row r="3057" spans="10:44" x14ac:dyDescent="0.25">
      <c r="J3057" s="45"/>
      <c r="K3057" s="45"/>
      <c r="L3057" s="45"/>
      <c r="M3057" s="45"/>
      <c r="N3057" s="45"/>
      <c r="O3057" s="45"/>
      <c r="P3057" s="45"/>
      <c r="Q3057" s="45"/>
      <c r="R3057" s="45"/>
      <c r="AO3057" s="34"/>
      <c r="AP3057" s="34"/>
      <c r="AQ3057" s="34"/>
      <c r="AR3057" s="34"/>
    </row>
    <row r="3058" spans="10:44" x14ac:dyDescent="0.25">
      <c r="J3058" s="45"/>
      <c r="K3058" s="45"/>
      <c r="L3058" s="45"/>
      <c r="M3058" s="45"/>
      <c r="N3058" s="45"/>
      <c r="O3058" s="45"/>
      <c r="P3058" s="45"/>
      <c r="Q3058" s="45"/>
      <c r="R3058" s="45"/>
      <c r="AO3058" s="34"/>
      <c r="AP3058" s="34"/>
      <c r="AQ3058" s="34"/>
      <c r="AR3058" s="34"/>
    </row>
    <row r="3059" spans="10:44" x14ac:dyDescent="0.25">
      <c r="J3059" s="45"/>
      <c r="K3059" s="45"/>
      <c r="L3059" s="45"/>
      <c r="M3059" s="45"/>
      <c r="N3059" s="45"/>
      <c r="O3059" s="45"/>
      <c r="P3059" s="45"/>
      <c r="Q3059" s="45"/>
      <c r="R3059" s="45"/>
      <c r="AO3059" s="34"/>
      <c r="AP3059" s="34"/>
      <c r="AQ3059" s="34"/>
      <c r="AR3059" s="34"/>
    </row>
    <row r="3060" spans="10:44" x14ac:dyDescent="0.25">
      <c r="J3060" s="45"/>
      <c r="K3060" s="45"/>
      <c r="L3060" s="45"/>
      <c r="M3060" s="45"/>
      <c r="N3060" s="45"/>
      <c r="O3060" s="45"/>
      <c r="P3060" s="45"/>
      <c r="Q3060" s="45"/>
      <c r="R3060" s="45"/>
      <c r="AO3060" s="34"/>
      <c r="AP3060" s="34"/>
      <c r="AQ3060" s="34"/>
      <c r="AR3060" s="34"/>
    </row>
    <row r="3061" spans="10:44" x14ac:dyDescent="0.25">
      <c r="J3061" s="45"/>
      <c r="K3061" s="45"/>
      <c r="L3061" s="45"/>
      <c r="M3061" s="45"/>
      <c r="N3061" s="45"/>
      <c r="O3061" s="45"/>
      <c r="P3061" s="45"/>
      <c r="Q3061" s="45"/>
      <c r="R3061" s="45"/>
      <c r="AO3061" s="34"/>
      <c r="AP3061" s="34"/>
      <c r="AQ3061" s="34"/>
      <c r="AR3061" s="34"/>
    </row>
    <row r="3062" spans="10:44" x14ac:dyDescent="0.25">
      <c r="J3062" s="45"/>
      <c r="K3062" s="45"/>
      <c r="L3062" s="45"/>
      <c r="M3062" s="45"/>
      <c r="N3062" s="45"/>
      <c r="O3062" s="45"/>
      <c r="P3062" s="45"/>
      <c r="Q3062" s="45"/>
      <c r="R3062" s="45"/>
      <c r="AO3062" s="34"/>
      <c r="AP3062" s="34"/>
      <c r="AQ3062" s="34"/>
      <c r="AR3062" s="34"/>
    </row>
    <row r="3063" spans="10:44" x14ac:dyDescent="0.25">
      <c r="J3063" s="45"/>
      <c r="K3063" s="45"/>
      <c r="L3063" s="45"/>
      <c r="M3063" s="45"/>
      <c r="N3063" s="45"/>
      <c r="O3063" s="45"/>
      <c r="P3063" s="45"/>
      <c r="Q3063" s="45"/>
      <c r="R3063" s="45"/>
      <c r="AO3063" s="34"/>
      <c r="AP3063" s="34"/>
      <c r="AQ3063" s="34"/>
      <c r="AR3063" s="34"/>
    </row>
    <row r="3064" spans="10:44" x14ac:dyDescent="0.25">
      <c r="J3064" s="45"/>
      <c r="K3064" s="45"/>
      <c r="L3064" s="45"/>
      <c r="M3064" s="45"/>
      <c r="N3064" s="45"/>
      <c r="O3064" s="45"/>
      <c r="P3064" s="45"/>
      <c r="Q3064" s="45"/>
      <c r="R3064" s="45"/>
      <c r="AO3064" s="34"/>
      <c r="AP3064" s="34"/>
      <c r="AQ3064" s="34"/>
      <c r="AR3064" s="34"/>
    </row>
    <row r="3065" spans="10:44" x14ac:dyDescent="0.25">
      <c r="J3065" s="45"/>
      <c r="K3065" s="45"/>
      <c r="L3065" s="45"/>
      <c r="M3065" s="45"/>
      <c r="N3065" s="45"/>
      <c r="O3065" s="45"/>
      <c r="P3065" s="45"/>
      <c r="Q3065" s="45"/>
      <c r="R3065" s="45"/>
      <c r="AO3065" s="34"/>
      <c r="AP3065" s="34"/>
      <c r="AQ3065" s="34"/>
      <c r="AR3065" s="34"/>
    </row>
    <row r="3066" spans="10:44" x14ac:dyDescent="0.25">
      <c r="J3066" s="45"/>
      <c r="K3066" s="45"/>
      <c r="L3066" s="45"/>
      <c r="M3066" s="45"/>
      <c r="N3066" s="45"/>
      <c r="O3066" s="45"/>
      <c r="P3066" s="45"/>
      <c r="Q3066" s="45"/>
      <c r="R3066" s="45"/>
      <c r="AO3066" s="34"/>
      <c r="AP3066" s="34"/>
      <c r="AQ3066" s="34"/>
      <c r="AR3066" s="34"/>
    </row>
    <row r="3067" spans="10:44" x14ac:dyDescent="0.25">
      <c r="J3067" s="45"/>
      <c r="K3067" s="45"/>
      <c r="L3067" s="45"/>
      <c r="M3067" s="45"/>
      <c r="N3067" s="45"/>
      <c r="O3067" s="45"/>
      <c r="P3067" s="45"/>
      <c r="Q3067" s="45"/>
      <c r="R3067" s="45"/>
      <c r="AO3067" s="34"/>
      <c r="AP3067" s="34"/>
      <c r="AQ3067" s="34"/>
      <c r="AR3067" s="34"/>
    </row>
    <row r="3068" spans="10:44" x14ac:dyDescent="0.25">
      <c r="J3068" s="45"/>
      <c r="K3068" s="45"/>
      <c r="L3068" s="45"/>
      <c r="M3068" s="45"/>
      <c r="N3068" s="45"/>
      <c r="O3068" s="45"/>
      <c r="P3068" s="45"/>
      <c r="Q3068" s="45"/>
      <c r="R3068" s="45"/>
      <c r="AO3068" s="34"/>
      <c r="AP3068" s="34"/>
      <c r="AQ3068" s="34"/>
      <c r="AR3068" s="34"/>
    </row>
    <row r="3069" spans="10:44" x14ac:dyDescent="0.25">
      <c r="J3069" s="45"/>
      <c r="K3069" s="45"/>
      <c r="L3069" s="45"/>
      <c r="M3069" s="45"/>
      <c r="N3069" s="45"/>
      <c r="O3069" s="45"/>
      <c r="P3069" s="45"/>
      <c r="Q3069" s="45"/>
      <c r="R3069" s="45"/>
      <c r="AO3069" s="34"/>
      <c r="AP3069" s="34"/>
      <c r="AQ3069" s="34"/>
      <c r="AR3069" s="34"/>
    </row>
    <row r="3070" spans="10:44" x14ac:dyDescent="0.25">
      <c r="J3070" s="45"/>
      <c r="K3070" s="45"/>
      <c r="L3070" s="45"/>
      <c r="M3070" s="45"/>
      <c r="N3070" s="45"/>
      <c r="O3070" s="45"/>
      <c r="P3070" s="45"/>
      <c r="Q3070" s="45"/>
      <c r="R3070" s="45"/>
      <c r="AO3070" s="34"/>
      <c r="AP3070" s="34"/>
      <c r="AQ3070" s="34"/>
      <c r="AR3070" s="34"/>
    </row>
    <row r="3071" spans="10:44" x14ac:dyDescent="0.25">
      <c r="J3071" s="45"/>
      <c r="K3071" s="45"/>
      <c r="L3071" s="45"/>
      <c r="M3071" s="45"/>
      <c r="N3071" s="45"/>
      <c r="O3071" s="45"/>
      <c r="P3071" s="45"/>
      <c r="Q3071" s="45"/>
      <c r="R3071" s="45"/>
      <c r="AO3071" s="34"/>
      <c r="AP3071" s="34"/>
      <c r="AQ3071" s="34"/>
      <c r="AR3071" s="34"/>
    </row>
    <row r="3072" spans="10:44" x14ac:dyDescent="0.25">
      <c r="J3072" s="45"/>
      <c r="K3072" s="45"/>
      <c r="L3072" s="45"/>
      <c r="M3072" s="45"/>
      <c r="N3072" s="45"/>
      <c r="O3072" s="45"/>
      <c r="P3072" s="45"/>
      <c r="Q3072" s="45"/>
      <c r="R3072" s="45"/>
      <c r="AO3072" s="34"/>
      <c r="AP3072" s="34"/>
      <c r="AQ3072" s="34"/>
      <c r="AR3072" s="34"/>
    </row>
    <row r="3073" spans="10:44" x14ac:dyDescent="0.25">
      <c r="J3073" s="45"/>
      <c r="K3073" s="45"/>
      <c r="L3073" s="45"/>
      <c r="M3073" s="45"/>
      <c r="N3073" s="45"/>
      <c r="O3073" s="45"/>
      <c r="P3073" s="45"/>
      <c r="Q3073" s="45"/>
      <c r="R3073" s="45"/>
      <c r="AO3073" s="34"/>
      <c r="AP3073" s="34"/>
      <c r="AQ3073" s="34"/>
      <c r="AR3073" s="34"/>
    </row>
    <row r="3074" spans="10:44" x14ac:dyDescent="0.25">
      <c r="J3074" s="45"/>
      <c r="K3074" s="45"/>
      <c r="L3074" s="45"/>
      <c r="M3074" s="45"/>
      <c r="N3074" s="45"/>
      <c r="O3074" s="45"/>
      <c r="P3074" s="45"/>
      <c r="Q3074" s="45"/>
      <c r="R3074" s="45"/>
      <c r="AO3074" s="34"/>
      <c r="AP3074" s="34"/>
      <c r="AQ3074" s="34"/>
      <c r="AR3074" s="34"/>
    </row>
    <row r="3075" spans="10:44" x14ac:dyDescent="0.25">
      <c r="J3075" s="45"/>
      <c r="K3075" s="45"/>
      <c r="L3075" s="45"/>
      <c r="M3075" s="45"/>
      <c r="N3075" s="45"/>
      <c r="O3075" s="45"/>
      <c r="P3075" s="45"/>
      <c r="Q3075" s="45"/>
      <c r="R3075" s="45"/>
      <c r="AO3075" s="34"/>
      <c r="AP3075" s="34"/>
      <c r="AQ3075" s="34"/>
      <c r="AR3075" s="34"/>
    </row>
    <row r="3076" spans="10:44" x14ac:dyDescent="0.25">
      <c r="J3076" s="45"/>
      <c r="K3076" s="45"/>
      <c r="L3076" s="45"/>
      <c r="M3076" s="45"/>
      <c r="N3076" s="45"/>
      <c r="O3076" s="45"/>
      <c r="P3076" s="45"/>
      <c r="Q3076" s="45"/>
      <c r="R3076" s="45"/>
      <c r="AO3076" s="34"/>
      <c r="AP3076" s="34"/>
      <c r="AQ3076" s="34"/>
      <c r="AR3076" s="34"/>
    </row>
    <row r="3077" spans="10:44" x14ac:dyDescent="0.25">
      <c r="J3077" s="45"/>
      <c r="K3077" s="45"/>
      <c r="L3077" s="45"/>
      <c r="M3077" s="45"/>
      <c r="N3077" s="45"/>
      <c r="O3077" s="45"/>
      <c r="P3077" s="45"/>
      <c r="Q3077" s="45"/>
      <c r="R3077" s="45"/>
      <c r="AO3077" s="34"/>
      <c r="AP3077" s="34"/>
      <c r="AQ3077" s="34"/>
      <c r="AR3077" s="34"/>
    </row>
    <row r="3078" spans="10:44" x14ac:dyDescent="0.25">
      <c r="J3078" s="45"/>
      <c r="K3078" s="45"/>
      <c r="L3078" s="45"/>
      <c r="M3078" s="45"/>
      <c r="N3078" s="45"/>
      <c r="O3078" s="45"/>
      <c r="P3078" s="45"/>
      <c r="Q3078" s="45"/>
      <c r="R3078" s="45"/>
      <c r="AO3078" s="34"/>
      <c r="AP3078" s="34"/>
      <c r="AQ3078" s="34"/>
      <c r="AR3078" s="34"/>
    </row>
    <row r="3079" spans="10:44" x14ac:dyDescent="0.25">
      <c r="J3079" s="45"/>
      <c r="K3079" s="45"/>
      <c r="L3079" s="45"/>
      <c r="M3079" s="45"/>
      <c r="N3079" s="45"/>
      <c r="O3079" s="45"/>
      <c r="P3079" s="45"/>
      <c r="Q3079" s="45"/>
      <c r="R3079" s="45"/>
      <c r="AO3079" s="34"/>
      <c r="AP3079" s="34"/>
      <c r="AQ3079" s="34"/>
      <c r="AR3079" s="34"/>
    </row>
    <row r="3080" spans="10:44" x14ac:dyDescent="0.25">
      <c r="J3080" s="45"/>
      <c r="K3080" s="45"/>
      <c r="L3080" s="45"/>
      <c r="M3080" s="45"/>
      <c r="N3080" s="45"/>
      <c r="O3080" s="45"/>
      <c r="P3080" s="45"/>
      <c r="Q3080" s="45"/>
      <c r="R3080" s="45"/>
      <c r="AO3080" s="34"/>
      <c r="AP3080" s="34"/>
      <c r="AQ3080" s="34"/>
      <c r="AR3080" s="34"/>
    </row>
    <row r="3081" spans="10:44" x14ac:dyDescent="0.25">
      <c r="J3081" s="45"/>
      <c r="K3081" s="45"/>
      <c r="L3081" s="45"/>
      <c r="M3081" s="45"/>
      <c r="N3081" s="45"/>
      <c r="O3081" s="45"/>
      <c r="P3081" s="45"/>
      <c r="Q3081" s="45"/>
      <c r="R3081" s="45"/>
      <c r="AO3081" s="34"/>
      <c r="AP3081" s="34"/>
      <c r="AQ3081" s="34"/>
      <c r="AR3081" s="34"/>
    </row>
    <row r="3082" spans="10:44" x14ac:dyDescent="0.25">
      <c r="J3082" s="45"/>
      <c r="K3082" s="45"/>
      <c r="L3082" s="45"/>
      <c r="M3082" s="45"/>
      <c r="N3082" s="45"/>
      <c r="O3082" s="45"/>
      <c r="P3082" s="45"/>
      <c r="Q3082" s="45"/>
      <c r="R3082" s="45"/>
      <c r="AO3082" s="34"/>
      <c r="AP3082" s="34"/>
      <c r="AQ3082" s="34"/>
      <c r="AR3082" s="34"/>
    </row>
    <row r="3083" spans="10:44" x14ac:dyDescent="0.25">
      <c r="J3083" s="45"/>
      <c r="K3083" s="45"/>
      <c r="L3083" s="45"/>
      <c r="M3083" s="45"/>
      <c r="N3083" s="45"/>
      <c r="O3083" s="45"/>
      <c r="P3083" s="45"/>
      <c r="Q3083" s="45"/>
      <c r="R3083" s="45"/>
      <c r="AO3083" s="34"/>
      <c r="AP3083" s="34"/>
      <c r="AQ3083" s="34"/>
      <c r="AR3083" s="34"/>
    </row>
    <row r="3084" spans="10:44" x14ac:dyDescent="0.25">
      <c r="J3084" s="45"/>
      <c r="K3084" s="45"/>
      <c r="L3084" s="45"/>
      <c r="M3084" s="45"/>
      <c r="N3084" s="45"/>
      <c r="O3084" s="45"/>
      <c r="P3084" s="45"/>
      <c r="Q3084" s="45"/>
      <c r="R3084" s="45"/>
      <c r="AO3084" s="34"/>
      <c r="AP3084" s="34"/>
      <c r="AQ3084" s="34"/>
      <c r="AR3084" s="34"/>
    </row>
    <row r="3085" spans="10:44" x14ac:dyDescent="0.25">
      <c r="J3085" s="45"/>
      <c r="K3085" s="45"/>
      <c r="L3085" s="45"/>
      <c r="M3085" s="45"/>
      <c r="N3085" s="45"/>
      <c r="O3085" s="45"/>
      <c r="P3085" s="45"/>
      <c r="Q3085" s="45"/>
      <c r="R3085" s="45"/>
      <c r="AO3085" s="34"/>
      <c r="AP3085" s="34"/>
      <c r="AQ3085" s="34"/>
      <c r="AR3085" s="34"/>
    </row>
    <row r="3086" spans="10:44" x14ac:dyDescent="0.25">
      <c r="J3086" s="45"/>
      <c r="K3086" s="45"/>
      <c r="L3086" s="45"/>
      <c r="M3086" s="45"/>
      <c r="N3086" s="45"/>
      <c r="O3086" s="45"/>
      <c r="P3086" s="45"/>
      <c r="Q3086" s="45"/>
      <c r="R3086" s="45"/>
      <c r="AO3086" s="34"/>
      <c r="AP3086" s="34"/>
      <c r="AQ3086" s="34"/>
      <c r="AR3086" s="34"/>
    </row>
    <row r="3087" spans="10:44" x14ac:dyDescent="0.25">
      <c r="J3087" s="45"/>
      <c r="K3087" s="45"/>
      <c r="L3087" s="45"/>
      <c r="M3087" s="45"/>
      <c r="N3087" s="45"/>
      <c r="O3087" s="45"/>
      <c r="P3087" s="45"/>
      <c r="Q3087" s="45"/>
      <c r="R3087" s="45"/>
      <c r="AO3087" s="34"/>
      <c r="AP3087" s="34"/>
      <c r="AQ3087" s="34"/>
      <c r="AR3087" s="34"/>
    </row>
    <row r="3088" spans="10:44" x14ac:dyDescent="0.25">
      <c r="J3088" s="45"/>
      <c r="K3088" s="45"/>
      <c r="L3088" s="45"/>
      <c r="M3088" s="45"/>
      <c r="N3088" s="45"/>
      <c r="O3088" s="45"/>
      <c r="P3088" s="45"/>
      <c r="Q3088" s="45"/>
      <c r="R3088" s="45"/>
      <c r="AO3088" s="34"/>
      <c r="AP3088" s="34"/>
      <c r="AQ3088" s="34"/>
      <c r="AR3088" s="34"/>
    </row>
    <row r="3089" spans="10:44" x14ac:dyDescent="0.25">
      <c r="J3089" s="45"/>
      <c r="K3089" s="45"/>
      <c r="L3089" s="45"/>
      <c r="M3089" s="45"/>
      <c r="N3089" s="45"/>
      <c r="O3089" s="45"/>
      <c r="P3089" s="45"/>
      <c r="Q3089" s="45"/>
      <c r="R3089" s="45"/>
      <c r="AO3089" s="34"/>
      <c r="AP3089" s="34"/>
      <c r="AQ3089" s="34"/>
      <c r="AR3089" s="34"/>
    </row>
    <row r="3090" spans="10:44" x14ac:dyDescent="0.25">
      <c r="J3090" s="45"/>
      <c r="K3090" s="45"/>
      <c r="L3090" s="45"/>
      <c r="M3090" s="45"/>
      <c r="N3090" s="45"/>
      <c r="O3090" s="45"/>
      <c r="P3090" s="45"/>
      <c r="Q3090" s="45"/>
      <c r="R3090" s="45"/>
      <c r="AO3090" s="34"/>
      <c r="AP3090" s="34"/>
      <c r="AQ3090" s="34"/>
      <c r="AR3090" s="34"/>
    </row>
    <row r="3091" spans="10:44" x14ac:dyDescent="0.25">
      <c r="J3091" s="45"/>
      <c r="K3091" s="45"/>
      <c r="L3091" s="45"/>
      <c r="M3091" s="45"/>
      <c r="N3091" s="45"/>
      <c r="O3091" s="45"/>
      <c r="P3091" s="45"/>
      <c r="Q3091" s="45"/>
      <c r="R3091" s="45"/>
      <c r="AO3091" s="34"/>
      <c r="AP3091" s="34"/>
      <c r="AQ3091" s="34"/>
      <c r="AR3091" s="34"/>
    </row>
    <row r="3092" spans="10:44" x14ac:dyDescent="0.25">
      <c r="J3092" s="45"/>
      <c r="K3092" s="45"/>
      <c r="L3092" s="45"/>
      <c r="M3092" s="45"/>
      <c r="N3092" s="45"/>
      <c r="O3092" s="45"/>
      <c r="P3092" s="45"/>
      <c r="Q3092" s="45"/>
      <c r="R3092" s="45"/>
      <c r="AO3092" s="34"/>
      <c r="AP3092" s="34"/>
      <c r="AQ3092" s="34"/>
      <c r="AR3092" s="34"/>
    </row>
    <row r="3093" spans="10:44" x14ac:dyDescent="0.25">
      <c r="J3093" s="45"/>
      <c r="K3093" s="45"/>
      <c r="L3093" s="45"/>
      <c r="M3093" s="45"/>
      <c r="N3093" s="45"/>
      <c r="O3093" s="45"/>
      <c r="P3093" s="45"/>
      <c r="Q3093" s="45"/>
      <c r="R3093" s="45"/>
      <c r="AO3093" s="34"/>
      <c r="AP3093" s="34"/>
      <c r="AQ3093" s="34"/>
      <c r="AR3093" s="34"/>
    </row>
    <row r="3094" spans="10:44" x14ac:dyDescent="0.25">
      <c r="J3094" s="45"/>
      <c r="K3094" s="45"/>
      <c r="L3094" s="45"/>
      <c r="M3094" s="45"/>
      <c r="N3094" s="45"/>
      <c r="O3094" s="45"/>
      <c r="P3094" s="45"/>
      <c r="Q3094" s="45"/>
      <c r="R3094" s="45"/>
      <c r="AO3094" s="34"/>
      <c r="AP3094" s="34"/>
      <c r="AQ3094" s="34"/>
      <c r="AR3094" s="34"/>
    </row>
    <row r="3095" spans="10:44" x14ac:dyDescent="0.25">
      <c r="J3095" s="45"/>
      <c r="K3095" s="45"/>
      <c r="L3095" s="45"/>
      <c r="M3095" s="45"/>
      <c r="N3095" s="45"/>
      <c r="O3095" s="45"/>
      <c r="P3095" s="45"/>
      <c r="Q3095" s="45"/>
      <c r="R3095" s="45"/>
      <c r="AO3095" s="34"/>
      <c r="AP3095" s="34"/>
      <c r="AQ3095" s="34"/>
      <c r="AR3095" s="34"/>
    </row>
    <row r="3096" spans="10:44" x14ac:dyDescent="0.25">
      <c r="J3096" s="45"/>
      <c r="K3096" s="45"/>
      <c r="L3096" s="45"/>
      <c r="M3096" s="45"/>
      <c r="N3096" s="45"/>
      <c r="O3096" s="45"/>
      <c r="P3096" s="45"/>
      <c r="Q3096" s="45"/>
      <c r="R3096" s="45"/>
      <c r="AO3096" s="34"/>
      <c r="AP3096" s="34"/>
      <c r="AQ3096" s="34"/>
      <c r="AR3096" s="34"/>
    </row>
    <row r="3097" spans="10:44" x14ac:dyDescent="0.25">
      <c r="J3097" s="45"/>
      <c r="K3097" s="45"/>
      <c r="L3097" s="45"/>
      <c r="M3097" s="45"/>
      <c r="N3097" s="45"/>
      <c r="O3097" s="45"/>
      <c r="P3097" s="45"/>
      <c r="Q3097" s="45"/>
      <c r="R3097" s="45"/>
      <c r="AO3097" s="34"/>
      <c r="AP3097" s="34"/>
      <c r="AQ3097" s="34"/>
      <c r="AR3097" s="34"/>
    </row>
    <row r="3098" spans="10:44" x14ac:dyDescent="0.25">
      <c r="J3098" s="45"/>
      <c r="K3098" s="45"/>
      <c r="L3098" s="45"/>
      <c r="M3098" s="45"/>
      <c r="N3098" s="45"/>
      <c r="O3098" s="45"/>
      <c r="P3098" s="45"/>
      <c r="Q3098" s="45"/>
      <c r="R3098" s="45"/>
      <c r="AO3098" s="34"/>
      <c r="AP3098" s="34"/>
      <c r="AQ3098" s="34"/>
      <c r="AR3098" s="34"/>
    </row>
    <row r="3099" spans="10:44" x14ac:dyDescent="0.25">
      <c r="J3099" s="45"/>
      <c r="K3099" s="45"/>
      <c r="L3099" s="45"/>
      <c r="M3099" s="45"/>
      <c r="N3099" s="45"/>
      <c r="O3099" s="45"/>
      <c r="P3099" s="45"/>
      <c r="Q3099" s="45"/>
      <c r="R3099" s="45"/>
      <c r="AO3099" s="34"/>
      <c r="AP3099" s="34"/>
      <c r="AQ3099" s="34"/>
      <c r="AR3099" s="34"/>
    </row>
    <row r="3100" spans="10:44" x14ac:dyDescent="0.25">
      <c r="J3100" s="45"/>
      <c r="K3100" s="45"/>
      <c r="L3100" s="45"/>
      <c r="M3100" s="45"/>
      <c r="N3100" s="45"/>
      <c r="O3100" s="45"/>
      <c r="P3100" s="45"/>
      <c r="Q3100" s="45"/>
      <c r="R3100" s="45"/>
      <c r="AO3100" s="34"/>
      <c r="AP3100" s="34"/>
      <c r="AQ3100" s="34"/>
      <c r="AR3100" s="34"/>
    </row>
    <row r="3101" spans="10:44" x14ac:dyDescent="0.25">
      <c r="J3101" s="45"/>
      <c r="K3101" s="45"/>
      <c r="L3101" s="45"/>
      <c r="M3101" s="45"/>
      <c r="N3101" s="45"/>
      <c r="O3101" s="45"/>
      <c r="P3101" s="45"/>
      <c r="Q3101" s="45"/>
      <c r="R3101" s="45"/>
      <c r="AO3101" s="34"/>
      <c r="AP3101" s="34"/>
      <c r="AQ3101" s="34"/>
      <c r="AR3101" s="34"/>
    </row>
    <row r="3102" spans="10:44" x14ac:dyDescent="0.25">
      <c r="J3102" s="45"/>
      <c r="K3102" s="45"/>
      <c r="L3102" s="45"/>
      <c r="M3102" s="45"/>
      <c r="N3102" s="45"/>
      <c r="O3102" s="45"/>
      <c r="P3102" s="45"/>
      <c r="Q3102" s="45"/>
      <c r="R3102" s="45"/>
      <c r="AO3102" s="34"/>
      <c r="AP3102" s="34"/>
      <c r="AQ3102" s="34"/>
      <c r="AR3102" s="34"/>
    </row>
    <row r="3103" spans="10:44" x14ac:dyDescent="0.25">
      <c r="J3103" s="45"/>
      <c r="K3103" s="45"/>
      <c r="L3103" s="45"/>
      <c r="M3103" s="45"/>
      <c r="N3103" s="45"/>
      <c r="O3103" s="45"/>
      <c r="P3103" s="45"/>
      <c r="Q3103" s="45"/>
      <c r="R3103" s="45"/>
      <c r="AO3103" s="34"/>
      <c r="AP3103" s="34"/>
      <c r="AQ3103" s="34"/>
      <c r="AR3103" s="34"/>
    </row>
    <row r="3104" spans="10:44" x14ac:dyDescent="0.25">
      <c r="J3104" s="45"/>
      <c r="K3104" s="45"/>
      <c r="L3104" s="45"/>
      <c r="M3104" s="45"/>
      <c r="N3104" s="45"/>
      <c r="O3104" s="45"/>
      <c r="P3104" s="45"/>
      <c r="Q3104" s="45"/>
      <c r="R3104" s="45"/>
      <c r="AO3104" s="34"/>
      <c r="AP3104" s="34"/>
      <c r="AQ3104" s="34"/>
      <c r="AR3104" s="34"/>
    </row>
    <row r="3105" spans="10:44" x14ac:dyDescent="0.25">
      <c r="J3105" s="45"/>
      <c r="K3105" s="45"/>
      <c r="L3105" s="45"/>
      <c r="M3105" s="45"/>
      <c r="N3105" s="45"/>
      <c r="O3105" s="45"/>
      <c r="P3105" s="45"/>
      <c r="Q3105" s="45"/>
      <c r="R3105" s="45"/>
      <c r="AO3105" s="34"/>
      <c r="AP3105" s="34"/>
      <c r="AQ3105" s="34"/>
      <c r="AR3105" s="34"/>
    </row>
    <row r="3106" spans="10:44" x14ac:dyDescent="0.25">
      <c r="J3106" s="45"/>
      <c r="K3106" s="45"/>
      <c r="L3106" s="45"/>
      <c r="M3106" s="45"/>
      <c r="N3106" s="45"/>
      <c r="O3106" s="45"/>
      <c r="P3106" s="45"/>
      <c r="Q3106" s="45"/>
      <c r="R3106" s="45"/>
      <c r="AO3106" s="34"/>
      <c r="AP3106" s="34"/>
      <c r="AQ3106" s="34"/>
      <c r="AR3106" s="34"/>
    </row>
    <row r="3107" spans="10:44" x14ac:dyDescent="0.25">
      <c r="J3107" s="45"/>
      <c r="K3107" s="45"/>
      <c r="L3107" s="45"/>
      <c r="M3107" s="45"/>
      <c r="N3107" s="45"/>
      <c r="O3107" s="45"/>
      <c r="P3107" s="45"/>
      <c r="Q3107" s="45"/>
      <c r="R3107" s="45"/>
      <c r="AO3107" s="34"/>
      <c r="AP3107" s="34"/>
      <c r="AQ3107" s="34"/>
      <c r="AR3107" s="34"/>
    </row>
    <row r="3108" spans="10:44" x14ac:dyDescent="0.25">
      <c r="J3108" s="45"/>
      <c r="K3108" s="45"/>
      <c r="L3108" s="45"/>
      <c r="M3108" s="45"/>
      <c r="N3108" s="45"/>
      <c r="O3108" s="45"/>
      <c r="P3108" s="45"/>
      <c r="Q3108" s="45"/>
      <c r="R3108" s="45"/>
      <c r="AO3108" s="34"/>
      <c r="AP3108" s="34"/>
      <c r="AQ3108" s="34"/>
      <c r="AR3108" s="34"/>
    </row>
    <row r="3109" spans="10:44" x14ac:dyDescent="0.25">
      <c r="J3109" s="45"/>
      <c r="K3109" s="45"/>
      <c r="L3109" s="45"/>
      <c r="M3109" s="45"/>
      <c r="N3109" s="45"/>
      <c r="O3109" s="45"/>
      <c r="P3109" s="45"/>
      <c r="Q3109" s="45"/>
      <c r="R3109" s="45"/>
      <c r="AO3109" s="34"/>
      <c r="AP3109" s="34"/>
      <c r="AQ3109" s="34"/>
      <c r="AR3109" s="34"/>
    </row>
    <row r="3110" spans="10:44" x14ac:dyDescent="0.25">
      <c r="J3110" s="45"/>
      <c r="K3110" s="45"/>
      <c r="L3110" s="45"/>
      <c r="M3110" s="45"/>
      <c r="N3110" s="45"/>
      <c r="O3110" s="45"/>
      <c r="P3110" s="45"/>
      <c r="Q3110" s="45"/>
      <c r="R3110" s="45"/>
      <c r="AO3110" s="34"/>
      <c r="AP3110" s="34"/>
      <c r="AQ3110" s="34"/>
      <c r="AR3110" s="34"/>
    </row>
    <row r="3111" spans="10:44" x14ac:dyDescent="0.25">
      <c r="J3111" s="45"/>
      <c r="K3111" s="45"/>
      <c r="L3111" s="45"/>
      <c r="M3111" s="45"/>
      <c r="N3111" s="45"/>
      <c r="O3111" s="45"/>
      <c r="P3111" s="45"/>
      <c r="Q3111" s="45"/>
      <c r="R3111" s="45"/>
      <c r="AO3111" s="34"/>
      <c r="AP3111" s="34"/>
      <c r="AQ3111" s="34"/>
      <c r="AR3111" s="34"/>
    </row>
    <row r="3112" spans="10:44" x14ac:dyDescent="0.25">
      <c r="J3112" s="45"/>
      <c r="K3112" s="45"/>
      <c r="L3112" s="45"/>
      <c r="M3112" s="45"/>
      <c r="N3112" s="45"/>
      <c r="O3112" s="45"/>
      <c r="P3112" s="45"/>
      <c r="Q3112" s="45"/>
      <c r="R3112" s="45"/>
      <c r="AO3112" s="34"/>
      <c r="AP3112" s="34"/>
      <c r="AQ3112" s="34"/>
      <c r="AR3112" s="34"/>
    </row>
    <row r="3113" spans="10:44" x14ac:dyDescent="0.25">
      <c r="J3113" s="45"/>
      <c r="K3113" s="45"/>
      <c r="L3113" s="45"/>
      <c r="M3113" s="45"/>
      <c r="N3113" s="45"/>
      <c r="O3113" s="45"/>
      <c r="P3113" s="45"/>
      <c r="Q3113" s="45"/>
      <c r="R3113" s="45"/>
      <c r="AO3113" s="34"/>
      <c r="AP3113" s="34"/>
      <c r="AQ3113" s="34"/>
      <c r="AR3113" s="34"/>
    </row>
    <row r="3114" spans="10:44" x14ac:dyDescent="0.25">
      <c r="J3114" s="45"/>
      <c r="K3114" s="45"/>
      <c r="L3114" s="45"/>
      <c r="M3114" s="45"/>
      <c r="N3114" s="45"/>
      <c r="O3114" s="45"/>
      <c r="P3114" s="45"/>
      <c r="Q3114" s="45"/>
      <c r="R3114" s="45"/>
      <c r="AO3114" s="34"/>
      <c r="AP3114" s="34"/>
      <c r="AQ3114" s="34"/>
      <c r="AR3114" s="34"/>
    </row>
    <row r="3115" spans="10:44" x14ac:dyDescent="0.25">
      <c r="J3115" s="45"/>
      <c r="K3115" s="45"/>
      <c r="L3115" s="45"/>
      <c r="M3115" s="45"/>
      <c r="N3115" s="45"/>
      <c r="O3115" s="45"/>
      <c r="P3115" s="45"/>
      <c r="Q3115" s="45"/>
      <c r="R3115" s="45"/>
      <c r="AO3115" s="34"/>
      <c r="AP3115" s="34"/>
      <c r="AQ3115" s="34"/>
      <c r="AR3115" s="34"/>
    </row>
    <row r="3116" spans="10:44" x14ac:dyDescent="0.25">
      <c r="J3116" s="45"/>
      <c r="K3116" s="45"/>
      <c r="L3116" s="45"/>
      <c r="M3116" s="45"/>
      <c r="N3116" s="45"/>
      <c r="O3116" s="45"/>
      <c r="P3116" s="45"/>
      <c r="Q3116" s="45"/>
      <c r="R3116" s="45"/>
      <c r="AO3116" s="34"/>
      <c r="AP3116" s="34"/>
      <c r="AQ3116" s="34"/>
      <c r="AR3116" s="34"/>
    </row>
    <row r="3117" spans="10:44" x14ac:dyDescent="0.25">
      <c r="J3117" s="45"/>
      <c r="K3117" s="45"/>
      <c r="L3117" s="45"/>
      <c r="M3117" s="45"/>
      <c r="N3117" s="45"/>
      <c r="O3117" s="45"/>
      <c r="P3117" s="45"/>
      <c r="Q3117" s="45"/>
      <c r="R3117" s="45"/>
      <c r="AO3117" s="34"/>
      <c r="AP3117" s="34"/>
      <c r="AQ3117" s="34"/>
      <c r="AR3117" s="34"/>
    </row>
    <row r="3118" spans="10:44" x14ac:dyDescent="0.25">
      <c r="J3118" s="45"/>
      <c r="K3118" s="45"/>
      <c r="L3118" s="45"/>
      <c r="M3118" s="45"/>
      <c r="N3118" s="45"/>
      <c r="O3118" s="45"/>
      <c r="P3118" s="45"/>
      <c r="Q3118" s="45"/>
      <c r="R3118" s="45"/>
      <c r="AO3118" s="34"/>
      <c r="AP3118" s="34"/>
      <c r="AQ3118" s="34"/>
      <c r="AR3118" s="34"/>
    </row>
    <row r="3119" spans="10:44" x14ac:dyDescent="0.25">
      <c r="J3119" s="45"/>
      <c r="K3119" s="45"/>
      <c r="L3119" s="45"/>
      <c r="M3119" s="45"/>
      <c r="N3119" s="45"/>
      <c r="O3119" s="45"/>
      <c r="P3119" s="45"/>
      <c r="Q3119" s="45"/>
      <c r="R3119" s="45"/>
      <c r="AO3119" s="34"/>
      <c r="AP3119" s="34"/>
      <c r="AQ3119" s="34"/>
      <c r="AR3119" s="34"/>
    </row>
    <row r="3120" spans="10:44" x14ac:dyDescent="0.25">
      <c r="J3120" s="45"/>
      <c r="K3120" s="45"/>
      <c r="L3120" s="45"/>
      <c r="M3120" s="45"/>
      <c r="N3120" s="45"/>
      <c r="O3120" s="45"/>
      <c r="P3120" s="45"/>
      <c r="Q3120" s="45"/>
      <c r="R3120" s="45"/>
      <c r="AO3120" s="34"/>
      <c r="AP3120" s="34"/>
      <c r="AQ3120" s="34"/>
      <c r="AR3120" s="34"/>
    </row>
    <row r="3121" spans="10:44" x14ac:dyDescent="0.25">
      <c r="J3121" s="45"/>
      <c r="K3121" s="45"/>
      <c r="L3121" s="45"/>
      <c r="M3121" s="45"/>
      <c r="N3121" s="45"/>
      <c r="O3121" s="45"/>
      <c r="P3121" s="45"/>
      <c r="Q3121" s="45"/>
      <c r="R3121" s="45"/>
      <c r="AO3121" s="34"/>
      <c r="AP3121" s="34"/>
      <c r="AQ3121" s="34"/>
      <c r="AR3121" s="34"/>
    </row>
    <row r="3122" spans="10:44" x14ac:dyDescent="0.25">
      <c r="J3122" s="45"/>
      <c r="K3122" s="45"/>
      <c r="L3122" s="45"/>
      <c r="M3122" s="45"/>
      <c r="N3122" s="45"/>
      <c r="O3122" s="45"/>
      <c r="P3122" s="45"/>
      <c r="Q3122" s="45"/>
      <c r="R3122" s="45"/>
      <c r="AO3122" s="34"/>
      <c r="AP3122" s="34"/>
      <c r="AQ3122" s="34"/>
      <c r="AR3122" s="34"/>
    </row>
    <row r="3123" spans="10:44" x14ac:dyDescent="0.25">
      <c r="J3123" s="45"/>
      <c r="K3123" s="45"/>
      <c r="L3123" s="45"/>
      <c r="M3123" s="45"/>
      <c r="N3123" s="45"/>
      <c r="O3123" s="45"/>
      <c r="P3123" s="45"/>
      <c r="Q3123" s="45"/>
      <c r="R3123" s="45"/>
      <c r="AO3123" s="34"/>
      <c r="AP3123" s="34"/>
      <c r="AQ3123" s="34"/>
      <c r="AR3123" s="34"/>
    </row>
    <row r="3124" spans="10:44" x14ac:dyDescent="0.25">
      <c r="J3124" s="45"/>
      <c r="K3124" s="45"/>
      <c r="L3124" s="45"/>
      <c r="M3124" s="45"/>
      <c r="N3124" s="45"/>
      <c r="O3124" s="45"/>
      <c r="P3124" s="45"/>
      <c r="Q3124" s="45"/>
      <c r="R3124" s="45"/>
      <c r="AO3124" s="34"/>
      <c r="AP3124" s="34"/>
      <c r="AQ3124" s="34"/>
      <c r="AR3124" s="34"/>
    </row>
    <row r="3125" spans="10:44" x14ac:dyDescent="0.25">
      <c r="J3125" s="45"/>
      <c r="K3125" s="45"/>
      <c r="L3125" s="45"/>
      <c r="M3125" s="45"/>
      <c r="N3125" s="45"/>
      <c r="O3125" s="45"/>
      <c r="P3125" s="45"/>
      <c r="Q3125" s="45"/>
      <c r="R3125" s="45"/>
      <c r="AO3125" s="34"/>
      <c r="AP3125" s="34"/>
      <c r="AQ3125" s="34"/>
      <c r="AR3125" s="34"/>
    </row>
    <row r="3126" spans="10:44" x14ac:dyDescent="0.25">
      <c r="J3126" s="45"/>
      <c r="K3126" s="45"/>
      <c r="L3126" s="45"/>
      <c r="M3126" s="45"/>
      <c r="N3126" s="45"/>
      <c r="O3126" s="45"/>
      <c r="P3126" s="45"/>
      <c r="Q3126" s="45"/>
      <c r="R3126" s="45"/>
      <c r="AO3126" s="34"/>
      <c r="AP3126" s="34"/>
      <c r="AQ3126" s="34"/>
      <c r="AR3126" s="34"/>
    </row>
    <row r="3127" spans="10:44" x14ac:dyDescent="0.25">
      <c r="J3127" s="45"/>
      <c r="K3127" s="45"/>
      <c r="L3127" s="45"/>
      <c r="M3127" s="45"/>
      <c r="N3127" s="45"/>
      <c r="O3127" s="45"/>
      <c r="P3127" s="45"/>
      <c r="Q3127" s="45"/>
      <c r="R3127" s="45"/>
      <c r="AO3127" s="34"/>
      <c r="AP3127" s="34"/>
      <c r="AQ3127" s="34"/>
      <c r="AR3127" s="34"/>
    </row>
    <row r="3128" spans="10:44" x14ac:dyDescent="0.25">
      <c r="J3128" s="45"/>
      <c r="K3128" s="45"/>
      <c r="L3128" s="45"/>
      <c r="M3128" s="45"/>
      <c r="N3128" s="45"/>
      <c r="O3128" s="45"/>
      <c r="P3128" s="45"/>
      <c r="Q3128" s="45"/>
      <c r="R3128" s="45"/>
      <c r="AO3128" s="34"/>
      <c r="AP3128" s="34"/>
      <c r="AQ3128" s="34"/>
      <c r="AR3128" s="34"/>
    </row>
    <row r="3129" spans="10:44" x14ac:dyDescent="0.25">
      <c r="J3129" s="45"/>
      <c r="K3129" s="45"/>
      <c r="L3129" s="45"/>
      <c r="M3129" s="45"/>
      <c r="N3129" s="45"/>
      <c r="O3129" s="45"/>
      <c r="P3129" s="45"/>
      <c r="Q3129" s="45"/>
      <c r="R3129" s="45"/>
      <c r="AO3129" s="34"/>
      <c r="AP3129" s="34"/>
      <c r="AQ3129" s="34"/>
      <c r="AR3129" s="34"/>
    </row>
    <row r="3130" spans="10:44" x14ac:dyDescent="0.25">
      <c r="J3130" s="45"/>
      <c r="K3130" s="45"/>
      <c r="L3130" s="45"/>
      <c r="M3130" s="45"/>
      <c r="N3130" s="45"/>
      <c r="O3130" s="45"/>
      <c r="P3130" s="45"/>
      <c r="Q3130" s="45"/>
      <c r="R3130" s="45"/>
      <c r="AO3130" s="34"/>
      <c r="AP3130" s="34"/>
      <c r="AQ3130" s="34"/>
      <c r="AR3130" s="34"/>
    </row>
    <row r="3131" spans="10:44" x14ac:dyDescent="0.25">
      <c r="J3131" s="45"/>
      <c r="K3131" s="45"/>
      <c r="L3131" s="45"/>
      <c r="M3131" s="45"/>
      <c r="N3131" s="45"/>
      <c r="O3131" s="45"/>
      <c r="P3131" s="45"/>
      <c r="Q3131" s="45"/>
      <c r="R3131" s="45"/>
      <c r="AO3131" s="34"/>
      <c r="AP3131" s="34"/>
      <c r="AQ3131" s="34"/>
      <c r="AR3131" s="34"/>
    </row>
    <row r="3132" spans="10:44" x14ac:dyDescent="0.25">
      <c r="J3132" s="45"/>
      <c r="K3132" s="45"/>
      <c r="L3132" s="45"/>
      <c r="M3132" s="45"/>
      <c r="N3132" s="45"/>
      <c r="O3132" s="45"/>
      <c r="P3132" s="45"/>
      <c r="Q3132" s="45"/>
      <c r="R3132" s="45"/>
      <c r="AO3132" s="34"/>
      <c r="AP3132" s="34"/>
      <c r="AQ3132" s="34"/>
      <c r="AR3132" s="34"/>
    </row>
    <row r="3133" spans="10:44" x14ac:dyDescent="0.25">
      <c r="J3133" s="45"/>
      <c r="K3133" s="45"/>
      <c r="L3133" s="45"/>
      <c r="M3133" s="45"/>
      <c r="N3133" s="45"/>
      <c r="O3133" s="45"/>
      <c r="P3133" s="45"/>
      <c r="Q3133" s="45"/>
      <c r="R3133" s="45"/>
      <c r="AO3133" s="34"/>
      <c r="AP3133" s="34"/>
      <c r="AQ3133" s="34"/>
      <c r="AR3133" s="34"/>
    </row>
    <row r="3134" spans="10:44" x14ac:dyDescent="0.25">
      <c r="J3134" s="45"/>
      <c r="K3134" s="45"/>
      <c r="L3134" s="45"/>
      <c r="M3134" s="45"/>
      <c r="N3134" s="45"/>
      <c r="O3134" s="45"/>
      <c r="P3134" s="45"/>
      <c r="Q3134" s="45"/>
      <c r="R3134" s="45"/>
      <c r="AO3134" s="34"/>
      <c r="AP3134" s="34"/>
      <c r="AQ3134" s="34"/>
      <c r="AR3134" s="34"/>
    </row>
    <row r="3135" spans="10:44" x14ac:dyDescent="0.25">
      <c r="J3135" s="45"/>
      <c r="K3135" s="45"/>
      <c r="L3135" s="45"/>
      <c r="M3135" s="45"/>
      <c r="N3135" s="45"/>
      <c r="O3135" s="45"/>
      <c r="P3135" s="45"/>
      <c r="Q3135" s="45"/>
      <c r="R3135" s="45"/>
      <c r="AO3135" s="34"/>
      <c r="AP3135" s="34"/>
      <c r="AQ3135" s="34"/>
      <c r="AR3135" s="34"/>
    </row>
    <row r="3136" spans="10:44" x14ac:dyDescent="0.25">
      <c r="J3136" s="45"/>
      <c r="K3136" s="45"/>
      <c r="L3136" s="45"/>
      <c r="M3136" s="45"/>
      <c r="N3136" s="45"/>
      <c r="O3136" s="45"/>
      <c r="P3136" s="45"/>
      <c r="Q3136" s="45"/>
      <c r="R3136" s="45"/>
      <c r="AO3136" s="34"/>
      <c r="AP3136" s="34"/>
      <c r="AQ3136" s="34"/>
      <c r="AR3136" s="34"/>
    </row>
    <row r="3137" spans="10:44" x14ac:dyDescent="0.25">
      <c r="J3137" s="45"/>
      <c r="K3137" s="45"/>
      <c r="L3137" s="45"/>
      <c r="M3137" s="45"/>
      <c r="N3137" s="45"/>
      <c r="O3137" s="45"/>
      <c r="P3137" s="45"/>
      <c r="Q3137" s="45"/>
      <c r="R3137" s="45"/>
      <c r="AO3137" s="34"/>
      <c r="AP3137" s="34"/>
      <c r="AQ3137" s="34"/>
      <c r="AR3137" s="34"/>
    </row>
    <row r="3138" spans="10:44" x14ac:dyDescent="0.25">
      <c r="J3138" s="45"/>
      <c r="K3138" s="45"/>
      <c r="L3138" s="45"/>
      <c r="M3138" s="45"/>
      <c r="N3138" s="45"/>
      <c r="O3138" s="45"/>
      <c r="P3138" s="45"/>
      <c r="Q3138" s="45"/>
      <c r="R3138" s="45"/>
      <c r="AO3138" s="34"/>
      <c r="AP3138" s="34"/>
      <c r="AQ3138" s="34"/>
      <c r="AR3138" s="34"/>
    </row>
    <row r="3139" spans="10:44" x14ac:dyDescent="0.25">
      <c r="J3139" s="45"/>
      <c r="K3139" s="45"/>
      <c r="L3139" s="45"/>
      <c r="M3139" s="45"/>
      <c r="N3139" s="45"/>
      <c r="O3139" s="45"/>
      <c r="P3139" s="45"/>
      <c r="Q3139" s="45"/>
      <c r="R3139" s="45"/>
      <c r="AO3139" s="34"/>
      <c r="AP3139" s="34"/>
      <c r="AQ3139" s="34"/>
      <c r="AR3139" s="34"/>
    </row>
    <row r="3140" spans="10:44" x14ac:dyDescent="0.25">
      <c r="J3140" s="45"/>
      <c r="K3140" s="45"/>
      <c r="L3140" s="45"/>
      <c r="M3140" s="45"/>
      <c r="N3140" s="45"/>
      <c r="O3140" s="45"/>
      <c r="P3140" s="45"/>
      <c r="Q3140" s="45"/>
      <c r="R3140" s="45"/>
      <c r="AO3140" s="34"/>
      <c r="AP3140" s="34"/>
      <c r="AQ3140" s="34"/>
      <c r="AR3140" s="34"/>
    </row>
    <row r="3141" spans="10:44" x14ac:dyDescent="0.25">
      <c r="J3141" s="45"/>
      <c r="K3141" s="45"/>
      <c r="L3141" s="45"/>
      <c r="M3141" s="45"/>
      <c r="N3141" s="45"/>
      <c r="O3141" s="45"/>
      <c r="P3141" s="45"/>
      <c r="Q3141" s="45"/>
      <c r="R3141" s="45"/>
      <c r="AO3141" s="34"/>
      <c r="AP3141" s="34"/>
      <c r="AQ3141" s="34"/>
      <c r="AR3141" s="34"/>
    </row>
    <row r="3142" spans="10:44" x14ac:dyDescent="0.25">
      <c r="J3142" s="45"/>
      <c r="K3142" s="45"/>
      <c r="L3142" s="45"/>
      <c r="M3142" s="45"/>
      <c r="N3142" s="45"/>
      <c r="O3142" s="45"/>
      <c r="P3142" s="45"/>
      <c r="Q3142" s="45"/>
      <c r="R3142" s="45"/>
      <c r="AO3142" s="34"/>
      <c r="AP3142" s="34"/>
      <c r="AQ3142" s="34"/>
      <c r="AR3142" s="34"/>
    </row>
    <row r="3143" spans="10:44" x14ac:dyDescent="0.25">
      <c r="J3143" s="45"/>
      <c r="K3143" s="45"/>
      <c r="L3143" s="45"/>
      <c r="M3143" s="45"/>
      <c r="N3143" s="45"/>
      <c r="O3143" s="45"/>
      <c r="P3143" s="45"/>
      <c r="Q3143" s="45"/>
      <c r="R3143" s="45"/>
      <c r="AO3143" s="34"/>
      <c r="AP3143" s="34"/>
      <c r="AQ3143" s="34"/>
      <c r="AR3143" s="34"/>
    </row>
    <row r="3144" spans="10:44" x14ac:dyDescent="0.25">
      <c r="J3144" s="45"/>
      <c r="K3144" s="45"/>
      <c r="L3144" s="45"/>
      <c r="M3144" s="45"/>
      <c r="N3144" s="45"/>
      <c r="O3144" s="45"/>
      <c r="P3144" s="45"/>
      <c r="Q3144" s="45"/>
      <c r="R3144" s="45"/>
      <c r="AO3144" s="34"/>
      <c r="AP3144" s="34"/>
      <c r="AQ3144" s="34"/>
      <c r="AR3144" s="34"/>
    </row>
    <row r="3145" spans="10:44" x14ac:dyDescent="0.25">
      <c r="J3145" s="45"/>
      <c r="K3145" s="45"/>
      <c r="L3145" s="45"/>
      <c r="M3145" s="45"/>
      <c r="N3145" s="45"/>
      <c r="O3145" s="45"/>
      <c r="P3145" s="45"/>
      <c r="Q3145" s="45"/>
      <c r="R3145" s="45"/>
      <c r="AO3145" s="34"/>
      <c r="AP3145" s="34"/>
      <c r="AQ3145" s="34"/>
      <c r="AR3145" s="34"/>
    </row>
    <row r="3146" spans="10:44" x14ac:dyDescent="0.25">
      <c r="J3146" s="45"/>
      <c r="K3146" s="45"/>
      <c r="L3146" s="45"/>
      <c r="M3146" s="45"/>
      <c r="N3146" s="45"/>
      <c r="O3146" s="45"/>
      <c r="P3146" s="45"/>
      <c r="Q3146" s="45"/>
      <c r="R3146" s="45"/>
      <c r="AO3146" s="34"/>
      <c r="AP3146" s="34"/>
      <c r="AQ3146" s="34"/>
      <c r="AR3146" s="34"/>
    </row>
    <row r="3147" spans="10:44" x14ac:dyDescent="0.25">
      <c r="J3147" s="45"/>
      <c r="K3147" s="45"/>
      <c r="L3147" s="45"/>
      <c r="M3147" s="45"/>
      <c r="N3147" s="45"/>
      <c r="O3147" s="45"/>
      <c r="P3147" s="45"/>
      <c r="Q3147" s="45"/>
      <c r="R3147" s="45"/>
      <c r="AO3147" s="34"/>
      <c r="AP3147" s="34"/>
      <c r="AQ3147" s="34"/>
      <c r="AR3147" s="34"/>
    </row>
    <row r="3148" spans="10:44" x14ac:dyDescent="0.25">
      <c r="J3148" s="45"/>
      <c r="K3148" s="45"/>
      <c r="L3148" s="45"/>
      <c r="M3148" s="45"/>
      <c r="N3148" s="45"/>
      <c r="O3148" s="45"/>
      <c r="P3148" s="45"/>
      <c r="Q3148" s="45"/>
      <c r="R3148" s="45"/>
      <c r="AO3148" s="34"/>
      <c r="AP3148" s="34"/>
      <c r="AQ3148" s="34"/>
      <c r="AR3148" s="34"/>
    </row>
    <row r="3149" spans="10:44" x14ac:dyDescent="0.25">
      <c r="J3149" s="45"/>
      <c r="K3149" s="45"/>
      <c r="L3149" s="45"/>
      <c r="M3149" s="45"/>
      <c r="N3149" s="45"/>
      <c r="O3149" s="45"/>
      <c r="P3149" s="45"/>
      <c r="Q3149" s="45"/>
      <c r="R3149" s="45"/>
      <c r="AO3149" s="34"/>
      <c r="AP3149" s="34"/>
      <c r="AQ3149" s="34"/>
      <c r="AR3149" s="34"/>
    </row>
    <row r="3150" spans="10:44" x14ac:dyDescent="0.25">
      <c r="J3150" s="45"/>
      <c r="K3150" s="45"/>
      <c r="L3150" s="45"/>
      <c r="M3150" s="45"/>
      <c r="N3150" s="45"/>
      <c r="O3150" s="45"/>
      <c r="P3150" s="45"/>
      <c r="Q3150" s="45"/>
      <c r="R3150" s="45"/>
      <c r="AO3150" s="34"/>
      <c r="AP3150" s="34"/>
      <c r="AQ3150" s="34"/>
      <c r="AR3150" s="34"/>
    </row>
    <row r="3151" spans="10:44" x14ac:dyDescent="0.25">
      <c r="J3151" s="45"/>
      <c r="K3151" s="45"/>
      <c r="L3151" s="45"/>
      <c r="M3151" s="45"/>
      <c r="N3151" s="45"/>
      <c r="O3151" s="45"/>
      <c r="P3151" s="45"/>
      <c r="Q3151" s="45"/>
      <c r="R3151" s="45"/>
      <c r="AO3151" s="34"/>
      <c r="AP3151" s="34"/>
      <c r="AQ3151" s="34"/>
      <c r="AR3151" s="34"/>
    </row>
    <row r="3152" spans="10:44" x14ac:dyDescent="0.25">
      <c r="J3152" s="45"/>
      <c r="K3152" s="45"/>
      <c r="L3152" s="45"/>
      <c r="M3152" s="45"/>
      <c r="N3152" s="45"/>
      <c r="O3152" s="45"/>
      <c r="P3152" s="45"/>
      <c r="Q3152" s="45"/>
      <c r="R3152" s="45"/>
      <c r="AO3152" s="34"/>
      <c r="AP3152" s="34"/>
      <c r="AQ3152" s="34"/>
      <c r="AR3152" s="34"/>
    </row>
    <row r="3153" spans="10:44" x14ac:dyDescent="0.25">
      <c r="J3153" s="45"/>
      <c r="K3153" s="45"/>
      <c r="L3153" s="45"/>
      <c r="M3153" s="45"/>
      <c r="N3153" s="45"/>
      <c r="O3153" s="45"/>
      <c r="P3153" s="45"/>
      <c r="Q3153" s="45"/>
      <c r="R3153" s="45"/>
      <c r="AO3153" s="34"/>
      <c r="AP3153" s="34"/>
      <c r="AQ3153" s="34"/>
      <c r="AR3153" s="34"/>
    </row>
    <row r="3154" spans="10:44" x14ac:dyDescent="0.25">
      <c r="J3154" s="45"/>
      <c r="K3154" s="45"/>
      <c r="L3154" s="45"/>
      <c r="M3154" s="45"/>
      <c r="N3154" s="45"/>
      <c r="O3154" s="45"/>
      <c r="P3154" s="45"/>
      <c r="Q3154" s="45"/>
      <c r="R3154" s="45"/>
      <c r="AO3154" s="34"/>
      <c r="AP3154" s="34"/>
      <c r="AQ3154" s="34"/>
      <c r="AR3154" s="34"/>
    </row>
    <row r="3155" spans="10:44" x14ac:dyDescent="0.25">
      <c r="J3155" s="45"/>
      <c r="K3155" s="45"/>
      <c r="L3155" s="45"/>
      <c r="M3155" s="45"/>
      <c r="N3155" s="45"/>
      <c r="O3155" s="45"/>
      <c r="P3155" s="45"/>
      <c r="Q3155" s="45"/>
      <c r="R3155" s="45"/>
      <c r="AO3155" s="34"/>
      <c r="AP3155" s="34"/>
      <c r="AQ3155" s="34"/>
      <c r="AR3155" s="34"/>
    </row>
    <row r="3156" spans="10:44" x14ac:dyDescent="0.25">
      <c r="J3156" s="45"/>
      <c r="K3156" s="45"/>
      <c r="L3156" s="45"/>
      <c r="M3156" s="45"/>
      <c r="N3156" s="45"/>
      <c r="O3156" s="45"/>
      <c r="P3156" s="45"/>
      <c r="Q3156" s="45"/>
      <c r="R3156" s="45"/>
      <c r="AO3156" s="34"/>
      <c r="AP3156" s="34"/>
      <c r="AQ3156" s="34"/>
      <c r="AR3156" s="34"/>
    </row>
    <row r="3157" spans="10:44" x14ac:dyDescent="0.25">
      <c r="J3157" s="45"/>
      <c r="K3157" s="45"/>
      <c r="L3157" s="45"/>
      <c r="M3157" s="45"/>
      <c r="N3157" s="45"/>
      <c r="O3157" s="45"/>
      <c r="P3157" s="45"/>
      <c r="Q3157" s="45"/>
      <c r="R3157" s="45"/>
      <c r="AO3157" s="34"/>
      <c r="AP3157" s="34"/>
      <c r="AQ3157" s="34"/>
      <c r="AR3157" s="34"/>
    </row>
    <row r="3158" spans="10:44" x14ac:dyDescent="0.25">
      <c r="J3158" s="45"/>
      <c r="K3158" s="45"/>
      <c r="L3158" s="45"/>
      <c r="M3158" s="45"/>
      <c r="N3158" s="45"/>
      <c r="O3158" s="45"/>
      <c r="P3158" s="45"/>
      <c r="Q3158" s="45"/>
      <c r="R3158" s="45"/>
      <c r="AO3158" s="34"/>
      <c r="AP3158" s="34"/>
      <c r="AQ3158" s="34"/>
      <c r="AR3158" s="34"/>
    </row>
    <row r="3159" spans="10:44" x14ac:dyDescent="0.25">
      <c r="J3159" s="45"/>
      <c r="K3159" s="45"/>
      <c r="L3159" s="45"/>
      <c r="M3159" s="45"/>
      <c r="N3159" s="45"/>
      <c r="O3159" s="45"/>
      <c r="P3159" s="45"/>
      <c r="Q3159" s="45"/>
      <c r="R3159" s="45"/>
      <c r="AO3159" s="34"/>
      <c r="AP3159" s="34"/>
      <c r="AQ3159" s="34"/>
      <c r="AR3159" s="34"/>
    </row>
    <row r="3160" spans="10:44" x14ac:dyDescent="0.25">
      <c r="J3160" s="45"/>
      <c r="K3160" s="45"/>
      <c r="L3160" s="45"/>
      <c r="M3160" s="45"/>
      <c r="N3160" s="45"/>
      <c r="O3160" s="45"/>
      <c r="P3160" s="45"/>
      <c r="Q3160" s="45"/>
      <c r="R3160" s="45"/>
      <c r="AO3160" s="34"/>
      <c r="AP3160" s="34"/>
      <c r="AQ3160" s="34"/>
      <c r="AR3160" s="34"/>
    </row>
    <row r="3161" spans="10:44" x14ac:dyDescent="0.25">
      <c r="J3161" s="45"/>
      <c r="K3161" s="45"/>
      <c r="L3161" s="45"/>
      <c r="M3161" s="45"/>
      <c r="N3161" s="45"/>
      <c r="O3161" s="45"/>
      <c r="P3161" s="45"/>
      <c r="Q3161" s="45"/>
      <c r="R3161" s="45"/>
      <c r="AO3161" s="34"/>
      <c r="AP3161" s="34"/>
      <c r="AQ3161" s="34"/>
      <c r="AR3161" s="34"/>
    </row>
    <row r="3162" spans="10:44" x14ac:dyDescent="0.25">
      <c r="J3162" s="45"/>
      <c r="K3162" s="45"/>
      <c r="L3162" s="45"/>
      <c r="M3162" s="45"/>
      <c r="N3162" s="45"/>
      <c r="O3162" s="45"/>
      <c r="P3162" s="45"/>
      <c r="Q3162" s="45"/>
      <c r="R3162" s="45"/>
      <c r="AO3162" s="34"/>
      <c r="AP3162" s="34"/>
      <c r="AQ3162" s="34"/>
      <c r="AR3162" s="34"/>
    </row>
    <row r="3163" spans="10:44" x14ac:dyDescent="0.25">
      <c r="J3163" s="45"/>
      <c r="K3163" s="45"/>
      <c r="L3163" s="45"/>
      <c r="M3163" s="45"/>
      <c r="N3163" s="45"/>
      <c r="O3163" s="45"/>
      <c r="P3163" s="45"/>
      <c r="Q3163" s="45"/>
      <c r="R3163" s="45"/>
      <c r="AO3163" s="34"/>
      <c r="AP3163" s="34"/>
      <c r="AQ3163" s="34"/>
      <c r="AR3163" s="34"/>
    </row>
    <row r="3164" spans="10:44" x14ac:dyDescent="0.25">
      <c r="J3164" s="45"/>
      <c r="K3164" s="45"/>
      <c r="L3164" s="45"/>
      <c r="M3164" s="45"/>
      <c r="N3164" s="45"/>
      <c r="O3164" s="45"/>
      <c r="P3164" s="45"/>
      <c r="Q3164" s="45"/>
      <c r="R3164" s="45"/>
      <c r="AO3164" s="34"/>
      <c r="AP3164" s="34"/>
      <c r="AQ3164" s="34"/>
      <c r="AR3164" s="34"/>
    </row>
    <row r="3165" spans="10:44" x14ac:dyDescent="0.25">
      <c r="J3165" s="45"/>
      <c r="K3165" s="45"/>
      <c r="L3165" s="45"/>
      <c r="M3165" s="45"/>
      <c r="N3165" s="45"/>
      <c r="O3165" s="45"/>
      <c r="P3165" s="45"/>
      <c r="Q3165" s="45"/>
      <c r="R3165" s="45"/>
      <c r="AO3165" s="34"/>
      <c r="AP3165" s="34"/>
      <c r="AQ3165" s="34"/>
      <c r="AR3165" s="34"/>
    </row>
    <row r="3166" spans="10:44" x14ac:dyDescent="0.25">
      <c r="J3166" s="45"/>
      <c r="K3166" s="45"/>
      <c r="L3166" s="45"/>
      <c r="M3166" s="45"/>
      <c r="N3166" s="45"/>
      <c r="O3166" s="45"/>
      <c r="P3166" s="45"/>
      <c r="Q3166" s="45"/>
      <c r="R3166" s="45"/>
      <c r="AO3166" s="34"/>
      <c r="AP3166" s="34"/>
      <c r="AQ3166" s="34"/>
      <c r="AR3166" s="34"/>
    </row>
    <row r="3167" spans="10:44" x14ac:dyDescent="0.25">
      <c r="J3167" s="45"/>
      <c r="K3167" s="45"/>
      <c r="L3167" s="45"/>
      <c r="M3167" s="45"/>
      <c r="N3167" s="45"/>
      <c r="O3167" s="45"/>
      <c r="P3167" s="45"/>
      <c r="Q3167" s="45"/>
      <c r="R3167" s="45"/>
      <c r="AO3167" s="34"/>
      <c r="AP3167" s="34"/>
      <c r="AQ3167" s="34"/>
      <c r="AR3167" s="34"/>
    </row>
    <row r="3168" spans="10:44" x14ac:dyDescent="0.25">
      <c r="J3168" s="45"/>
      <c r="K3168" s="45"/>
      <c r="L3168" s="45"/>
      <c r="M3168" s="45"/>
      <c r="N3168" s="45"/>
      <c r="O3168" s="45"/>
      <c r="P3168" s="45"/>
      <c r="Q3168" s="45"/>
      <c r="R3168" s="45"/>
      <c r="AO3168" s="34"/>
      <c r="AP3168" s="34"/>
      <c r="AQ3168" s="34"/>
      <c r="AR3168" s="34"/>
    </row>
    <row r="3169" spans="10:44" x14ac:dyDescent="0.25">
      <c r="J3169" s="45"/>
      <c r="K3169" s="45"/>
      <c r="L3169" s="45"/>
      <c r="M3169" s="45"/>
      <c r="N3169" s="45"/>
      <c r="O3169" s="45"/>
      <c r="P3169" s="45"/>
      <c r="Q3169" s="45"/>
      <c r="R3169" s="45"/>
      <c r="AO3169" s="34"/>
      <c r="AP3169" s="34"/>
      <c r="AQ3169" s="34"/>
      <c r="AR3169" s="34"/>
    </row>
    <row r="3170" spans="10:44" x14ac:dyDescent="0.25">
      <c r="J3170" s="45"/>
      <c r="K3170" s="45"/>
      <c r="L3170" s="45"/>
      <c r="M3170" s="45"/>
      <c r="N3170" s="45"/>
      <c r="O3170" s="45"/>
      <c r="P3170" s="45"/>
      <c r="Q3170" s="45"/>
      <c r="R3170" s="45"/>
      <c r="AO3170" s="34"/>
      <c r="AP3170" s="34"/>
      <c r="AQ3170" s="34"/>
      <c r="AR3170" s="34"/>
    </row>
    <row r="3171" spans="10:44" x14ac:dyDescent="0.25">
      <c r="J3171" s="45"/>
      <c r="K3171" s="45"/>
      <c r="L3171" s="45"/>
      <c r="M3171" s="45"/>
      <c r="N3171" s="45"/>
      <c r="O3171" s="45"/>
      <c r="P3171" s="45"/>
      <c r="Q3171" s="45"/>
      <c r="R3171" s="45"/>
      <c r="AO3171" s="34"/>
      <c r="AP3171" s="34"/>
      <c r="AQ3171" s="34"/>
      <c r="AR3171" s="34"/>
    </row>
    <row r="3172" spans="10:44" x14ac:dyDescent="0.25">
      <c r="J3172" s="45"/>
      <c r="K3172" s="45"/>
      <c r="L3172" s="45"/>
      <c r="M3172" s="45"/>
      <c r="N3172" s="45"/>
      <c r="O3172" s="45"/>
      <c r="P3172" s="45"/>
      <c r="Q3172" s="45"/>
      <c r="R3172" s="45"/>
      <c r="AO3172" s="34"/>
      <c r="AP3172" s="34"/>
      <c r="AQ3172" s="34"/>
      <c r="AR3172" s="34"/>
    </row>
    <row r="3173" spans="10:44" x14ac:dyDescent="0.25">
      <c r="J3173" s="45"/>
      <c r="K3173" s="45"/>
      <c r="L3173" s="45"/>
      <c r="M3173" s="45"/>
      <c r="N3173" s="45"/>
      <c r="O3173" s="45"/>
      <c r="P3173" s="45"/>
      <c r="Q3173" s="45"/>
      <c r="R3173" s="45"/>
      <c r="AO3173" s="34"/>
      <c r="AP3173" s="34"/>
      <c r="AQ3173" s="34"/>
      <c r="AR3173" s="34"/>
    </row>
    <row r="3174" spans="10:44" x14ac:dyDescent="0.25">
      <c r="J3174" s="45"/>
      <c r="K3174" s="45"/>
      <c r="L3174" s="45"/>
      <c r="M3174" s="45"/>
      <c r="N3174" s="45"/>
      <c r="O3174" s="45"/>
      <c r="P3174" s="45"/>
      <c r="Q3174" s="45"/>
      <c r="R3174" s="45"/>
      <c r="AO3174" s="34"/>
      <c r="AP3174" s="34"/>
      <c r="AQ3174" s="34"/>
      <c r="AR3174" s="34"/>
    </row>
    <row r="3175" spans="10:44" x14ac:dyDescent="0.25">
      <c r="J3175" s="45"/>
      <c r="K3175" s="45"/>
      <c r="L3175" s="45"/>
      <c r="M3175" s="45"/>
      <c r="N3175" s="45"/>
      <c r="O3175" s="45"/>
      <c r="P3175" s="45"/>
      <c r="Q3175" s="45"/>
      <c r="R3175" s="45"/>
      <c r="AO3175" s="34"/>
      <c r="AP3175" s="34"/>
      <c r="AQ3175" s="34"/>
      <c r="AR3175" s="34"/>
    </row>
    <row r="3176" spans="10:44" x14ac:dyDescent="0.25">
      <c r="J3176" s="45"/>
      <c r="K3176" s="45"/>
      <c r="L3176" s="45"/>
      <c r="M3176" s="45"/>
      <c r="N3176" s="45"/>
      <c r="O3176" s="45"/>
      <c r="P3176" s="45"/>
      <c r="Q3176" s="45"/>
      <c r="R3176" s="45"/>
      <c r="AO3176" s="34"/>
      <c r="AP3176" s="34"/>
      <c r="AQ3176" s="34"/>
      <c r="AR3176" s="34"/>
    </row>
    <row r="3177" spans="10:44" x14ac:dyDescent="0.25">
      <c r="J3177" s="45"/>
      <c r="K3177" s="45"/>
      <c r="L3177" s="45"/>
      <c r="M3177" s="45"/>
      <c r="N3177" s="45"/>
      <c r="O3177" s="45"/>
      <c r="P3177" s="45"/>
      <c r="Q3177" s="45"/>
      <c r="R3177" s="45"/>
      <c r="AO3177" s="34"/>
      <c r="AP3177" s="34"/>
      <c r="AQ3177" s="34"/>
      <c r="AR3177" s="34"/>
    </row>
    <row r="3178" spans="10:44" x14ac:dyDescent="0.25">
      <c r="J3178" s="45"/>
      <c r="K3178" s="45"/>
      <c r="L3178" s="45"/>
      <c r="M3178" s="45"/>
      <c r="N3178" s="45"/>
      <c r="O3178" s="45"/>
      <c r="P3178" s="45"/>
      <c r="Q3178" s="45"/>
      <c r="R3178" s="45"/>
      <c r="AO3178" s="34"/>
      <c r="AP3178" s="34"/>
      <c r="AQ3178" s="34"/>
      <c r="AR3178" s="34"/>
    </row>
    <row r="3179" spans="10:44" x14ac:dyDescent="0.25">
      <c r="J3179" s="45"/>
      <c r="K3179" s="45"/>
      <c r="L3179" s="45"/>
      <c r="M3179" s="45"/>
      <c r="N3179" s="45"/>
      <c r="O3179" s="45"/>
      <c r="P3179" s="45"/>
      <c r="Q3179" s="45"/>
      <c r="R3179" s="45"/>
      <c r="AO3179" s="34"/>
      <c r="AP3179" s="34"/>
      <c r="AQ3179" s="34"/>
      <c r="AR3179" s="34"/>
    </row>
    <row r="3180" spans="10:44" x14ac:dyDescent="0.25">
      <c r="J3180" s="45"/>
      <c r="K3180" s="45"/>
      <c r="L3180" s="45"/>
      <c r="M3180" s="45"/>
      <c r="N3180" s="45"/>
      <c r="O3180" s="45"/>
      <c r="P3180" s="45"/>
      <c r="Q3180" s="45"/>
      <c r="R3180" s="45"/>
      <c r="AO3180" s="34"/>
      <c r="AP3180" s="34"/>
      <c r="AQ3180" s="34"/>
      <c r="AR3180" s="34"/>
    </row>
    <row r="3181" spans="10:44" x14ac:dyDescent="0.25">
      <c r="J3181" s="45"/>
      <c r="K3181" s="45"/>
      <c r="L3181" s="45"/>
      <c r="M3181" s="45"/>
      <c r="N3181" s="45"/>
      <c r="O3181" s="45"/>
      <c r="P3181" s="45"/>
      <c r="Q3181" s="45"/>
      <c r="R3181" s="45"/>
      <c r="AO3181" s="34"/>
      <c r="AP3181" s="34"/>
      <c r="AQ3181" s="34"/>
      <c r="AR3181" s="34"/>
    </row>
    <row r="3182" spans="10:44" x14ac:dyDescent="0.25">
      <c r="J3182" s="45"/>
      <c r="K3182" s="45"/>
      <c r="L3182" s="45"/>
      <c r="M3182" s="45"/>
      <c r="N3182" s="45"/>
      <c r="O3182" s="45"/>
      <c r="P3182" s="45"/>
      <c r="Q3182" s="45"/>
      <c r="R3182" s="45"/>
      <c r="AO3182" s="34"/>
      <c r="AP3182" s="34"/>
      <c r="AQ3182" s="34"/>
      <c r="AR3182" s="34"/>
    </row>
    <row r="3183" spans="10:44" x14ac:dyDescent="0.25">
      <c r="J3183" s="45"/>
      <c r="K3183" s="45"/>
      <c r="L3183" s="45"/>
      <c r="M3183" s="45"/>
      <c r="N3183" s="45"/>
      <c r="O3183" s="45"/>
      <c r="P3183" s="45"/>
      <c r="Q3183" s="45"/>
      <c r="R3183" s="45"/>
      <c r="AO3183" s="34"/>
      <c r="AP3183" s="34"/>
      <c r="AQ3183" s="34"/>
      <c r="AR3183" s="34"/>
    </row>
    <row r="3184" spans="10:44" x14ac:dyDescent="0.25">
      <c r="J3184" s="45"/>
      <c r="K3184" s="45"/>
      <c r="L3184" s="45"/>
      <c r="M3184" s="45"/>
      <c r="N3184" s="45"/>
      <c r="O3184" s="45"/>
      <c r="P3184" s="45"/>
      <c r="Q3184" s="45"/>
      <c r="R3184" s="45"/>
      <c r="AO3184" s="34"/>
      <c r="AP3184" s="34"/>
      <c r="AQ3184" s="34"/>
      <c r="AR3184" s="34"/>
    </row>
    <row r="3185" spans="10:44" x14ac:dyDescent="0.25">
      <c r="J3185" s="45"/>
      <c r="K3185" s="45"/>
      <c r="L3185" s="45"/>
      <c r="M3185" s="45"/>
      <c r="N3185" s="45"/>
      <c r="O3185" s="45"/>
      <c r="P3185" s="45"/>
      <c r="Q3185" s="45"/>
      <c r="R3185" s="45"/>
      <c r="AO3185" s="34"/>
      <c r="AP3185" s="34"/>
      <c r="AQ3185" s="34"/>
      <c r="AR3185" s="34"/>
    </row>
    <row r="3186" spans="10:44" x14ac:dyDescent="0.25">
      <c r="J3186" s="45"/>
      <c r="K3186" s="45"/>
      <c r="L3186" s="45"/>
      <c r="M3186" s="45"/>
      <c r="N3186" s="45"/>
      <c r="O3186" s="45"/>
      <c r="P3186" s="45"/>
      <c r="Q3186" s="45"/>
      <c r="R3186" s="45"/>
      <c r="AO3186" s="34"/>
      <c r="AP3186" s="34"/>
      <c r="AQ3186" s="34"/>
      <c r="AR3186" s="34"/>
    </row>
    <row r="3187" spans="10:44" x14ac:dyDescent="0.25">
      <c r="J3187" s="45"/>
      <c r="K3187" s="45"/>
      <c r="L3187" s="45"/>
      <c r="M3187" s="45"/>
      <c r="N3187" s="45"/>
      <c r="O3187" s="45"/>
      <c r="P3187" s="45"/>
      <c r="Q3187" s="45"/>
      <c r="R3187" s="45"/>
      <c r="AO3187" s="34"/>
      <c r="AP3187" s="34"/>
      <c r="AQ3187" s="34"/>
      <c r="AR3187" s="34"/>
    </row>
    <row r="3188" spans="10:44" x14ac:dyDescent="0.25">
      <c r="J3188" s="45"/>
      <c r="K3188" s="45"/>
      <c r="L3188" s="45"/>
      <c r="M3188" s="45"/>
      <c r="N3188" s="45"/>
      <c r="O3188" s="45"/>
      <c r="P3188" s="45"/>
      <c r="Q3188" s="45"/>
      <c r="R3188" s="45"/>
      <c r="AO3188" s="34"/>
      <c r="AP3188" s="34"/>
      <c r="AQ3188" s="34"/>
      <c r="AR3188" s="34"/>
    </row>
    <row r="3189" spans="10:44" x14ac:dyDescent="0.25">
      <c r="J3189" s="45"/>
      <c r="K3189" s="45"/>
      <c r="L3189" s="45"/>
      <c r="M3189" s="45"/>
      <c r="N3189" s="45"/>
      <c r="O3189" s="45"/>
      <c r="P3189" s="45"/>
      <c r="Q3189" s="45"/>
      <c r="R3189" s="45"/>
      <c r="AO3189" s="34"/>
      <c r="AP3189" s="34"/>
      <c r="AQ3189" s="34"/>
      <c r="AR3189" s="34"/>
    </row>
    <row r="3190" spans="10:44" x14ac:dyDescent="0.25">
      <c r="J3190" s="45"/>
      <c r="K3190" s="45"/>
      <c r="L3190" s="45"/>
      <c r="M3190" s="45"/>
      <c r="N3190" s="45"/>
      <c r="O3190" s="45"/>
      <c r="P3190" s="45"/>
      <c r="Q3190" s="45"/>
      <c r="R3190" s="45"/>
      <c r="AO3190" s="34"/>
      <c r="AP3190" s="34"/>
      <c r="AQ3190" s="34"/>
      <c r="AR3190" s="34"/>
    </row>
    <row r="3191" spans="10:44" x14ac:dyDescent="0.25">
      <c r="J3191" s="45"/>
      <c r="K3191" s="45"/>
      <c r="L3191" s="45"/>
      <c r="M3191" s="45"/>
      <c r="N3191" s="45"/>
      <c r="O3191" s="45"/>
      <c r="P3191" s="45"/>
      <c r="Q3191" s="45"/>
      <c r="R3191" s="45"/>
      <c r="AO3191" s="34"/>
      <c r="AP3191" s="34"/>
      <c r="AQ3191" s="34"/>
      <c r="AR3191" s="34"/>
    </row>
    <row r="3192" spans="10:44" x14ac:dyDescent="0.25">
      <c r="J3192" s="45"/>
      <c r="K3192" s="45"/>
      <c r="L3192" s="45"/>
      <c r="M3192" s="45"/>
      <c r="N3192" s="45"/>
      <c r="O3192" s="45"/>
      <c r="P3192" s="45"/>
      <c r="Q3192" s="45"/>
      <c r="R3192" s="45"/>
      <c r="AO3192" s="34"/>
      <c r="AP3192" s="34"/>
      <c r="AQ3192" s="34"/>
      <c r="AR3192" s="34"/>
    </row>
    <row r="3193" spans="10:44" x14ac:dyDescent="0.25">
      <c r="J3193" s="45"/>
      <c r="K3193" s="45"/>
      <c r="L3193" s="45"/>
      <c r="M3193" s="45"/>
      <c r="N3193" s="45"/>
      <c r="O3193" s="45"/>
      <c r="P3193" s="45"/>
      <c r="Q3193" s="45"/>
      <c r="R3193" s="45"/>
      <c r="AO3193" s="34"/>
      <c r="AP3193" s="34"/>
      <c r="AQ3193" s="34"/>
      <c r="AR3193" s="34"/>
    </row>
    <row r="3194" spans="10:44" x14ac:dyDescent="0.25">
      <c r="J3194" s="45"/>
      <c r="K3194" s="45"/>
      <c r="L3194" s="45"/>
      <c r="M3194" s="45"/>
      <c r="N3194" s="45"/>
      <c r="O3194" s="45"/>
      <c r="P3194" s="45"/>
      <c r="Q3194" s="45"/>
      <c r="R3194" s="45"/>
      <c r="AO3194" s="34"/>
      <c r="AP3194" s="34"/>
      <c r="AQ3194" s="34"/>
      <c r="AR3194" s="34"/>
    </row>
    <row r="3195" spans="10:44" x14ac:dyDescent="0.25">
      <c r="J3195" s="45"/>
      <c r="K3195" s="45"/>
      <c r="L3195" s="45"/>
      <c r="M3195" s="45"/>
      <c r="N3195" s="45"/>
      <c r="O3195" s="45"/>
      <c r="P3195" s="45"/>
      <c r="Q3195" s="45"/>
      <c r="R3195" s="45"/>
      <c r="AO3195" s="34"/>
      <c r="AP3195" s="34"/>
      <c r="AQ3195" s="34"/>
      <c r="AR3195" s="34"/>
    </row>
    <row r="3196" spans="10:44" x14ac:dyDescent="0.25">
      <c r="J3196" s="45"/>
      <c r="K3196" s="45"/>
      <c r="L3196" s="45"/>
      <c r="M3196" s="45"/>
      <c r="N3196" s="45"/>
      <c r="O3196" s="45"/>
      <c r="P3196" s="45"/>
      <c r="Q3196" s="45"/>
      <c r="R3196" s="45"/>
      <c r="AO3196" s="34"/>
      <c r="AP3196" s="34"/>
      <c r="AQ3196" s="34"/>
      <c r="AR3196" s="34"/>
    </row>
    <row r="3197" spans="10:44" x14ac:dyDescent="0.25">
      <c r="J3197" s="45"/>
      <c r="K3197" s="45"/>
      <c r="L3197" s="45"/>
      <c r="M3197" s="45"/>
      <c r="N3197" s="45"/>
      <c r="O3197" s="45"/>
      <c r="P3197" s="45"/>
      <c r="Q3197" s="45"/>
      <c r="R3197" s="45"/>
      <c r="AO3197" s="34"/>
      <c r="AP3197" s="34"/>
      <c r="AQ3197" s="34"/>
      <c r="AR3197" s="34"/>
    </row>
    <row r="3198" spans="10:44" x14ac:dyDescent="0.25">
      <c r="J3198" s="45"/>
      <c r="K3198" s="45"/>
      <c r="L3198" s="45"/>
      <c r="M3198" s="45"/>
      <c r="N3198" s="45"/>
      <c r="O3198" s="45"/>
      <c r="P3198" s="45"/>
      <c r="Q3198" s="45"/>
      <c r="R3198" s="45"/>
      <c r="AO3198" s="34"/>
      <c r="AP3198" s="34"/>
      <c r="AQ3198" s="34"/>
      <c r="AR3198" s="34"/>
    </row>
    <row r="3199" spans="10:44" x14ac:dyDescent="0.25">
      <c r="J3199" s="45"/>
      <c r="K3199" s="45"/>
      <c r="L3199" s="45"/>
      <c r="M3199" s="45"/>
      <c r="N3199" s="45"/>
      <c r="O3199" s="45"/>
      <c r="P3199" s="45"/>
      <c r="Q3199" s="45"/>
      <c r="R3199" s="45"/>
      <c r="AO3199" s="34"/>
      <c r="AP3199" s="34"/>
      <c r="AQ3199" s="34"/>
      <c r="AR3199" s="34"/>
    </row>
    <row r="3200" spans="10:44" x14ac:dyDescent="0.25">
      <c r="J3200" s="45"/>
      <c r="K3200" s="45"/>
      <c r="L3200" s="45"/>
      <c r="M3200" s="45"/>
      <c r="N3200" s="45"/>
      <c r="O3200" s="45"/>
      <c r="P3200" s="45"/>
      <c r="Q3200" s="45"/>
      <c r="R3200" s="45"/>
      <c r="AO3200" s="34"/>
      <c r="AP3200" s="34"/>
      <c r="AQ3200" s="34"/>
      <c r="AR3200" s="34"/>
    </row>
    <row r="3201" spans="10:44" x14ac:dyDescent="0.25">
      <c r="J3201" s="45"/>
      <c r="K3201" s="45"/>
      <c r="L3201" s="45"/>
      <c r="M3201" s="45"/>
      <c r="N3201" s="45"/>
      <c r="O3201" s="45"/>
      <c r="P3201" s="45"/>
      <c r="Q3201" s="45"/>
      <c r="R3201" s="45"/>
      <c r="AO3201" s="34"/>
      <c r="AP3201" s="34"/>
      <c r="AQ3201" s="34"/>
      <c r="AR3201" s="34"/>
    </row>
    <row r="3202" spans="10:44" x14ac:dyDescent="0.25">
      <c r="J3202" s="45"/>
      <c r="K3202" s="45"/>
      <c r="L3202" s="45"/>
      <c r="M3202" s="45"/>
      <c r="N3202" s="45"/>
      <c r="O3202" s="45"/>
      <c r="P3202" s="45"/>
      <c r="Q3202" s="45"/>
      <c r="R3202" s="45"/>
      <c r="AO3202" s="34"/>
      <c r="AP3202" s="34"/>
      <c r="AQ3202" s="34"/>
      <c r="AR3202" s="34"/>
    </row>
    <row r="3203" spans="10:44" x14ac:dyDescent="0.25">
      <c r="J3203" s="45"/>
      <c r="K3203" s="45"/>
      <c r="L3203" s="45"/>
      <c r="M3203" s="45"/>
      <c r="N3203" s="45"/>
      <c r="O3203" s="45"/>
      <c r="P3203" s="45"/>
      <c r="Q3203" s="45"/>
      <c r="R3203" s="45"/>
      <c r="AO3203" s="34"/>
      <c r="AP3203" s="34"/>
      <c r="AQ3203" s="34"/>
      <c r="AR3203" s="34"/>
    </row>
    <row r="3204" spans="10:44" x14ac:dyDescent="0.25">
      <c r="J3204" s="45"/>
      <c r="K3204" s="45"/>
      <c r="L3204" s="45"/>
      <c r="M3204" s="45"/>
      <c r="N3204" s="45"/>
      <c r="O3204" s="45"/>
      <c r="P3204" s="45"/>
      <c r="Q3204" s="45"/>
      <c r="R3204" s="45"/>
      <c r="AO3204" s="34"/>
      <c r="AP3204" s="34"/>
      <c r="AQ3204" s="34"/>
      <c r="AR3204" s="34"/>
    </row>
    <row r="3205" spans="10:44" x14ac:dyDescent="0.25">
      <c r="J3205" s="45"/>
      <c r="K3205" s="45"/>
      <c r="L3205" s="45"/>
      <c r="M3205" s="45"/>
      <c r="N3205" s="45"/>
      <c r="O3205" s="45"/>
      <c r="P3205" s="45"/>
      <c r="Q3205" s="45"/>
      <c r="R3205" s="45"/>
      <c r="AO3205" s="34"/>
      <c r="AP3205" s="34"/>
      <c r="AQ3205" s="34"/>
      <c r="AR3205" s="34"/>
    </row>
    <row r="3206" spans="10:44" x14ac:dyDescent="0.25">
      <c r="J3206" s="45"/>
      <c r="K3206" s="45"/>
      <c r="L3206" s="45"/>
      <c r="M3206" s="45"/>
      <c r="N3206" s="45"/>
      <c r="O3206" s="45"/>
      <c r="P3206" s="45"/>
      <c r="Q3206" s="45"/>
      <c r="R3206" s="45"/>
      <c r="AO3206" s="34"/>
      <c r="AP3206" s="34"/>
      <c r="AQ3206" s="34"/>
      <c r="AR3206" s="34"/>
    </row>
    <row r="3207" spans="10:44" x14ac:dyDescent="0.25">
      <c r="J3207" s="45"/>
      <c r="K3207" s="45"/>
      <c r="L3207" s="45"/>
      <c r="M3207" s="45"/>
      <c r="N3207" s="45"/>
      <c r="O3207" s="45"/>
      <c r="P3207" s="45"/>
      <c r="Q3207" s="45"/>
      <c r="R3207" s="45"/>
      <c r="AO3207" s="34"/>
      <c r="AP3207" s="34"/>
      <c r="AQ3207" s="34"/>
      <c r="AR3207" s="34"/>
    </row>
    <row r="3208" spans="10:44" x14ac:dyDescent="0.25">
      <c r="J3208" s="45"/>
      <c r="K3208" s="45"/>
      <c r="L3208" s="45"/>
      <c r="M3208" s="45"/>
      <c r="N3208" s="45"/>
      <c r="O3208" s="45"/>
      <c r="P3208" s="45"/>
      <c r="Q3208" s="45"/>
      <c r="R3208" s="45"/>
      <c r="AO3208" s="34"/>
      <c r="AP3208" s="34"/>
      <c r="AQ3208" s="34"/>
      <c r="AR3208" s="34"/>
    </row>
    <row r="3209" spans="10:44" x14ac:dyDescent="0.25">
      <c r="J3209" s="45"/>
      <c r="K3209" s="45"/>
      <c r="L3209" s="45"/>
      <c r="M3209" s="45"/>
      <c r="N3209" s="45"/>
      <c r="O3209" s="45"/>
      <c r="P3209" s="45"/>
      <c r="Q3209" s="45"/>
      <c r="R3209" s="45"/>
      <c r="AO3209" s="34"/>
      <c r="AP3209" s="34"/>
      <c r="AQ3209" s="34"/>
      <c r="AR3209" s="34"/>
    </row>
    <row r="3210" spans="10:44" x14ac:dyDescent="0.25">
      <c r="J3210" s="45"/>
      <c r="K3210" s="45"/>
      <c r="L3210" s="45"/>
      <c r="M3210" s="45"/>
      <c r="N3210" s="45"/>
      <c r="O3210" s="45"/>
      <c r="P3210" s="45"/>
      <c r="Q3210" s="45"/>
      <c r="R3210" s="45"/>
      <c r="AO3210" s="34"/>
      <c r="AP3210" s="34"/>
      <c r="AQ3210" s="34"/>
      <c r="AR3210" s="34"/>
    </row>
    <row r="3211" spans="10:44" x14ac:dyDescent="0.25">
      <c r="J3211" s="45"/>
      <c r="K3211" s="45"/>
      <c r="L3211" s="45"/>
      <c r="M3211" s="45"/>
      <c r="N3211" s="45"/>
      <c r="O3211" s="45"/>
      <c r="P3211" s="45"/>
      <c r="Q3211" s="45"/>
      <c r="R3211" s="45"/>
      <c r="AO3211" s="34"/>
      <c r="AP3211" s="34"/>
      <c r="AQ3211" s="34"/>
      <c r="AR3211" s="34"/>
    </row>
    <row r="3212" spans="10:44" x14ac:dyDescent="0.25">
      <c r="J3212" s="45"/>
      <c r="K3212" s="45"/>
      <c r="L3212" s="45"/>
      <c r="M3212" s="45"/>
      <c r="N3212" s="45"/>
      <c r="O3212" s="45"/>
      <c r="P3212" s="45"/>
      <c r="Q3212" s="45"/>
      <c r="R3212" s="45"/>
      <c r="AO3212" s="34"/>
      <c r="AP3212" s="34"/>
      <c r="AQ3212" s="34"/>
      <c r="AR3212" s="34"/>
    </row>
    <row r="3213" spans="10:44" x14ac:dyDescent="0.25">
      <c r="J3213" s="45"/>
      <c r="K3213" s="45"/>
      <c r="L3213" s="45"/>
      <c r="M3213" s="45"/>
      <c r="N3213" s="45"/>
      <c r="O3213" s="45"/>
      <c r="P3213" s="45"/>
      <c r="Q3213" s="45"/>
      <c r="R3213" s="45"/>
      <c r="AO3213" s="34"/>
      <c r="AP3213" s="34"/>
      <c r="AQ3213" s="34"/>
      <c r="AR3213" s="34"/>
    </row>
    <row r="3214" spans="10:44" x14ac:dyDescent="0.25">
      <c r="J3214" s="45"/>
      <c r="K3214" s="45"/>
      <c r="L3214" s="45"/>
      <c r="M3214" s="45"/>
      <c r="N3214" s="45"/>
      <c r="O3214" s="45"/>
      <c r="P3214" s="45"/>
      <c r="Q3214" s="45"/>
      <c r="R3214" s="45"/>
      <c r="AO3214" s="34"/>
      <c r="AP3214" s="34"/>
      <c r="AQ3214" s="34"/>
      <c r="AR3214" s="34"/>
    </row>
    <row r="3215" spans="10:44" x14ac:dyDescent="0.25">
      <c r="J3215" s="45"/>
      <c r="K3215" s="45"/>
      <c r="L3215" s="45"/>
      <c r="M3215" s="45"/>
      <c r="N3215" s="45"/>
      <c r="O3215" s="45"/>
      <c r="P3215" s="45"/>
      <c r="Q3215" s="45"/>
      <c r="R3215" s="45"/>
      <c r="AO3215" s="34"/>
      <c r="AP3215" s="34"/>
      <c r="AQ3215" s="34"/>
      <c r="AR3215" s="34"/>
    </row>
    <row r="3216" spans="10:44" x14ac:dyDescent="0.25">
      <c r="J3216" s="45"/>
      <c r="K3216" s="45"/>
      <c r="L3216" s="45"/>
      <c r="M3216" s="45"/>
      <c r="N3216" s="45"/>
      <c r="O3216" s="45"/>
      <c r="P3216" s="45"/>
      <c r="Q3216" s="45"/>
      <c r="R3216" s="45"/>
      <c r="AO3216" s="34"/>
      <c r="AP3216" s="34"/>
      <c r="AQ3216" s="34"/>
      <c r="AR3216" s="34"/>
    </row>
    <row r="3217" spans="10:44" x14ac:dyDescent="0.25">
      <c r="J3217" s="45"/>
      <c r="K3217" s="45"/>
      <c r="L3217" s="45"/>
      <c r="M3217" s="45"/>
      <c r="N3217" s="45"/>
      <c r="O3217" s="45"/>
      <c r="P3217" s="45"/>
      <c r="Q3217" s="45"/>
      <c r="R3217" s="45"/>
      <c r="AO3217" s="34"/>
      <c r="AP3217" s="34"/>
      <c r="AQ3217" s="34"/>
      <c r="AR3217" s="34"/>
    </row>
    <row r="3218" spans="10:44" x14ac:dyDescent="0.25">
      <c r="J3218" s="45"/>
      <c r="K3218" s="45"/>
      <c r="L3218" s="45"/>
      <c r="M3218" s="45"/>
      <c r="N3218" s="45"/>
      <c r="O3218" s="45"/>
      <c r="P3218" s="45"/>
      <c r="Q3218" s="45"/>
      <c r="R3218" s="45"/>
      <c r="AO3218" s="34"/>
      <c r="AP3218" s="34"/>
      <c r="AQ3218" s="34"/>
      <c r="AR3218" s="34"/>
    </row>
    <row r="3219" spans="10:44" x14ac:dyDescent="0.25">
      <c r="J3219" s="45"/>
      <c r="K3219" s="45"/>
      <c r="L3219" s="45"/>
      <c r="M3219" s="45"/>
      <c r="N3219" s="45"/>
      <c r="O3219" s="45"/>
      <c r="P3219" s="45"/>
      <c r="Q3219" s="45"/>
      <c r="R3219" s="45"/>
      <c r="AO3219" s="34"/>
      <c r="AP3219" s="34"/>
      <c r="AQ3219" s="34"/>
      <c r="AR3219" s="34"/>
    </row>
    <row r="3220" spans="10:44" x14ac:dyDescent="0.25">
      <c r="J3220" s="45"/>
      <c r="K3220" s="45"/>
      <c r="L3220" s="45"/>
      <c r="M3220" s="45"/>
      <c r="N3220" s="45"/>
      <c r="O3220" s="45"/>
      <c r="P3220" s="45"/>
      <c r="Q3220" s="45"/>
      <c r="R3220" s="45"/>
      <c r="AO3220" s="34"/>
      <c r="AP3220" s="34"/>
      <c r="AQ3220" s="34"/>
      <c r="AR3220" s="34"/>
    </row>
    <row r="3221" spans="10:44" x14ac:dyDescent="0.25">
      <c r="J3221" s="45"/>
      <c r="K3221" s="45"/>
      <c r="L3221" s="45"/>
      <c r="M3221" s="45"/>
      <c r="N3221" s="45"/>
      <c r="O3221" s="45"/>
      <c r="P3221" s="45"/>
      <c r="Q3221" s="45"/>
      <c r="R3221" s="45"/>
      <c r="AO3221" s="34"/>
      <c r="AP3221" s="34"/>
      <c r="AQ3221" s="34"/>
      <c r="AR3221" s="34"/>
    </row>
    <row r="3222" spans="10:44" x14ac:dyDescent="0.25">
      <c r="J3222" s="45"/>
      <c r="K3222" s="45"/>
      <c r="L3222" s="45"/>
      <c r="M3222" s="45"/>
      <c r="N3222" s="45"/>
      <c r="O3222" s="45"/>
      <c r="P3222" s="45"/>
      <c r="Q3222" s="45"/>
      <c r="R3222" s="45"/>
      <c r="AO3222" s="34"/>
      <c r="AP3222" s="34"/>
      <c r="AQ3222" s="34"/>
      <c r="AR3222" s="34"/>
    </row>
    <row r="3223" spans="10:44" x14ac:dyDescent="0.25">
      <c r="J3223" s="45"/>
      <c r="K3223" s="45"/>
      <c r="L3223" s="45"/>
      <c r="M3223" s="45"/>
      <c r="N3223" s="45"/>
      <c r="O3223" s="45"/>
      <c r="P3223" s="45"/>
      <c r="Q3223" s="45"/>
      <c r="R3223" s="45"/>
      <c r="AO3223" s="34"/>
      <c r="AP3223" s="34"/>
      <c r="AQ3223" s="34"/>
      <c r="AR3223" s="34"/>
    </row>
    <row r="3224" spans="10:44" x14ac:dyDescent="0.25">
      <c r="J3224" s="45"/>
      <c r="K3224" s="45"/>
      <c r="L3224" s="45"/>
      <c r="M3224" s="45"/>
      <c r="N3224" s="45"/>
      <c r="O3224" s="45"/>
      <c r="P3224" s="45"/>
      <c r="Q3224" s="45"/>
      <c r="R3224" s="45"/>
      <c r="AO3224" s="34"/>
      <c r="AP3224" s="34"/>
      <c r="AQ3224" s="34"/>
      <c r="AR3224" s="34"/>
    </row>
    <row r="3225" spans="10:44" x14ac:dyDescent="0.25">
      <c r="J3225" s="45"/>
      <c r="K3225" s="45"/>
      <c r="L3225" s="45"/>
      <c r="M3225" s="45"/>
      <c r="N3225" s="45"/>
      <c r="O3225" s="45"/>
      <c r="P3225" s="45"/>
      <c r="Q3225" s="45"/>
      <c r="R3225" s="45"/>
      <c r="AO3225" s="34"/>
      <c r="AP3225" s="34"/>
      <c r="AQ3225" s="34"/>
      <c r="AR3225" s="34"/>
    </row>
    <row r="3226" spans="10:44" x14ac:dyDescent="0.25">
      <c r="J3226" s="45"/>
      <c r="K3226" s="45"/>
      <c r="L3226" s="45"/>
      <c r="M3226" s="45"/>
      <c r="N3226" s="45"/>
      <c r="O3226" s="45"/>
      <c r="P3226" s="45"/>
      <c r="Q3226" s="45"/>
      <c r="R3226" s="45"/>
      <c r="AO3226" s="34"/>
      <c r="AP3226" s="34"/>
      <c r="AQ3226" s="34"/>
      <c r="AR3226" s="34"/>
    </row>
    <row r="3227" spans="10:44" x14ac:dyDescent="0.25">
      <c r="J3227" s="45"/>
      <c r="K3227" s="45"/>
      <c r="L3227" s="45"/>
      <c r="M3227" s="45"/>
      <c r="N3227" s="45"/>
      <c r="O3227" s="45"/>
      <c r="P3227" s="45"/>
      <c r="Q3227" s="45"/>
      <c r="R3227" s="45"/>
      <c r="AO3227" s="34"/>
      <c r="AP3227" s="34"/>
      <c r="AQ3227" s="34"/>
      <c r="AR3227" s="34"/>
    </row>
    <row r="3228" spans="10:44" x14ac:dyDescent="0.25">
      <c r="J3228" s="45"/>
      <c r="K3228" s="45"/>
      <c r="L3228" s="45"/>
      <c r="M3228" s="45"/>
      <c r="N3228" s="45"/>
      <c r="O3228" s="45"/>
      <c r="P3228" s="45"/>
      <c r="Q3228" s="45"/>
      <c r="R3228" s="45"/>
      <c r="AO3228" s="34"/>
      <c r="AP3228" s="34"/>
      <c r="AQ3228" s="34"/>
      <c r="AR3228" s="34"/>
    </row>
    <row r="3229" spans="10:44" x14ac:dyDescent="0.25">
      <c r="J3229" s="45"/>
      <c r="K3229" s="45"/>
      <c r="L3229" s="45"/>
      <c r="M3229" s="45"/>
      <c r="N3229" s="45"/>
      <c r="O3229" s="45"/>
      <c r="P3229" s="45"/>
      <c r="Q3229" s="45"/>
      <c r="R3229" s="45"/>
      <c r="AO3229" s="34"/>
      <c r="AP3229" s="34"/>
      <c r="AQ3229" s="34"/>
      <c r="AR3229" s="34"/>
    </row>
    <row r="3230" spans="10:44" x14ac:dyDescent="0.25">
      <c r="J3230" s="45"/>
      <c r="K3230" s="45"/>
      <c r="L3230" s="45"/>
      <c r="M3230" s="45"/>
      <c r="N3230" s="45"/>
      <c r="O3230" s="45"/>
      <c r="P3230" s="45"/>
      <c r="Q3230" s="45"/>
      <c r="R3230" s="45"/>
      <c r="AO3230" s="34"/>
      <c r="AP3230" s="34"/>
      <c r="AQ3230" s="34"/>
      <c r="AR3230" s="34"/>
    </row>
    <row r="3231" spans="10:44" x14ac:dyDescent="0.25">
      <c r="J3231" s="45"/>
      <c r="K3231" s="45"/>
      <c r="L3231" s="45"/>
      <c r="M3231" s="45"/>
      <c r="N3231" s="45"/>
      <c r="O3231" s="45"/>
      <c r="P3231" s="45"/>
      <c r="Q3231" s="45"/>
      <c r="R3231" s="45"/>
      <c r="AO3231" s="34"/>
      <c r="AP3231" s="34"/>
      <c r="AQ3231" s="34"/>
      <c r="AR3231" s="34"/>
    </row>
    <row r="3232" spans="10:44" x14ac:dyDescent="0.25">
      <c r="J3232" s="45"/>
      <c r="K3232" s="45"/>
      <c r="L3232" s="45"/>
      <c r="M3232" s="45"/>
      <c r="N3232" s="45"/>
      <c r="O3232" s="45"/>
      <c r="P3232" s="45"/>
      <c r="Q3232" s="45"/>
      <c r="R3232" s="45"/>
      <c r="AO3232" s="34"/>
      <c r="AP3232" s="34"/>
      <c r="AQ3232" s="34"/>
      <c r="AR3232" s="34"/>
    </row>
    <row r="3233" spans="10:44" x14ac:dyDescent="0.25">
      <c r="J3233" s="45"/>
      <c r="K3233" s="45"/>
      <c r="L3233" s="45"/>
      <c r="M3233" s="45"/>
      <c r="N3233" s="45"/>
      <c r="O3233" s="45"/>
      <c r="P3233" s="45"/>
      <c r="Q3233" s="45"/>
      <c r="R3233" s="45"/>
      <c r="AO3233" s="34"/>
      <c r="AP3233" s="34"/>
      <c r="AQ3233" s="34"/>
      <c r="AR3233" s="34"/>
    </row>
    <row r="3234" spans="10:44" x14ac:dyDescent="0.25">
      <c r="J3234" s="45"/>
      <c r="K3234" s="45"/>
      <c r="L3234" s="45"/>
      <c r="M3234" s="45"/>
      <c r="N3234" s="45"/>
      <c r="O3234" s="45"/>
      <c r="P3234" s="45"/>
      <c r="Q3234" s="45"/>
      <c r="R3234" s="45"/>
      <c r="AO3234" s="34"/>
      <c r="AP3234" s="34"/>
      <c r="AQ3234" s="34"/>
      <c r="AR3234" s="34"/>
    </row>
    <row r="3235" spans="10:44" x14ac:dyDescent="0.25">
      <c r="J3235" s="45"/>
      <c r="K3235" s="45"/>
      <c r="L3235" s="45"/>
      <c r="M3235" s="45"/>
      <c r="N3235" s="45"/>
      <c r="O3235" s="45"/>
      <c r="P3235" s="45"/>
      <c r="Q3235" s="45"/>
      <c r="R3235" s="45"/>
      <c r="AO3235" s="34"/>
      <c r="AP3235" s="34"/>
      <c r="AQ3235" s="34"/>
      <c r="AR3235" s="34"/>
    </row>
    <row r="3236" spans="10:44" x14ac:dyDescent="0.25">
      <c r="J3236" s="45"/>
      <c r="K3236" s="45"/>
      <c r="L3236" s="45"/>
      <c r="M3236" s="45"/>
      <c r="N3236" s="45"/>
      <c r="O3236" s="45"/>
      <c r="P3236" s="45"/>
      <c r="Q3236" s="45"/>
      <c r="R3236" s="45"/>
      <c r="AO3236" s="34"/>
      <c r="AP3236" s="34"/>
      <c r="AQ3236" s="34"/>
      <c r="AR3236" s="34"/>
    </row>
    <row r="3237" spans="10:44" x14ac:dyDescent="0.25">
      <c r="J3237" s="45"/>
      <c r="K3237" s="45"/>
      <c r="L3237" s="45"/>
      <c r="M3237" s="45"/>
      <c r="N3237" s="45"/>
      <c r="O3237" s="45"/>
      <c r="P3237" s="45"/>
      <c r="Q3237" s="45"/>
      <c r="R3237" s="45"/>
      <c r="AO3237" s="34"/>
      <c r="AP3237" s="34"/>
      <c r="AQ3237" s="34"/>
      <c r="AR3237" s="34"/>
    </row>
    <row r="3238" spans="10:44" x14ac:dyDescent="0.25">
      <c r="J3238" s="45"/>
      <c r="K3238" s="45"/>
      <c r="L3238" s="45"/>
      <c r="M3238" s="45"/>
      <c r="N3238" s="45"/>
      <c r="O3238" s="45"/>
      <c r="P3238" s="45"/>
      <c r="Q3238" s="45"/>
      <c r="R3238" s="45"/>
      <c r="AO3238" s="34"/>
      <c r="AP3238" s="34"/>
      <c r="AQ3238" s="34"/>
      <c r="AR3238" s="34"/>
    </row>
    <row r="3239" spans="10:44" x14ac:dyDescent="0.25">
      <c r="J3239" s="45"/>
      <c r="K3239" s="45"/>
      <c r="L3239" s="45"/>
      <c r="M3239" s="45"/>
      <c r="N3239" s="45"/>
      <c r="O3239" s="45"/>
      <c r="P3239" s="45"/>
      <c r="Q3239" s="45"/>
      <c r="R3239" s="45"/>
      <c r="AO3239" s="34"/>
      <c r="AP3239" s="34"/>
      <c r="AQ3239" s="34"/>
      <c r="AR3239" s="34"/>
    </row>
    <row r="3240" spans="10:44" x14ac:dyDescent="0.25">
      <c r="J3240" s="45"/>
      <c r="K3240" s="45"/>
      <c r="L3240" s="45"/>
      <c r="M3240" s="45"/>
      <c r="N3240" s="45"/>
      <c r="O3240" s="45"/>
      <c r="P3240" s="45"/>
      <c r="Q3240" s="45"/>
      <c r="R3240" s="45"/>
      <c r="AO3240" s="34"/>
      <c r="AP3240" s="34"/>
      <c r="AQ3240" s="34"/>
      <c r="AR3240" s="34"/>
    </row>
    <row r="3241" spans="10:44" x14ac:dyDescent="0.25">
      <c r="J3241" s="45"/>
      <c r="K3241" s="45"/>
      <c r="L3241" s="45"/>
      <c r="M3241" s="45"/>
      <c r="N3241" s="45"/>
      <c r="O3241" s="45"/>
      <c r="P3241" s="45"/>
      <c r="Q3241" s="45"/>
      <c r="R3241" s="45"/>
      <c r="AO3241" s="34"/>
      <c r="AP3241" s="34"/>
      <c r="AQ3241" s="34"/>
      <c r="AR3241" s="34"/>
    </row>
    <row r="3242" spans="10:44" x14ac:dyDescent="0.25">
      <c r="J3242" s="45"/>
      <c r="K3242" s="45"/>
      <c r="L3242" s="45"/>
      <c r="M3242" s="45"/>
      <c r="N3242" s="45"/>
      <c r="O3242" s="45"/>
      <c r="P3242" s="45"/>
      <c r="Q3242" s="45"/>
      <c r="R3242" s="45"/>
      <c r="AO3242" s="34"/>
      <c r="AP3242" s="34"/>
      <c r="AQ3242" s="34"/>
      <c r="AR3242" s="34"/>
    </row>
    <row r="3243" spans="10:44" x14ac:dyDescent="0.25">
      <c r="J3243" s="45"/>
      <c r="K3243" s="45"/>
      <c r="L3243" s="45"/>
      <c r="M3243" s="45"/>
      <c r="N3243" s="45"/>
      <c r="O3243" s="45"/>
      <c r="P3243" s="45"/>
      <c r="Q3243" s="45"/>
      <c r="R3243" s="45"/>
      <c r="AO3243" s="34"/>
      <c r="AP3243" s="34"/>
      <c r="AQ3243" s="34"/>
      <c r="AR3243" s="34"/>
    </row>
    <row r="3244" spans="10:44" x14ac:dyDescent="0.25">
      <c r="J3244" s="45"/>
      <c r="K3244" s="45"/>
      <c r="L3244" s="45"/>
      <c r="M3244" s="45"/>
      <c r="N3244" s="45"/>
      <c r="O3244" s="45"/>
      <c r="P3244" s="45"/>
      <c r="Q3244" s="45"/>
      <c r="R3244" s="45"/>
      <c r="AO3244" s="34"/>
      <c r="AP3244" s="34"/>
      <c r="AQ3244" s="34"/>
      <c r="AR3244" s="34"/>
    </row>
    <row r="3245" spans="10:44" x14ac:dyDescent="0.25">
      <c r="J3245" s="45"/>
      <c r="K3245" s="45"/>
      <c r="L3245" s="45"/>
      <c r="M3245" s="45"/>
      <c r="N3245" s="45"/>
      <c r="O3245" s="45"/>
      <c r="P3245" s="45"/>
      <c r="Q3245" s="45"/>
      <c r="R3245" s="45"/>
      <c r="AO3245" s="34"/>
      <c r="AP3245" s="34"/>
      <c r="AQ3245" s="34"/>
      <c r="AR3245" s="34"/>
    </row>
    <row r="3246" spans="10:44" x14ac:dyDescent="0.25">
      <c r="J3246" s="45"/>
      <c r="K3246" s="45"/>
      <c r="L3246" s="45"/>
      <c r="M3246" s="45"/>
      <c r="N3246" s="45"/>
      <c r="O3246" s="45"/>
      <c r="P3246" s="45"/>
      <c r="Q3246" s="45"/>
      <c r="R3246" s="45"/>
      <c r="AO3246" s="34"/>
      <c r="AP3246" s="34"/>
      <c r="AQ3246" s="34"/>
      <c r="AR3246" s="34"/>
    </row>
    <row r="3247" spans="10:44" x14ac:dyDescent="0.25">
      <c r="J3247" s="45"/>
      <c r="K3247" s="45"/>
      <c r="L3247" s="45"/>
      <c r="M3247" s="45"/>
      <c r="N3247" s="45"/>
      <c r="O3247" s="45"/>
      <c r="P3247" s="45"/>
      <c r="Q3247" s="45"/>
      <c r="R3247" s="45"/>
      <c r="AO3247" s="34"/>
      <c r="AP3247" s="34"/>
      <c r="AQ3247" s="34"/>
      <c r="AR3247" s="34"/>
    </row>
    <row r="3248" spans="10:44" x14ac:dyDescent="0.25">
      <c r="J3248" s="45"/>
      <c r="K3248" s="45"/>
      <c r="L3248" s="45"/>
      <c r="M3248" s="45"/>
      <c r="N3248" s="45"/>
      <c r="O3248" s="45"/>
      <c r="P3248" s="45"/>
      <c r="Q3248" s="45"/>
      <c r="R3248" s="45"/>
      <c r="AO3248" s="34"/>
      <c r="AP3248" s="34"/>
      <c r="AQ3248" s="34"/>
      <c r="AR3248" s="34"/>
    </row>
    <row r="3249" spans="10:44" x14ac:dyDescent="0.25">
      <c r="J3249" s="45"/>
      <c r="K3249" s="45"/>
      <c r="L3249" s="45"/>
      <c r="M3249" s="45"/>
      <c r="N3249" s="45"/>
      <c r="O3249" s="45"/>
      <c r="P3249" s="45"/>
      <c r="Q3249" s="45"/>
      <c r="R3249" s="45"/>
      <c r="AO3249" s="34"/>
      <c r="AP3249" s="34"/>
      <c r="AQ3249" s="34"/>
      <c r="AR3249" s="34"/>
    </row>
    <row r="3250" spans="10:44" x14ac:dyDescent="0.25">
      <c r="J3250" s="45"/>
      <c r="K3250" s="45"/>
      <c r="L3250" s="45"/>
      <c r="M3250" s="45"/>
      <c r="N3250" s="45"/>
      <c r="O3250" s="45"/>
      <c r="P3250" s="45"/>
      <c r="Q3250" s="45"/>
      <c r="R3250" s="45"/>
      <c r="AO3250" s="34"/>
      <c r="AP3250" s="34"/>
      <c r="AQ3250" s="34"/>
      <c r="AR3250" s="34"/>
    </row>
    <row r="3251" spans="10:44" x14ac:dyDescent="0.25">
      <c r="J3251" s="45"/>
      <c r="K3251" s="45"/>
      <c r="L3251" s="45"/>
      <c r="M3251" s="45"/>
      <c r="N3251" s="45"/>
      <c r="O3251" s="45"/>
      <c r="P3251" s="45"/>
      <c r="Q3251" s="45"/>
      <c r="R3251" s="45"/>
      <c r="AO3251" s="34"/>
      <c r="AP3251" s="34"/>
      <c r="AQ3251" s="34"/>
      <c r="AR3251" s="34"/>
    </row>
    <row r="3252" spans="10:44" x14ac:dyDescent="0.25">
      <c r="J3252" s="45"/>
      <c r="K3252" s="45"/>
      <c r="L3252" s="45"/>
      <c r="M3252" s="45"/>
      <c r="N3252" s="45"/>
      <c r="O3252" s="45"/>
      <c r="P3252" s="45"/>
      <c r="Q3252" s="45"/>
      <c r="R3252" s="45"/>
      <c r="AO3252" s="34"/>
      <c r="AP3252" s="34"/>
      <c r="AQ3252" s="34"/>
      <c r="AR3252" s="34"/>
    </row>
    <row r="3253" spans="10:44" x14ac:dyDescent="0.25">
      <c r="J3253" s="45"/>
      <c r="K3253" s="45"/>
      <c r="L3253" s="45"/>
      <c r="M3253" s="45"/>
      <c r="N3253" s="45"/>
      <c r="O3253" s="45"/>
      <c r="P3253" s="45"/>
      <c r="Q3253" s="45"/>
      <c r="R3253" s="45"/>
      <c r="AO3253" s="34"/>
      <c r="AP3253" s="34"/>
      <c r="AQ3253" s="34"/>
      <c r="AR3253" s="34"/>
    </row>
    <row r="3254" spans="10:44" x14ac:dyDescent="0.25">
      <c r="J3254" s="45"/>
      <c r="K3254" s="45"/>
      <c r="L3254" s="45"/>
      <c r="M3254" s="45"/>
      <c r="N3254" s="45"/>
      <c r="O3254" s="45"/>
      <c r="P3254" s="45"/>
      <c r="Q3254" s="45"/>
      <c r="R3254" s="45"/>
      <c r="AO3254" s="34"/>
      <c r="AP3254" s="34"/>
      <c r="AQ3254" s="34"/>
      <c r="AR3254" s="34"/>
    </row>
    <row r="3255" spans="10:44" x14ac:dyDescent="0.25">
      <c r="J3255" s="45"/>
      <c r="K3255" s="45"/>
      <c r="L3255" s="45"/>
      <c r="M3255" s="45"/>
      <c r="N3255" s="45"/>
      <c r="O3255" s="45"/>
      <c r="P3255" s="45"/>
      <c r="Q3255" s="45"/>
      <c r="R3255" s="45"/>
      <c r="AO3255" s="34"/>
      <c r="AP3255" s="34"/>
      <c r="AQ3255" s="34"/>
      <c r="AR3255" s="34"/>
    </row>
    <row r="3256" spans="10:44" x14ac:dyDescent="0.25">
      <c r="J3256" s="45"/>
      <c r="K3256" s="45"/>
      <c r="L3256" s="45"/>
      <c r="M3256" s="45"/>
      <c r="N3256" s="45"/>
      <c r="O3256" s="45"/>
      <c r="P3256" s="45"/>
      <c r="Q3256" s="45"/>
      <c r="R3256" s="45"/>
      <c r="AO3256" s="34"/>
      <c r="AP3256" s="34"/>
      <c r="AQ3256" s="34"/>
      <c r="AR3256" s="34"/>
    </row>
    <row r="3257" spans="10:44" x14ac:dyDescent="0.25">
      <c r="J3257" s="45"/>
      <c r="K3257" s="45"/>
      <c r="L3257" s="45"/>
      <c r="M3257" s="45"/>
      <c r="N3257" s="45"/>
      <c r="O3257" s="45"/>
      <c r="P3257" s="45"/>
      <c r="Q3257" s="45"/>
      <c r="R3257" s="45"/>
      <c r="AO3257" s="34"/>
      <c r="AP3257" s="34"/>
      <c r="AQ3257" s="34"/>
      <c r="AR3257" s="34"/>
    </row>
    <row r="3258" spans="10:44" x14ac:dyDescent="0.25">
      <c r="J3258" s="45"/>
      <c r="K3258" s="45"/>
      <c r="L3258" s="45"/>
      <c r="M3258" s="45"/>
      <c r="N3258" s="45"/>
      <c r="O3258" s="45"/>
      <c r="P3258" s="45"/>
      <c r="Q3258" s="45"/>
      <c r="R3258" s="45"/>
      <c r="AO3258" s="34"/>
      <c r="AP3258" s="34"/>
      <c r="AQ3258" s="34"/>
      <c r="AR3258" s="34"/>
    </row>
    <row r="3259" spans="10:44" x14ac:dyDescent="0.25">
      <c r="J3259" s="45"/>
      <c r="K3259" s="45"/>
      <c r="L3259" s="45"/>
      <c r="M3259" s="45"/>
      <c r="N3259" s="45"/>
      <c r="O3259" s="45"/>
      <c r="P3259" s="45"/>
      <c r="Q3259" s="45"/>
      <c r="R3259" s="45"/>
      <c r="AO3259" s="34"/>
      <c r="AP3259" s="34"/>
      <c r="AQ3259" s="34"/>
      <c r="AR3259" s="34"/>
    </row>
    <row r="3260" spans="10:44" x14ac:dyDescent="0.25">
      <c r="J3260" s="45"/>
      <c r="K3260" s="45"/>
      <c r="L3260" s="45"/>
      <c r="M3260" s="45"/>
      <c r="N3260" s="45"/>
      <c r="O3260" s="45"/>
      <c r="P3260" s="45"/>
      <c r="Q3260" s="45"/>
      <c r="R3260" s="45"/>
      <c r="AO3260" s="34"/>
      <c r="AP3260" s="34"/>
      <c r="AQ3260" s="34"/>
      <c r="AR3260" s="34"/>
    </row>
    <row r="3261" spans="10:44" x14ac:dyDescent="0.25">
      <c r="J3261" s="45"/>
      <c r="K3261" s="45"/>
      <c r="L3261" s="45"/>
      <c r="M3261" s="45"/>
      <c r="N3261" s="45"/>
      <c r="O3261" s="45"/>
      <c r="P3261" s="45"/>
      <c r="Q3261" s="45"/>
      <c r="R3261" s="45"/>
      <c r="AO3261" s="34"/>
      <c r="AP3261" s="34"/>
      <c r="AQ3261" s="34"/>
      <c r="AR3261" s="34"/>
    </row>
    <row r="3262" spans="10:44" x14ac:dyDescent="0.25">
      <c r="J3262" s="45"/>
      <c r="K3262" s="45"/>
      <c r="L3262" s="45"/>
      <c r="M3262" s="45"/>
      <c r="N3262" s="45"/>
      <c r="O3262" s="45"/>
      <c r="P3262" s="45"/>
      <c r="Q3262" s="45"/>
      <c r="R3262" s="45"/>
      <c r="AO3262" s="34"/>
      <c r="AP3262" s="34"/>
      <c r="AQ3262" s="34"/>
      <c r="AR3262" s="34"/>
    </row>
    <row r="3263" spans="10:44" x14ac:dyDescent="0.25">
      <c r="J3263" s="45"/>
      <c r="K3263" s="45"/>
      <c r="L3263" s="45"/>
      <c r="M3263" s="45"/>
      <c r="N3263" s="45"/>
      <c r="O3263" s="45"/>
      <c r="P3263" s="45"/>
      <c r="Q3263" s="45"/>
      <c r="R3263" s="45"/>
      <c r="AO3263" s="34"/>
      <c r="AP3263" s="34"/>
      <c r="AQ3263" s="34"/>
      <c r="AR3263" s="34"/>
    </row>
    <row r="3264" spans="10:44" x14ac:dyDescent="0.25">
      <c r="J3264" s="45"/>
      <c r="K3264" s="45"/>
      <c r="L3264" s="45"/>
      <c r="M3264" s="45"/>
      <c r="N3264" s="45"/>
      <c r="O3264" s="45"/>
      <c r="P3264" s="45"/>
      <c r="Q3264" s="45"/>
      <c r="R3264" s="45"/>
      <c r="AO3264" s="34"/>
      <c r="AP3264" s="34"/>
      <c r="AQ3264" s="34"/>
      <c r="AR3264" s="34"/>
    </row>
    <row r="3265" spans="10:44" x14ac:dyDescent="0.25">
      <c r="J3265" s="45"/>
      <c r="K3265" s="45"/>
      <c r="L3265" s="45"/>
      <c r="M3265" s="45"/>
      <c r="N3265" s="45"/>
      <c r="O3265" s="45"/>
      <c r="P3265" s="45"/>
      <c r="Q3265" s="45"/>
      <c r="R3265" s="45"/>
      <c r="AO3265" s="34"/>
      <c r="AP3265" s="34"/>
      <c r="AQ3265" s="34"/>
      <c r="AR3265" s="34"/>
    </row>
    <row r="3266" spans="10:44" x14ac:dyDescent="0.25">
      <c r="J3266" s="45"/>
      <c r="K3266" s="45"/>
      <c r="L3266" s="45"/>
      <c r="M3266" s="45"/>
      <c r="N3266" s="45"/>
      <c r="O3266" s="45"/>
      <c r="P3266" s="45"/>
      <c r="Q3266" s="45"/>
      <c r="R3266" s="45"/>
      <c r="AO3266" s="34"/>
      <c r="AP3266" s="34"/>
      <c r="AQ3266" s="34"/>
      <c r="AR3266" s="34"/>
    </row>
    <row r="3267" spans="10:44" x14ac:dyDescent="0.25">
      <c r="J3267" s="45"/>
      <c r="K3267" s="45"/>
      <c r="L3267" s="45"/>
      <c r="M3267" s="45"/>
      <c r="N3267" s="45"/>
      <c r="O3267" s="45"/>
      <c r="P3267" s="45"/>
      <c r="Q3267" s="45"/>
      <c r="R3267" s="45"/>
      <c r="AO3267" s="34"/>
      <c r="AP3267" s="34"/>
      <c r="AQ3267" s="34"/>
      <c r="AR3267" s="34"/>
    </row>
    <row r="3268" spans="10:44" x14ac:dyDescent="0.25">
      <c r="J3268" s="45"/>
      <c r="K3268" s="45"/>
      <c r="L3268" s="45"/>
      <c r="M3268" s="45"/>
      <c r="N3268" s="45"/>
      <c r="O3268" s="45"/>
      <c r="P3268" s="45"/>
      <c r="Q3268" s="45"/>
      <c r="R3268" s="45"/>
      <c r="AO3268" s="34"/>
      <c r="AP3268" s="34"/>
      <c r="AQ3268" s="34"/>
      <c r="AR3268" s="34"/>
    </row>
    <row r="3269" spans="10:44" x14ac:dyDescent="0.25">
      <c r="J3269" s="45"/>
      <c r="K3269" s="45"/>
      <c r="L3269" s="45"/>
      <c r="M3269" s="45"/>
      <c r="N3269" s="45"/>
      <c r="O3269" s="45"/>
      <c r="P3269" s="45"/>
      <c r="Q3269" s="45"/>
      <c r="R3269" s="45"/>
      <c r="AO3269" s="34"/>
      <c r="AP3269" s="34"/>
      <c r="AQ3269" s="34"/>
      <c r="AR3269" s="34"/>
    </row>
    <row r="3270" spans="10:44" x14ac:dyDescent="0.25">
      <c r="J3270" s="45"/>
      <c r="K3270" s="45"/>
      <c r="L3270" s="45"/>
      <c r="M3270" s="45"/>
      <c r="N3270" s="45"/>
      <c r="O3270" s="45"/>
      <c r="P3270" s="45"/>
      <c r="Q3270" s="45"/>
      <c r="R3270" s="45"/>
      <c r="AO3270" s="34"/>
      <c r="AP3270" s="34"/>
      <c r="AQ3270" s="34"/>
      <c r="AR3270" s="34"/>
    </row>
    <row r="3271" spans="10:44" x14ac:dyDescent="0.25">
      <c r="J3271" s="45"/>
      <c r="K3271" s="45"/>
      <c r="L3271" s="45"/>
      <c r="M3271" s="45"/>
      <c r="N3271" s="45"/>
      <c r="O3271" s="45"/>
      <c r="P3271" s="45"/>
      <c r="Q3271" s="45"/>
      <c r="R3271" s="45"/>
      <c r="AO3271" s="34"/>
      <c r="AP3271" s="34"/>
      <c r="AQ3271" s="34"/>
      <c r="AR3271" s="34"/>
    </row>
    <row r="3272" spans="10:44" x14ac:dyDescent="0.25">
      <c r="J3272" s="45"/>
      <c r="K3272" s="45"/>
      <c r="L3272" s="45"/>
      <c r="M3272" s="45"/>
      <c r="N3272" s="45"/>
      <c r="O3272" s="45"/>
      <c r="P3272" s="45"/>
      <c r="Q3272" s="45"/>
      <c r="R3272" s="45"/>
      <c r="AO3272" s="34"/>
      <c r="AP3272" s="34"/>
      <c r="AQ3272" s="34"/>
      <c r="AR3272" s="34"/>
    </row>
    <row r="3273" spans="10:44" x14ac:dyDescent="0.25">
      <c r="J3273" s="45"/>
      <c r="K3273" s="45"/>
      <c r="L3273" s="45"/>
      <c r="M3273" s="45"/>
      <c r="N3273" s="45"/>
      <c r="O3273" s="45"/>
      <c r="P3273" s="45"/>
      <c r="Q3273" s="45"/>
      <c r="R3273" s="45"/>
      <c r="AO3273" s="34"/>
      <c r="AP3273" s="34"/>
      <c r="AQ3273" s="34"/>
      <c r="AR3273" s="34"/>
    </row>
    <row r="3274" spans="10:44" x14ac:dyDescent="0.25">
      <c r="J3274" s="45"/>
      <c r="K3274" s="45"/>
      <c r="L3274" s="45"/>
      <c r="M3274" s="45"/>
      <c r="N3274" s="45"/>
      <c r="O3274" s="45"/>
      <c r="P3274" s="45"/>
      <c r="Q3274" s="45"/>
      <c r="R3274" s="45"/>
      <c r="AO3274" s="34"/>
      <c r="AP3274" s="34"/>
      <c r="AQ3274" s="34"/>
      <c r="AR3274" s="34"/>
    </row>
    <row r="3275" spans="10:44" x14ac:dyDescent="0.25">
      <c r="J3275" s="45"/>
      <c r="K3275" s="45"/>
      <c r="L3275" s="45"/>
      <c r="M3275" s="45"/>
      <c r="N3275" s="45"/>
      <c r="O3275" s="45"/>
      <c r="P3275" s="45"/>
      <c r="Q3275" s="45"/>
      <c r="R3275" s="45"/>
      <c r="AO3275" s="34"/>
      <c r="AP3275" s="34"/>
      <c r="AQ3275" s="34"/>
      <c r="AR3275" s="34"/>
    </row>
    <row r="3276" spans="10:44" x14ac:dyDescent="0.25">
      <c r="J3276" s="45"/>
      <c r="K3276" s="45"/>
      <c r="L3276" s="45"/>
      <c r="M3276" s="45"/>
      <c r="N3276" s="45"/>
      <c r="O3276" s="45"/>
      <c r="P3276" s="45"/>
      <c r="Q3276" s="45"/>
      <c r="R3276" s="45"/>
      <c r="AO3276" s="34"/>
      <c r="AP3276" s="34"/>
      <c r="AQ3276" s="34"/>
      <c r="AR3276" s="34"/>
    </row>
    <row r="3277" spans="10:44" x14ac:dyDescent="0.25">
      <c r="J3277" s="45"/>
      <c r="K3277" s="45"/>
      <c r="L3277" s="45"/>
      <c r="M3277" s="45"/>
      <c r="N3277" s="45"/>
      <c r="O3277" s="45"/>
      <c r="P3277" s="45"/>
      <c r="Q3277" s="45"/>
      <c r="R3277" s="45"/>
      <c r="AO3277" s="34"/>
      <c r="AP3277" s="34"/>
      <c r="AQ3277" s="34"/>
      <c r="AR3277" s="34"/>
    </row>
    <row r="3278" spans="10:44" x14ac:dyDescent="0.25">
      <c r="J3278" s="45"/>
      <c r="K3278" s="45"/>
      <c r="L3278" s="45"/>
      <c r="M3278" s="45"/>
      <c r="N3278" s="45"/>
      <c r="O3278" s="45"/>
      <c r="P3278" s="45"/>
      <c r="Q3278" s="45"/>
      <c r="R3278" s="45"/>
      <c r="AO3278" s="34"/>
      <c r="AP3278" s="34"/>
      <c r="AQ3278" s="34"/>
      <c r="AR3278" s="34"/>
    </row>
    <row r="3279" spans="10:44" x14ac:dyDescent="0.25">
      <c r="J3279" s="45"/>
      <c r="K3279" s="45"/>
      <c r="L3279" s="45"/>
      <c r="M3279" s="45"/>
      <c r="N3279" s="45"/>
      <c r="O3279" s="45"/>
      <c r="P3279" s="45"/>
      <c r="Q3279" s="45"/>
      <c r="R3279" s="45"/>
      <c r="AO3279" s="34"/>
      <c r="AP3279" s="34"/>
      <c r="AQ3279" s="34"/>
      <c r="AR3279" s="34"/>
    </row>
    <row r="3280" spans="10:44" x14ac:dyDescent="0.25">
      <c r="J3280" s="45"/>
      <c r="K3280" s="45"/>
      <c r="L3280" s="45"/>
      <c r="M3280" s="45"/>
      <c r="N3280" s="45"/>
      <c r="O3280" s="45"/>
      <c r="P3280" s="45"/>
      <c r="Q3280" s="45"/>
      <c r="R3280" s="45"/>
      <c r="AO3280" s="34"/>
      <c r="AP3280" s="34"/>
      <c r="AQ3280" s="34"/>
      <c r="AR3280" s="34"/>
    </row>
    <row r="3281" spans="10:44" x14ac:dyDescent="0.25">
      <c r="J3281" s="45"/>
      <c r="K3281" s="45"/>
      <c r="L3281" s="45"/>
      <c r="M3281" s="45"/>
      <c r="N3281" s="45"/>
      <c r="O3281" s="45"/>
      <c r="P3281" s="45"/>
      <c r="Q3281" s="45"/>
      <c r="R3281" s="45"/>
      <c r="AO3281" s="34"/>
      <c r="AP3281" s="34"/>
      <c r="AQ3281" s="34"/>
      <c r="AR3281" s="34"/>
    </row>
    <row r="3282" spans="10:44" x14ac:dyDescent="0.25">
      <c r="J3282" s="45"/>
      <c r="K3282" s="45"/>
      <c r="L3282" s="45"/>
      <c r="M3282" s="45"/>
      <c r="N3282" s="45"/>
      <c r="O3282" s="45"/>
      <c r="P3282" s="45"/>
      <c r="Q3282" s="45"/>
      <c r="R3282" s="45"/>
      <c r="AO3282" s="34"/>
      <c r="AP3282" s="34"/>
      <c r="AQ3282" s="34"/>
      <c r="AR3282" s="34"/>
    </row>
    <row r="3283" spans="10:44" x14ac:dyDescent="0.25">
      <c r="J3283" s="45"/>
      <c r="K3283" s="45"/>
      <c r="L3283" s="45"/>
      <c r="M3283" s="45"/>
      <c r="N3283" s="45"/>
      <c r="O3283" s="45"/>
      <c r="P3283" s="45"/>
      <c r="Q3283" s="45"/>
      <c r="R3283" s="45"/>
      <c r="AO3283" s="34"/>
      <c r="AP3283" s="34"/>
      <c r="AQ3283" s="34"/>
      <c r="AR3283" s="34"/>
    </row>
    <row r="3284" spans="10:44" x14ac:dyDescent="0.25">
      <c r="J3284" s="45"/>
      <c r="K3284" s="45"/>
      <c r="L3284" s="45"/>
      <c r="M3284" s="45"/>
      <c r="N3284" s="45"/>
      <c r="O3284" s="45"/>
      <c r="P3284" s="45"/>
      <c r="Q3284" s="45"/>
      <c r="R3284" s="45"/>
      <c r="AO3284" s="34"/>
      <c r="AP3284" s="34"/>
      <c r="AQ3284" s="34"/>
      <c r="AR3284" s="34"/>
    </row>
    <row r="3285" spans="10:44" x14ac:dyDescent="0.25">
      <c r="J3285" s="45"/>
      <c r="K3285" s="45"/>
      <c r="L3285" s="45"/>
      <c r="M3285" s="45"/>
      <c r="N3285" s="45"/>
      <c r="O3285" s="45"/>
      <c r="P3285" s="45"/>
      <c r="Q3285" s="45"/>
      <c r="R3285" s="45"/>
      <c r="AO3285" s="34"/>
      <c r="AP3285" s="34"/>
      <c r="AQ3285" s="34"/>
      <c r="AR3285" s="34"/>
    </row>
    <row r="3286" spans="10:44" x14ac:dyDescent="0.25">
      <c r="J3286" s="45"/>
      <c r="K3286" s="45"/>
      <c r="L3286" s="45"/>
      <c r="M3286" s="45"/>
      <c r="N3286" s="45"/>
      <c r="O3286" s="45"/>
      <c r="P3286" s="45"/>
      <c r="Q3286" s="45"/>
      <c r="R3286" s="45"/>
      <c r="AO3286" s="34"/>
      <c r="AP3286" s="34"/>
      <c r="AQ3286" s="34"/>
      <c r="AR3286" s="34"/>
    </row>
    <row r="3287" spans="10:44" x14ac:dyDescent="0.25">
      <c r="J3287" s="45"/>
      <c r="K3287" s="45"/>
      <c r="L3287" s="45"/>
      <c r="M3287" s="45"/>
      <c r="N3287" s="45"/>
      <c r="O3287" s="45"/>
      <c r="P3287" s="45"/>
      <c r="Q3287" s="45"/>
      <c r="R3287" s="45"/>
      <c r="AO3287" s="34"/>
      <c r="AP3287" s="34"/>
      <c r="AQ3287" s="34"/>
      <c r="AR3287" s="34"/>
    </row>
    <row r="3288" spans="10:44" x14ac:dyDescent="0.25">
      <c r="J3288" s="45"/>
      <c r="K3288" s="45"/>
      <c r="L3288" s="45"/>
      <c r="M3288" s="45"/>
      <c r="N3288" s="45"/>
      <c r="O3288" s="45"/>
      <c r="P3288" s="45"/>
      <c r="Q3288" s="45"/>
      <c r="R3288" s="45"/>
      <c r="AO3288" s="34"/>
      <c r="AP3288" s="34"/>
      <c r="AQ3288" s="34"/>
      <c r="AR3288" s="34"/>
    </row>
    <row r="3289" spans="10:44" x14ac:dyDescent="0.25">
      <c r="J3289" s="45"/>
      <c r="K3289" s="45"/>
      <c r="L3289" s="45"/>
      <c r="M3289" s="45"/>
      <c r="N3289" s="45"/>
      <c r="O3289" s="45"/>
      <c r="P3289" s="45"/>
      <c r="Q3289" s="45"/>
      <c r="R3289" s="45"/>
      <c r="AO3289" s="34"/>
      <c r="AP3289" s="34"/>
      <c r="AQ3289" s="34"/>
      <c r="AR3289" s="34"/>
    </row>
    <row r="3290" spans="10:44" x14ac:dyDescent="0.25">
      <c r="J3290" s="45"/>
      <c r="K3290" s="45"/>
      <c r="L3290" s="45"/>
      <c r="M3290" s="45"/>
      <c r="N3290" s="45"/>
      <c r="O3290" s="45"/>
      <c r="P3290" s="45"/>
      <c r="Q3290" s="45"/>
      <c r="R3290" s="45"/>
      <c r="AO3290" s="34"/>
      <c r="AP3290" s="34"/>
      <c r="AQ3290" s="34"/>
      <c r="AR3290" s="34"/>
    </row>
    <row r="3291" spans="10:44" x14ac:dyDescent="0.25">
      <c r="J3291" s="45"/>
      <c r="K3291" s="45"/>
      <c r="L3291" s="45"/>
      <c r="M3291" s="45"/>
      <c r="N3291" s="45"/>
      <c r="O3291" s="45"/>
      <c r="P3291" s="45"/>
      <c r="Q3291" s="45"/>
      <c r="R3291" s="45"/>
      <c r="AO3291" s="34"/>
      <c r="AP3291" s="34"/>
      <c r="AQ3291" s="34"/>
      <c r="AR3291" s="34"/>
    </row>
    <row r="3292" spans="10:44" x14ac:dyDescent="0.25">
      <c r="J3292" s="45"/>
      <c r="K3292" s="45"/>
      <c r="L3292" s="45"/>
      <c r="M3292" s="45"/>
      <c r="N3292" s="45"/>
      <c r="O3292" s="45"/>
      <c r="P3292" s="45"/>
      <c r="Q3292" s="45"/>
      <c r="R3292" s="45"/>
      <c r="AO3292" s="34"/>
      <c r="AP3292" s="34"/>
      <c r="AQ3292" s="34"/>
      <c r="AR3292" s="34"/>
    </row>
    <row r="3293" spans="10:44" x14ac:dyDescent="0.25">
      <c r="J3293" s="45"/>
      <c r="K3293" s="45"/>
      <c r="L3293" s="45"/>
      <c r="M3293" s="45"/>
      <c r="N3293" s="45"/>
      <c r="O3293" s="45"/>
      <c r="P3293" s="45"/>
      <c r="Q3293" s="45"/>
      <c r="R3293" s="45"/>
      <c r="AO3293" s="34"/>
      <c r="AP3293" s="34"/>
      <c r="AQ3293" s="34"/>
      <c r="AR3293" s="34"/>
    </row>
    <row r="3294" spans="10:44" x14ac:dyDescent="0.25">
      <c r="J3294" s="45"/>
      <c r="K3294" s="45"/>
      <c r="L3294" s="45"/>
      <c r="M3294" s="45"/>
      <c r="N3294" s="45"/>
      <c r="O3294" s="45"/>
      <c r="P3294" s="45"/>
      <c r="Q3294" s="45"/>
      <c r="R3294" s="45"/>
      <c r="AO3294" s="34"/>
      <c r="AP3294" s="34"/>
      <c r="AQ3294" s="34"/>
      <c r="AR3294" s="34"/>
    </row>
    <row r="3295" spans="10:44" x14ac:dyDescent="0.25">
      <c r="J3295" s="45"/>
      <c r="K3295" s="45"/>
      <c r="L3295" s="45"/>
      <c r="M3295" s="45"/>
      <c r="N3295" s="45"/>
      <c r="O3295" s="45"/>
      <c r="P3295" s="45"/>
      <c r="Q3295" s="45"/>
      <c r="R3295" s="45"/>
      <c r="AO3295" s="34"/>
      <c r="AP3295" s="34"/>
      <c r="AQ3295" s="34"/>
      <c r="AR3295" s="34"/>
    </row>
    <row r="3296" spans="10:44" x14ac:dyDescent="0.25">
      <c r="J3296" s="45"/>
      <c r="K3296" s="45"/>
      <c r="L3296" s="45"/>
      <c r="M3296" s="45"/>
      <c r="N3296" s="45"/>
      <c r="O3296" s="45"/>
      <c r="P3296" s="45"/>
      <c r="Q3296" s="45"/>
      <c r="R3296" s="45"/>
      <c r="AO3296" s="34"/>
      <c r="AP3296" s="34"/>
      <c r="AQ3296" s="34"/>
      <c r="AR3296" s="34"/>
    </row>
    <row r="3297" spans="10:44" x14ac:dyDescent="0.25">
      <c r="J3297" s="45"/>
      <c r="K3297" s="45"/>
      <c r="L3297" s="45"/>
      <c r="M3297" s="45"/>
      <c r="N3297" s="45"/>
      <c r="O3297" s="45"/>
      <c r="P3297" s="45"/>
      <c r="Q3297" s="45"/>
      <c r="R3297" s="45"/>
      <c r="AO3297" s="34"/>
      <c r="AP3297" s="34"/>
      <c r="AQ3297" s="34"/>
      <c r="AR3297" s="34"/>
    </row>
    <row r="3298" spans="10:44" x14ac:dyDescent="0.25">
      <c r="J3298" s="45"/>
      <c r="K3298" s="45"/>
      <c r="L3298" s="45"/>
      <c r="M3298" s="45"/>
      <c r="N3298" s="45"/>
      <c r="O3298" s="45"/>
      <c r="P3298" s="45"/>
      <c r="Q3298" s="45"/>
      <c r="R3298" s="45"/>
      <c r="AO3298" s="34"/>
      <c r="AP3298" s="34"/>
      <c r="AQ3298" s="34"/>
      <c r="AR3298" s="34"/>
    </row>
    <row r="3299" spans="10:44" x14ac:dyDescent="0.25">
      <c r="J3299" s="45"/>
      <c r="K3299" s="45"/>
      <c r="L3299" s="45"/>
      <c r="M3299" s="45"/>
      <c r="N3299" s="45"/>
      <c r="O3299" s="45"/>
      <c r="P3299" s="45"/>
      <c r="Q3299" s="45"/>
      <c r="R3299" s="45"/>
      <c r="AO3299" s="34"/>
      <c r="AP3299" s="34"/>
      <c r="AQ3299" s="34"/>
      <c r="AR3299" s="34"/>
    </row>
    <row r="3300" spans="10:44" x14ac:dyDescent="0.25">
      <c r="J3300" s="45"/>
      <c r="K3300" s="45"/>
      <c r="L3300" s="45"/>
      <c r="M3300" s="45"/>
      <c r="N3300" s="45"/>
      <c r="O3300" s="45"/>
      <c r="P3300" s="45"/>
      <c r="Q3300" s="45"/>
      <c r="R3300" s="45"/>
      <c r="AO3300" s="34"/>
      <c r="AP3300" s="34"/>
      <c r="AQ3300" s="34"/>
      <c r="AR3300" s="34"/>
    </row>
    <row r="3301" spans="10:44" x14ac:dyDescent="0.25">
      <c r="J3301" s="45"/>
      <c r="K3301" s="45"/>
      <c r="L3301" s="45"/>
      <c r="M3301" s="45"/>
      <c r="N3301" s="45"/>
      <c r="O3301" s="45"/>
      <c r="P3301" s="45"/>
      <c r="Q3301" s="45"/>
      <c r="R3301" s="45"/>
      <c r="AO3301" s="34"/>
      <c r="AP3301" s="34"/>
      <c r="AQ3301" s="34"/>
      <c r="AR3301" s="34"/>
    </row>
    <row r="3302" spans="10:44" x14ac:dyDescent="0.25">
      <c r="J3302" s="45"/>
      <c r="K3302" s="45"/>
      <c r="L3302" s="45"/>
      <c r="M3302" s="45"/>
      <c r="N3302" s="45"/>
      <c r="O3302" s="45"/>
      <c r="P3302" s="45"/>
      <c r="Q3302" s="45"/>
      <c r="R3302" s="45"/>
      <c r="AO3302" s="34"/>
      <c r="AP3302" s="34"/>
      <c r="AQ3302" s="34"/>
      <c r="AR3302" s="34"/>
    </row>
    <row r="3303" spans="10:44" x14ac:dyDescent="0.25">
      <c r="J3303" s="45"/>
      <c r="K3303" s="45"/>
      <c r="L3303" s="45"/>
      <c r="M3303" s="45"/>
      <c r="N3303" s="45"/>
      <c r="O3303" s="45"/>
      <c r="P3303" s="45"/>
      <c r="Q3303" s="45"/>
      <c r="R3303" s="45"/>
      <c r="AO3303" s="34"/>
      <c r="AP3303" s="34"/>
      <c r="AQ3303" s="34"/>
      <c r="AR3303" s="34"/>
    </row>
    <row r="3304" spans="10:44" x14ac:dyDescent="0.25">
      <c r="J3304" s="45"/>
      <c r="K3304" s="45"/>
      <c r="L3304" s="45"/>
      <c r="M3304" s="45"/>
      <c r="N3304" s="45"/>
      <c r="O3304" s="45"/>
      <c r="P3304" s="45"/>
      <c r="Q3304" s="45"/>
      <c r="R3304" s="45"/>
      <c r="AO3304" s="34"/>
      <c r="AP3304" s="34"/>
      <c r="AQ3304" s="34"/>
      <c r="AR3304" s="34"/>
    </row>
    <row r="3305" spans="10:44" x14ac:dyDescent="0.25">
      <c r="J3305" s="45"/>
      <c r="K3305" s="45"/>
      <c r="L3305" s="45"/>
      <c r="M3305" s="45"/>
      <c r="N3305" s="45"/>
      <c r="O3305" s="45"/>
      <c r="P3305" s="45"/>
      <c r="Q3305" s="45"/>
      <c r="R3305" s="45"/>
      <c r="AO3305" s="34"/>
      <c r="AP3305" s="34"/>
      <c r="AQ3305" s="34"/>
      <c r="AR3305" s="34"/>
    </row>
    <row r="3306" spans="10:44" x14ac:dyDescent="0.25">
      <c r="J3306" s="45"/>
      <c r="K3306" s="45"/>
      <c r="L3306" s="45"/>
      <c r="M3306" s="45"/>
      <c r="N3306" s="45"/>
      <c r="O3306" s="45"/>
      <c r="P3306" s="45"/>
      <c r="Q3306" s="45"/>
      <c r="R3306" s="45"/>
      <c r="AO3306" s="34"/>
      <c r="AP3306" s="34"/>
      <c r="AQ3306" s="34"/>
      <c r="AR3306" s="34"/>
    </row>
    <row r="3307" spans="10:44" x14ac:dyDescent="0.25">
      <c r="J3307" s="45"/>
      <c r="K3307" s="45"/>
      <c r="L3307" s="45"/>
      <c r="M3307" s="45"/>
      <c r="N3307" s="45"/>
      <c r="O3307" s="45"/>
      <c r="P3307" s="45"/>
      <c r="Q3307" s="45"/>
      <c r="R3307" s="45"/>
      <c r="AO3307" s="34"/>
      <c r="AP3307" s="34"/>
      <c r="AQ3307" s="34"/>
      <c r="AR3307" s="34"/>
    </row>
    <row r="3308" spans="10:44" x14ac:dyDescent="0.25">
      <c r="J3308" s="45"/>
      <c r="K3308" s="45"/>
      <c r="L3308" s="45"/>
      <c r="M3308" s="45"/>
      <c r="N3308" s="45"/>
      <c r="O3308" s="45"/>
      <c r="P3308" s="45"/>
      <c r="Q3308" s="45"/>
      <c r="R3308" s="45"/>
      <c r="AO3308" s="34"/>
      <c r="AP3308" s="34"/>
      <c r="AQ3308" s="34"/>
      <c r="AR3308" s="34"/>
    </row>
    <row r="3309" spans="10:44" x14ac:dyDescent="0.25">
      <c r="J3309" s="45"/>
      <c r="K3309" s="45"/>
      <c r="L3309" s="45"/>
      <c r="M3309" s="45"/>
      <c r="N3309" s="45"/>
      <c r="O3309" s="45"/>
      <c r="P3309" s="45"/>
      <c r="Q3309" s="45"/>
      <c r="R3309" s="45"/>
      <c r="AO3309" s="34"/>
      <c r="AP3309" s="34"/>
      <c r="AQ3309" s="34"/>
      <c r="AR3309" s="34"/>
    </row>
    <row r="3310" spans="10:44" x14ac:dyDescent="0.25">
      <c r="J3310" s="45"/>
      <c r="K3310" s="45"/>
      <c r="L3310" s="45"/>
      <c r="M3310" s="45"/>
      <c r="N3310" s="45"/>
      <c r="O3310" s="45"/>
      <c r="P3310" s="45"/>
      <c r="Q3310" s="45"/>
      <c r="R3310" s="45"/>
      <c r="AO3310" s="34"/>
      <c r="AP3310" s="34"/>
      <c r="AQ3310" s="34"/>
      <c r="AR3310" s="34"/>
    </row>
    <row r="3311" spans="10:44" x14ac:dyDescent="0.25">
      <c r="J3311" s="45"/>
      <c r="K3311" s="45"/>
      <c r="L3311" s="45"/>
      <c r="M3311" s="45"/>
      <c r="N3311" s="45"/>
      <c r="O3311" s="45"/>
      <c r="P3311" s="45"/>
      <c r="Q3311" s="45"/>
      <c r="R3311" s="45"/>
      <c r="AO3311" s="34"/>
      <c r="AP3311" s="34"/>
      <c r="AQ3311" s="34"/>
      <c r="AR3311" s="34"/>
    </row>
    <row r="3312" spans="10:44" x14ac:dyDescent="0.25">
      <c r="J3312" s="45"/>
      <c r="K3312" s="45"/>
      <c r="L3312" s="45"/>
      <c r="M3312" s="45"/>
      <c r="N3312" s="45"/>
      <c r="O3312" s="45"/>
      <c r="P3312" s="45"/>
      <c r="Q3312" s="45"/>
      <c r="R3312" s="45"/>
      <c r="AO3312" s="34"/>
      <c r="AP3312" s="34"/>
      <c r="AQ3312" s="34"/>
      <c r="AR3312" s="34"/>
    </row>
    <row r="3313" spans="10:44" x14ac:dyDescent="0.25">
      <c r="J3313" s="45"/>
      <c r="K3313" s="45"/>
      <c r="L3313" s="45"/>
      <c r="M3313" s="45"/>
      <c r="N3313" s="45"/>
      <c r="O3313" s="45"/>
      <c r="P3313" s="45"/>
      <c r="Q3313" s="45"/>
      <c r="R3313" s="45"/>
      <c r="AO3313" s="34"/>
      <c r="AP3313" s="34"/>
      <c r="AQ3313" s="34"/>
      <c r="AR3313" s="34"/>
    </row>
    <row r="3314" spans="10:44" x14ac:dyDescent="0.25">
      <c r="J3314" s="45"/>
      <c r="K3314" s="45"/>
      <c r="L3314" s="45"/>
      <c r="M3314" s="45"/>
      <c r="N3314" s="45"/>
      <c r="O3314" s="45"/>
      <c r="P3314" s="45"/>
      <c r="Q3314" s="45"/>
      <c r="R3314" s="45"/>
      <c r="AO3314" s="34"/>
      <c r="AP3314" s="34"/>
      <c r="AQ3314" s="34"/>
      <c r="AR3314" s="34"/>
    </row>
    <row r="3315" spans="10:44" x14ac:dyDescent="0.25">
      <c r="J3315" s="45"/>
      <c r="K3315" s="45"/>
      <c r="L3315" s="45"/>
      <c r="M3315" s="45"/>
      <c r="N3315" s="45"/>
      <c r="O3315" s="45"/>
      <c r="P3315" s="45"/>
      <c r="Q3315" s="45"/>
      <c r="R3315" s="45"/>
      <c r="AO3315" s="34"/>
      <c r="AP3315" s="34"/>
      <c r="AQ3315" s="34"/>
      <c r="AR3315" s="34"/>
    </row>
    <row r="3316" spans="10:44" x14ac:dyDescent="0.25">
      <c r="J3316" s="45"/>
      <c r="K3316" s="45"/>
      <c r="L3316" s="45"/>
      <c r="M3316" s="45"/>
      <c r="N3316" s="45"/>
      <c r="O3316" s="45"/>
      <c r="P3316" s="45"/>
      <c r="Q3316" s="45"/>
      <c r="R3316" s="45"/>
      <c r="AO3316" s="34"/>
      <c r="AP3316" s="34"/>
      <c r="AQ3316" s="34"/>
      <c r="AR3316" s="34"/>
    </row>
    <row r="3317" spans="10:44" x14ac:dyDescent="0.25">
      <c r="J3317" s="45"/>
      <c r="K3317" s="45"/>
      <c r="L3317" s="45"/>
      <c r="M3317" s="45"/>
      <c r="N3317" s="45"/>
      <c r="O3317" s="45"/>
      <c r="P3317" s="45"/>
      <c r="Q3317" s="45"/>
      <c r="R3317" s="45"/>
      <c r="AO3317" s="34"/>
      <c r="AP3317" s="34"/>
      <c r="AQ3317" s="34"/>
      <c r="AR3317" s="34"/>
    </row>
    <row r="3318" spans="10:44" x14ac:dyDescent="0.25">
      <c r="J3318" s="45"/>
      <c r="K3318" s="45"/>
      <c r="L3318" s="45"/>
      <c r="M3318" s="45"/>
      <c r="N3318" s="45"/>
      <c r="O3318" s="45"/>
      <c r="P3318" s="45"/>
      <c r="Q3318" s="45"/>
      <c r="R3318" s="45"/>
      <c r="AO3318" s="34"/>
      <c r="AP3318" s="34"/>
      <c r="AQ3318" s="34"/>
      <c r="AR3318" s="34"/>
    </row>
    <row r="3319" spans="10:44" x14ac:dyDescent="0.25">
      <c r="J3319" s="45"/>
      <c r="K3319" s="45"/>
      <c r="L3319" s="45"/>
      <c r="M3319" s="45"/>
      <c r="N3319" s="45"/>
      <c r="O3319" s="45"/>
      <c r="P3319" s="45"/>
      <c r="Q3319" s="45"/>
      <c r="R3319" s="45"/>
      <c r="AO3319" s="34"/>
      <c r="AP3319" s="34"/>
      <c r="AQ3319" s="34"/>
      <c r="AR3319" s="34"/>
    </row>
    <row r="3320" spans="10:44" x14ac:dyDescent="0.25">
      <c r="J3320" s="45"/>
      <c r="K3320" s="45"/>
      <c r="L3320" s="45"/>
      <c r="M3320" s="45"/>
      <c r="N3320" s="45"/>
      <c r="O3320" s="45"/>
      <c r="P3320" s="45"/>
      <c r="Q3320" s="45"/>
      <c r="R3320" s="45"/>
      <c r="AO3320" s="34"/>
      <c r="AP3320" s="34"/>
      <c r="AQ3320" s="34"/>
      <c r="AR3320" s="34"/>
    </row>
    <row r="3321" spans="10:44" x14ac:dyDescent="0.25">
      <c r="J3321" s="45"/>
      <c r="K3321" s="45"/>
      <c r="L3321" s="45"/>
      <c r="M3321" s="45"/>
      <c r="N3321" s="45"/>
      <c r="O3321" s="45"/>
      <c r="P3321" s="45"/>
      <c r="Q3321" s="45"/>
      <c r="R3321" s="45"/>
      <c r="AO3321" s="34"/>
      <c r="AP3321" s="34"/>
      <c r="AQ3321" s="34"/>
      <c r="AR3321" s="34"/>
    </row>
    <row r="3322" spans="10:44" x14ac:dyDescent="0.25">
      <c r="J3322" s="45"/>
      <c r="K3322" s="45"/>
      <c r="L3322" s="45"/>
      <c r="M3322" s="45"/>
      <c r="N3322" s="45"/>
      <c r="O3322" s="45"/>
      <c r="P3322" s="45"/>
      <c r="Q3322" s="45"/>
      <c r="R3322" s="45"/>
      <c r="AO3322" s="34"/>
      <c r="AP3322" s="34"/>
      <c r="AQ3322" s="34"/>
      <c r="AR3322" s="34"/>
    </row>
    <row r="3323" spans="10:44" x14ac:dyDescent="0.25">
      <c r="J3323" s="45"/>
      <c r="K3323" s="45"/>
      <c r="L3323" s="45"/>
      <c r="M3323" s="45"/>
      <c r="N3323" s="45"/>
      <c r="O3323" s="45"/>
      <c r="P3323" s="45"/>
      <c r="Q3323" s="45"/>
      <c r="R3323" s="45"/>
      <c r="AO3323" s="34"/>
      <c r="AP3323" s="34"/>
      <c r="AQ3323" s="34"/>
      <c r="AR3323" s="34"/>
    </row>
    <row r="3324" spans="10:44" x14ac:dyDescent="0.25">
      <c r="J3324" s="45"/>
      <c r="K3324" s="45"/>
      <c r="L3324" s="45"/>
      <c r="M3324" s="45"/>
      <c r="N3324" s="45"/>
      <c r="O3324" s="45"/>
      <c r="P3324" s="45"/>
      <c r="Q3324" s="45"/>
      <c r="R3324" s="45"/>
      <c r="AO3324" s="34"/>
      <c r="AP3324" s="34"/>
      <c r="AQ3324" s="34"/>
      <c r="AR3324" s="34"/>
    </row>
    <row r="3325" spans="10:44" x14ac:dyDescent="0.25">
      <c r="J3325" s="45"/>
      <c r="K3325" s="45"/>
      <c r="L3325" s="45"/>
      <c r="M3325" s="45"/>
      <c r="N3325" s="45"/>
      <c r="O3325" s="45"/>
      <c r="P3325" s="45"/>
      <c r="Q3325" s="45"/>
      <c r="R3325" s="45"/>
      <c r="AO3325" s="34"/>
      <c r="AP3325" s="34"/>
      <c r="AQ3325" s="34"/>
      <c r="AR3325" s="34"/>
    </row>
    <row r="3326" spans="10:44" x14ac:dyDescent="0.25">
      <c r="J3326" s="45"/>
      <c r="K3326" s="45"/>
      <c r="L3326" s="45"/>
      <c r="M3326" s="45"/>
      <c r="N3326" s="45"/>
      <c r="O3326" s="45"/>
      <c r="P3326" s="45"/>
      <c r="Q3326" s="45"/>
      <c r="R3326" s="45"/>
      <c r="AO3326" s="34"/>
      <c r="AP3326" s="34"/>
      <c r="AQ3326" s="34"/>
      <c r="AR3326" s="34"/>
    </row>
    <row r="3327" spans="10:44" x14ac:dyDescent="0.25">
      <c r="J3327" s="45"/>
      <c r="K3327" s="45"/>
      <c r="L3327" s="45"/>
      <c r="M3327" s="45"/>
      <c r="N3327" s="45"/>
      <c r="O3327" s="45"/>
      <c r="P3327" s="45"/>
      <c r="Q3327" s="45"/>
      <c r="R3327" s="45"/>
      <c r="AO3327" s="34"/>
      <c r="AP3327" s="34"/>
      <c r="AQ3327" s="34"/>
      <c r="AR3327" s="34"/>
    </row>
    <row r="3328" spans="10:44" x14ac:dyDescent="0.25">
      <c r="J3328" s="45"/>
      <c r="K3328" s="45"/>
      <c r="L3328" s="45"/>
      <c r="M3328" s="45"/>
      <c r="N3328" s="45"/>
      <c r="O3328" s="45"/>
      <c r="P3328" s="45"/>
      <c r="Q3328" s="45"/>
      <c r="R3328" s="45"/>
      <c r="AO3328" s="34"/>
      <c r="AP3328" s="34"/>
      <c r="AQ3328" s="34"/>
      <c r="AR3328" s="34"/>
    </row>
    <row r="3329" spans="10:44" x14ac:dyDescent="0.25">
      <c r="J3329" s="45"/>
      <c r="K3329" s="45"/>
      <c r="L3329" s="45"/>
      <c r="M3329" s="45"/>
      <c r="N3329" s="45"/>
      <c r="O3329" s="45"/>
      <c r="P3329" s="45"/>
      <c r="Q3329" s="45"/>
      <c r="R3329" s="45"/>
      <c r="AO3329" s="34"/>
      <c r="AP3329" s="34"/>
      <c r="AQ3329" s="34"/>
      <c r="AR3329" s="34"/>
    </row>
    <row r="3330" spans="10:44" x14ac:dyDescent="0.25">
      <c r="J3330" s="45"/>
      <c r="K3330" s="45"/>
      <c r="L3330" s="45"/>
      <c r="M3330" s="45"/>
      <c r="N3330" s="45"/>
      <c r="O3330" s="45"/>
      <c r="P3330" s="45"/>
      <c r="Q3330" s="45"/>
      <c r="R3330" s="45"/>
      <c r="AO3330" s="34"/>
      <c r="AP3330" s="34"/>
      <c r="AQ3330" s="34"/>
      <c r="AR3330" s="34"/>
    </row>
    <row r="3331" spans="10:44" x14ac:dyDescent="0.25">
      <c r="J3331" s="45"/>
      <c r="K3331" s="45"/>
      <c r="L3331" s="45"/>
      <c r="M3331" s="45"/>
      <c r="N3331" s="45"/>
      <c r="O3331" s="45"/>
      <c r="P3331" s="45"/>
      <c r="Q3331" s="45"/>
      <c r="R3331" s="45"/>
      <c r="AO3331" s="34"/>
      <c r="AP3331" s="34"/>
      <c r="AQ3331" s="34"/>
      <c r="AR3331" s="34"/>
    </row>
    <row r="3332" spans="10:44" x14ac:dyDescent="0.25">
      <c r="J3332" s="45"/>
      <c r="K3332" s="45"/>
      <c r="L3332" s="45"/>
      <c r="M3332" s="45"/>
      <c r="N3332" s="45"/>
      <c r="O3332" s="45"/>
      <c r="P3332" s="45"/>
      <c r="Q3332" s="45"/>
      <c r="R3332" s="45"/>
      <c r="AO3332" s="34"/>
      <c r="AP3332" s="34"/>
      <c r="AQ3332" s="34"/>
      <c r="AR3332" s="34"/>
    </row>
    <row r="3333" spans="10:44" x14ac:dyDescent="0.25">
      <c r="J3333" s="45"/>
      <c r="K3333" s="45"/>
      <c r="L3333" s="45"/>
      <c r="M3333" s="45"/>
      <c r="N3333" s="45"/>
      <c r="O3333" s="45"/>
      <c r="P3333" s="45"/>
      <c r="Q3333" s="45"/>
      <c r="R3333" s="45"/>
      <c r="AO3333" s="34"/>
      <c r="AP3333" s="34"/>
      <c r="AQ3333" s="34"/>
      <c r="AR3333" s="34"/>
    </row>
    <row r="3334" spans="10:44" x14ac:dyDescent="0.25">
      <c r="J3334" s="45"/>
      <c r="K3334" s="45"/>
      <c r="L3334" s="45"/>
      <c r="M3334" s="45"/>
      <c r="N3334" s="45"/>
      <c r="O3334" s="45"/>
      <c r="P3334" s="45"/>
      <c r="Q3334" s="45"/>
      <c r="R3334" s="45"/>
      <c r="AO3334" s="34"/>
      <c r="AP3334" s="34"/>
      <c r="AQ3334" s="34"/>
      <c r="AR3334" s="34"/>
    </row>
    <row r="3335" spans="10:44" x14ac:dyDescent="0.25">
      <c r="J3335" s="45"/>
      <c r="K3335" s="45"/>
      <c r="L3335" s="45"/>
      <c r="M3335" s="45"/>
      <c r="N3335" s="45"/>
      <c r="O3335" s="45"/>
      <c r="P3335" s="45"/>
      <c r="Q3335" s="45"/>
      <c r="R3335" s="45"/>
      <c r="AO3335" s="34"/>
      <c r="AP3335" s="34"/>
      <c r="AQ3335" s="34"/>
      <c r="AR3335" s="34"/>
    </row>
    <row r="3336" spans="10:44" x14ac:dyDescent="0.25">
      <c r="J3336" s="45"/>
      <c r="K3336" s="45"/>
      <c r="L3336" s="45"/>
      <c r="M3336" s="45"/>
      <c r="N3336" s="45"/>
      <c r="O3336" s="45"/>
      <c r="P3336" s="45"/>
      <c r="Q3336" s="45"/>
      <c r="R3336" s="45"/>
      <c r="AO3336" s="34"/>
      <c r="AP3336" s="34"/>
      <c r="AQ3336" s="34"/>
      <c r="AR3336" s="34"/>
    </row>
    <row r="3337" spans="10:44" x14ac:dyDescent="0.25">
      <c r="J3337" s="45"/>
      <c r="K3337" s="45"/>
      <c r="L3337" s="45"/>
      <c r="M3337" s="45"/>
      <c r="N3337" s="45"/>
      <c r="O3337" s="45"/>
      <c r="P3337" s="45"/>
      <c r="Q3337" s="45"/>
      <c r="R3337" s="45"/>
      <c r="AO3337" s="34"/>
      <c r="AP3337" s="34"/>
      <c r="AQ3337" s="34"/>
      <c r="AR3337" s="34"/>
    </row>
    <row r="3338" spans="10:44" x14ac:dyDescent="0.25">
      <c r="J3338" s="45"/>
      <c r="K3338" s="45"/>
      <c r="L3338" s="45"/>
      <c r="M3338" s="45"/>
      <c r="N3338" s="45"/>
      <c r="O3338" s="45"/>
      <c r="P3338" s="45"/>
      <c r="Q3338" s="45"/>
      <c r="R3338" s="45"/>
      <c r="AO3338" s="34"/>
      <c r="AP3338" s="34"/>
      <c r="AQ3338" s="34"/>
      <c r="AR3338" s="34"/>
    </row>
    <row r="3339" spans="10:44" x14ac:dyDescent="0.25">
      <c r="J3339" s="45"/>
      <c r="K3339" s="45"/>
      <c r="L3339" s="45"/>
      <c r="M3339" s="45"/>
      <c r="N3339" s="45"/>
      <c r="O3339" s="45"/>
      <c r="P3339" s="45"/>
      <c r="Q3339" s="45"/>
      <c r="R3339" s="45"/>
      <c r="AO3339" s="34"/>
      <c r="AP3339" s="34"/>
      <c r="AQ3339" s="34"/>
      <c r="AR3339" s="34"/>
    </row>
    <row r="3340" spans="10:44" x14ac:dyDescent="0.25">
      <c r="J3340" s="45"/>
      <c r="K3340" s="45"/>
      <c r="L3340" s="45"/>
      <c r="M3340" s="45"/>
      <c r="N3340" s="45"/>
      <c r="O3340" s="45"/>
      <c r="P3340" s="45"/>
      <c r="Q3340" s="45"/>
      <c r="R3340" s="45"/>
      <c r="AO3340" s="34"/>
      <c r="AP3340" s="34"/>
      <c r="AQ3340" s="34"/>
      <c r="AR3340" s="34"/>
    </row>
    <row r="3341" spans="10:44" x14ac:dyDescent="0.25">
      <c r="J3341" s="45"/>
      <c r="K3341" s="45"/>
      <c r="L3341" s="45"/>
      <c r="M3341" s="45"/>
      <c r="N3341" s="45"/>
      <c r="O3341" s="45"/>
      <c r="P3341" s="45"/>
      <c r="Q3341" s="45"/>
      <c r="R3341" s="45"/>
      <c r="AO3341" s="34"/>
      <c r="AP3341" s="34"/>
      <c r="AQ3341" s="34"/>
      <c r="AR3341" s="34"/>
    </row>
    <row r="3342" spans="10:44" x14ac:dyDescent="0.25">
      <c r="J3342" s="45"/>
      <c r="K3342" s="45"/>
      <c r="L3342" s="45"/>
      <c r="M3342" s="45"/>
      <c r="N3342" s="45"/>
      <c r="O3342" s="45"/>
      <c r="P3342" s="45"/>
      <c r="Q3342" s="45"/>
      <c r="R3342" s="45"/>
      <c r="AO3342" s="34"/>
      <c r="AP3342" s="34"/>
      <c r="AQ3342" s="34"/>
      <c r="AR3342" s="34"/>
    </row>
    <row r="3343" spans="10:44" x14ac:dyDescent="0.25">
      <c r="J3343" s="45"/>
      <c r="K3343" s="45"/>
      <c r="L3343" s="45"/>
      <c r="M3343" s="45"/>
      <c r="N3343" s="45"/>
      <c r="O3343" s="45"/>
      <c r="P3343" s="45"/>
      <c r="Q3343" s="45"/>
      <c r="R3343" s="45"/>
      <c r="AO3343" s="34"/>
      <c r="AP3343" s="34"/>
      <c r="AQ3343" s="34"/>
      <c r="AR3343" s="34"/>
    </row>
    <row r="3344" spans="10:44" x14ac:dyDescent="0.25">
      <c r="J3344" s="45"/>
      <c r="K3344" s="45"/>
      <c r="L3344" s="45"/>
      <c r="M3344" s="45"/>
      <c r="N3344" s="45"/>
      <c r="O3344" s="45"/>
      <c r="P3344" s="45"/>
      <c r="Q3344" s="45"/>
      <c r="R3344" s="45"/>
      <c r="AO3344" s="34"/>
      <c r="AP3344" s="34"/>
      <c r="AQ3344" s="34"/>
      <c r="AR3344" s="34"/>
    </row>
    <row r="3345" spans="10:44" x14ac:dyDescent="0.25">
      <c r="J3345" s="45"/>
      <c r="K3345" s="45"/>
      <c r="L3345" s="45"/>
      <c r="M3345" s="45"/>
      <c r="N3345" s="45"/>
      <c r="O3345" s="45"/>
      <c r="P3345" s="45"/>
      <c r="Q3345" s="45"/>
      <c r="R3345" s="45"/>
      <c r="AO3345" s="34"/>
      <c r="AP3345" s="34"/>
      <c r="AQ3345" s="34"/>
      <c r="AR3345" s="34"/>
    </row>
    <row r="3346" spans="10:44" x14ac:dyDescent="0.25">
      <c r="J3346" s="45"/>
      <c r="K3346" s="45"/>
      <c r="L3346" s="45"/>
      <c r="M3346" s="45"/>
      <c r="N3346" s="45"/>
      <c r="O3346" s="45"/>
      <c r="P3346" s="45"/>
      <c r="Q3346" s="45"/>
      <c r="R3346" s="45"/>
      <c r="AO3346" s="34"/>
      <c r="AP3346" s="34"/>
      <c r="AQ3346" s="34"/>
      <c r="AR3346" s="34"/>
    </row>
    <row r="3347" spans="10:44" x14ac:dyDescent="0.25">
      <c r="J3347" s="45"/>
      <c r="K3347" s="45"/>
      <c r="L3347" s="45"/>
      <c r="M3347" s="45"/>
      <c r="N3347" s="45"/>
      <c r="O3347" s="45"/>
      <c r="P3347" s="45"/>
      <c r="Q3347" s="45"/>
      <c r="R3347" s="45"/>
      <c r="AO3347" s="34"/>
      <c r="AP3347" s="34"/>
      <c r="AQ3347" s="34"/>
      <c r="AR3347" s="34"/>
    </row>
    <row r="3348" spans="10:44" x14ac:dyDescent="0.25">
      <c r="J3348" s="45"/>
      <c r="K3348" s="45"/>
      <c r="L3348" s="45"/>
      <c r="M3348" s="45"/>
      <c r="N3348" s="45"/>
      <c r="O3348" s="45"/>
      <c r="P3348" s="45"/>
      <c r="Q3348" s="45"/>
      <c r="R3348" s="45"/>
      <c r="AO3348" s="34"/>
      <c r="AP3348" s="34"/>
      <c r="AQ3348" s="34"/>
      <c r="AR3348" s="34"/>
    </row>
    <row r="3349" spans="10:44" x14ac:dyDescent="0.25">
      <c r="J3349" s="45"/>
      <c r="K3349" s="45"/>
      <c r="L3349" s="45"/>
      <c r="M3349" s="45"/>
      <c r="N3349" s="45"/>
      <c r="O3349" s="45"/>
      <c r="P3349" s="45"/>
      <c r="Q3349" s="45"/>
      <c r="R3349" s="45"/>
      <c r="AO3349" s="34"/>
      <c r="AP3349" s="34"/>
      <c r="AQ3349" s="34"/>
      <c r="AR3349" s="34"/>
    </row>
    <row r="3350" spans="10:44" x14ac:dyDescent="0.25">
      <c r="J3350" s="45"/>
      <c r="K3350" s="45"/>
      <c r="L3350" s="45"/>
      <c r="M3350" s="45"/>
      <c r="N3350" s="45"/>
      <c r="O3350" s="45"/>
      <c r="P3350" s="45"/>
      <c r="Q3350" s="45"/>
      <c r="R3350" s="45"/>
      <c r="AO3350" s="34"/>
      <c r="AP3350" s="34"/>
      <c r="AQ3350" s="34"/>
      <c r="AR3350" s="34"/>
    </row>
    <row r="3351" spans="10:44" x14ac:dyDescent="0.25">
      <c r="J3351" s="45"/>
      <c r="K3351" s="45"/>
      <c r="L3351" s="45"/>
      <c r="M3351" s="45"/>
      <c r="N3351" s="45"/>
      <c r="O3351" s="45"/>
      <c r="P3351" s="45"/>
      <c r="Q3351" s="45"/>
      <c r="R3351" s="45"/>
      <c r="AO3351" s="34"/>
      <c r="AP3351" s="34"/>
      <c r="AQ3351" s="34"/>
      <c r="AR3351" s="34"/>
    </row>
    <row r="3352" spans="10:44" x14ac:dyDescent="0.25">
      <c r="J3352" s="45"/>
      <c r="K3352" s="45"/>
      <c r="L3352" s="45"/>
      <c r="M3352" s="45"/>
      <c r="N3352" s="45"/>
      <c r="O3352" s="45"/>
      <c r="P3352" s="45"/>
      <c r="Q3352" s="45"/>
      <c r="R3352" s="45"/>
      <c r="AO3352" s="34"/>
      <c r="AP3352" s="34"/>
      <c r="AQ3352" s="34"/>
      <c r="AR3352" s="34"/>
    </row>
    <row r="3353" spans="10:44" x14ac:dyDescent="0.25">
      <c r="J3353" s="45"/>
      <c r="K3353" s="45"/>
      <c r="L3353" s="45"/>
      <c r="M3353" s="45"/>
      <c r="N3353" s="45"/>
      <c r="O3353" s="45"/>
      <c r="P3353" s="45"/>
      <c r="Q3353" s="45"/>
      <c r="R3353" s="45"/>
      <c r="AO3353" s="34"/>
      <c r="AP3353" s="34"/>
      <c r="AQ3353" s="34"/>
      <c r="AR3353" s="34"/>
    </row>
    <row r="3354" spans="10:44" x14ac:dyDescent="0.25">
      <c r="J3354" s="45"/>
      <c r="K3354" s="45"/>
      <c r="L3354" s="45"/>
      <c r="M3354" s="45"/>
      <c r="N3354" s="45"/>
      <c r="O3354" s="45"/>
      <c r="P3354" s="45"/>
      <c r="Q3354" s="45"/>
      <c r="R3354" s="45"/>
      <c r="AO3354" s="34"/>
      <c r="AP3354" s="34"/>
      <c r="AQ3354" s="34"/>
      <c r="AR3354" s="34"/>
    </row>
    <row r="3355" spans="10:44" x14ac:dyDescent="0.25">
      <c r="J3355" s="45"/>
      <c r="K3355" s="45"/>
      <c r="L3355" s="45"/>
      <c r="M3355" s="45"/>
      <c r="N3355" s="45"/>
      <c r="O3355" s="45"/>
      <c r="P3355" s="45"/>
      <c r="Q3355" s="45"/>
      <c r="R3355" s="45"/>
      <c r="AO3355" s="34"/>
      <c r="AP3355" s="34"/>
      <c r="AQ3355" s="34"/>
      <c r="AR3355" s="34"/>
    </row>
    <row r="3356" spans="10:44" x14ac:dyDescent="0.25">
      <c r="J3356" s="45"/>
      <c r="K3356" s="45"/>
      <c r="L3356" s="45"/>
      <c r="M3356" s="45"/>
      <c r="N3356" s="45"/>
      <c r="O3356" s="45"/>
      <c r="P3356" s="45"/>
      <c r="Q3356" s="45"/>
      <c r="R3356" s="45"/>
      <c r="AO3356" s="34"/>
      <c r="AP3356" s="34"/>
      <c r="AQ3356" s="34"/>
      <c r="AR3356" s="34"/>
    </row>
    <row r="3357" spans="10:44" x14ac:dyDescent="0.25">
      <c r="J3357" s="45"/>
      <c r="K3357" s="45"/>
      <c r="L3357" s="45"/>
      <c r="M3357" s="45"/>
      <c r="N3357" s="45"/>
      <c r="O3357" s="45"/>
      <c r="P3357" s="45"/>
      <c r="Q3357" s="45"/>
      <c r="R3357" s="45"/>
      <c r="AO3357" s="34"/>
      <c r="AP3357" s="34"/>
      <c r="AQ3357" s="34"/>
      <c r="AR3357" s="34"/>
    </row>
    <row r="3358" spans="10:44" x14ac:dyDescent="0.25">
      <c r="J3358" s="45"/>
      <c r="K3358" s="45"/>
      <c r="L3358" s="45"/>
      <c r="M3358" s="45"/>
      <c r="N3358" s="45"/>
      <c r="O3358" s="45"/>
      <c r="P3358" s="45"/>
      <c r="Q3358" s="45"/>
      <c r="R3358" s="45"/>
      <c r="AO3358" s="34"/>
      <c r="AP3358" s="34"/>
      <c r="AQ3358" s="34"/>
      <c r="AR3358" s="34"/>
    </row>
    <row r="3359" spans="10:44" x14ac:dyDescent="0.25">
      <c r="J3359" s="45"/>
      <c r="K3359" s="45"/>
      <c r="L3359" s="45"/>
      <c r="M3359" s="45"/>
      <c r="N3359" s="45"/>
      <c r="O3359" s="45"/>
      <c r="P3359" s="45"/>
      <c r="Q3359" s="45"/>
      <c r="R3359" s="45"/>
      <c r="AO3359" s="34"/>
      <c r="AP3359" s="34"/>
      <c r="AQ3359" s="34"/>
      <c r="AR3359" s="34"/>
    </row>
    <row r="3360" spans="10:44" x14ac:dyDescent="0.25">
      <c r="J3360" s="45"/>
      <c r="K3360" s="45"/>
      <c r="L3360" s="45"/>
      <c r="M3360" s="45"/>
      <c r="N3360" s="45"/>
      <c r="O3360" s="45"/>
      <c r="P3360" s="45"/>
      <c r="Q3360" s="45"/>
      <c r="R3360" s="45"/>
      <c r="AO3360" s="34"/>
      <c r="AP3360" s="34"/>
      <c r="AQ3360" s="34"/>
      <c r="AR3360" s="34"/>
    </row>
    <row r="3361" spans="10:44" x14ac:dyDescent="0.25">
      <c r="J3361" s="45"/>
      <c r="K3361" s="45"/>
      <c r="L3361" s="45"/>
      <c r="M3361" s="45"/>
      <c r="N3361" s="45"/>
      <c r="O3361" s="45"/>
      <c r="P3361" s="45"/>
      <c r="Q3361" s="45"/>
      <c r="R3361" s="45"/>
      <c r="AO3361" s="34"/>
      <c r="AP3361" s="34"/>
      <c r="AQ3361" s="34"/>
      <c r="AR3361" s="34"/>
    </row>
    <row r="3362" spans="10:44" x14ac:dyDescent="0.25">
      <c r="J3362" s="45"/>
      <c r="K3362" s="45"/>
      <c r="L3362" s="45"/>
      <c r="M3362" s="45"/>
      <c r="N3362" s="45"/>
      <c r="O3362" s="45"/>
      <c r="P3362" s="45"/>
      <c r="Q3362" s="45"/>
      <c r="R3362" s="45"/>
      <c r="AO3362" s="34"/>
      <c r="AP3362" s="34"/>
      <c r="AQ3362" s="34"/>
      <c r="AR3362" s="34"/>
    </row>
    <row r="3363" spans="10:44" x14ac:dyDescent="0.25">
      <c r="J3363" s="45"/>
      <c r="K3363" s="45"/>
      <c r="L3363" s="45"/>
      <c r="M3363" s="45"/>
      <c r="N3363" s="45"/>
      <c r="O3363" s="45"/>
      <c r="P3363" s="45"/>
      <c r="Q3363" s="45"/>
      <c r="R3363" s="45"/>
      <c r="AO3363" s="34"/>
      <c r="AP3363" s="34"/>
      <c r="AQ3363" s="34"/>
      <c r="AR3363" s="34"/>
    </row>
    <row r="3364" spans="10:44" x14ac:dyDescent="0.25">
      <c r="J3364" s="45"/>
      <c r="K3364" s="45"/>
      <c r="L3364" s="45"/>
      <c r="M3364" s="45"/>
      <c r="N3364" s="45"/>
      <c r="O3364" s="45"/>
      <c r="P3364" s="45"/>
      <c r="Q3364" s="45"/>
      <c r="R3364" s="45"/>
      <c r="AO3364" s="34"/>
      <c r="AP3364" s="34"/>
      <c r="AQ3364" s="34"/>
      <c r="AR3364" s="34"/>
    </row>
    <row r="3365" spans="10:44" x14ac:dyDescent="0.25">
      <c r="J3365" s="45"/>
      <c r="K3365" s="45"/>
      <c r="L3365" s="45"/>
      <c r="M3365" s="45"/>
      <c r="N3365" s="45"/>
      <c r="O3365" s="45"/>
      <c r="P3365" s="45"/>
      <c r="Q3365" s="45"/>
      <c r="R3365" s="45"/>
      <c r="AO3365" s="34"/>
      <c r="AP3365" s="34"/>
      <c r="AQ3365" s="34"/>
      <c r="AR3365" s="34"/>
    </row>
    <row r="3366" spans="10:44" x14ac:dyDescent="0.25">
      <c r="J3366" s="45"/>
      <c r="K3366" s="45"/>
      <c r="L3366" s="45"/>
      <c r="M3366" s="45"/>
      <c r="N3366" s="45"/>
      <c r="O3366" s="45"/>
      <c r="P3366" s="45"/>
      <c r="Q3366" s="45"/>
      <c r="R3366" s="45"/>
      <c r="AO3366" s="34"/>
      <c r="AP3366" s="34"/>
      <c r="AQ3366" s="34"/>
      <c r="AR3366" s="34"/>
    </row>
    <row r="3367" spans="10:44" x14ac:dyDescent="0.25">
      <c r="J3367" s="45"/>
      <c r="K3367" s="45"/>
      <c r="L3367" s="45"/>
      <c r="M3367" s="45"/>
      <c r="N3367" s="45"/>
      <c r="O3367" s="45"/>
      <c r="P3367" s="45"/>
      <c r="Q3367" s="45"/>
      <c r="R3367" s="45"/>
      <c r="AO3367" s="34"/>
      <c r="AP3367" s="34"/>
      <c r="AQ3367" s="34"/>
      <c r="AR3367" s="34"/>
    </row>
    <row r="3368" spans="10:44" x14ac:dyDescent="0.25">
      <c r="J3368" s="45"/>
      <c r="K3368" s="45"/>
      <c r="L3368" s="45"/>
      <c r="M3368" s="45"/>
      <c r="N3368" s="45"/>
      <c r="O3368" s="45"/>
      <c r="P3368" s="45"/>
      <c r="Q3368" s="45"/>
      <c r="R3368" s="45"/>
      <c r="AO3368" s="34"/>
      <c r="AP3368" s="34"/>
      <c r="AQ3368" s="34"/>
      <c r="AR3368" s="34"/>
    </row>
    <row r="3369" spans="10:44" x14ac:dyDescent="0.25">
      <c r="J3369" s="45"/>
      <c r="K3369" s="45"/>
      <c r="L3369" s="45"/>
      <c r="M3369" s="45"/>
      <c r="N3369" s="45"/>
      <c r="O3369" s="45"/>
      <c r="P3369" s="45"/>
      <c r="Q3369" s="45"/>
      <c r="R3369" s="45"/>
      <c r="AO3369" s="34"/>
      <c r="AP3369" s="34"/>
      <c r="AQ3369" s="34"/>
      <c r="AR3369" s="34"/>
    </row>
    <row r="3370" spans="10:44" x14ac:dyDescent="0.25">
      <c r="J3370" s="45"/>
      <c r="K3370" s="45"/>
      <c r="L3370" s="45"/>
      <c r="M3370" s="45"/>
      <c r="N3370" s="45"/>
      <c r="O3370" s="45"/>
      <c r="P3370" s="45"/>
      <c r="Q3370" s="45"/>
      <c r="R3370" s="45"/>
      <c r="AO3370" s="34"/>
      <c r="AP3370" s="34"/>
      <c r="AQ3370" s="34"/>
      <c r="AR3370" s="34"/>
    </row>
    <row r="3371" spans="10:44" x14ac:dyDescent="0.25">
      <c r="J3371" s="45"/>
      <c r="K3371" s="45"/>
      <c r="L3371" s="45"/>
      <c r="M3371" s="45"/>
      <c r="N3371" s="45"/>
      <c r="O3371" s="45"/>
      <c r="P3371" s="45"/>
      <c r="Q3371" s="45"/>
      <c r="R3371" s="45"/>
      <c r="AO3371" s="34"/>
      <c r="AP3371" s="34"/>
      <c r="AQ3371" s="34"/>
      <c r="AR3371" s="34"/>
    </row>
    <row r="3372" spans="10:44" x14ac:dyDescent="0.25">
      <c r="J3372" s="45"/>
      <c r="K3372" s="45"/>
      <c r="L3372" s="45"/>
      <c r="M3372" s="45"/>
      <c r="N3372" s="45"/>
      <c r="O3372" s="45"/>
      <c r="P3372" s="45"/>
      <c r="Q3372" s="45"/>
      <c r="R3372" s="45"/>
      <c r="AO3372" s="34"/>
      <c r="AP3372" s="34"/>
      <c r="AQ3372" s="34"/>
      <c r="AR3372" s="34"/>
    </row>
    <row r="3373" spans="10:44" x14ac:dyDescent="0.25">
      <c r="J3373" s="45"/>
      <c r="K3373" s="45"/>
      <c r="L3373" s="45"/>
      <c r="M3373" s="45"/>
      <c r="N3373" s="45"/>
      <c r="O3373" s="45"/>
      <c r="P3373" s="45"/>
      <c r="Q3373" s="45"/>
      <c r="R3373" s="45"/>
      <c r="AO3373" s="34"/>
      <c r="AP3373" s="34"/>
      <c r="AQ3373" s="34"/>
      <c r="AR3373" s="34"/>
    </row>
    <row r="3374" spans="10:44" x14ac:dyDescent="0.25">
      <c r="J3374" s="45"/>
      <c r="K3374" s="45"/>
      <c r="L3374" s="45"/>
      <c r="M3374" s="45"/>
      <c r="N3374" s="45"/>
      <c r="O3374" s="45"/>
      <c r="P3374" s="45"/>
      <c r="Q3374" s="45"/>
      <c r="R3374" s="45"/>
      <c r="AO3374" s="34"/>
      <c r="AP3374" s="34"/>
      <c r="AQ3374" s="34"/>
      <c r="AR3374" s="34"/>
    </row>
    <row r="3375" spans="10:44" x14ac:dyDescent="0.25">
      <c r="J3375" s="45"/>
      <c r="K3375" s="45"/>
      <c r="L3375" s="45"/>
      <c r="M3375" s="45"/>
      <c r="N3375" s="45"/>
      <c r="O3375" s="45"/>
      <c r="P3375" s="45"/>
      <c r="Q3375" s="45"/>
      <c r="R3375" s="45"/>
      <c r="AO3375" s="34"/>
      <c r="AP3375" s="34"/>
      <c r="AQ3375" s="34"/>
      <c r="AR3375" s="34"/>
    </row>
    <row r="3376" spans="10:44" x14ac:dyDescent="0.25">
      <c r="J3376" s="45"/>
      <c r="K3376" s="45"/>
      <c r="L3376" s="45"/>
      <c r="M3376" s="45"/>
      <c r="N3376" s="45"/>
      <c r="O3376" s="45"/>
      <c r="P3376" s="45"/>
      <c r="Q3376" s="45"/>
      <c r="R3376" s="45"/>
      <c r="AO3376" s="34"/>
      <c r="AP3376" s="34"/>
      <c r="AQ3376" s="34"/>
      <c r="AR3376" s="34"/>
    </row>
    <row r="3377" spans="10:44" x14ac:dyDescent="0.25">
      <c r="J3377" s="45"/>
      <c r="K3377" s="45"/>
      <c r="L3377" s="45"/>
      <c r="M3377" s="45"/>
      <c r="N3377" s="45"/>
      <c r="O3377" s="45"/>
      <c r="P3377" s="45"/>
      <c r="Q3377" s="45"/>
      <c r="R3377" s="45"/>
      <c r="AO3377" s="34"/>
      <c r="AP3377" s="34"/>
      <c r="AQ3377" s="34"/>
      <c r="AR3377" s="34"/>
    </row>
    <row r="3378" spans="10:44" x14ac:dyDescent="0.25">
      <c r="J3378" s="45"/>
      <c r="K3378" s="45"/>
      <c r="L3378" s="45"/>
      <c r="M3378" s="45"/>
      <c r="N3378" s="45"/>
      <c r="O3378" s="45"/>
      <c r="P3378" s="45"/>
      <c r="Q3378" s="45"/>
      <c r="R3378" s="45"/>
      <c r="AO3378" s="34"/>
      <c r="AP3378" s="34"/>
      <c r="AQ3378" s="34"/>
      <c r="AR3378" s="34"/>
    </row>
    <row r="3379" spans="10:44" x14ac:dyDescent="0.25">
      <c r="J3379" s="45"/>
      <c r="K3379" s="45"/>
      <c r="L3379" s="45"/>
      <c r="M3379" s="45"/>
      <c r="N3379" s="45"/>
      <c r="O3379" s="45"/>
      <c r="P3379" s="45"/>
      <c r="Q3379" s="45"/>
      <c r="R3379" s="45"/>
      <c r="AO3379" s="34"/>
      <c r="AP3379" s="34"/>
      <c r="AQ3379" s="34"/>
      <c r="AR3379" s="34"/>
    </row>
    <row r="3380" spans="10:44" x14ac:dyDescent="0.25">
      <c r="J3380" s="45"/>
      <c r="K3380" s="45"/>
      <c r="L3380" s="45"/>
      <c r="M3380" s="45"/>
      <c r="N3380" s="45"/>
      <c r="O3380" s="45"/>
      <c r="P3380" s="45"/>
      <c r="Q3380" s="45"/>
      <c r="R3380" s="45"/>
      <c r="AO3380" s="34"/>
      <c r="AP3380" s="34"/>
      <c r="AQ3380" s="34"/>
      <c r="AR3380" s="34"/>
    </row>
    <row r="3381" spans="10:44" x14ac:dyDescent="0.25">
      <c r="J3381" s="45"/>
      <c r="K3381" s="45"/>
      <c r="L3381" s="45"/>
      <c r="M3381" s="45"/>
      <c r="N3381" s="45"/>
      <c r="O3381" s="45"/>
      <c r="P3381" s="45"/>
      <c r="Q3381" s="45"/>
      <c r="R3381" s="45"/>
      <c r="AO3381" s="34"/>
      <c r="AP3381" s="34"/>
      <c r="AQ3381" s="34"/>
      <c r="AR3381" s="34"/>
    </row>
    <row r="3382" spans="10:44" x14ac:dyDescent="0.25">
      <c r="J3382" s="45"/>
      <c r="K3382" s="45"/>
      <c r="L3382" s="45"/>
      <c r="M3382" s="45"/>
      <c r="N3382" s="45"/>
      <c r="O3382" s="45"/>
      <c r="P3382" s="45"/>
      <c r="Q3382" s="45"/>
      <c r="R3382" s="45"/>
      <c r="AO3382" s="34"/>
      <c r="AP3382" s="34"/>
      <c r="AQ3382" s="34"/>
      <c r="AR3382" s="34"/>
    </row>
    <row r="3383" spans="10:44" x14ac:dyDescent="0.25">
      <c r="J3383" s="45"/>
      <c r="K3383" s="45"/>
      <c r="L3383" s="45"/>
      <c r="M3383" s="45"/>
      <c r="N3383" s="45"/>
      <c r="O3383" s="45"/>
      <c r="P3383" s="45"/>
      <c r="Q3383" s="45"/>
      <c r="R3383" s="45"/>
      <c r="AO3383" s="34"/>
      <c r="AP3383" s="34"/>
      <c r="AQ3383" s="34"/>
      <c r="AR3383" s="34"/>
    </row>
    <row r="3384" spans="10:44" x14ac:dyDescent="0.25">
      <c r="J3384" s="45"/>
      <c r="K3384" s="45"/>
      <c r="L3384" s="45"/>
      <c r="M3384" s="45"/>
      <c r="N3384" s="45"/>
      <c r="O3384" s="45"/>
      <c r="P3384" s="45"/>
      <c r="Q3384" s="45"/>
      <c r="R3384" s="45"/>
      <c r="AO3384" s="34"/>
      <c r="AP3384" s="34"/>
      <c r="AQ3384" s="34"/>
      <c r="AR3384" s="34"/>
    </row>
    <row r="3385" spans="10:44" x14ac:dyDescent="0.25">
      <c r="J3385" s="45"/>
      <c r="K3385" s="45"/>
      <c r="L3385" s="45"/>
      <c r="M3385" s="45"/>
      <c r="N3385" s="45"/>
      <c r="O3385" s="45"/>
      <c r="P3385" s="45"/>
      <c r="Q3385" s="45"/>
      <c r="R3385" s="45"/>
      <c r="AO3385" s="34"/>
      <c r="AP3385" s="34"/>
      <c r="AQ3385" s="34"/>
      <c r="AR3385" s="34"/>
    </row>
    <row r="3386" spans="10:44" x14ac:dyDescent="0.25">
      <c r="J3386" s="45"/>
      <c r="K3386" s="45"/>
      <c r="L3386" s="45"/>
      <c r="M3386" s="45"/>
      <c r="N3386" s="45"/>
      <c r="O3386" s="45"/>
      <c r="P3386" s="45"/>
      <c r="Q3386" s="45"/>
      <c r="R3386" s="45"/>
      <c r="AO3386" s="34"/>
      <c r="AP3386" s="34"/>
      <c r="AQ3386" s="34"/>
      <c r="AR3386" s="34"/>
    </row>
    <row r="3387" spans="10:44" x14ac:dyDescent="0.25">
      <c r="J3387" s="45"/>
      <c r="K3387" s="45"/>
      <c r="L3387" s="45"/>
      <c r="M3387" s="45"/>
      <c r="N3387" s="45"/>
      <c r="O3387" s="45"/>
      <c r="P3387" s="45"/>
      <c r="Q3387" s="45"/>
      <c r="R3387" s="45"/>
      <c r="AO3387" s="34"/>
      <c r="AP3387" s="34"/>
      <c r="AQ3387" s="34"/>
      <c r="AR3387" s="34"/>
    </row>
    <row r="3388" spans="10:44" x14ac:dyDescent="0.25">
      <c r="J3388" s="45"/>
      <c r="K3388" s="45"/>
      <c r="L3388" s="45"/>
      <c r="M3388" s="45"/>
      <c r="N3388" s="45"/>
      <c r="O3388" s="45"/>
      <c r="P3388" s="45"/>
      <c r="Q3388" s="45"/>
      <c r="R3388" s="45"/>
      <c r="AO3388" s="34"/>
      <c r="AP3388" s="34"/>
      <c r="AQ3388" s="34"/>
      <c r="AR3388" s="34"/>
    </row>
    <row r="3389" spans="10:44" x14ac:dyDescent="0.25">
      <c r="J3389" s="45"/>
      <c r="K3389" s="45"/>
      <c r="L3389" s="45"/>
      <c r="M3389" s="45"/>
      <c r="N3389" s="45"/>
      <c r="O3389" s="45"/>
      <c r="P3389" s="45"/>
      <c r="Q3389" s="45"/>
      <c r="R3389" s="45"/>
      <c r="AO3389" s="34"/>
      <c r="AP3389" s="34"/>
      <c r="AQ3389" s="34"/>
      <c r="AR3389" s="34"/>
    </row>
    <row r="3390" spans="10:44" x14ac:dyDescent="0.25">
      <c r="J3390" s="45"/>
      <c r="K3390" s="45"/>
      <c r="L3390" s="45"/>
      <c r="M3390" s="45"/>
      <c r="N3390" s="45"/>
      <c r="O3390" s="45"/>
      <c r="P3390" s="45"/>
      <c r="Q3390" s="45"/>
      <c r="R3390" s="45"/>
      <c r="AO3390" s="34"/>
      <c r="AP3390" s="34"/>
      <c r="AQ3390" s="34"/>
      <c r="AR3390" s="34"/>
    </row>
    <row r="3391" spans="10:44" x14ac:dyDescent="0.25">
      <c r="J3391" s="45"/>
      <c r="K3391" s="45"/>
      <c r="L3391" s="45"/>
      <c r="M3391" s="45"/>
      <c r="N3391" s="45"/>
      <c r="O3391" s="45"/>
      <c r="P3391" s="45"/>
      <c r="Q3391" s="45"/>
      <c r="R3391" s="45"/>
      <c r="AO3391" s="34"/>
      <c r="AP3391" s="34"/>
      <c r="AQ3391" s="34"/>
      <c r="AR3391" s="34"/>
    </row>
    <row r="3392" spans="10:44" x14ac:dyDescent="0.25">
      <c r="J3392" s="45"/>
      <c r="K3392" s="45"/>
      <c r="L3392" s="45"/>
      <c r="M3392" s="45"/>
      <c r="N3392" s="45"/>
      <c r="O3392" s="45"/>
      <c r="P3392" s="45"/>
      <c r="Q3392" s="45"/>
      <c r="R3392" s="45"/>
      <c r="AO3392" s="34"/>
      <c r="AP3392" s="34"/>
      <c r="AQ3392" s="34"/>
      <c r="AR3392" s="34"/>
    </row>
    <row r="3393" spans="10:44" x14ac:dyDescent="0.25">
      <c r="J3393" s="45"/>
      <c r="K3393" s="45"/>
      <c r="L3393" s="45"/>
      <c r="M3393" s="45"/>
      <c r="N3393" s="45"/>
      <c r="O3393" s="45"/>
      <c r="P3393" s="45"/>
      <c r="Q3393" s="45"/>
      <c r="R3393" s="45"/>
      <c r="AO3393" s="34"/>
      <c r="AP3393" s="34"/>
      <c r="AQ3393" s="34"/>
      <c r="AR3393" s="34"/>
    </row>
    <row r="3394" spans="10:44" x14ac:dyDescent="0.25">
      <c r="J3394" s="45"/>
      <c r="K3394" s="45"/>
      <c r="L3394" s="45"/>
      <c r="M3394" s="45"/>
      <c r="N3394" s="45"/>
      <c r="O3394" s="45"/>
      <c r="P3394" s="45"/>
      <c r="Q3394" s="45"/>
      <c r="R3394" s="45"/>
      <c r="AO3394" s="34"/>
      <c r="AP3394" s="34"/>
      <c r="AQ3394" s="34"/>
      <c r="AR3394" s="34"/>
    </row>
    <row r="3395" spans="10:44" x14ac:dyDescent="0.25">
      <c r="J3395" s="45"/>
      <c r="K3395" s="45"/>
      <c r="L3395" s="45"/>
      <c r="M3395" s="45"/>
      <c r="N3395" s="45"/>
      <c r="O3395" s="45"/>
      <c r="P3395" s="45"/>
      <c r="Q3395" s="45"/>
      <c r="R3395" s="45"/>
      <c r="AO3395" s="34"/>
      <c r="AP3395" s="34"/>
      <c r="AQ3395" s="34"/>
      <c r="AR3395" s="34"/>
    </row>
    <row r="3396" spans="10:44" x14ac:dyDescent="0.25">
      <c r="J3396" s="45"/>
      <c r="K3396" s="45"/>
      <c r="L3396" s="45"/>
      <c r="M3396" s="45"/>
      <c r="N3396" s="45"/>
      <c r="O3396" s="45"/>
      <c r="P3396" s="45"/>
      <c r="Q3396" s="45"/>
      <c r="R3396" s="45"/>
      <c r="AO3396" s="34"/>
      <c r="AP3396" s="34"/>
      <c r="AQ3396" s="34"/>
      <c r="AR3396" s="34"/>
    </row>
    <row r="3397" spans="10:44" x14ac:dyDescent="0.25">
      <c r="J3397" s="45"/>
      <c r="K3397" s="45"/>
      <c r="L3397" s="45"/>
      <c r="M3397" s="45"/>
      <c r="N3397" s="45"/>
      <c r="O3397" s="45"/>
      <c r="P3397" s="45"/>
      <c r="Q3397" s="45"/>
      <c r="R3397" s="45"/>
      <c r="AO3397" s="34"/>
      <c r="AP3397" s="34"/>
      <c r="AQ3397" s="34"/>
      <c r="AR3397" s="34"/>
    </row>
    <row r="3398" spans="10:44" x14ac:dyDescent="0.25">
      <c r="J3398" s="45"/>
      <c r="K3398" s="45"/>
      <c r="L3398" s="45"/>
      <c r="M3398" s="45"/>
      <c r="N3398" s="45"/>
      <c r="O3398" s="45"/>
      <c r="P3398" s="45"/>
      <c r="Q3398" s="45"/>
      <c r="R3398" s="45"/>
      <c r="AO3398" s="34"/>
      <c r="AP3398" s="34"/>
      <c r="AQ3398" s="34"/>
      <c r="AR3398" s="34"/>
    </row>
    <row r="3399" spans="10:44" x14ac:dyDescent="0.25">
      <c r="J3399" s="45"/>
      <c r="K3399" s="45"/>
      <c r="L3399" s="45"/>
      <c r="M3399" s="45"/>
      <c r="N3399" s="45"/>
      <c r="O3399" s="45"/>
      <c r="P3399" s="45"/>
      <c r="Q3399" s="45"/>
      <c r="R3399" s="45"/>
      <c r="AO3399" s="34"/>
      <c r="AP3399" s="34"/>
      <c r="AQ3399" s="34"/>
      <c r="AR3399" s="34"/>
    </row>
    <row r="3400" spans="10:44" x14ac:dyDescent="0.25">
      <c r="J3400" s="45"/>
      <c r="K3400" s="45"/>
      <c r="L3400" s="45"/>
      <c r="M3400" s="45"/>
      <c r="N3400" s="45"/>
      <c r="O3400" s="45"/>
      <c r="P3400" s="45"/>
      <c r="Q3400" s="45"/>
      <c r="R3400" s="45"/>
      <c r="AO3400" s="34"/>
      <c r="AP3400" s="34"/>
      <c r="AQ3400" s="34"/>
      <c r="AR3400" s="34"/>
    </row>
    <row r="3401" spans="10:44" x14ac:dyDescent="0.25">
      <c r="J3401" s="45"/>
      <c r="K3401" s="45"/>
      <c r="L3401" s="45"/>
      <c r="M3401" s="45"/>
      <c r="N3401" s="45"/>
      <c r="O3401" s="45"/>
      <c r="P3401" s="45"/>
      <c r="Q3401" s="45"/>
      <c r="R3401" s="45"/>
      <c r="AO3401" s="34"/>
      <c r="AP3401" s="34"/>
      <c r="AQ3401" s="34"/>
      <c r="AR3401" s="34"/>
    </row>
    <row r="3402" spans="10:44" x14ac:dyDescent="0.25">
      <c r="J3402" s="45"/>
      <c r="K3402" s="45"/>
      <c r="L3402" s="45"/>
      <c r="M3402" s="45"/>
      <c r="N3402" s="45"/>
      <c r="O3402" s="45"/>
      <c r="P3402" s="45"/>
      <c r="Q3402" s="45"/>
      <c r="R3402" s="45"/>
      <c r="AO3402" s="34"/>
      <c r="AP3402" s="34"/>
      <c r="AQ3402" s="34"/>
      <c r="AR3402" s="34"/>
    </row>
    <row r="3403" spans="10:44" x14ac:dyDescent="0.25">
      <c r="J3403" s="45"/>
      <c r="K3403" s="45"/>
      <c r="L3403" s="45"/>
      <c r="M3403" s="45"/>
      <c r="N3403" s="45"/>
      <c r="O3403" s="45"/>
      <c r="P3403" s="45"/>
      <c r="Q3403" s="45"/>
      <c r="R3403" s="45"/>
      <c r="AO3403" s="34"/>
      <c r="AP3403" s="34"/>
      <c r="AQ3403" s="34"/>
      <c r="AR3403" s="34"/>
    </row>
    <row r="3404" spans="10:44" x14ac:dyDescent="0.25">
      <c r="J3404" s="45"/>
      <c r="K3404" s="45"/>
      <c r="L3404" s="45"/>
      <c r="M3404" s="45"/>
      <c r="N3404" s="45"/>
      <c r="O3404" s="45"/>
      <c r="P3404" s="45"/>
      <c r="Q3404" s="45"/>
      <c r="R3404" s="45"/>
      <c r="AO3404" s="34"/>
      <c r="AP3404" s="34"/>
      <c r="AQ3404" s="34"/>
      <c r="AR3404" s="34"/>
    </row>
    <row r="3405" spans="10:44" x14ac:dyDescent="0.25">
      <c r="J3405" s="45"/>
      <c r="K3405" s="45"/>
      <c r="L3405" s="45"/>
      <c r="M3405" s="45"/>
      <c r="N3405" s="45"/>
      <c r="O3405" s="45"/>
      <c r="P3405" s="45"/>
      <c r="Q3405" s="45"/>
      <c r="R3405" s="45"/>
      <c r="AO3405" s="34"/>
      <c r="AP3405" s="34"/>
      <c r="AQ3405" s="34"/>
      <c r="AR3405" s="34"/>
    </row>
    <row r="3406" spans="10:44" x14ac:dyDescent="0.25">
      <c r="J3406" s="45"/>
      <c r="K3406" s="45"/>
      <c r="L3406" s="45"/>
      <c r="M3406" s="45"/>
      <c r="N3406" s="45"/>
      <c r="O3406" s="45"/>
      <c r="P3406" s="45"/>
      <c r="Q3406" s="45"/>
      <c r="R3406" s="45"/>
      <c r="AO3406" s="34"/>
      <c r="AP3406" s="34"/>
      <c r="AQ3406" s="34"/>
      <c r="AR3406" s="34"/>
    </row>
    <row r="3407" spans="10:44" x14ac:dyDescent="0.25">
      <c r="J3407" s="45"/>
      <c r="K3407" s="45"/>
      <c r="L3407" s="45"/>
      <c r="M3407" s="45"/>
      <c r="N3407" s="45"/>
      <c r="O3407" s="45"/>
      <c r="P3407" s="45"/>
      <c r="Q3407" s="45"/>
      <c r="R3407" s="45"/>
      <c r="AO3407" s="34"/>
      <c r="AP3407" s="34"/>
      <c r="AQ3407" s="34"/>
      <c r="AR3407" s="34"/>
    </row>
    <row r="3408" spans="10:44" x14ac:dyDescent="0.25">
      <c r="J3408" s="45"/>
      <c r="K3408" s="45"/>
      <c r="L3408" s="45"/>
      <c r="M3408" s="45"/>
      <c r="N3408" s="45"/>
      <c r="O3408" s="45"/>
      <c r="P3408" s="45"/>
      <c r="Q3408" s="45"/>
      <c r="R3408" s="45"/>
      <c r="AO3408" s="34"/>
      <c r="AP3408" s="34"/>
      <c r="AQ3408" s="34"/>
      <c r="AR3408" s="34"/>
    </row>
    <row r="3409" spans="10:44" x14ac:dyDescent="0.25">
      <c r="J3409" s="45"/>
      <c r="K3409" s="45"/>
      <c r="L3409" s="45"/>
      <c r="M3409" s="45"/>
      <c r="N3409" s="45"/>
      <c r="O3409" s="45"/>
      <c r="P3409" s="45"/>
      <c r="Q3409" s="45"/>
      <c r="R3409" s="45"/>
      <c r="AO3409" s="34"/>
      <c r="AP3409" s="34"/>
      <c r="AQ3409" s="34"/>
      <c r="AR3409" s="34"/>
    </row>
    <row r="3410" spans="10:44" x14ac:dyDescent="0.25">
      <c r="J3410" s="45"/>
      <c r="K3410" s="45"/>
      <c r="L3410" s="45"/>
      <c r="M3410" s="45"/>
      <c r="N3410" s="45"/>
      <c r="O3410" s="45"/>
      <c r="P3410" s="45"/>
      <c r="Q3410" s="45"/>
      <c r="R3410" s="45"/>
      <c r="AO3410" s="34"/>
      <c r="AP3410" s="34"/>
      <c r="AQ3410" s="34"/>
      <c r="AR3410" s="34"/>
    </row>
    <row r="3411" spans="10:44" x14ac:dyDescent="0.25">
      <c r="J3411" s="45"/>
      <c r="K3411" s="45"/>
      <c r="L3411" s="45"/>
      <c r="M3411" s="45"/>
      <c r="N3411" s="45"/>
      <c r="O3411" s="45"/>
      <c r="P3411" s="45"/>
      <c r="Q3411" s="45"/>
      <c r="R3411" s="45"/>
      <c r="AO3411" s="34"/>
      <c r="AP3411" s="34"/>
      <c r="AQ3411" s="34"/>
      <c r="AR3411" s="34"/>
    </row>
    <row r="3412" spans="10:44" x14ac:dyDescent="0.25">
      <c r="J3412" s="45"/>
      <c r="K3412" s="45"/>
      <c r="L3412" s="45"/>
      <c r="M3412" s="45"/>
      <c r="N3412" s="45"/>
      <c r="O3412" s="45"/>
      <c r="P3412" s="45"/>
      <c r="Q3412" s="45"/>
      <c r="R3412" s="45"/>
      <c r="AO3412" s="34"/>
      <c r="AP3412" s="34"/>
      <c r="AQ3412" s="34"/>
      <c r="AR3412" s="34"/>
    </row>
    <row r="3413" spans="10:44" x14ac:dyDescent="0.25">
      <c r="J3413" s="45"/>
      <c r="K3413" s="45"/>
      <c r="L3413" s="45"/>
      <c r="M3413" s="45"/>
      <c r="N3413" s="45"/>
      <c r="O3413" s="45"/>
      <c r="P3413" s="45"/>
      <c r="Q3413" s="45"/>
      <c r="R3413" s="45"/>
      <c r="AO3413" s="34"/>
      <c r="AP3413" s="34"/>
      <c r="AQ3413" s="34"/>
      <c r="AR3413" s="34"/>
    </row>
    <row r="3414" spans="10:44" x14ac:dyDescent="0.25">
      <c r="J3414" s="45"/>
      <c r="K3414" s="45"/>
      <c r="L3414" s="45"/>
      <c r="M3414" s="45"/>
      <c r="N3414" s="45"/>
      <c r="O3414" s="45"/>
      <c r="P3414" s="45"/>
      <c r="Q3414" s="45"/>
      <c r="R3414" s="45"/>
      <c r="AO3414" s="34"/>
      <c r="AP3414" s="34"/>
      <c r="AQ3414" s="34"/>
      <c r="AR3414" s="34"/>
    </row>
    <row r="3415" spans="10:44" x14ac:dyDescent="0.25">
      <c r="J3415" s="45"/>
      <c r="K3415" s="45"/>
      <c r="L3415" s="45"/>
      <c r="M3415" s="45"/>
      <c r="N3415" s="45"/>
      <c r="O3415" s="45"/>
      <c r="P3415" s="45"/>
      <c r="Q3415" s="45"/>
      <c r="R3415" s="45"/>
      <c r="AO3415" s="34"/>
      <c r="AP3415" s="34"/>
      <c r="AQ3415" s="34"/>
      <c r="AR3415" s="34"/>
    </row>
    <row r="3416" spans="10:44" x14ac:dyDescent="0.25">
      <c r="J3416" s="45"/>
      <c r="K3416" s="45"/>
      <c r="L3416" s="45"/>
      <c r="M3416" s="45"/>
      <c r="N3416" s="45"/>
      <c r="O3416" s="45"/>
      <c r="P3416" s="45"/>
      <c r="Q3416" s="45"/>
      <c r="R3416" s="45"/>
      <c r="AO3416" s="34"/>
      <c r="AP3416" s="34"/>
      <c r="AQ3416" s="34"/>
      <c r="AR3416" s="34"/>
    </row>
    <row r="3417" spans="10:44" x14ac:dyDescent="0.25">
      <c r="J3417" s="45"/>
      <c r="K3417" s="45"/>
      <c r="L3417" s="45"/>
      <c r="M3417" s="45"/>
      <c r="N3417" s="45"/>
      <c r="O3417" s="45"/>
      <c r="P3417" s="45"/>
      <c r="Q3417" s="45"/>
      <c r="R3417" s="45"/>
      <c r="AO3417" s="34"/>
      <c r="AP3417" s="34"/>
      <c r="AQ3417" s="34"/>
      <c r="AR3417" s="34"/>
    </row>
    <row r="3418" spans="10:44" x14ac:dyDescent="0.25">
      <c r="J3418" s="45"/>
      <c r="K3418" s="45"/>
      <c r="L3418" s="45"/>
      <c r="M3418" s="45"/>
      <c r="N3418" s="45"/>
      <c r="O3418" s="45"/>
      <c r="P3418" s="45"/>
      <c r="Q3418" s="45"/>
      <c r="R3418" s="45"/>
      <c r="AO3418" s="34"/>
      <c r="AP3418" s="34"/>
      <c r="AQ3418" s="34"/>
      <c r="AR3418" s="34"/>
    </row>
    <row r="3419" spans="10:44" x14ac:dyDescent="0.25">
      <c r="J3419" s="45"/>
      <c r="K3419" s="45"/>
      <c r="L3419" s="45"/>
      <c r="M3419" s="45"/>
      <c r="N3419" s="45"/>
      <c r="O3419" s="45"/>
      <c r="P3419" s="45"/>
      <c r="Q3419" s="45"/>
      <c r="R3419" s="45"/>
      <c r="AO3419" s="34"/>
      <c r="AP3419" s="34"/>
      <c r="AQ3419" s="34"/>
      <c r="AR3419" s="34"/>
    </row>
    <row r="3420" spans="10:44" x14ac:dyDescent="0.25">
      <c r="J3420" s="45"/>
      <c r="K3420" s="45"/>
      <c r="L3420" s="45"/>
      <c r="M3420" s="45"/>
      <c r="N3420" s="45"/>
      <c r="O3420" s="45"/>
      <c r="P3420" s="45"/>
      <c r="Q3420" s="45"/>
      <c r="R3420" s="45"/>
      <c r="AO3420" s="34"/>
      <c r="AP3420" s="34"/>
      <c r="AQ3420" s="34"/>
      <c r="AR3420" s="34"/>
    </row>
    <row r="3421" spans="10:44" x14ac:dyDescent="0.25">
      <c r="J3421" s="45"/>
      <c r="K3421" s="45"/>
      <c r="L3421" s="45"/>
      <c r="M3421" s="45"/>
      <c r="N3421" s="45"/>
      <c r="O3421" s="45"/>
      <c r="P3421" s="45"/>
      <c r="Q3421" s="45"/>
      <c r="R3421" s="45"/>
      <c r="AO3421" s="34"/>
      <c r="AP3421" s="34"/>
      <c r="AQ3421" s="34"/>
      <c r="AR3421" s="34"/>
    </row>
    <row r="3422" spans="10:44" x14ac:dyDescent="0.25">
      <c r="J3422" s="45"/>
      <c r="K3422" s="45"/>
      <c r="L3422" s="45"/>
      <c r="M3422" s="45"/>
      <c r="N3422" s="45"/>
      <c r="O3422" s="45"/>
      <c r="P3422" s="45"/>
      <c r="Q3422" s="45"/>
      <c r="R3422" s="45"/>
      <c r="AO3422" s="34"/>
      <c r="AP3422" s="34"/>
      <c r="AQ3422" s="34"/>
      <c r="AR3422" s="34"/>
    </row>
    <row r="3423" spans="10:44" x14ac:dyDescent="0.25">
      <c r="J3423" s="45"/>
      <c r="K3423" s="45"/>
      <c r="L3423" s="45"/>
      <c r="M3423" s="45"/>
      <c r="N3423" s="45"/>
      <c r="O3423" s="45"/>
      <c r="P3423" s="45"/>
      <c r="Q3423" s="45"/>
      <c r="R3423" s="45"/>
      <c r="AO3423" s="34"/>
      <c r="AP3423" s="34"/>
      <c r="AQ3423" s="34"/>
      <c r="AR3423" s="34"/>
    </row>
    <row r="3424" spans="10:44" x14ac:dyDescent="0.25">
      <c r="J3424" s="45"/>
      <c r="K3424" s="45"/>
      <c r="L3424" s="45"/>
      <c r="M3424" s="45"/>
      <c r="N3424" s="45"/>
      <c r="O3424" s="45"/>
      <c r="P3424" s="45"/>
      <c r="Q3424" s="45"/>
      <c r="R3424" s="45"/>
      <c r="AO3424" s="34"/>
      <c r="AP3424" s="34"/>
      <c r="AQ3424" s="34"/>
      <c r="AR3424" s="34"/>
    </row>
    <row r="3425" spans="10:44" x14ac:dyDescent="0.25">
      <c r="J3425" s="45"/>
      <c r="K3425" s="45"/>
      <c r="L3425" s="45"/>
      <c r="M3425" s="45"/>
      <c r="N3425" s="45"/>
      <c r="O3425" s="45"/>
      <c r="P3425" s="45"/>
      <c r="Q3425" s="45"/>
      <c r="R3425" s="45"/>
      <c r="AO3425" s="34"/>
      <c r="AP3425" s="34"/>
      <c r="AQ3425" s="34"/>
      <c r="AR3425" s="34"/>
    </row>
    <row r="3426" spans="10:44" x14ac:dyDescent="0.25">
      <c r="J3426" s="45"/>
      <c r="K3426" s="45"/>
      <c r="L3426" s="45"/>
      <c r="M3426" s="45"/>
      <c r="N3426" s="45"/>
      <c r="O3426" s="45"/>
      <c r="P3426" s="45"/>
      <c r="Q3426" s="45"/>
      <c r="R3426" s="45"/>
      <c r="AO3426" s="34"/>
      <c r="AP3426" s="34"/>
      <c r="AQ3426" s="34"/>
      <c r="AR3426" s="34"/>
    </row>
    <row r="3427" spans="10:44" x14ac:dyDescent="0.25">
      <c r="J3427" s="45"/>
      <c r="K3427" s="45"/>
      <c r="L3427" s="45"/>
      <c r="M3427" s="45"/>
      <c r="N3427" s="45"/>
      <c r="O3427" s="45"/>
      <c r="P3427" s="45"/>
      <c r="Q3427" s="45"/>
      <c r="R3427" s="45"/>
      <c r="AO3427" s="34"/>
      <c r="AP3427" s="34"/>
      <c r="AQ3427" s="34"/>
      <c r="AR3427" s="34"/>
    </row>
    <row r="3428" spans="10:44" x14ac:dyDescent="0.25">
      <c r="J3428" s="45"/>
      <c r="K3428" s="45"/>
      <c r="L3428" s="45"/>
      <c r="M3428" s="45"/>
      <c r="N3428" s="45"/>
      <c r="O3428" s="45"/>
      <c r="P3428" s="45"/>
      <c r="Q3428" s="45"/>
      <c r="R3428" s="45"/>
      <c r="AO3428" s="34"/>
      <c r="AP3428" s="34"/>
      <c r="AQ3428" s="34"/>
      <c r="AR3428" s="34"/>
    </row>
    <row r="3429" spans="10:44" x14ac:dyDescent="0.25">
      <c r="J3429" s="45"/>
      <c r="K3429" s="45"/>
      <c r="L3429" s="45"/>
      <c r="M3429" s="45"/>
      <c r="N3429" s="45"/>
      <c r="O3429" s="45"/>
      <c r="P3429" s="45"/>
      <c r="Q3429" s="45"/>
      <c r="R3429" s="45"/>
      <c r="AO3429" s="34"/>
      <c r="AP3429" s="34"/>
      <c r="AQ3429" s="34"/>
      <c r="AR3429" s="34"/>
    </row>
    <row r="3430" spans="10:44" x14ac:dyDescent="0.25">
      <c r="J3430" s="45"/>
      <c r="K3430" s="45"/>
      <c r="L3430" s="45"/>
      <c r="M3430" s="45"/>
      <c r="N3430" s="45"/>
      <c r="O3430" s="45"/>
      <c r="P3430" s="45"/>
      <c r="Q3430" s="45"/>
      <c r="R3430" s="45"/>
      <c r="AO3430" s="34"/>
      <c r="AP3430" s="34"/>
      <c r="AQ3430" s="34"/>
      <c r="AR3430" s="34"/>
    </row>
    <row r="3431" spans="10:44" x14ac:dyDescent="0.25">
      <c r="J3431" s="45"/>
      <c r="K3431" s="45"/>
      <c r="L3431" s="45"/>
      <c r="M3431" s="45"/>
      <c r="N3431" s="45"/>
      <c r="O3431" s="45"/>
      <c r="P3431" s="45"/>
      <c r="Q3431" s="45"/>
      <c r="R3431" s="45"/>
      <c r="AO3431" s="34"/>
      <c r="AP3431" s="34"/>
      <c r="AQ3431" s="34"/>
      <c r="AR3431" s="34"/>
    </row>
    <row r="3432" spans="10:44" x14ac:dyDescent="0.25">
      <c r="J3432" s="45"/>
      <c r="K3432" s="45"/>
      <c r="L3432" s="45"/>
      <c r="M3432" s="45"/>
      <c r="N3432" s="45"/>
      <c r="O3432" s="45"/>
      <c r="P3432" s="45"/>
      <c r="Q3432" s="45"/>
      <c r="R3432" s="45"/>
      <c r="AO3432" s="34"/>
      <c r="AP3432" s="34"/>
      <c r="AQ3432" s="34"/>
      <c r="AR3432" s="34"/>
    </row>
    <row r="3433" spans="10:44" x14ac:dyDescent="0.25">
      <c r="J3433" s="45"/>
      <c r="K3433" s="45"/>
      <c r="L3433" s="45"/>
      <c r="M3433" s="45"/>
      <c r="N3433" s="45"/>
      <c r="O3433" s="45"/>
      <c r="P3433" s="45"/>
      <c r="Q3433" s="45"/>
      <c r="R3433" s="45"/>
      <c r="AO3433" s="34"/>
      <c r="AP3433" s="34"/>
      <c r="AQ3433" s="34"/>
      <c r="AR3433" s="34"/>
    </row>
    <row r="3434" spans="10:44" x14ac:dyDescent="0.25">
      <c r="J3434" s="45"/>
      <c r="K3434" s="45"/>
      <c r="L3434" s="45"/>
      <c r="M3434" s="45"/>
      <c r="N3434" s="45"/>
      <c r="O3434" s="45"/>
      <c r="P3434" s="45"/>
      <c r="Q3434" s="45"/>
      <c r="R3434" s="45"/>
      <c r="AO3434" s="34"/>
      <c r="AP3434" s="34"/>
      <c r="AQ3434" s="34"/>
      <c r="AR3434" s="34"/>
    </row>
    <row r="3435" spans="10:44" x14ac:dyDescent="0.25">
      <c r="J3435" s="45"/>
      <c r="K3435" s="45"/>
      <c r="L3435" s="45"/>
      <c r="M3435" s="45"/>
      <c r="N3435" s="45"/>
      <c r="O3435" s="45"/>
      <c r="P3435" s="45"/>
      <c r="Q3435" s="45"/>
      <c r="R3435" s="45"/>
      <c r="AO3435" s="34"/>
      <c r="AP3435" s="34"/>
      <c r="AQ3435" s="34"/>
      <c r="AR3435" s="34"/>
    </row>
    <row r="3436" spans="10:44" x14ac:dyDescent="0.25">
      <c r="J3436" s="45"/>
      <c r="K3436" s="45"/>
      <c r="L3436" s="45"/>
      <c r="M3436" s="45"/>
      <c r="N3436" s="45"/>
      <c r="O3436" s="45"/>
      <c r="P3436" s="45"/>
      <c r="Q3436" s="45"/>
      <c r="R3436" s="45"/>
      <c r="AO3436" s="34"/>
      <c r="AP3436" s="34"/>
      <c r="AQ3436" s="34"/>
      <c r="AR3436" s="34"/>
    </row>
    <row r="3437" spans="10:44" x14ac:dyDescent="0.25">
      <c r="J3437" s="45"/>
      <c r="K3437" s="45"/>
      <c r="L3437" s="45"/>
      <c r="M3437" s="45"/>
      <c r="N3437" s="45"/>
      <c r="O3437" s="45"/>
      <c r="P3437" s="45"/>
      <c r="Q3437" s="45"/>
      <c r="R3437" s="45"/>
      <c r="AO3437" s="34"/>
      <c r="AP3437" s="34"/>
      <c r="AQ3437" s="34"/>
      <c r="AR3437" s="34"/>
    </row>
    <row r="3438" spans="10:44" x14ac:dyDescent="0.25">
      <c r="J3438" s="45"/>
      <c r="K3438" s="45"/>
      <c r="L3438" s="45"/>
      <c r="M3438" s="45"/>
      <c r="N3438" s="45"/>
      <c r="O3438" s="45"/>
      <c r="P3438" s="45"/>
      <c r="Q3438" s="45"/>
      <c r="R3438" s="45"/>
      <c r="AO3438" s="34"/>
      <c r="AP3438" s="34"/>
      <c r="AQ3438" s="34"/>
      <c r="AR3438" s="34"/>
    </row>
    <row r="3439" spans="10:44" x14ac:dyDescent="0.25">
      <c r="J3439" s="45"/>
      <c r="K3439" s="45"/>
      <c r="L3439" s="45"/>
      <c r="M3439" s="45"/>
      <c r="N3439" s="45"/>
      <c r="O3439" s="45"/>
      <c r="P3439" s="45"/>
      <c r="Q3439" s="45"/>
      <c r="R3439" s="45"/>
      <c r="AO3439" s="34"/>
      <c r="AP3439" s="34"/>
      <c r="AQ3439" s="34"/>
      <c r="AR3439" s="34"/>
    </row>
    <row r="3440" spans="10:44" x14ac:dyDescent="0.25">
      <c r="J3440" s="45"/>
      <c r="K3440" s="45"/>
      <c r="L3440" s="45"/>
      <c r="M3440" s="45"/>
      <c r="N3440" s="45"/>
      <c r="O3440" s="45"/>
      <c r="P3440" s="45"/>
      <c r="Q3440" s="45"/>
      <c r="R3440" s="45"/>
      <c r="AO3440" s="34"/>
      <c r="AP3440" s="34"/>
      <c r="AQ3440" s="34"/>
      <c r="AR3440" s="34"/>
    </row>
    <row r="3441" spans="10:44" x14ac:dyDescent="0.25">
      <c r="J3441" s="45"/>
      <c r="K3441" s="45"/>
      <c r="L3441" s="45"/>
      <c r="M3441" s="45"/>
      <c r="N3441" s="45"/>
      <c r="O3441" s="45"/>
      <c r="P3441" s="45"/>
      <c r="Q3441" s="45"/>
      <c r="R3441" s="45"/>
      <c r="AO3441" s="34"/>
      <c r="AP3441" s="34"/>
      <c r="AQ3441" s="34"/>
      <c r="AR3441" s="34"/>
    </row>
    <row r="3442" spans="10:44" x14ac:dyDescent="0.25">
      <c r="J3442" s="45"/>
      <c r="K3442" s="45"/>
      <c r="L3442" s="45"/>
      <c r="M3442" s="45"/>
      <c r="N3442" s="45"/>
      <c r="O3442" s="45"/>
      <c r="P3442" s="45"/>
      <c r="Q3442" s="45"/>
      <c r="R3442" s="45"/>
      <c r="AO3442" s="34"/>
      <c r="AP3442" s="34"/>
      <c r="AQ3442" s="34"/>
      <c r="AR3442" s="34"/>
    </row>
    <row r="3443" spans="10:44" x14ac:dyDescent="0.25">
      <c r="J3443" s="45"/>
      <c r="K3443" s="45"/>
      <c r="L3443" s="45"/>
      <c r="M3443" s="45"/>
      <c r="N3443" s="45"/>
      <c r="O3443" s="45"/>
      <c r="P3443" s="45"/>
      <c r="Q3443" s="45"/>
      <c r="R3443" s="45"/>
      <c r="AO3443" s="34"/>
      <c r="AP3443" s="34"/>
      <c r="AQ3443" s="34"/>
      <c r="AR3443" s="34"/>
    </row>
    <row r="3444" spans="10:44" x14ac:dyDescent="0.25">
      <c r="J3444" s="45"/>
      <c r="K3444" s="45"/>
      <c r="L3444" s="45"/>
      <c r="M3444" s="45"/>
      <c r="N3444" s="45"/>
      <c r="O3444" s="45"/>
      <c r="P3444" s="45"/>
      <c r="Q3444" s="45"/>
      <c r="R3444" s="45"/>
      <c r="AO3444" s="34"/>
      <c r="AP3444" s="34"/>
      <c r="AQ3444" s="34"/>
      <c r="AR3444" s="34"/>
    </row>
    <row r="3445" spans="10:44" x14ac:dyDescent="0.25">
      <c r="J3445" s="45"/>
      <c r="K3445" s="45"/>
      <c r="L3445" s="45"/>
      <c r="M3445" s="45"/>
      <c r="N3445" s="45"/>
      <c r="O3445" s="45"/>
      <c r="P3445" s="45"/>
      <c r="Q3445" s="45"/>
      <c r="R3445" s="45"/>
      <c r="AO3445" s="34"/>
      <c r="AP3445" s="34"/>
      <c r="AQ3445" s="34"/>
      <c r="AR3445" s="34"/>
    </row>
    <row r="3446" spans="10:44" x14ac:dyDescent="0.25">
      <c r="J3446" s="45"/>
      <c r="K3446" s="45"/>
      <c r="L3446" s="45"/>
      <c r="M3446" s="45"/>
      <c r="N3446" s="45"/>
      <c r="O3446" s="45"/>
      <c r="P3446" s="45"/>
      <c r="Q3446" s="45"/>
      <c r="R3446" s="45"/>
      <c r="AO3446" s="34"/>
      <c r="AP3446" s="34"/>
      <c r="AQ3446" s="34"/>
      <c r="AR3446" s="34"/>
    </row>
    <row r="3447" spans="10:44" x14ac:dyDescent="0.25">
      <c r="J3447" s="45"/>
      <c r="K3447" s="45"/>
      <c r="L3447" s="45"/>
      <c r="M3447" s="45"/>
      <c r="N3447" s="45"/>
      <c r="O3447" s="45"/>
      <c r="P3447" s="45"/>
      <c r="Q3447" s="45"/>
      <c r="R3447" s="45"/>
      <c r="AO3447" s="34"/>
      <c r="AP3447" s="34"/>
      <c r="AQ3447" s="34"/>
      <c r="AR3447" s="34"/>
    </row>
    <row r="3448" spans="10:44" x14ac:dyDescent="0.25">
      <c r="J3448" s="45"/>
      <c r="K3448" s="45"/>
      <c r="L3448" s="45"/>
      <c r="M3448" s="45"/>
      <c r="N3448" s="45"/>
      <c r="O3448" s="45"/>
      <c r="P3448" s="45"/>
      <c r="Q3448" s="45"/>
      <c r="R3448" s="45"/>
      <c r="AO3448" s="34"/>
      <c r="AP3448" s="34"/>
      <c r="AQ3448" s="34"/>
      <c r="AR3448" s="34"/>
    </row>
    <row r="3449" spans="10:44" x14ac:dyDescent="0.25">
      <c r="J3449" s="45"/>
      <c r="K3449" s="45"/>
      <c r="L3449" s="45"/>
      <c r="M3449" s="45"/>
      <c r="N3449" s="45"/>
      <c r="O3449" s="45"/>
      <c r="P3449" s="45"/>
      <c r="Q3449" s="45"/>
      <c r="R3449" s="45"/>
      <c r="AO3449" s="34"/>
      <c r="AP3449" s="34"/>
      <c r="AQ3449" s="34"/>
      <c r="AR3449" s="34"/>
    </row>
    <row r="3450" spans="10:44" x14ac:dyDescent="0.25">
      <c r="J3450" s="45"/>
      <c r="K3450" s="45"/>
      <c r="L3450" s="45"/>
      <c r="M3450" s="45"/>
      <c r="N3450" s="45"/>
      <c r="O3450" s="45"/>
      <c r="P3450" s="45"/>
      <c r="Q3450" s="45"/>
      <c r="R3450" s="45"/>
      <c r="AO3450" s="34"/>
      <c r="AP3450" s="34"/>
      <c r="AQ3450" s="34"/>
      <c r="AR3450" s="34"/>
    </row>
    <row r="3451" spans="10:44" x14ac:dyDescent="0.25">
      <c r="J3451" s="45"/>
      <c r="K3451" s="45"/>
      <c r="L3451" s="45"/>
      <c r="M3451" s="45"/>
      <c r="N3451" s="45"/>
      <c r="O3451" s="45"/>
      <c r="P3451" s="45"/>
      <c r="Q3451" s="45"/>
      <c r="R3451" s="45"/>
      <c r="AO3451" s="34"/>
      <c r="AP3451" s="34"/>
      <c r="AQ3451" s="34"/>
      <c r="AR3451" s="34"/>
    </row>
    <row r="3452" spans="10:44" x14ac:dyDescent="0.25">
      <c r="J3452" s="45"/>
      <c r="K3452" s="45"/>
      <c r="L3452" s="45"/>
      <c r="M3452" s="45"/>
      <c r="N3452" s="45"/>
      <c r="O3452" s="45"/>
      <c r="P3452" s="45"/>
      <c r="Q3452" s="45"/>
      <c r="R3452" s="45"/>
      <c r="AO3452" s="34"/>
      <c r="AP3452" s="34"/>
      <c r="AQ3452" s="34"/>
      <c r="AR3452" s="34"/>
    </row>
    <row r="3453" spans="10:44" x14ac:dyDescent="0.25">
      <c r="J3453" s="45"/>
      <c r="K3453" s="45"/>
      <c r="L3453" s="45"/>
      <c r="M3453" s="45"/>
      <c r="N3453" s="45"/>
      <c r="O3453" s="45"/>
      <c r="P3453" s="45"/>
      <c r="Q3453" s="45"/>
      <c r="R3453" s="45"/>
      <c r="AO3453" s="34"/>
      <c r="AP3453" s="34"/>
      <c r="AQ3453" s="34"/>
      <c r="AR3453" s="34"/>
    </row>
    <row r="3454" spans="10:44" x14ac:dyDescent="0.25">
      <c r="J3454" s="45"/>
      <c r="K3454" s="45"/>
      <c r="L3454" s="45"/>
      <c r="M3454" s="45"/>
      <c r="N3454" s="45"/>
      <c r="O3454" s="45"/>
      <c r="P3454" s="45"/>
      <c r="Q3454" s="45"/>
      <c r="R3454" s="45"/>
      <c r="AO3454" s="34"/>
      <c r="AP3454" s="34"/>
      <c r="AQ3454" s="34"/>
      <c r="AR3454" s="34"/>
    </row>
    <row r="3455" spans="10:44" x14ac:dyDescent="0.25">
      <c r="J3455" s="45"/>
      <c r="K3455" s="45"/>
      <c r="L3455" s="45"/>
      <c r="M3455" s="45"/>
      <c r="N3455" s="45"/>
      <c r="O3455" s="45"/>
      <c r="P3455" s="45"/>
      <c r="Q3455" s="45"/>
      <c r="R3455" s="45"/>
      <c r="AO3455" s="34"/>
      <c r="AP3455" s="34"/>
      <c r="AQ3455" s="34"/>
      <c r="AR3455" s="34"/>
    </row>
    <row r="3456" spans="10:44" x14ac:dyDescent="0.25">
      <c r="J3456" s="45"/>
      <c r="K3456" s="45"/>
      <c r="L3456" s="45"/>
      <c r="M3456" s="45"/>
      <c r="N3456" s="45"/>
      <c r="O3456" s="45"/>
      <c r="P3456" s="45"/>
      <c r="Q3456" s="45"/>
      <c r="R3456" s="45"/>
      <c r="AO3456" s="34"/>
      <c r="AP3456" s="34"/>
      <c r="AQ3456" s="34"/>
      <c r="AR3456" s="34"/>
    </row>
    <row r="3457" spans="10:44" x14ac:dyDescent="0.25">
      <c r="J3457" s="45"/>
      <c r="K3457" s="45"/>
      <c r="L3457" s="45"/>
      <c r="M3457" s="45"/>
      <c r="N3457" s="45"/>
      <c r="O3457" s="45"/>
      <c r="P3457" s="45"/>
      <c r="Q3457" s="45"/>
      <c r="R3457" s="45"/>
      <c r="AO3457" s="34"/>
      <c r="AP3457" s="34"/>
      <c r="AQ3457" s="34"/>
      <c r="AR3457" s="34"/>
    </row>
    <row r="3458" spans="10:44" x14ac:dyDescent="0.25">
      <c r="J3458" s="45"/>
      <c r="K3458" s="45"/>
      <c r="L3458" s="45"/>
      <c r="M3458" s="45"/>
      <c r="N3458" s="45"/>
      <c r="O3458" s="45"/>
      <c r="P3458" s="45"/>
      <c r="Q3458" s="45"/>
      <c r="R3458" s="45"/>
      <c r="AO3458" s="34"/>
      <c r="AP3458" s="34"/>
      <c r="AQ3458" s="34"/>
      <c r="AR3458" s="34"/>
    </row>
    <row r="3459" spans="10:44" x14ac:dyDescent="0.25">
      <c r="J3459" s="45"/>
      <c r="K3459" s="45"/>
      <c r="L3459" s="45"/>
      <c r="M3459" s="45"/>
      <c r="N3459" s="45"/>
      <c r="O3459" s="45"/>
      <c r="P3459" s="45"/>
      <c r="Q3459" s="45"/>
      <c r="R3459" s="45"/>
      <c r="AO3459" s="34"/>
      <c r="AP3459" s="34"/>
      <c r="AQ3459" s="34"/>
      <c r="AR3459" s="34"/>
    </row>
    <row r="3460" spans="10:44" x14ac:dyDescent="0.25">
      <c r="J3460" s="45"/>
      <c r="K3460" s="45"/>
      <c r="L3460" s="45"/>
      <c r="M3460" s="45"/>
      <c r="N3460" s="45"/>
      <c r="O3460" s="45"/>
      <c r="P3460" s="45"/>
      <c r="Q3460" s="45"/>
      <c r="R3460" s="45"/>
      <c r="AO3460" s="34"/>
      <c r="AP3460" s="34"/>
      <c r="AQ3460" s="34"/>
      <c r="AR3460" s="34"/>
    </row>
    <row r="3461" spans="10:44" x14ac:dyDescent="0.25">
      <c r="J3461" s="45"/>
      <c r="K3461" s="45"/>
      <c r="L3461" s="45"/>
      <c r="M3461" s="45"/>
      <c r="N3461" s="45"/>
      <c r="O3461" s="45"/>
      <c r="P3461" s="45"/>
      <c r="Q3461" s="45"/>
      <c r="R3461" s="45"/>
      <c r="AO3461" s="34"/>
      <c r="AP3461" s="34"/>
      <c r="AQ3461" s="34"/>
      <c r="AR3461" s="34"/>
    </row>
    <row r="3462" spans="10:44" x14ac:dyDescent="0.25">
      <c r="J3462" s="45"/>
      <c r="K3462" s="45"/>
      <c r="L3462" s="45"/>
      <c r="M3462" s="45"/>
      <c r="N3462" s="45"/>
      <c r="O3462" s="45"/>
      <c r="P3462" s="45"/>
      <c r="Q3462" s="45"/>
      <c r="R3462" s="45"/>
      <c r="AO3462" s="34"/>
      <c r="AP3462" s="34"/>
      <c r="AQ3462" s="34"/>
      <c r="AR3462" s="34"/>
    </row>
    <row r="3463" spans="10:44" x14ac:dyDescent="0.25">
      <c r="J3463" s="45"/>
      <c r="K3463" s="45"/>
      <c r="L3463" s="45"/>
      <c r="M3463" s="45"/>
      <c r="N3463" s="45"/>
      <c r="O3463" s="45"/>
      <c r="P3463" s="45"/>
      <c r="Q3463" s="45"/>
      <c r="R3463" s="45"/>
      <c r="AO3463" s="34"/>
      <c r="AP3463" s="34"/>
      <c r="AQ3463" s="34"/>
      <c r="AR3463" s="34"/>
    </row>
    <row r="3464" spans="10:44" x14ac:dyDescent="0.25">
      <c r="J3464" s="45"/>
      <c r="K3464" s="45"/>
      <c r="L3464" s="45"/>
      <c r="M3464" s="45"/>
      <c r="N3464" s="45"/>
      <c r="O3464" s="45"/>
      <c r="P3464" s="45"/>
      <c r="Q3464" s="45"/>
      <c r="R3464" s="45"/>
      <c r="AO3464" s="34"/>
      <c r="AP3464" s="34"/>
      <c r="AQ3464" s="34"/>
      <c r="AR3464" s="34"/>
    </row>
    <row r="3465" spans="10:44" x14ac:dyDescent="0.25">
      <c r="J3465" s="45"/>
      <c r="K3465" s="45"/>
      <c r="L3465" s="45"/>
      <c r="M3465" s="45"/>
      <c r="N3465" s="45"/>
      <c r="O3465" s="45"/>
      <c r="P3465" s="45"/>
      <c r="Q3465" s="45"/>
      <c r="R3465" s="45"/>
      <c r="AO3465" s="34"/>
      <c r="AP3465" s="34"/>
      <c r="AQ3465" s="34"/>
      <c r="AR3465" s="34"/>
    </row>
    <row r="3466" spans="10:44" x14ac:dyDescent="0.25">
      <c r="J3466" s="45"/>
      <c r="K3466" s="45"/>
      <c r="L3466" s="45"/>
      <c r="M3466" s="45"/>
      <c r="N3466" s="45"/>
      <c r="O3466" s="45"/>
      <c r="P3466" s="45"/>
      <c r="Q3466" s="45"/>
      <c r="R3466" s="45"/>
      <c r="AO3466" s="34"/>
      <c r="AP3466" s="34"/>
      <c r="AQ3466" s="34"/>
      <c r="AR3466" s="34"/>
    </row>
    <row r="3467" spans="10:44" x14ac:dyDescent="0.25">
      <c r="J3467" s="45"/>
      <c r="K3467" s="45"/>
      <c r="L3467" s="45"/>
      <c r="M3467" s="45"/>
      <c r="N3467" s="45"/>
      <c r="O3467" s="45"/>
      <c r="P3467" s="45"/>
      <c r="Q3467" s="45"/>
      <c r="R3467" s="45"/>
      <c r="AO3467" s="34"/>
      <c r="AP3467" s="34"/>
      <c r="AQ3467" s="34"/>
      <c r="AR3467" s="34"/>
    </row>
    <row r="3468" spans="10:44" x14ac:dyDescent="0.25">
      <c r="J3468" s="45"/>
      <c r="K3468" s="45"/>
      <c r="L3468" s="45"/>
      <c r="M3468" s="45"/>
      <c r="N3468" s="45"/>
      <c r="O3468" s="45"/>
      <c r="P3468" s="45"/>
      <c r="Q3468" s="45"/>
      <c r="R3468" s="45"/>
      <c r="AO3468" s="34"/>
      <c r="AP3468" s="34"/>
      <c r="AQ3468" s="34"/>
      <c r="AR3468" s="34"/>
    </row>
    <row r="3469" spans="10:44" x14ac:dyDescent="0.25">
      <c r="J3469" s="45"/>
      <c r="K3469" s="45"/>
      <c r="L3469" s="45"/>
      <c r="M3469" s="45"/>
      <c r="N3469" s="45"/>
      <c r="O3469" s="45"/>
      <c r="P3469" s="45"/>
      <c r="Q3469" s="45"/>
      <c r="R3469" s="45"/>
      <c r="AO3469" s="34"/>
      <c r="AP3469" s="34"/>
      <c r="AQ3469" s="34"/>
      <c r="AR3469" s="34"/>
    </row>
    <row r="3470" spans="10:44" x14ac:dyDescent="0.25">
      <c r="J3470" s="45"/>
      <c r="K3470" s="45"/>
      <c r="L3470" s="45"/>
      <c r="M3470" s="45"/>
      <c r="N3470" s="45"/>
      <c r="O3470" s="45"/>
      <c r="P3470" s="45"/>
      <c r="Q3470" s="45"/>
      <c r="R3470" s="45"/>
      <c r="AO3470" s="34"/>
      <c r="AP3470" s="34"/>
      <c r="AQ3470" s="34"/>
      <c r="AR3470" s="34"/>
    </row>
    <row r="3471" spans="10:44" x14ac:dyDescent="0.25">
      <c r="J3471" s="45"/>
      <c r="K3471" s="45"/>
      <c r="L3471" s="45"/>
      <c r="M3471" s="45"/>
      <c r="N3471" s="45"/>
      <c r="O3471" s="45"/>
      <c r="P3471" s="45"/>
      <c r="Q3471" s="45"/>
      <c r="R3471" s="45"/>
      <c r="AO3471" s="34"/>
      <c r="AP3471" s="34"/>
      <c r="AQ3471" s="34"/>
      <c r="AR3471" s="34"/>
    </row>
    <row r="3472" spans="10:44" x14ac:dyDescent="0.25">
      <c r="J3472" s="45"/>
      <c r="K3472" s="45"/>
      <c r="L3472" s="45"/>
      <c r="M3472" s="45"/>
      <c r="N3472" s="45"/>
      <c r="O3472" s="45"/>
      <c r="P3472" s="45"/>
      <c r="Q3472" s="45"/>
      <c r="R3472" s="45"/>
      <c r="AO3472" s="34"/>
      <c r="AP3472" s="34"/>
      <c r="AQ3472" s="34"/>
      <c r="AR3472" s="34"/>
    </row>
    <row r="3473" spans="10:44" x14ac:dyDescent="0.25">
      <c r="J3473" s="45"/>
      <c r="K3473" s="45"/>
      <c r="L3473" s="45"/>
      <c r="M3473" s="45"/>
      <c r="N3473" s="45"/>
      <c r="O3473" s="45"/>
      <c r="P3473" s="45"/>
      <c r="Q3473" s="45"/>
      <c r="R3473" s="45"/>
      <c r="AO3473" s="34"/>
      <c r="AP3473" s="34"/>
      <c r="AQ3473" s="34"/>
      <c r="AR3473" s="34"/>
    </row>
    <row r="3474" spans="10:44" x14ac:dyDescent="0.25">
      <c r="J3474" s="45"/>
      <c r="K3474" s="45"/>
      <c r="L3474" s="45"/>
      <c r="M3474" s="45"/>
      <c r="N3474" s="45"/>
      <c r="O3474" s="45"/>
      <c r="P3474" s="45"/>
      <c r="Q3474" s="45"/>
      <c r="R3474" s="45"/>
      <c r="AO3474" s="34"/>
      <c r="AP3474" s="34"/>
      <c r="AQ3474" s="34"/>
      <c r="AR3474" s="34"/>
    </row>
    <row r="3475" spans="10:44" x14ac:dyDescent="0.25">
      <c r="J3475" s="45"/>
      <c r="K3475" s="45"/>
      <c r="L3475" s="45"/>
      <c r="M3475" s="45"/>
      <c r="N3475" s="45"/>
      <c r="O3475" s="45"/>
      <c r="P3475" s="45"/>
      <c r="Q3475" s="45"/>
      <c r="R3475" s="45"/>
      <c r="AO3475" s="34"/>
      <c r="AP3475" s="34"/>
      <c r="AQ3475" s="34"/>
      <c r="AR3475" s="34"/>
    </row>
    <row r="3476" spans="10:44" x14ac:dyDescent="0.25">
      <c r="J3476" s="45"/>
      <c r="K3476" s="45"/>
      <c r="L3476" s="45"/>
      <c r="M3476" s="45"/>
      <c r="N3476" s="45"/>
      <c r="O3476" s="45"/>
      <c r="P3476" s="45"/>
      <c r="Q3476" s="45"/>
      <c r="R3476" s="45"/>
      <c r="AO3476" s="34"/>
      <c r="AP3476" s="34"/>
      <c r="AQ3476" s="34"/>
      <c r="AR3476" s="34"/>
    </row>
    <row r="3477" spans="10:44" x14ac:dyDescent="0.25">
      <c r="J3477" s="45"/>
      <c r="K3477" s="45"/>
      <c r="L3477" s="45"/>
      <c r="M3477" s="45"/>
      <c r="N3477" s="45"/>
      <c r="O3477" s="45"/>
      <c r="P3477" s="45"/>
      <c r="Q3477" s="45"/>
      <c r="R3477" s="45"/>
      <c r="AO3477" s="34"/>
      <c r="AP3477" s="34"/>
      <c r="AQ3477" s="34"/>
      <c r="AR3477" s="34"/>
    </row>
    <row r="3478" spans="10:44" x14ac:dyDescent="0.25">
      <c r="J3478" s="45"/>
      <c r="K3478" s="45"/>
      <c r="L3478" s="45"/>
      <c r="M3478" s="45"/>
      <c r="N3478" s="45"/>
      <c r="O3478" s="45"/>
      <c r="P3478" s="45"/>
      <c r="Q3478" s="45"/>
      <c r="R3478" s="45"/>
      <c r="AO3478" s="34"/>
      <c r="AP3478" s="34"/>
      <c r="AQ3478" s="34"/>
      <c r="AR3478" s="34"/>
    </row>
    <row r="3479" spans="10:44" x14ac:dyDescent="0.25">
      <c r="J3479" s="45"/>
      <c r="K3479" s="45"/>
      <c r="L3479" s="45"/>
      <c r="M3479" s="45"/>
      <c r="N3479" s="45"/>
      <c r="O3479" s="45"/>
      <c r="P3479" s="45"/>
      <c r="Q3479" s="45"/>
      <c r="R3479" s="45"/>
      <c r="AO3479" s="34"/>
      <c r="AP3479" s="34"/>
      <c r="AQ3479" s="34"/>
      <c r="AR3479" s="34"/>
    </row>
    <row r="3480" spans="10:44" x14ac:dyDescent="0.25">
      <c r="J3480" s="45"/>
      <c r="K3480" s="45"/>
      <c r="L3480" s="45"/>
      <c r="M3480" s="45"/>
      <c r="N3480" s="45"/>
      <c r="O3480" s="45"/>
      <c r="P3480" s="45"/>
      <c r="Q3480" s="45"/>
      <c r="R3480" s="45"/>
      <c r="AO3480" s="34"/>
      <c r="AP3480" s="34"/>
      <c r="AQ3480" s="34"/>
      <c r="AR3480" s="34"/>
    </row>
    <row r="3481" spans="10:44" x14ac:dyDescent="0.25">
      <c r="J3481" s="45"/>
      <c r="K3481" s="45"/>
      <c r="L3481" s="45"/>
      <c r="M3481" s="45"/>
      <c r="N3481" s="45"/>
      <c r="O3481" s="45"/>
      <c r="P3481" s="45"/>
      <c r="Q3481" s="45"/>
      <c r="R3481" s="45"/>
      <c r="AO3481" s="34"/>
      <c r="AP3481" s="34"/>
      <c r="AQ3481" s="34"/>
      <c r="AR3481" s="34"/>
    </row>
    <row r="3482" spans="10:44" x14ac:dyDescent="0.25">
      <c r="J3482" s="45"/>
      <c r="K3482" s="45"/>
      <c r="L3482" s="45"/>
      <c r="M3482" s="45"/>
      <c r="N3482" s="45"/>
      <c r="O3482" s="45"/>
      <c r="P3482" s="45"/>
      <c r="Q3482" s="45"/>
      <c r="R3482" s="45"/>
      <c r="AO3482" s="34"/>
      <c r="AP3482" s="34"/>
      <c r="AQ3482" s="34"/>
      <c r="AR3482" s="34"/>
    </row>
    <row r="3483" spans="10:44" x14ac:dyDescent="0.25">
      <c r="J3483" s="45"/>
      <c r="K3483" s="45"/>
      <c r="L3483" s="45"/>
      <c r="M3483" s="45"/>
      <c r="N3483" s="45"/>
      <c r="O3483" s="45"/>
      <c r="P3483" s="45"/>
      <c r="Q3483" s="45"/>
      <c r="R3483" s="45"/>
      <c r="AO3483" s="34"/>
      <c r="AP3483" s="34"/>
      <c r="AQ3483" s="34"/>
      <c r="AR3483" s="34"/>
    </row>
    <row r="3484" spans="10:44" x14ac:dyDescent="0.25">
      <c r="J3484" s="45"/>
      <c r="K3484" s="45"/>
      <c r="L3484" s="45"/>
      <c r="M3484" s="45"/>
      <c r="N3484" s="45"/>
      <c r="O3484" s="45"/>
      <c r="P3484" s="45"/>
      <c r="Q3484" s="45"/>
      <c r="R3484" s="45"/>
      <c r="AO3484" s="34"/>
      <c r="AP3484" s="34"/>
      <c r="AQ3484" s="34"/>
      <c r="AR3484" s="34"/>
    </row>
    <row r="3485" spans="10:44" x14ac:dyDescent="0.25">
      <c r="J3485" s="45"/>
      <c r="K3485" s="45"/>
      <c r="L3485" s="45"/>
      <c r="M3485" s="45"/>
      <c r="N3485" s="45"/>
      <c r="O3485" s="45"/>
      <c r="P3485" s="45"/>
      <c r="Q3485" s="45"/>
      <c r="R3485" s="45"/>
      <c r="AO3485" s="34"/>
      <c r="AP3485" s="34"/>
      <c r="AQ3485" s="34"/>
      <c r="AR3485" s="34"/>
    </row>
    <row r="3486" spans="10:44" x14ac:dyDescent="0.25">
      <c r="J3486" s="45"/>
      <c r="K3486" s="45"/>
      <c r="L3486" s="45"/>
      <c r="M3486" s="45"/>
      <c r="N3486" s="45"/>
      <c r="O3486" s="45"/>
      <c r="P3486" s="45"/>
      <c r="Q3486" s="45"/>
      <c r="R3486" s="45"/>
      <c r="AO3486" s="34"/>
      <c r="AP3486" s="34"/>
      <c r="AQ3486" s="34"/>
      <c r="AR3486" s="34"/>
    </row>
    <row r="3487" spans="10:44" x14ac:dyDescent="0.25">
      <c r="J3487" s="45"/>
      <c r="K3487" s="45"/>
      <c r="L3487" s="45"/>
      <c r="M3487" s="45"/>
      <c r="N3487" s="45"/>
      <c r="O3487" s="45"/>
      <c r="P3487" s="45"/>
      <c r="Q3487" s="45"/>
      <c r="R3487" s="45"/>
      <c r="AO3487" s="34"/>
      <c r="AP3487" s="34"/>
      <c r="AQ3487" s="34"/>
      <c r="AR3487" s="34"/>
    </row>
    <row r="3488" spans="10:44" x14ac:dyDescent="0.25">
      <c r="J3488" s="45"/>
      <c r="K3488" s="45"/>
      <c r="L3488" s="45"/>
      <c r="M3488" s="45"/>
      <c r="N3488" s="45"/>
      <c r="O3488" s="45"/>
      <c r="P3488" s="45"/>
      <c r="Q3488" s="45"/>
      <c r="R3488" s="45"/>
      <c r="AO3488" s="34"/>
      <c r="AP3488" s="34"/>
      <c r="AQ3488" s="34"/>
      <c r="AR3488" s="34"/>
    </row>
    <row r="3489" spans="10:44" x14ac:dyDescent="0.25">
      <c r="J3489" s="45"/>
      <c r="K3489" s="45"/>
      <c r="L3489" s="45"/>
      <c r="M3489" s="45"/>
      <c r="N3489" s="45"/>
      <c r="O3489" s="45"/>
      <c r="P3489" s="45"/>
      <c r="Q3489" s="45"/>
      <c r="R3489" s="45"/>
      <c r="AO3489" s="34"/>
      <c r="AP3489" s="34"/>
      <c r="AQ3489" s="34"/>
      <c r="AR3489" s="34"/>
    </row>
    <row r="3490" spans="10:44" x14ac:dyDescent="0.25">
      <c r="J3490" s="45"/>
      <c r="K3490" s="45"/>
      <c r="L3490" s="45"/>
      <c r="M3490" s="45"/>
      <c r="N3490" s="45"/>
      <c r="O3490" s="45"/>
      <c r="P3490" s="45"/>
      <c r="Q3490" s="45"/>
      <c r="R3490" s="45"/>
      <c r="AO3490" s="34"/>
      <c r="AP3490" s="34"/>
      <c r="AQ3490" s="34"/>
      <c r="AR3490" s="34"/>
    </row>
    <row r="3491" spans="10:44" x14ac:dyDescent="0.25">
      <c r="J3491" s="45"/>
      <c r="K3491" s="45"/>
      <c r="L3491" s="45"/>
      <c r="M3491" s="45"/>
      <c r="N3491" s="45"/>
      <c r="O3491" s="45"/>
      <c r="P3491" s="45"/>
      <c r="Q3491" s="45"/>
      <c r="R3491" s="45"/>
      <c r="AO3491" s="34"/>
      <c r="AP3491" s="34"/>
      <c r="AQ3491" s="34"/>
      <c r="AR3491" s="34"/>
    </row>
    <row r="3492" spans="10:44" x14ac:dyDescent="0.25">
      <c r="J3492" s="45"/>
      <c r="K3492" s="45"/>
      <c r="L3492" s="45"/>
      <c r="M3492" s="45"/>
      <c r="N3492" s="45"/>
      <c r="O3492" s="45"/>
      <c r="P3492" s="45"/>
      <c r="Q3492" s="45"/>
      <c r="R3492" s="45"/>
      <c r="AO3492" s="34"/>
      <c r="AP3492" s="34"/>
      <c r="AQ3492" s="34"/>
      <c r="AR3492" s="34"/>
    </row>
    <row r="3493" spans="10:44" x14ac:dyDescent="0.25">
      <c r="J3493" s="45"/>
      <c r="K3493" s="45"/>
      <c r="L3493" s="45"/>
      <c r="M3493" s="45"/>
      <c r="N3493" s="45"/>
      <c r="O3493" s="45"/>
      <c r="P3493" s="45"/>
      <c r="Q3493" s="45"/>
      <c r="R3493" s="45"/>
      <c r="AO3493" s="34"/>
      <c r="AP3493" s="34"/>
      <c r="AQ3493" s="34"/>
      <c r="AR3493" s="34"/>
    </row>
    <row r="3494" spans="10:44" x14ac:dyDescent="0.25">
      <c r="J3494" s="45"/>
      <c r="K3494" s="45"/>
      <c r="L3494" s="45"/>
      <c r="M3494" s="45"/>
      <c r="N3494" s="45"/>
      <c r="O3494" s="45"/>
      <c r="P3494" s="45"/>
      <c r="Q3494" s="45"/>
      <c r="R3494" s="45"/>
      <c r="AO3494" s="34"/>
      <c r="AP3494" s="34"/>
      <c r="AQ3494" s="34"/>
      <c r="AR3494" s="34"/>
    </row>
    <row r="3495" spans="10:44" x14ac:dyDescent="0.25">
      <c r="J3495" s="45"/>
      <c r="K3495" s="45"/>
      <c r="L3495" s="45"/>
      <c r="M3495" s="45"/>
      <c r="N3495" s="45"/>
      <c r="O3495" s="45"/>
      <c r="P3495" s="45"/>
      <c r="Q3495" s="45"/>
      <c r="R3495" s="45"/>
      <c r="AO3495" s="34"/>
      <c r="AP3495" s="34"/>
      <c r="AQ3495" s="34"/>
      <c r="AR3495" s="34"/>
    </row>
    <row r="3496" spans="10:44" x14ac:dyDescent="0.25">
      <c r="J3496" s="45"/>
      <c r="K3496" s="45"/>
      <c r="L3496" s="45"/>
      <c r="M3496" s="45"/>
      <c r="N3496" s="45"/>
      <c r="O3496" s="45"/>
      <c r="P3496" s="45"/>
      <c r="Q3496" s="45"/>
      <c r="R3496" s="45"/>
      <c r="AO3496" s="34"/>
      <c r="AP3496" s="34"/>
      <c r="AQ3496" s="34"/>
      <c r="AR3496" s="34"/>
    </row>
    <row r="3497" spans="10:44" x14ac:dyDescent="0.25">
      <c r="J3497" s="45"/>
      <c r="K3497" s="45"/>
      <c r="L3497" s="45"/>
      <c r="M3497" s="45"/>
      <c r="N3497" s="45"/>
      <c r="O3497" s="45"/>
      <c r="P3497" s="45"/>
      <c r="Q3497" s="45"/>
      <c r="R3497" s="45"/>
      <c r="AO3497" s="34"/>
      <c r="AP3497" s="34"/>
      <c r="AQ3497" s="34"/>
      <c r="AR3497" s="34"/>
    </row>
    <row r="3498" spans="10:44" x14ac:dyDescent="0.25">
      <c r="J3498" s="45"/>
      <c r="K3498" s="45"/>
      <c r="L3498" s="45"/>
      <c r="M3498" s="45"/>
      <c r="N3498" s="45"/>
      <c r="O3498" s="45"/>
      <c r="P3498" s="45"/>
      <c r="Q3498" s="45"/>
      <c r="R3498" s="45"/>
      <c r="AO3498" s="34"/>
      <c r="AP3498" s="34"/>
      <c r="AQ3498" s="34"/>
      <c r="AR3498" s="34"/>
    </row>
    <row r="3499" spans="10:44" x14ac:dyDescent="0.25">
      <c r="J3499" s="45"/>
      <c r="K3499" s="45"/>
      <c r="L3499" s="45"/>
      <c r="M3499" s="45"/>
      <c r="N3499" s="45"/>
      <c r="O3499" s="45"/>
      <c r="P3499" s="45"/>
      <c r="Q3499" s="45"/>
      <c r="R3499" s="45"/>
      <c r="AO3499" s="34"/>
      <c r="AP3499" s="34"/>
      <c r="AQ3499" s="34"/>
      <c r="AR3499" s="34"/>
    </row>
    <row r="3500" spans="10:44" x14ac:dyDescent="0.25">
      <c r="J3500" s="45"/>
      <c r="K3500" s="45"/>
      <c r="L3500" s="45"/>
      <c r="M3500" s="45"/>
      <c r="N3500" s="45"/>
      <c r="O3500" s="45"/>
      <c r="P3500" s="45"/>
      <c r="Q3500" s="45"/>
      <c r="R3500" s="45"/>
      <c r="AO3500" s="34"/>
      <c r="AP3500" s="34"/>
      <c r="AQ3500" s="34"/>
      <c r="AR3500" s="34"/>
    </row>
    <row r="3501" spans="10:44" x14ac:dyDescent="0.25">
      <c r="J3501" s="45"/>
      <c r="K3501" s="45"/>
      <c r="L3501" s="45"/>
      <c r="M3501" s="45"/>
      <c r="N3501" s="45"/>
      <c r="O3501" s="45"/>
      <c r="P3501" s="45"/>
      <c r="Q3501" s="45"/>
      <c r="R3501" s="45"/>
      <c r="AO3501" s="34"/>
      <c r="AP3501" s="34"/>
      <c r="AQ3501" s="34"/>
      <c r="AR3501" s="34"/>
    </row>
    <row r="3502" spans="10:44" x14ac:dyDescent="0.25">
      <c r="J3502" s="45"/>
      <c r="K3502" s="45"/>
      <c r="L3502" s="45"/>
      <c r="M3502" s="45"/>
      <c r="N3502" s="45"/>
      <c r="O3502" s="45"/>
      <c r="P3502" s="45"/>
      <c r="Q3502" s="45"/>
      <c r="R3502" s="45"/>
      <c r="AO3502" s="34"/>
      <c r="AP3502" s="34"/>
      <c r="AQ3502" s="34"/>
      <c r="AR3502" s="34"/>
    </row>
    <row r="3503" spans="10:44" x14ac:dyDescent="0.25">
      <c r="J3503" s="45"/>
      <c r="K3503" s="45"/>
      <c r="L3503" s="45"/>
      <c r="M3503" s="45"/>
      <c r="N3503" s="45"/>
      <c r="O3503" s="45"/>
      <c r="P3503" s="45"/>
      <c r="Q3503" s="45"/>
      <c r="R3503" s="45"/>
      <c r="AO3503" s="34"/>
      <c r="AP3503" s="34"/>
      <c r="AQ3503" s="34"/>
      <c r="AR3503" s="34"/>
    </row>
    <row r="3504" spans="10:44" x14ac:dyDescent="0.25">
      <c r="J3504" s="45"/>
      <c r="K3504" s="45"/>
      <c r="L3504" s="45"/>
      <c r="M3504" s="45"/>
      <c r="N3504" s="45"/>
      <c r="O3504" s="45"/>
      <c r="P3504" s="45"/>
      <c r="Q3504" s="45"/>
      <c r="R3504" s="45"/>
      <c r="AO3504" s="34"/>
      <c r="AP3504" s="34"/>
      <c r="AQ3504" s="34"/>
      <c r="AR3504" s="34"/>
    </row>
    <row r="3505" spans="10:44" x14ac:dyDescent="0.25">
      <c r="J3505" s="45"/>
      <c r="K3505" s="45"/>
      <c r="L3505" s="45"/>
      <c r="M3505" s="45"/>
      <c r="N3505" s="45"/>
      <c r="O3505" s="45"/>
      <c r="P3505" s="45"/>
      <c r="Q3505" s="45"/>
      <c r="R3505" s="45"/>
      <c r="AO3505" s="34"/>
      <c r="AP3505" s="34"/>
      <c r="AQ3505" s="34"/>
      <c r="AR3505" s="34"/>
    </row>
    <row r="3506" spans="10:44" x14ac:dyDescent="0.25">
      <c r="J3506" s="45"/>
      <c r="K3506" s="45"/>
      <c r="L3506" s="45"/>
      <c r="M3506" s="45"/>
      <c r="N3506" s="45"/>
      <c r="O3506" s="45"/>
      <c r="P3506" s="45"/>
      <c r="Q3506" s="45"/>
      <c r="R3506" s="45"/>
      <c r="AO3506" s="34"/>
      <c r="AP3506" s="34"/>
      <c r="AQ3506" s="34"/>
      <c r="AR3506" s="34"/>
    </row>
    <row r="3507" spans="10:44" x14ac:dyDescent="0.25">
      <c r="J3507" s="45"/>
      <c r="K3507" s="45"/>
      <c r="L3507" s="45"/>
      <c r="M3507" s="45"/>
      <c r="N3507" s="45"/>
      <c r="O3507" s="45"/>
      <c r="P3507" s="45"/>
      <c r="Q3507" s="45"/>
      <c r="R3507" s="45"/>
      <c r="AO3507" s="34"/>
      <c r="AP3507" s="34"/>
      <c r="AQ3507" s="34"/>
      <c r="AR3507" s="34"/>
    </row>
    <row r="3508" spans="10:44" x14ac:dyDescent="0.25">
      <c r="J3508" s="45"/>
      <c r="K3508" s="45"/>
      <c r="L3508" s="45"/>
      <c r="M3508" s="45"/>
      <c r="N3508" s="45"/>
      <c r="O3508" s="45"/>
      <c r="P3508" s="45"/>
      <c r="Q3508" s="45"/>
      <c r="R3508" s="45"/>
      <c r="AO3508" s="34"/>
      <c r="AP3508" s="34"/>
      <c r="AQ3508" s="34"/>
      <c r="AR3508" s="34"/>
    </row>
    <row r="3509" spans="10:44" x14ac:dyDescent="0.25">
      <c r="J3509" s="45"/>
      <c r="K3509" s="45"/>
      <c r="L3509" s="45"/>
      <c r="M3509" s="45"/>
      <c r="N3509" s="45"/>
      <c r="O3509" s="45"/>
      <c r="P3509" s="45"/>
      <c r="Q3509" s="45"/>
      <c r="R3509" s="45"/>
      <c r="AO3509" s="34"/>
      <c r="AP3509" s="34"/>
      <c r="AQ3509" s="34"/>
      <c r="AR3509" s="34"/>
    </row>
    <row r="3510" spans="10:44" x14ac:dyDescent="0.25">
      <c r="J3510" s="45"/>
      <c r="K3510" s="45"/>
      <c r="L3510" s="45"/>
      <c r="M3510" s="45"/>
      <c r="N3510" s="45"/>
      <c r="O3510" s="45"/>
      <c r="P3510" s="45"/>
      <c r="Q3510" s="45"/>
      <c r="R3510" s="45"/>
      <c r="AO3510" s="34"/>
      <c r="AP3510" s="34"/>
      <c r="AQ3510" s="34"/>
      <c r="AR3510" s="34"/>
    </row>
    <row r="3511" spans="10:44" x14ac:dyDescent="0.25">
      <c r="J3511" s="45"/>
      <c r="K3511" s="45"/>
      <c r="L3511" s="45"/>
      <c r="M3511" s="45"/>
      <c r="N3511" s="45"/>
      <c r="O3511" s="45"/>
      <c r="P3511" s="45"/>
      <c r="Q3511" s="45"/>
      <c r="R3511" s="45"/>
      <c r="AO3511" s="34"/>
      <c r="AP3511" s="34"/>
      <c r="AQ3511" s="34"/>
      <c r="AR3511" s="34"/>
    </row>
    <row r="3512" spans="10:44" x14ac:dyDescent="0.25">
      <c r="J3512" s="45"/>
      <c r="K3512" s="45"/>
      <c r="L3512" s="45"/>
      <c r="M3512" s="45"/>
      <c r="N3512" s="45"/>
      <c r="O3512" s="45"/>
      <c r="P3512" s="45"/>
      <c r="Q3512" s="45"/>
      <c r="R3512" s="45"/>
      <c r="AO3512" s="34"/>
      <c r="AP3512" s="34"/>
      <c r="AQ3512" s="34"/>
      <c r="AR3512" s="34"/>
    </row>
    <row r="3513" spans="10:44" x14ac:dyDescent="0.25">
      <c r="J3513" s="45"/>
      <c r="K3513" s="45"/>
      <c r="L3513" s="45"/>
      <c r="M3513" s="45"/>
      <c r="N3513" s="45"/>
      <c r="O3513" s="45"/>
      <c r="P3513" s="45"/>
      <c r="Q3513" s="45"/>
      <c r="R3513" s="45"/>
      <c r="AO3513" s="34"/>
      <c r="AP3513" s="34"/>
      <c r="AQ3513" s="34"/>
      <c r="AR3513" s="34"/>
    </row>
    <row r="3514" spans="10:44" x14ac:dyDescent="0.25">
      <c r="J3514" s="45"/>
      <c r="K3514" s="45"/>
      <c r="L3514" s="45"/>
      <c r="M3514" s="45"/>
      <c r="N3514" s="45"/>
      <c r="O3514" s="45"/>
      <c r="P3514" s="45"/>
      <c r="Q3514" s="45"/>
      <c r="R3514" s="45"/>
      <c r="AO3514" s="34"/>
      <c r="AP3514" s="34"/>
      <c r="AQ3514" s="34"/>
      <c r="AR3514" s="34"/>
    </row>
    <row r="3515" spans="10:44" x14ac:dyDescent="0.25">
      <c r="J3515" s="45"/>
      <c r="K3515" s="45"/>
      <c r="L3515" s="45"/>
      <c r="M3515" s="45"/>
      <c r="N3515" s="45"/>
      <c r="O3515" s="45"/>
      <c r="P3515" s="45"/>
      <c r="Q3515" s="45"/>
      <c r="R3515" s="45"/>
      <c r="AO3515" s="34"/>
      <c r="AP3515" s="34"/>
      <c r="AQ3515" s="34"/>
      <c r="AR3515" s="34"/>
    </row>
    <row r="3516" spans="10:44" x14ac:dyDescent="0.25">
      <c r="J3516" s="45"/>
      <c r="K3516" s="45"/>
      <c r="L3516" s="45"/>
      <c r="M3516" s="45"/>
      <c r="N3516" s="45"/>
      <c r="O3516" s="45"/>
      <c r="P3516" s="45"/>
      <c r="Q3516" s="45"/>
      <c r="R3516" s="45"/>
      <c r="AO3516" s="34"/>
      <c r="AP3516" s="34"/>
      <c r="AQ3516" s="34"/>
      <c r="AR3516" s="34"/>
    </row>
    <row r="3517" spans="10:44" x14ac:dyDescent="0.25">
      <c r="J3517" s="45"/>
      <c r="K3517" s="45"/>
      <c r="L3517" s="45"/>
      <c r="M3517" s="45"/>
      <c r="N3517" s="45"/>
      <c r="O3517" s="45"/>
      <c r="P3517" s="45"/>
      <c r="Q3517" s="45"/>
      <c r="R3517" s="45"/>
      <c r="AO3517" s="34"/>
      <c r="AP3517" s="34"/>
      <c r="AQ3517" s="34"/>
      <c r="AR3517" s="34"/>
    </row>
    <row r="3518" spans="10:44" x14ac:dyDescent="0.25">
      <c r="J3518" s="45"/>
      <c r="K3518" s="45"/>
      <c r="L3518" s="45"/>
      <c r="M3518" s="45"/>
      <c r="N3518" s="45"/>
      <c r="O3518" s="45"/>
      <c r="P3518" s="45"/>
      <c r="Q3518" s="45"/>
      <c r="R3518" s="45"/>
      <c r="AO3518" s="34"/>
      <c r="AP3518" s="34"/>
      <c r="AQ3518" s="34"/>
      <c r="AR3518" s="34"/>
    </row>
    <row r="3519" spans="10:44" x14ac:dyDescent="0.25">
      <c r="J3519" s="45"/>
      <c r="K3519" s="45"/>
      <c r="L3519" s="45"/>
      <c r="M3519" s="45"/>
      <c r="N3519" s="45"/>
      <c r="O3519" s="45"/>
      <c r="P3519" s="45"/>
      <c r="Q3519" s="45"/>
      <c r="R3519" s="45"/>
      <c r="AO3519" s="34"/>
      <c r="AP3519" s="34"/>
      <c r="AQ3519" s="34"/>
      <c r="AR3519" s="34"/>
    </row>
    <row r="3520" spans="10:44" x14ac:dyDescent="0.25">
      <c r="J3520" s="45"/>
      <c r="K3520" s="45"/>
      <c r="L3520" s="45"/>
      <c r="M3520" s="45"/>
      <c r="N3520" s="45"/>
      <c r="O3520" s="45"/>
      <c r="P3520" s="45"/>
      <c r="Q3520" s="45"/>
      <c r="R3520" s="45"/>
      <c r="AO3520" s="34"/>
      <c r="AP3520" s="34"/>
      <c r="AQ3520" s="34"/>
      <c r="AR3520" s="34"/>
    </row>
    <row r="3521" spans="10:44" x14ac:dyDescent="0.25">
      <c r="J3521" s="45"/>
      <c r="K3521" s="45"/>
      <c r="L3521" s="45"/>
      <c r="M3521" s="45"/>
      <c r="N3521" s="45"/>
      <c r="O3521" s="45"/>
      <c r="P3521" s="45"/>
      <c r="Q3521" s="45"/>
      <c r="R3521" s="45"/>
      <c r="AO3521" s="34"/>
      <c r="AP3521" s="34"/>
      <c r="AQ3521" s="34"/>
      <c r="AR3521" s="34"/>
    </row>
    <row r="3522" spans="10:44" x14ac:dyDescent="0.25">
      <c r="J3522" s="45"/>
      <c r="K3522" s="45"/>
      <c r="L3522" s="45"/>
      <c r="M3522" s="45"/>
      <c r="N3522" s="45"/>
      <c r="O3522" s="45"/>
      <c r="P3522" s="45"/>
      <c r="Q3522" s="45"/>
      <c r="R3522" s="45"/>
      <c r="AO3522" s="34"/>
      <c r="AP3522" s="34"/>
      <c r="AQ3522" s="34"/>
      <c r="AR3522" s="34"/>
    </row>
    <row r="3523" spans="10:44" x14ac:dyDescent="0.25">
      <c r="J3523" s="45"/>
      <c r="K3523" s="45"/>
      <c r="L3523" s="45"/>
      <c r="M3523" s="45"/>
      <c r="N3523" s="45"/>
      <c r="O3523" s="45"/>
      <c r="P3523" s="45"/>
      <c r="Q3523" s="45"/>
      <c r="R3523" s="45"/>
      <c r="AO3523" s="34"/>
      <c r="AP3523" s="34"/>
      <c r="AQ3523" s="34"/>
      <c r="AR3523" s="34"/>
    </row>
    <row r="3524" spans="10:44" x14ac:dyDescent="0.25">
      <c r="J3524" s="45"/>
      <c r="K3524" s="45"/>
      <c r="L3524" s="45"/>
      <c r="M3524" s="45"/>
      <c r="N3524" s="45"/>
      <c r="O3524" s="45"/>
      <c r="P3524" s="45"/>
      <c r="Q3524" s="45"/>
      <c r="R3524" s="45"/>
      <c r="AO3524" s="34"/>
      <c r="AP3524" s="34"/>
      <c r="AQ3524" s="34"/>
      <c r="AR3524" s="34"/>
    </row>
    <row r="3525" spans="10:44" x14ac:dyDescent="0.25">
      <c r="J3525" s="45"/>
      <c r="K3525" s="45"/>
      <c r="L3525" s="45"/>
      <c r="M3525" s="45"/>
      <c r="N3525" s="45"/>
      <c r="O3525" s="45"/>
      <c r="P3525" s="45"/>
      <c r="Q3525" s="45"/>
      <c r="R3525" s="45"/>
      <c r="AO3525" s="34"/>
      <c r="AP3525" s="34"/>
      <c r="AQ3525" s="34"/>
      <c r="AR3525" s="34"/>
    </row>
    <row r="3526" spans="10:44" x14ac:dyDescent="0.25">
      <c r="J3526" s="45"/>
      <c r="K3526" s="45"/>
      <c r="L3526" s="45"/>
      <c r="M3526" s="45"/>
      <c r="N3526" s="45"/>
      <c r="O3526" s="45"/>
      <c r="P3526" s="45"/>
      <c r="Q3526" s="45"/>
      <c r="R3526" s="45"/>
      <c r="AO3526" s="34"/>
      <c r="AP3526" s="34"/>
      <c r="AQ3526" s="34"/>
      <c r="AR3526" s="34"/>
    </row>
    <row r="3527" spans="10:44" x14ac:dyDescent="0.25">
      <c r="J3527" s="45"/>
      <c r="K3527" s="45"/>
      <c r="L3527" s="45"/>
      <c r="M3527" s="45"/>
      <c r="N3527" s="45"/>
      <c r="O3527" s="45"/>
      <c r="P3527" s="45"/>
      <c r="Q3527" s="45"/>
      <c r="R3527" s="45"/>
      <c r="AO3527" s="34"/>
      <c r="AP3527" s="34"/>
      <c r="AQ3527" s="34"/>
      <c r="AR3527" s="34"/>
    </row>
    <row r="3528" spans="10:44" x14ac:dyDescent="0.25">
      <c r="J3528" s="45"/>
      <c r="K3528" s="45"/>
      <c r="L3528" s="45"/>
      <c r="M3528" s="45"/>
      <c r="N3528" s="45"/>
      <c r="O3528" s="45"/>
      <c r="P3528" s="45"/>
      <c r="Q3528" s="45"/>
      <c r="R3528" s="45"/>
      <c r="AO3528" s="34"/>
      <c r="AP3528" s="34"/>
      <c r="AQ3528" s="34"/>
      <c r="AR3528" s="34"/>
    </row>
    <row r="3529" spans="10:44" x14ac:dyDescent="0.25">
      <c r="J3529" s="45"/>
      <c r="K3529" s="45"/>
      <c r="L3529" s="45"/>
      <c r="M3529" s="45"/>
      <c r="N3529" s="45"/>
      <c r="O3529" s="45"/>
      <c r="P3529" s="45"/>
      <c r="Q3529" s="45"/>
      <c r="R3529" s="45"/>
      <c r="AO3529" s="34"/>
      <c r="AP3529" s="34"/>
      <c r="AQ3529" s="34"/>
      <c r="AR3529" s="34"/>
    </row>
    <row r="3530" spans="10:44" x14ac:dyDescent="0.25">
      <c r="J3530" s="45"/>
      <c r="K3530" s="45"/>
      <c r="L3530" s="45"/>
      <c r="M3530" s="45"/>
      <c r="N3530" s="45"/>
      <c r="O3530" s="45"/>
      <c r="P3530" s="45"/>
      <c r="Q3530" s="45"/>
      <c r="R3530" s="45"/>
      <c r="AO3530" s="34"/>
      <c r="AP3530" s="34"/>
      <c r="AQ3530" s="34"/>
      <c r="AR3530" s="34"/>
    </row>
    <row r="3531" spans="10:44" x14ac:dyDescent="0.25">
      <c r="J3531" s="45"/>
      <c r="K3531" s="45"/>
      <c r="L3531" s="45"/>
      <c r="M3531" s="45"/>
      <c r="N3531" s="45"/>
      <c r="O3531" s="45"/>
      <c r="P3531" s="45"/>
      <c r="Q3531" s="45"/>
      <c r="R3531" s="45"/>
      <c r="AO3531" s="34"/>
      <c r="AP3531" s="34"/>
      <c r="AQ3531" s="34"/>
      <c r="AR3531" s="34"/>
    </row>
    <row r="3532" spans="10:44" x14ac:dyDescent="0.25">
      <c r="J3532" s="45"/>
      <c r="K3532" s="45"/>
      <c r="L3532" s="45"/>
      <c r="M3532" s="45"/>
      <c r="N3532" s="45"/>
      <c r="O3532" s="45"/>
      <c r="P3532" s="45"/>
      <c r="Q3532" s="45"/>
      <c r="R3532" s="45"/>
      <c r="AO3532" s="34"/>
      <c r="AP3532" s="34"/>
      <c r="AQ3532" s="34"/>
      <c r="AR3532" s="34"/>
    </row>
    <row r="3533" spans="10:44" x14ac:dyDescent="0.25">
      <c r="J3533" s="45"/>
      <c r="K3533" s="45"/>
      <c r="L3533" s="45"/>
      <c r="M3533" s="45"/>
      <c r="N3533" s="45"/>
      <c r="O3533" s="45"/>
      <c r="P3533" s="45"/>
      <c r="Q3533" s="45"/>
      <c r="R3533" s="45"/>
      <c r="AO3533" s="34"/>
      <c r="AP3533" s="34"/>
      <c r="AQ3533" s="34"/>
      <c r="AR3533" s="34"/>
    </row>
    <row r="3534" spans="10:44" x14ac:dyDescent="0.25">
      <c r="J3534" s="45"/>
      <c r="K3534" s="45"/>
      <c r="L3534" s="45"/>
      <c r="M3534" s="45"/>
      <c r="N3534" s="45"/>
      <c r="O3534" s="45"/>
      <c r="P3534" s="45"/>
      <c r="Q3534" s="45"/>
      <c r="R3534" s="45"/>
      <c r="AO3534" s="34"/>
      <c r="AP3534" s="34"/>
      <c r="AQ3534" s="34"/>
      <c r="AR3534" s="34"/>
    </row>
    <row r="3535" spans="10:44" x14ac:dyDescent="0.25">
      <c r="J3535" s="45"/>
      <c r="K3535" s="45"/>
      <c r="L3535" s="45"/>
      <c r="M3535" s="45"/>
      <c r="N3535" s="45"/>
      <c r="O3535" s="45"/>
      <c r="P3535" s="45"/>
      <c r="Q3535" s="45"/>
      <c r="R3535" s="45"/>
      <c r="AO3535" s="34"/>
      <c r="AP3535" s="34"/>
      <c r="AQ3535" s="34"/>
      <c r="AR3535" s="34"/>
    </row>
    <row r="3536" spans="10:44" x14ac:dyDescent="0.25">
      <c r="J3536" s="45"/>
      <c r="K3536" s="45"/>
      <c r="L3536" s="45"/>
      <c r="M3536" s="45"/>
      <c r="N3536" s="45"/>
      <c r="O3536" s="45"/>
      <c r="P3536" s="45"/>
      <c r="Q3536" s="45"/>
      <c r="R3536" s="45"/>
      <c r="AO3536" s="34"/>
      <c r="AP3536" s="34"/>
      <c r="AQ3536" s="34"/>
      <c r="AR3536" s="34"/>
    </row>
    <row r="3537" spans="10:44" x14ac:dyDescent="0.25">
      <c r="J3537" s="45"/>
      <c r="K3537" s="45"/>
      <c r="L3537" s="45"/>
      <c r="M3537" s="45"/>
      <c r="N3537" s="45"/>
      <c r="O3537" s="45"/>
      <c r="P3537" s="45"/>
      <c r="Q3537" s="45"/>
      <c r="R3537" s="45"/>
      <c r="AO3537" s="34"/>
      <c r="AP3537" s="34"/>
      <c r="AQ3537" s="34"/>
      <c r="AR3537" s="34"/>
    </row>
    <row r="3538" spans="10:44" x14ac:dyDescent="0.25">
      <c r="J3538" s="45"/>
      <c r="K3538" s="45"/>
      <c r="L3538" s="45"/>
      <c r="M3538" s="45"/>
      <c r="N3538" s="45"/>
      <c r="O3538" s="45"/>
      <c r="P3538" s="45"/>
      <c r="Q3538" s="45"/>
      <c r="R3538" s="45"/>
      <c r="AO3538" s="34"/>
      <c r="AP3538" s="34"/>
      <c r="AQ3538" s="34"/>
      <c r="AR3538" s="34"/>
    </row>
    <row r="3539" spans="10:44" x14ac:dyDescent="0.25">
      <c r="J3539" s="45"/>
      <c r="K3539" s="45"/>
      <c r="L3539" s="45"/>
      <c r="M3539" s="45"/>
      <c r="N3539" s="45"/>
      <c r="O3539" s="45"/>
      <c r="P3539" s="45"/>
      <c r="Q3539" s="45"/>
      <c r="R3539" s="45"/>
      <c r="AO3539" s="34"/>
      <c r="AP3539" s="34"/>
      <c r="AQ3539" s="34"/>
      <c r="AR3539" s="34"/>
    </row>
    <row r="3540" spans="10:44" x14ac:dyDescent="0.25">
      <c r="J3540" s="45"/>
      <c r="K3540" s="45"/>
      <c r="L3540" s="45"/>
      <c r="M3540" s="45"/>
      <c r="N3540" s="45"/>
      <c r="O3540" s="45"/>
      <c r="P3540" s="45"/>
      <c r="Q3540" s="45"/>
      <c r="R3540" s="45"/>
      <c r="AO3540" s="34"/>
      <c r="AP3540" s="34"/>
      <c r="AQ3540" s="34"/>
      <c r="AR3540" s="34"/>
    </row>
    <row r="3541" spans="10:44" x14ac:dyDescent="0.25">
      <c r="J3541" s="45"/>
      <c r="K3541" s="45"/>
      <c r="L3541" s="45"/>
      <c r="M3541" s="45"/>
      <c r="N3541" s="45"/>
      <c r="O3541" s="45"/>
      <c r="P3541" s="45"/>
      <c r="Q3541" s="45"/>
      <c r="R3541" s="45"/>
      <c r="AO3541" s="34"/>
      <c r="AP3541" s="34"/>
      <c r="AQ3541" s="34"/>
      <c r="AR3541" s="34"/>
    </row>
    <row r="3542" spans="10:44" x14ac:dyDescent="0.25">
      <c r="J3542" s="45"/>
      <c r="K3542" s="45"/>
      <c r="L3542" s="45"/>
      <c r="M3542" s="45"/>
      <c r="N3542" s="45"/>
      <c r="O3542" s="45"/>
      <c r="P3542" s="45"/>
      <c r="Q3542" s="45"/>
      <c r="R3542" s="45"/>
      <c r="AO3542" s="34"/>
      <c r="AP3542" s="34"/>
      <c r="AQ3542" s="34"/>
      <c r="AR3542" s="34"/>
    </row>
    <row r="3543" spans="10:44" x14ac:dyDescent="0.25">
      <c r="J3543" s="45"/>
      <c r="K3543" s="45"/>
      <c r="L3543" s="45"/>
      <c r="M3543" s="45"/>
      <c r="N3543" s="45"/>
      <c r="O3543" s="45"/>
      <c r="P3543" s="45"/>
      <c r="Q3543" s="45"/>
      <c r="R3543" s="45"/>
      <c r="AO3543" s="34"/>
      <c r="AP3543" s="34"/>
      <c r="AQ3543" s="34"/>
      <c r="AR3543" s="34"/>
    </row>
    <row r="3544" spans="10:44" x14ac:dyDescent="0.25">
      <c r="J3544" s="45"/>
      <c r="K3544" s="45"/>
      <c r="L3544" s="45"/>
      <c r="M3544" s="45"/>
      <c r="N3544" s="45"/>
      <c r="O3544" s="45"/>
      <c r="P3544" s="45"/>
      <c r="Q3544" s="45"/>
      <c r="R3544" s="45"/>
      <c r="AO3544" s="34"/>
      <c r="AP3544" s="34"/>
      <c r="AQ3544" s="34"/>
      <c r="AR3544" s="34"/>
    </row>
    <row r="3545" spans="10:44" x14ac:dyDescent="0.25">
      <c r="J3545" s="45"/>
      <c r="K3545" s="45"/>
      <c r="L3545" s="45"/>
      <c r="M3545" s="45"/>
      <c r="N3545" s="45"/>
      <c r="O3545" s="45"/>
      <c r="P3545" s="45"/>
      <c r="Q3545" s="45"/>
      <c r="R3545" s="45"/>
      <c r="AO3545" s="34"/>
      <c r="AP3545" s="34"/>
      <c r="AQ3545" s="34"/>
      <c r="AR3545" s="34"/>
    </row>
    <row r="3546" spans="10:44" x14ac:dyDescent="0.25">
      <c r="J3546" s="45"/>
      <c r="K3546" s="45"/>
      <c r="L3546" s="45"/>
      <c r="M3546" s="45"/>
      <c r="N3546" s="45"/>
      <c r="O3546" s="45"/>
      <c r="P3546" s="45"/>
      <c r="Q3546" s="45"/>
      <c r="R3546" s="45"/>
      <c r="AO3546" s="34"/>
      <c r="AP3546" s="34"/>
      <c r="AQ3546" s="34"/>
      <c r="AR3546" s="34"/>
    </row>
    <row r="3547" spans="10:44" x14ac:dyDescent="0.25">
      <c r="J3547" s="45"/>
      <c r="K3547" s="45"/>
      <c r="L3547" s="45"/>
      <c r="M3547" s="45"/>
      <c r="N3547" s="45"/>
      <c r="O3547" s="45"/>
      <c r="P3547" s="45"/>
      <c r="Q3547" s="45"/>
      <c r="R3547" s="45"/>
      <c r="AO3547" s="34"/>
      <c r="AP3547" s="34"/>
      <c r="AQ3547" s="34"/>
      <c r="AR3547" s="34"/>
    </row>
    <row r="3548" spans="10:44" x14ac:dyDescent="0.25">
      <c r="J3548" s="45"/>
      <c r="K3548" s="45"/>
      <c r="L3548" s="45"/>
      <c r="M3548" s="45"/>
      <c r="N3548" s="45"/>
      <c r="O3548" s="45"/>
      <c r="P3548" s="45"/>
      <c r="Q3548" s="45"/>
      <c r="R3548" s="45"/>
      <c r="AO3548" s="34"/>
      <c r="AP3548" s="34"/>
      <c r="AQ3548" s="34"/>
      <c r="AR3548" s="34"/>
    </row>
    <row r="3549" spans="10:44" x14ac:dyDescent="0.25">
      <c r="J3549" s="45"/>
      <c r="K3549" s="45"/>
      <c r="L3549" s="45"/>
      <c r="M3549" s="45"/>
      <c r="N3549" s="45"/>
      <c r="O3549" s="45"/>
      <c r="P3549" s="45"/>
      <c r="Q3549" s="45"/>
      <c r="R3549" s="45"/>
      <c r="AO3549" s="34"/>
      <c r="AP3549" s="34"/>
      <c r="AQ3549" s="34"/>
      <c r="AR3549" s="34"/>
    </row>
    <row r="3550" spans="10:44" x14ac:dyDescent="0.25">
      <c r="J3550" s="45"/>
      <c r="K3550" s="45"/>
      <c r="L3550" s="45"/>
      <c r="M3550" s="45"/>
      <c r="N3550" s="45"/>
      <c r="O3550" s="45"/>
      <c r="P3550" s="45"/>
      <c r="Q3550" s="45"/>
      <c r="R3550" s="45"/>
      <c r="AO3550" s="34"/>
      <c r="AP3550" s="34"/>
      <c r="AQ3550" s="34"/>
      <c r="AR3550" s="34"/>
    </row>
    <row r="3551" spans="10:44" x14ac:dyDescent="0.25">
      <c r="J3551" s="45"/>
      <c r="K3551" s="45"/>
      <c r="L3551" s="45"/>
      <c r="M3551" s="45"/>
      <c r="N3551" s="45"/>
      <c r="O3551" s="45"/>
      <c r="P3551" s="45"/>
      <c r="Q3551" s="45"/>
      <c r="R3551" s="45"/>
      <c r="AO3551" s="34"/>
      <c r="AP3551" s="34"/>
      <c r="AQ3551" s="34"/>
      <c r="AR3551" s="34"/>
    </row>
    <row r="3552" spans="10:44" x14ac:dyDescent="0.25">
      <c r="J3552" s="45"/>
      <c r="K3552" s="45"/>
      <c r="L3552" s="45"/>
      <c r="M3552" s="45"/>
      <c r="N3552" s="45"/>
      <c r="O3552" s="45"/>
      <c r="P3552" s="45"/>
      <c r="Q3552" s="45"/>
      <c r="R3552" s="45"/>
      <c r="AO3552" s="34"/>
      <c r="AP3552" s="34"/>
      <c r="AQ3552" s="34"/>
      <c r="AR3552" s="34"/>
    </row>
    <row r="3553" spans="10:44" x14ac:dyDescent="0.25">
      <c r="J3553" s="45"/>
      <c r="K3553" s="45"/>
      <c r="L3553" s="45"/>
      <c r="M3553" s="45"/>
      <c r="N3553" s="45"/>
      <c r="O3553" s="45"/>
      <c r="P3553" s="45"/>
      <c r="Q3553" s="45"/>
      <c r="R3553" s="45"/>
      <c r="AO3553" s="34"/>
      <c r="AP3553" s="34"/>
      <c r="AQ3553" s="34"/>
      <c r="AR3553" s="34"/>
    </row>
    <row r="3554" spans="10:44" x14ac:dyDescent="0.25">
      <c r="J3554" s="45"/>
      <c r="K3554" s="45"/>
      <c r="L3554" s="45"/>
      <c r="M3554" s="45"/>
      <c r="N3554" s="45"/>
      <c r="O3554" s="45"/>
      <c r="P3554" s="45"/>
      <c r="Q3554" s="45"/>
      <c r="R3554" s="45"/>
      <c r="AO3554" s="34"/>
      <c r="AP3554" s="34"/>
      <c r="AQ3554" s="34"/>
      <c r="AR3554" s="34"/>
    </row>
    <row r="3555" spans="10:44" x14ac:dyDescent="0.25">
      <c r="J3555" s="45"/>
      <c r="K3555" s="45"/>
      <c r="L3555" s="45"/>
      <c r="M3555" s="45"/>
      <c r="N3555" s="45"/>
      <c r="O3555" s="45"/>
      <c r="P3555" s="45"/>
      <c r="Q3555" s="45"/>
      <c r="R3555" s="45"/>
      <c r="AO3555" s="34"/>
      <c r="AP3555" s="34"/>
      <c r="AQ3555" s="34"/>
      <c r="AR3555" s="34"/>
    </row>
    <row r="3556" spans="10:44" x14ac:dyDescent="0.25">
      <c r="J3556" s="45"/>
      <c r="K3556" s="45"/>
      <c r="L3556" s="45"/>
      <c r="M3556" s="45"/>
      <c r="N3556" s="45"/>
      <c r="O3556" s="45"/>
      <c r="P3556" s="45"/>
      <c r="Q3556" s="45"/>
      <c r="R3556" s="45"/>
      <c r="AO3556" s="34"/>
      <c r="AP3556" s="34"/>
      <c r="AQ3556" s="34"/>
      <c r="AR3556" s="34"/>
    </row>
    <row r="3557" spans="10:44" x14ac:dyDescent="0.25">
      <c r="J3557" s="45"/>
      <c r="K3557" s="45"/>
      <c r="L3557" s="45"/>
      <c r="M3557" s="45"/>
      <c r="N3557" s="45"/>
      <c r="O3557" s="45"/>
      <c r="P3557" s="45"/>
      <c r="Q3557" s="45"/>
      <c r="R3557" s="45"/>
      <c r="AO3557" s="34"/>
      <c r="AP3557" s="34"/>
      <c r="AQ3557" s="34"/>
      <c r="AR3557" s="34"/>
    </row>
    <row r="3558" spans="10:44" x14ac:dyDescent="0.25">
      <c r="J3558" s="45"/>
      <c r="K3558" s="45"/>
      <c r="L3558" s="45"/>
      <c r="M3558" s="45"/>
      <c r="N3558" s="45"/>
      <c r="O3558" s="45"/>
      <c r="P3558" s="45"/>
      <c r="Q3558" s="45"/>
      <c r="R3558" s="45"/>
      <c r="AO3558" s="34"/>
      <c r="AP3558" s="34"/>
      <c r="AQ3558" s="34"/>
      <c r="AR3558" s="34"/>
    </row>
    <row r="3559" spans="10:44" x14ac:dyDescent="0.25">
      <c r="J3559" s="45"/>
      <c r="K3559" s="45"/>
      <c r="L3559" s="45"/>
      <c r="M3559" s="45"/>
      <c r="N3559" s="45"/>
      <c r="O3559" s="45"/>
      <c r="P3559" s="45"/>
      <c r="Q3559" s="45"/>
      <c r="R3559" s="45"/>
      <c r="AO3559" s="34"/>
      <c r="AP3559" s="34"/>
      <c r="AQ3559" s="34"/>
      <c r="AR3559" s="34"/>
    </row>
    <row r="3560" spans="10:44" x14ac:dyDescent="0.25">
      <c r="J3560" s="45"/>
      <c r="K3560" s="45"/>
      <c r="L3560" s="45"/>
      <c r="M3560" s="45"/>
      <c r="N3560" s="45"/>
      <c r="O3560" s="45"/>
      <c r="P3560" s="45"/>
      <c r="Q3560" s="45"/>
      <c r="R3560" s="45"/>
      <c r="AO3560" s="34"/>
      <c r="AP3560" s="34"/>
      <c r="AQ3560" s="34"/>
      <c r="AR3560" s="34"/>
    </row>
    <row r="3561" spans="10:44" x14ac:dyDescent="0.25">
      <c r="J3561" s="45"/>
      <c r="K3561" s="45"/>
      <c r="L3561" s="45"/>
      <c r="M3561" s="45"/>
      <c r="N3561" s="45"/>
      <c r="O3561" s="45"/>
      <c r="P3561" s="45"/>
      <c r="Q3561" s="45"/>
      <c r="R3561" s="45"/>
      <c r="AO3561" s="34"/>
      <c r="AP3561" s="34"/>
      <c r="AQ3561" s="34"/>
      <c r="AR3561" s="34"/>
    </row>
    <row r="3562" spans="10:44" x14ac:dyDescent="0.25">
      <c r="J3562" s="45"/>
      <c r="K3562" s="45"/>
      <c r="L3562" s="45"/>
      <c r="M3562" s="45"/>
      <c r="N3562" s="45"/>
      <c r="O3562" s="45"/>
      <c r="P3562" s="45"/>
      <c r="Q3562" s="45"/>
      <c r="R3562" s="45"/>
      <c r="AO3562" s="34"/>
      <c r="AP3562" s="34"/>
      <c r="AQ3562" s="34"/>
      <c r="AR3562" s="34"/>
    </row>
    <row r="3563" spans="10:44" x14ac:dyDescent="0.25">
      <c r="J3563" s="45"/>
      <c r="K3563" s="45"/>
      <c r="L3563" s="45"/>
      <c r="M3563" s="45"/>
      <c r="N3563" s="45"/>
      <c r="O3563" s="45"/>
      <c r="P3563" s="45"/>
      <c r="Q3563" s="45"/>
      <c r="R3563" s="45"/>
      <c r="AO3563" s="34"/>
      <c r="AP3563" s="34"/>
      <c r="AQ3563" s="34"/>
      <c r="AR3563" s="34"/>
    </row>
    <row r="3564" spans="10:44" x14ac:dyDescent="0.25">
      <c r="J3564" s="45"/>
      <c r="K3564" s="45"/>
      <c r="L3564" s="45"/>
      <c r="M3564" s="45"/>
      <c r="N3564" s="45"/>
      <c r="O3564" s="45"/>
      <c r="P3564" s="45"/>
      <c r="Q3564" s="45"/>
      <c r="R3564" s="45"/>
      <c r="AO3564" s="34"/>
      <c r="AP3564" s="34"/>
      <c r="AQ3564" s="34"/>
      <c r="AR3564" s="34"/>
    </row>
    <row r="3565" spans="10:44" x14ac:dyDescent="0.25">
      <c r="J3565" s="45"/>
      <c r="K3565" s="45"/>
      <c r="L3565" s="45"/>
      <c r="M3565" s="45"/>
      <c r="N3565" s="45"/>
      <c r="O3565" s="45"/>
      <c r="P3565" s="45"/>
      <c r="Q3565" s="45"/>
      <c r="R3565" s="45"/>
      <c r="AO3565" s="34"/>
      <c r="AP3565" s="34"/>
      <c r="AQ3565" s="34"/>
      <c r="AR3565" s="34"/>
    </row>
    <row r="3566" spans="10:44" x14ac:dyDescent="0.25">
      <c r="J3566" s="45"/>
      <c r="K3566" s="45"/>
      <c r="L3566" s="45"/>
      <c r="M3566" s="45"/>
      <c r="N3566" s="45"/>
      <c r="O3566" s="45"/>
      <c r="P3566" s="45"/>
      <c r="Q3566" s="45"/>
      <c r="R3566" s="45"/>
      <c r="AO3566" s="34"/>
      <c r="AP3566" s="34"/>
      <c r="AQ3566" s="34"/>
      <c r="AR3566" s="34"/>
    </row>
    <row r="3567" spans="10:44" x14ac:dyDescent="0.25">
      <c r="J3567" s="45"/>
      <c r="K3567" s="45"/>
      <c r="L3567" s="45"/>
      <c r="M3567" s="45"/>
      <c r="N3567" s="45"/>
      <c r="O3567" s="45"/>
      <c r="P3567" s="45"/>
      <c r="Q3567" s="45"/>
      <c r="R3567" s="45"/>
      <c r="AO3567" s="34"/>
      <c r="AP3567" s="34"/>
      <c r="AQ3567" s="34"/>
      <c r="AR3567" s="34"/>
    </row>
    <row r="3568" spans="10:44" x14ac:dyDescent="0.25">
      <c r="J3568" s="45"/>
      <c r="K3568" s="45"/>
      <c r="L3568" s="45"/>
      <c r="M3568" s="45"/>
      <c r="N3568" s="45"/>
      <c r="O3568" s="45"/>
      <c r="P3568" s="45"/>
      <c r="Q3568" s="45"/>
      <c r="R3568" s="45"/>
      <c r="AO3568" s="34"/>
      <c r="AP3568" s="34"/>
      <c r="AQ3568" s="34"/>
      <c r="AR3568" s="34"/>
    </row>
    <row r="3569" spans="10:44" x14ac:dyDescent="0.25">
      <c r="J3569" s="45"/>
      <c r="K3569" s="45"/>
      <c r="L3569" s="45"/>
      <c r="M3569" s="45"/>
      <c r="N3569" s="45"/>
      <c r="O3569" s="45"/>
      <c r="P3569" s="45"/>
      <c r="Q3569" s="45"/>
      <c r="R3569" s="45"/>
      <c r="AO3569" s="34"/>
      <c r="AP3569" s="34"/>
      <c r="AQ3569" s="34"/>
      <c r="AR3569" s="34"/>
    </row>
    <row r="3570" spans="10:44" x14ac:dyDescent="0.25">
      <c r="J3570" s="45"/>
      <c r="K3570" s="45"/>
      <c r="L3570" s="45"/>
      <c r="M3570" s="45"/>
      <c r="N3570" s="45"/>
      <c r="O3570" s="45"/>
      <c r="P3570" s="45"/>
      <c r="Q3570" s="45"/>
      <c r="R3570" s="45"/>
      <c r="AO3570" s="34"/>
      <c r="AP3570" s="34"/>
      <c r="AQ3570" s="34"/>
      <c r="AR3570" s="34"/>
    </row>
    <row r="3571" spans="10:44" x14ac:dyDescent="0.25">
      <c r="J3571" s="45"/>
      <c r="K3571" s="45"/>
      <c r="L3571" s="45"/>
      <c r="M3571" s="45"/>
      <c r="N3571" s="45"/>
      <c r="O3571" s="45"/>
      <c r="P3571" s="45"/>
      <c r="Q3571" s="45"/>
      <c r="R3571" s="45"/>
      <c r="AO3571" s="34"/>
      <c r="AP3571" s="34"/>
      <c r="AQ3571" s="34"/>
      <c r="AR3571" s="34"/>
    </row>
    <row r="3572" spans="10:44" x14ac:dyDescent="0.25">
      <c r="J3572" s="45"/>
      <c r="K3572" s="45"/>
      <c r="L3572" s="45"/>
      <c r="M3572" s="45"/>
      <c r="N3572" s="45"/>
      <c r="O3572" s="45"/>
      <c r="P3572" s="45"/>
      <c r="Q3572" s="45"/>
      <c r="R3572" s="45"/>
      <c r="AO3572" s="34"/>
      <c r="AP3572" s="34"/>
      <c r="AQ3572" s="34"/>
      <c r="AR3572" s="34"/>
    </row>
    <row r="3573" spans="10:44" x14ac:dyDescent="0.25">
      <c r="J3573" s="45"/>
      <c r="K3573" s="45"/>
      <c r="L3573" s="45"/>
      <c r="M3573" s="45"/>
      <c r="N3573" s="45"/>
      <c r="O3573" s="45"/>
      <c r="P3573" s="45"/>
      <c r="Q3573" s="45"/>
      <c r="R3573" s="45"/>
      <c r="AO3573" s="34"/>
      <c r="AP3573" s="34"/>
      <c r="AQ3573" s="34"/>
      <c r="AR3573" s="34"/>
    </row>
    <row r="3574" spans="10:44" x14ac:dyDescent="0.25">
      <c r="J3574" s="45"/>
      <c r="K3574" s="45"/>
      <c r="L3574" s="45"/>
      <c r="M3574" s="45"/>
      <c r="N3574" s="45"/>
      <c r="O3574" s="45"/>
      <c r="P3574" s="45"/>
      <c r="Q3574" s="45"/>
      <c r="R3574" s="45"/>
      <c r="AO3574" s="34"/>
      <c r="AP3574" s="34"/>
      <c r="AQ3574" s="34"/>
      <c r="AR3574" s="34"/>
    </row>
    <row r="3575" spans="10:44" x14ac:dyDescent="0.25">
      <c r="J3575" s="45"/>
      <c r="K3575" s="45"/>
      <c r="L3575" s="45"/>
      <c r="M3575" s="45"/>
      <c r="N3575" s="45"/>
      <c r="O3575" s="45"/>
      <c r="P3575" s="45"/>
      <c r="Q3575" s="45"/>
      <c r="R3575" s="45"/>
      <c r="AO3575" s="34"/>
      <c r="AP3575" s="34"/>
      <c r="AQ3575" s="34"/>
      <c r="AR3575" s="34"/>
    </row>
    <row r="3576" spans="10:44" x14ac:dyDescent="0.25">
      <c r="J3576" s="45"/>
      <c r="K3576" s="45"/>
      <c r="L3576" s="45"/>
      <c r="M3576" s="45"/>
      <c r="N3576" s="45"/>
      <c r="O3576" s="45"/>
      <c r="P3576" s="45"/>
      <c r="Q3576" s="45"/>
      <c r="R3576" s="45"/>
      <c r="AO3576" s="34"/>
      <c r="AP3576" s="34"/>
      <c r="AQ3576" s="34"/>
      <c r="AR3576" s="34"/>
    </row>
    <row r="3577" spans="10:44" x14ac:dyDescent="0.25">
      <c r="J3577" s="45"/>
      <c r="K3577" s="45"/>
      <c r="L3577" s="45"/>
      <c r="M3577" s="45"/>
      <c r="N3577" s="45"/>
      <c r="O3577" s="45"/>
      <c r="P3577" s="45"/>
      <c r="Q3577" s="45"/>
      <c r="R3577" s="45"/>
      <c r="AO3577" s="34"/>
      <c r="AP3577" s="34"/>
      <c r="AQ3577" s="34"/>
      <c r="AR3577" s="34"/>
    </row>
    <row r="3578" spans="10:44" x14ac:dyDescent="0.25">
      <c r="J3578" s="45"/>
      <c r="K3578" s="45"/>
      <c r="L3578" s="45"/>
      <c r="M3578" s="45"/>
      <c r="N3578" s="45"/>
      <c r="O3578" s="45"/>
      <c r="P3578" s="45"/>
      <c r="Q3578" s="45"/>
      <c r="R3578" s="45"/>
      <c r="AO3578" s="34"/>
      <c r="AP3578" s="34"/>
      <c r="AQ3578" s="34"/>
      <c r="AR3578" s="34"/>
    </row>
    <row r="3579" spans="10:44" x14ac:dyDescent="0.25">
      <c r="J3579" s="45"/>
      <c r="K3579" s="45"/>
      <c r="L3579" s="45"/>
      <c r="M3579" s="45"/>
      <c r="N3579" s="45"/>
      <c r="O3579" s="45"/>
      <c r="P3579" s="45"/>
      <c r="Q3579" s="45"/>
      <c r="R3579" s="45"/>
      <c r="AO3579" s="34"/>
      <c r="AP3579" s="34"/>
      <c r="AQ3579" s="34"/>
      <c r="AR3579" s="34"/>
    </row>
    <row r="3580" spans="10:44" x14ac:dyDescent="0.25">
      <c r="J3580" s="45"/>
      <c r="K3580" s="45"/>
      <c r="L3580" s="45"/>
      <c r="M3580" s="45"/>
      <c r="N3580" s="45"/>
      <c r="O3580" s="45"/>
      <c r="P3580" s="45"/>
      <c r="Q3580" s="45"/>
      <c r="R3580" s="45"/>
      <c r="AO3580" s="34"/>
      <c r="AP3580" s="34"/>
      <c r="AQ3580" s="34"/>
      <c r="AR3580" s="34"/>
    </row>
    <row r="3581" spans="10:44" x14ac:dyDescent="0.25">
      <c r="J3581" s="45"/>
      <c r="K3581" s="45"/>
      <c r="L3581" s="45"/>
      <c r="M3581" s="45"/>
      <c r="N3581" s="45"/>
      <c r="O3581" s="45"/>
      <c r="P3581" s="45"/>
      <c r="Q3581" s="45"/>
      <c r="R3581" s="45"/>
      <c r="AO3581" s="34"/>
      <c r="AP3581" s="34"/>
      <c r="AQ3581" s="34"/>
      <c r="AR3581" s="34"/>
    </row>
    <row r="3582" spans="10:44" x14ac:dyDescent="0.25">
      <c r="J3582" s="45"/>
      <c r="K3582" s="45"/>
      <c r="L3582" s="45"/>
      <c r="M3582" s="45"/>
      <c r="N3582" s="45"/>
      <c r="O3582" s="45"/>
      <c r="P3582" s="45"/>
      <c r="Q3582" s="45"/>
      <c r="R3582" s="45"/>
      <c r="AO3582" s="34"/>
      <c r="AP3582" s="34"/>
      <c r="AQ3582" s="34"/>
      <c r="AR3582" s="34"/>
    </row>
    <row r="3583" spans="10:44" x14ac:dyDescent="0.25">
      <c r="J3583" s="45"/>
      <c r="K3583" s="45"/>
      <c r="L3583" s="45"/>
      <c r="M3583" s="45"/>
      <c r="N3583" s="45"/>
      <c r="O3583" s="45"/>
      <c r="P3583" s="45"/>
      <c r="Q3583" s="45"/>
      <c r="R3583" s="45"/>
      <c r="AO3583" s="34"/>
      <c r="AP3583" s="34"/>
      <c r="AQ3583" s="34"/>
      <c r="AR3583" s="34"/>
    </row>
    <row r="3584" spans="10:44" x14ac:dyDescent="0.25">
      <c r="J3584" s="45"/>
      <c r="K3584" s="45"/>
      <c r="L3584" s="45"/>
      <c r="M3584" s="45"/>
      <c r="N3584" s="45"/>
      <c r="O3584" s="45"/>
      <c r="P3584" s="45"/>
      <c r="Q3584" s="45"/>
      <c r="R3584" s="45"/>
      <c r="AO3584" s="34"/>
      <c r="AP3584" s="34"/>
      <c r="AQ3584" s="34"/>
      <c r="AR3584" s="34"/>
    </row>
    <row r="3585" spans="10:44" x14ac:dyDescent="0.25">
      <c r="J3585" s="45"/>
      <c r="K3585" s="45"/>
      <c r="L3585" s="45"/>
      <c r="M3585" s="45"/>
      <c r="N3585" s="45"/>
      <c r="O3585" s="45"/>
      <c r="P3585" s="45"/>
      <c r="Q3585" s="45"/>
      <c r="R3585" s="45"/>
      <c r="AO3585" s="34"/>
      <c r="AP3585" s="34"/>
      <c r="AQ3585" s="34"/>
      <c r="AR3585" s="34"/>
    </row>
    <row r="3586" spans="10:44" x14ac:dyDescent="0.25">
      <c r="J3586" s="45"/>
      <c r="K3586" s="45"/>
      <c r="L3586" s="45"/>
      <c r="M3586" s="45"/>
      <c r="N3586" s="45"/>
      <c r="O3586" s="45"/>
      <c r="P3586" s="45"/>
      <c r="Q3586" s="45"/>
      <c r="R3586" s="45"/>
      <c r="AO3586" s="34"/>
      <c r="AP3586" s="34"/>
      <c r="AQ3586" s="34"/>
      <c r="AR3586" s="34"/>
    </row>
    <row r="3587" spans="10:44" x14ac:dyDescent="0.25">
      <c r="J3587" s="45"/>
      <c r="K3587" s="45"/>
      <c r="L3587" s="45"/>
      <c r="M3587" s="45"/>
      <c r="N3587" s="45"/>
      <c r="O3587" s="45"/>
      <c r="P3587" s="45"/>
      <c r="Q3587" s="45"/>
      <c r="R3587" s="45"/>
      <c r="AO3587" s="34"/>
      <c r="AP3587" s="34"/>
      <c r="AQ3587" s="34"/>
      <c r="AR3587" s="34"/>
    </row>
    <row r="3588" spans="10:44" x14ac:dyDescent="0.25">
      <c r="J3588" s="45"/>
      <c r="K3588" s="45"/>
      <c r="L3588" s="45"/>
      <c r="M3588" s="45"/>
      <c r="N3588" s="45"/>
      <c r="O3588" s="45"/>
      <c r="P3588" s="45"/>
      <c r="Q3588" s="45"/>
      <c r="R3588" s="45"/>
      <c r="AO3588" s="34"/>
      <c r="AP3588" s="34"/>
      <c r="AQ3588" s="34"/>
      <c r="AR3588" s="34"/>
    </row>
    <row r="3589" spans="10:44" x14ac:dyDescent="0.25">
      <c r="J3589" s="45"/>
      <c r="K3589" s="45"/>
      <c r="L3589" s="45"/>
      <c r="M3589" s="45"/>
      <c r="N3589" s="45"/>
      <c r="O3589" s="45"/>
      <c r="P3589" s="45"/>
      <c r="Q3589" s="45"/>
      <c r="R3589" s="45"/>
      <c r="AO3589" s="34"/>
      <c r="AP3589" s="34"/>
      <c r="AQ3589" s="34"/>
      <c r="AR3589" s="34"/>
    </row>
    <row r="3590" spans="10:44" x14ac:dyDescent="0.25">
      <c r="J3590" s="45"/>
      <c r="K3590" s="45"/>
      <c r="L3590" s="45"/>
      <c r="M3590" s="45"/>
      <c r="N3590" s="45"/>
      <c r="O3590" s="45"/>
      <c r="P3590" s="45"/>
      <c r="Q3590" s="45"/>
      <c r="R3590" s="45"/>
      <c r="AO3590" s="34"/>
      <c r="AP3590" s="34"/>
      <c r="AQ3590" s="34"/>
      <c r="AR3590" s="34"/>
    </row>
    <row r="3591" spans="10:44" x14ac:dyDescent="0.25">
      <c r="J3591" s="45"/>
      <c r="K3591" s="45"/>
      <c r="L3591" s="45"/>
      <c r="M3591" s="45"/>
      <c r="N3591" s="45"/>
      <c r="O3591" s="45"/>
      <c r="P3591" s="45"/>
      <c r="Q3591" s="45"/>
      <c r="R3591" s="45"/>
      <c r="AO3591" s="34"/>
      <c r="AP3591" s="34"/>
      <c r="AQ3591" s="34"/>
      <c r="AR3591" s="34"/>
    </row>
    <row r="3592" spans="10:44" x14ac:dyDescent="0.25">
      <c r="J3592" s="45"/>
      <c r="K3592" s="45"/>
      <c r="L3592" s="45"/>
      <c r="M3592" s="45"/>
      <c r="N3592" s="45"/>
      <c r="O3592" s="45"/>
      <c r="P3592" s="45"/>
      <c r="Q3592" s="45"/>
      <c r="R3592" s="45"/>
      <c r="AO3592" s="34"/>
      <c r="AP3592" s="34"/>
      <c r="AQ3592" s="34"/>
      <c r="AR3592" s="34"/>
    </row>
    <row r="3593" spans="10:44" x14ac:dyDescent="0.25">
      <c r="J3593" s="45"/>
      <c r="K3593" s="45"/>
      <c r="L3593" s="45"/>
      <c r="M3593" s="45"/>
      <c r="N3593" s="45"/>
      <c r="O3593" s="45"/>
      <c r="P3593" s="45"/>
      <c r="Q3593" s="45"/>
      <c r="R3593" s="45"/>
      <c r="AO3593" s="34"/>
      <c r="AP3593" s="34"/>
      <c r="AQ3593" s="34"/>
      <c r="AR3593" s="34"/>
    </row>
    <row r="3594" spans="10:44" x14ac:dyDescent="0.25">
      <c r="J3594" s="45"/>
      <c r="K3594" s="45"/>
      <c r="L3594" s="45"/>
      <c r="M3594" s="45"/>
      <c r="N3594" s="45"/>
      <c r="O3594" s="45"/>
      <c r="P3594" s="45"/>
      <c r="Q3594" s="45"/>
      <c r="R3594" s="45"/>
      <c r="AO3594" s="34"/>
      <c r="AP3594" s="34"/>
      <c r="AQ3594" s="34"/>
      <c r="AR3594" s="34"/>
    </row>
    <row r="3595" spans="10:44" x14ac:dyDescent="0.25">
      <c r="J3595" s="45"/>
      <c r="K3595" s="45"/>
      <c r="L3595" s="45"/>
      <c r="M3595" s="45"/>
      <c r="N3595" s="45"/>
      <c r="O3595" s="45"/>
      <c r="P3595" s="45"/>
      <c r="Q3595" s="45"/>
      <c r="R3595" s="45"/>
      <c r="AO3595" s="34"/>
      <c r="AP3595" s="34"/>
      <c r="AQ3595" s="34"/>
      <c r="AR3595" s="34"/>
    </row>
    <row r="3596" spans="10:44" x14ac:dyDescent="0.25">
      <c r="J3596" s="45"/>
      <c r="K3596" s="45"/>
      <c r="L3596" s="45"/>
      <c r="M3596" s="45"/>
      <c r="N3596" s="45"/>
      <c r="O3596" s="45"/>
      <c r="P3596" s="45"/>
      <c r="Q3596" s="45"/>
      <c r="R3596" s="45"/>
      <c r="AO3596" s="34"/>
      <c r="AP3596" s="34"/>
      <c r="AQ3596" s="34"/>
      <c r="AR3596" s="34"/>
    </row>
    <row r="3597" spans="10:44" x14ac:dyDescent="0.25">
      <c r="J3597" s="45"/>
      <c r="K3597" s="45"/>
      <c r="L3597" s="45"/>
      <c r="M3597" s="45"/>
      <c r="N3597" s="45"/>
      <c r="O3597" s="45"/>
      <c r="P3597" s="45"/>
      <c r="Q3597" s="45"/>
      <c r="R3597" s="45"/>
      <c r="AO3597" s="34"/>
      <c r="AP3597" s="34"/>
      <c r="AQ3597" s="34"/>
      <c r="AR3597" s="34"/>
    </row>
    <row r="3598" spans="10:44" x14ac:dyDescent="0.25">
      <c r="J3598" s="45"/>
      <c r="K3598" s="45"/>
      <c r="L3598" s="45"/>
      <c r="M3598" s="45"/>
      <c r="N3598" s="45"/>
      <c r="O3598" s="45"/>
      <c r="P3598" s="45"/>
      <c r="Q3598" s="45"/>
      <c r="R3598" s="45"/>
      <c r="AO3598" s="34"/>
      <c r="AP3598" s="34"/>
      <c r="AQ3598" s="34"/>
      <c r="AR3598" s="34"/>
    </row>
    <row r="3599" spans="10:44" x14ac:dyDescent="0.25">
      <c r="J3599" s="45"/>
      <c r="K3599" s="45"/>
      <c r="L3599" s="45"/>
      <c r="M3599" s="45"/>
      <c r="N3599" s="45"/>
      <c r="O3599" s="45"/>
      <c r="P3599" s="45"/>
      <c r="Q3599" s="45"/>
      <c r="R3599" s="45"/>
      <c r="AO3599" s="34"/>
      <c r="AP3599" s="34"/>
      <c r="AQ3599" s="34"/>
      <c r="AR3599" s="34"/>
    </row>
    <row r="3600" spans="10:44" x14ac:dyDescent="0.25">
      <c r="J3600" s="45"/>
      <c r="K3600" s="45"/>
      <c r="L3600" s="45"/>
      <c r="M3600" s="45"/>
      <c r="N3600" s="45"/>
      <c r="O3600" s="45"/>
      <c r="P3600" s="45"/>
      <c r="Q3600" s="45"/>
      <c r="R3600" s="45"/>
      <c r="AO3600" s="34"/>
      <c r="AP3600" s="34"/>
      <c r="AQ3600" s="34"/>
      <c r="AR3600" s="34"/>
    </row>
    <row r="3601" spans="10:44" x14ac:dyDescent="0.25">
      <c r="J3601" s="45"/>
      <c r="K3601" s="45"/>
      <c r="L3601" s="45"/>
      <c r="M3601" s="45"/>
      <c r="N3601" s="45"/>
      <c r="O3601" s="45"/>
      <c r="P3601" s="45"/>
      <c r="Q3601" s="45"/>
      <c r="R3601" s="45"/>
      <c r="AO3601" s="34"/>
      <c r="AP3601" s="34"/>
      <c r="AQ3601" s="34"/>
      <c r="AR3601" s="34"/>
    </row>
    <row r="3602" spans="10:44" x14ac:dyDescent="0.25">
      <c r="J3602" s="45"/>
      <c r="K3602" s="45"/>
      <c r="L3602" s="45"/>
      <c r="M3602" s="45"/>
      <c r="N3602" s="45"/>
      <c r="O3602" s="45"/>
      <c r="P3602" s="45"/>
      <c r="Q3602" s="45"/>
      <c r="R3602" s="45"/>
      <c r="AO3602" s="34"/>
      <c r="AP3602" s="34"/>
      <c r="AQ3602" s="34"/>
      <c r="AR3602" s="34"/>
    </row>
    <row r="3603" spans="10:44" x14ac:dyDescent="0.25">
      <c r="J3603" s="45"/>
      <c r="K3603" s="45"/>
      <c r="L3603" s="45"/>
      <c r="M3603" s="45"/>
      <c r="N3603" s="45"/>
      <c r="O3603" s="45"/>
      <c r="P3603" s="45"/>
      <c r="Q3603" s="45"/>
      <c r="R3603" s="45"/>
      <c r="AO3603" s="34"/>
      <c r="AP3603" s="34"/>
      <c r="AQ3603" s="34"/>
      <c r="AR3603" s="34"/>
    </row>
    <row r="3604" spans="10:44" x14ac:dyDescent="0.25">
      <c r="J3604" s="45"/>
      <c r="K3604" s="45"/>
      <c r="L3604" s="45"/>
      <c r="M3604" s="45"/>
      <c r="N3604" s="45"/>
      <c r="O3604" s="45"/>
      <c r="P3604" s="45"/>
      <c r="Q3604" s="45"/>
      <c r="R3604" s="45"/>
      <c r="AO3604" s="34"/>
      <c r="AP3604" s="34"/>
      <c r="AQ3604" s="34"/>
      <c r="AR3604" s="34"/>
    </row>
    <row r="3605" spans="10:44" x14ac:dyDescent="0.25">
      <c r="J3605" s="45"/>
      <c r="K3605" s="45"/>
      <c r="L3605" s="45"/>
      <c r="M3605" s="45"/>
      <c r="N3605" s="45"/>
      <c r="O3605" s="45"/>
      <c r="P3605" s="45"/>
      <c r="Q3605" s="45"/>
      <c r="R3605" s="45"/>
      <c r="AO3605" s="34"/>
      <c r="AP3605" s="34"/>
      <c r="AQ3605" s="34"/>
      <c r="AR3605" s="34"/>
    </row>
    <row r="3606" spans="10:44" x14ac:dyDescent="0.25">
      <c r="J3606" s="45"/>
      <c r="K3606" s="45"/>
      <c r="L3606" s="45"/>
      <c r="M3606" s="45"/>
      <c r="N3606" s="45"/>
      <c r="O3606" s="45"/>
      <c r="P3606" s="45"/>
      <c r="Q3606" s="45"/>
      <c r="R3606" s="45"/>
      <c r="AO3606" s="34"/>
      <c r="AP3606" s="34"/>
      <c r="AQ3606" s="34"/>
      <c r="AR3606" s="34"/>
    </row>
    <row r="3607" spans="10:44" x14ac:dyDescent="0.25">
      <c r="J3607" s="45"/>
      <c r="K3607" s="45"/>
      <c r="L3607" s="45"/>
      <c r="M3607" s="45"/>
      <c r="N3607" s="45"/>
      <c r="O3607" s="45"/>
      <c r="P3607" s="45"/>
      <c r="Q3607" s="45"/>
      <c r="R3607" s="45"/>
      <c r="AO3607" s="34"/>
      <c r="AP3607" s="34"/>
      <c r="AQ3607" s="34"/>
      <c r="AR3607" s="34"/>
    </row>
    <row r="3608" spans="10:44" x14ac:dyDescent="0.25">
      <c r="J3608" s="45"/>
      <c r="K3608" s="45"/>
      <c r="L3608" s="45"/>
      <c r="M3608" s="45"/>
      <c r="N3608" s="45"/>
      <c r="O3608" s="45"/>
      <c r="P3608" s="45"/>
      <c r="Q3608" s="45"/>
      <c r="R3608" s="45"/>
      <c r="AO3608" s="34"/>
      <c r="AP3608" s="34"/>
      <c r="AQ3608" s="34"/>
      <c r="AR3608" s="34"/>
    </row>
    <row r="3609" spans="10:44" x14ac:dyDescent="0.25">
      <c r="J3609" s="45"/>
      <c r="K3609" s="45"/>
      <c r="L3609" s="45"/>
      <c r="M3609" s="45"/>
      <c r="N3609" s="45"/>
      <c r="O3609" s="45"/>
      <c r="P3609" s="45"/>
      <c r="Q3609" s="45"/>
      <c r="R3609" s="45"/>
      <c r="AO3609" s="34"/>
      <c r="AP3609" s="34"/>
      <c r="AQ3609" s="34"/>
      <c r="AR3609" s="34"/>
    </row>
    <row r="3610" spans="10:44" x14ac:dyDescent="0.25">
      <c r="J3610" s="45"/>
      <c r="K3610" s="45"/>
      <c r="L3610" s="45"/>
      <c r="M3610" s="45"/>
      <c r="N3610" s="45"/>
      <c r="O3610" s="45"/>
      <c r="P3610" s="45"/>
      <c r="Q3610" s="45"/>
      <c r="R3610" s="45"/>
      <c r="AO3610" s="34"/>
      <c r="AP3610" s="34"/>
      <c r="AQ3610" s="34"/>
      <c r="AR3610" s="34"/>
    </row>
    <row r="3611" spans="10:44" x14ac:dyDescent="0.25">
      <c r="J3611" s="45"/>
      <c r="K3611" s="45"/>
      <c r="L3611" s="45"/>
      <c r="M3611" s="45"/>
      <c r="N3611" s="45"/>
      <c r="O3611" s="45"/>
      <c r="P3611" s="45"/>
      <c r="Q3611" s="45"/>
      <c r="R3611" s="45"/>
      <c r="AO3611" s="34"/>
      <c r="AP3611" s="34"/>
      <c r="AQ3611" s="34"/>
      <c r="AR3611" s="34"/>
    </row>
    <row r="3612" spans="10:44" x14ac:dyDescent="0.25">
      <c r="J3612" s="45"/>
      <c r="K3612" s="45"/>
      <c r="L3612" s="45"/>
      <c r="M3612" s="45"/>
      <c r="N3612" s="45"/>
      <c r="O3612" s="45"/>
      <c r="P3612" s="45"/>
      <c r="Q3612" s="45"/>
      <c r="R3612" s="45"/>
      <c r="AO3612" s="34"/>
      <c r="AP3612" s="34"/>
      <c r="AQ3612" s="34"/>
      <c r="AR3612" s="34"/>
    </row>
    <row r="3613" spans="10:44" x14ac:dyDescent="0.25">
      <c r="J3613" s="45"/>
      <c r="K3613" s="45"/>
      <c r="L3613" s="45"/>
      <c r="M3613" s="45"/>
      <c r="N3613" s="45"/>
      <c r="O3613" s="45"/>
      <c r="P3613" s="45"/>
      <c r="Q3613" s="45"/>
      <c r="R3613" s="45"/>
      <c r="AO3613" s="34"/>
      <c r="AP3613" s="34"/>
      <c r="AQ3613" s="34"/>
      <c r="AR3613" s="34"/>
    </row>
    <row r="3614" spans="10:44" x14ac:dyDescent="0.25">
      <c r="J3614" s="45"/>
      <c r="K3614" s="45"/>
      <c r="L3614" s="45"/>
      <c r="M3614" s="45"/>
      <c r="N3614" s="45"/>
      <c r="O3614" s="45"/>
      <c r="P3614" s="45"/>
      <c r="Q3614" s="45"/>
      <c r="R3614" s="45"/>
      <c r="AO3614" s="34"/>
      <c r="AP3614" s="34"/>
      <c r="AQ3614" s="34"/>
      <c r="AR3614" s="34"/>
    </row>
    <row r="3615" spans="10:44" x14ac:dyDescent="0.25">
      <c r="J3615" s="45"/>
      <c r="K3615" s="45"/>
      <c r="L3615" s="45"/>
      <c r="M3615" s="45"/>
      <c r="N3615" s="45"/>
      <c r="O3615" s="45"/>
      <c r="P3615" s="45"/>
      <c r="Q3615" s="45"/>
      <c r="R3615" s="45"/>
      <c r="AO3615" s="34"/>
      <c r="AP3615" s="34"/>
      <c r="AQ3615" s="34"/>
      <c r="AR3615" s="34"/>
    </row>
    <row r="3616" spans="10:44" x14ac:dyDescent="0.25">
      <c r="J3616" s="45"/>
      <c r="K3616" s="45"/>
      <c r="L3616" s="45"/>
      <c r="M3616" s="45"/>
      <c r="N3616" s="45"/>
      <c r="O3616" s="45"/>
      <c r="P3616" s="45"/>
      <c r="Q3616" s="45"/>
      <c r="R3616" s="45"/>
      <c r="AO3616" s="34"/>
      <c r="AP3616" s="34"/>
      <c r="AQ3616" s="34"/>
      <c r="AR3616" s="34"/>
    </row>
    <row r="3617" spans="10:44" x14ac:dyDescent="0.25">
      <c r="J3617" s="45"/>
      <c r="K3617" s="45"/>
      <c r="L3617" s="45"/>
      <c r="M3617" s="45"/>
      <c r="N3617" s="45"/>
      <c r="O3617" s="45"/>
      <c r="P3617" s="45"/>
      <c r="Q3617" s="45"/>
      <c r="R3617" s="45"/>
      <c r="AO3617" s="34"/>
      <c r="AP3617" s="34"/>
      <c r="AQ3617" s="34"/>
      <c r="AR3617" s="34"/>
    </row>
    <row r="3618" spans="10:44" x14ac:dyDescent="0.25">
      <c r="J3618" s="45"/>
      <c r="K3618" s="45"/>
      <c r="L3618" s="45"/>
      <c r="M3618" s="45"/>
      <c r="N3618" s="45"/>
      <c r="O3618" s="45"/>
      <c r="P3618" s="45"/>
      <c r="Q3618" s="45"/>
      <c r="R3618" s="45"/>
      <c r="AO3618" s="34"/>
      <c r="AP3618" s="34"/>
      <c r="AQ3618" s="34"/>
      <c r="AR3618" s="34"/>
    </row>
    <row r="3619" spans="10:44" x14ac:dyDescent="0.25">
      <c r="J3619" s="45"/>
      <c r="K3619" s="45"/>
      <c r="L3619" s="45"/>
      <c r="M3619" s="45"/>
      <c r="N3619" s="45"/>
      <c r="O3619" s="45"/>
      <c r="P3619" s="45"/>
      <c r="Q3619" s="45"/>
      <c r="R3619" s="45"/>
      <c r="AO3619" s="34"/>
      <c r="AP3619" s="34"/>
      <c r="AQ3619" s="34"/>
      <c r="AR3619" s="34"/>
    </row>
    <row r="3620" spans="10:44" x14ac:dyDescent="0.25">
      <c r="J3620" s="45"/>
      <c r="K3620" s="45"/>
      <c r="L3620" s="45"/>
      <c r="M3620" s="45"/>
      <c r="N3620" s="45"/>
      <c r="O3620" s="45"/>
      <c r="P3620" s="45"/>
      <c r="Q3620" s="45"/>
      <c r="R3620" s="45"/>
      <c r="AO3620" s="34"/>
      <c r="AP3620" s="34"/>
      <c r="AQ3620" s="34"/>
      <c r="AR3620" s="34"/>
    </row>
    <row r="3621" spans="10:44" x14ac:dyDescent="0.25">
      <c r="J3621" s="45"/>
      <c r="K3621" s="45"/>
      <c r="L3621" s="45"/>
      <c r="M3621" s="45"/>
      <c r="N3621" s="45"/>
      <c r="O3621" s="45"/>
      <c r="P3621" s="45"/>
      <c r="Q3621" s="45"/>
      <c r="R3621" s="45"/>
      <c r="AO3621" s="34"/>
      <c r="AP3621" s="34"/>
      <c r="AQ3621" s="34"/>
      <c r="AR3621" s="34"/>
    </row>
    <row r="3622" spans="10:44" x14ac:dyDescent="0.25">
      <c r="J3622" s="45"/>
      <c r="K3622" s="45"/>
      <c r="L3622" s="45"/>
      <c r="M3622" s="45"/>
      <c r="N3622" s="45"/>
      <c r="O3622" s="45"/>
      <c r="P3622" s="45"/>
      <c r="Q3622" s="45"/>
      <c r="R3622" s="45"/>
      <c r="AO3622" s="34"/>
      <c r="AP3622" s="34"/>
      <c r="AQ3622" s="34"/>
      <c r="AR3622" s="34"/>
    </row>
    <row r="3623" spans="10:44" x14ac:dyDescent="0.25">
      <c r="J3623" s="45"/>
      <c r="K3623" s="45"/>
      <c r="L3623" s="45"/>
      <c r="M3623" s="45"/>
      <c r="N3623" s="45"/>
      <c r="O3623" s="45"/>
      <c r="P3623" s="45"/>
      <c r="Q3623" s="45"/>
      <c r="R3623" s="45"/>
      <c r="AO3623" s="34"/>
      <c r="AP3623" s="34"/>
      <c r="AQ3623" s="34"/>
      <c r="AR3623" s="34"/>
    </row>
    <row r="3624" spans="10:44" x14ac:dyDescent="0.25">
      <c r="J3624" s="45"/>
      <c r="K3624" s="45"/>
      <c r="L3624" s="45"/>
      <c r="M3624" s="45"/>
      <c r="N3624" s="45"/>
      <c r="O3624" s="45"/>
      <c r="P3624" s="45"/>
      <c r="Q3624" s="45"/>
      <c r="R3624" s="45"/>
      <c r="AO3624" s="34"/>
      <c r="AP3624" s="34"/>
      <c r="AQ3624" s="34"/>
      <c r="AR3624" s="34"/>
    </row>
    <row r="3625" spans="10:44" x14ac:dyDescent="0.25">
      <c r="J3625" s="45"/>
      <c r="K3625" s="45"/>
      <c r="L3625" s="45"/>
      <c r="M3625" s="45"/>
      <c r="N3625" s="45"/>
      <c r="O3625" s="45"/>
      <c r="P3625" s="45"/>
      <c r="Q3625" s="45"/>
      <c r="R3625" s="45"/>
      <c r="AO3625" s="34"/>
      <c r="AP3625" s="34"/>
      <c r="AQ3625" s="34"/>
      <c r="AR3625" s="34"/>
    </row>
    <row r="3626" spans="10:44" x14ac:dyDescent="0.25">
      <c r="J3626" s="45"/>
      <c r="K3626" s="45"/>
      <c r="L3626" s="45"/>
      <c r="M3626" s="45"/>
      <c r="N3626" s="45"/>
      <c r="O3626" s="45"/>
      <c r="P3626" s="45"/>
      <c r="Q3626" s="45"/>
      <c r="R3626" s="45"/>
      <c r="AO3626" s="34"/>
      <c r="AP3626" s="34"/>
      <c r="AQ3626" s="34"/>
      <c r="AR3626" s="34"/>
    </row>
    <row r="3627" spans="10:44" x14ac:dyDescent="0.25">
      <c r="J3627" s="45"/>
      <c r="K3627" s="45"/>
      <c r="L3627" s="45"/>
      <c r="M3627" s="45"/>
      <c r="N3627" s="45"/>
      <c r="O3627" s="45"/>
      <c r="P3627" s="45"/>
      <c r="Q3627" s="45"/>
      <c r="R3627" s="45"/>
      <c r="AO3627" s="34"/>
      <c r="AP3627" s="34"/>
      <c r="AQ3627" s="34"/>
      <c r="AR3627" s="34"/>
    </row>
    <row r="3628" spans="10:44" x14ac:dyDescent="0.25">
      <c r="J3628" s="45"/>
      <c r="K3628" s="45"/>
      <c r="L3628" s="45"/>
      <c r="M3628" s="45"/>
      <c r="N3628" s="45"/>
      <c r="O3628" s="45"/>
      <c r="P3628" s="45"/>
      <c r="Q3628" s="45"/>
      <c r="R3628" s="45"/>
      <c r="AO3628" s="34"/>
      <c r="AP3628" s="34"/>
      <c r="AQ3628" s="34"/>
      <c r="AR3628" s="34"/>
    </row>
    <row r="3629" spans="10:44" x14ac:dyDescent="0.25">
      <c r="J3629" s="45"/>
      <c r="K3629" s="45"/>
      <c r="L3629" s="45"/>
      <c r="M3629" s="45"/>
      <c r="N3629" s="45"/>
      <c r="O3629" s="45"/>
      <c r="P3629" s="45"/>
      <c r="Q3629" s="45"/>
      <c r="R3629" s="45"/>
      <c r="AO3629" s="34"/>
      <c r="AP3629" s="34"/>
      <c r="AQ3629" s="34"/>
      <c r="AR3629" s="34"/>
    </row>
    <row r="3630" spans="10:44" x14ac:dyDescent="0.25">
      <c r="J3630" s="45"/>
      <c r="K3630" s="45"/>
      <c r="L3630" s="45"/>
      <c r="M3630" s="45"/>
      <c r="N3630" s="45"/>
      <c r="O3630" s="45"/>
      <c r="P3630" s="45"/>
      <c r="Q3630" s="45"/>
      <c r="R3630" s="45"/>
      <c r="AO3630" s="34"/>
      <c r="AP3630" s="34"/>
      <c r="AQ3630" s="34"/>
      <c r="AR3630" s="34"/>
    </row>
    <row r="3631" spans="10:44" x14ac:dyDescent="0.25">
      <c r="J3631" s="45"/>
      <c r="K3631" s="45"/>
      <c r="L3631" s="45"/>
      <c r="M3631" s="45"/>
      <c r="N3631" s="45"/>
      <c r="O3631" s="45"/>
      <c r="P3631" s="45"/>
      <c r="Q3631" s="45"/>
      <c r="R3631" s="45"/>
      <c r="AO3631" s="34"/>
      <c r="AP3631" s="34"/>
      <c r="AQ3631" s="34"/>
      <c r="AR3631" s="34"/>
    </row>
    <row r="3632" spans="10:44" x14ac:dyDescent="0.25">
      <c r="J3632" s="45"/>
      <c r="K3632" s="45"/>
      <c r="L3632" s="45"/>
      <c r="M3632" s="45"/>
      <c r="N3632" s="45"/>
      <c r="O3632" s="45"/>
      <c r="P3632" s="45"/>
      <c r="Q3632" s="45"/>
      <c r="R3632" s="45"/>
      <c r="AO3632" s="34"/>
      <c r="AP3632" s="34"/>
      <c r="AQ3632" s="34"/>
      <c r="AR3632" s="34"/>
    </row>
    <row r="3633" spans="10:44" x14ac:dyDescent="0.25">
      <c r="J3633" s="45"/>
      <c r="K3633" s="45"/>
      <c r="L3633" s="45"/>
      <c r="M3633" s="45"/>
      <c r="N3633" s="45"/>
      <c r="O3633" s="45"/>
      <c r="P3633" s="45"/>
      <c r="Q3633" s="45"/>
      <c r="R3633" s="45"/>
      <c r="AO3633" s="34"/>
      <c r="AP3633" s="34"/>
      <c r="AQ3633" s="34"/>
      <c r="AR3633" s="34"/>
    </row>
    <row r="3634" spans="10:44" x14ac:dyDescent="0.25">
      <c r="J3634" s="45"/>
      <c r="K3634" s="45"/>
      <c r="L3634" s="45"/>
      <c r="M3634" s="45"/>
      <c r="N3634" s="45"/>
      <c r="O3634" s="45"/>
      <c r="P3634" s="45"/>
      <c r="Q3634" s="45"/>
      <c r="R3634" s="45"/>
      <c r="AO3634" s="34"/>
      <c r="AP3634" s="34"/>
      <c r="AQ3634" s="34"/>
      <c r="AR3634" s="34"/>
    </row>
    <row r="3635" spans="10:44" x14ac:dyDescent="0.25">
      <c r="J3635" s="45"/>
      <c r="K3635" s="45"/>
      <c r="L3635" s="45"/>
      <c r="M3635" s="45"/>
      <c r="N3635" s="45"/>
      <c r="O3635" s="45"/>
      <c r="P3635" s="45"/>
      <c r="Q3635" s="45"/>
      <c r="R3635" s="45"/>
      <c r="AO3635" s="34"/>
      <c r="AP3635" s="34"/>
      <c r="AQ3635" s="34"/>
      <c r="AR3635" s="34"/>
    </row>
    <row r="3636" spans="10:44" x14ac:dyDescent="0.25">
      <c r="J3636" s="45"/>
      <c r="K3636" s="45"/>
      <c r="L3636" s="45"/>
      <c r="M3636" s="45"/>
      <c r="N3636" s="45"/>
      <c r="O3636" s="45"/>
      <c r="P3636" s="45"/>
      <c r="Q3636" s="45"/>
      <c r="R3636" s="45"/>
      <c r="AO3636" s="34"/>
      <c r="AP3636" s="34"/>
      <c r="AQ3636" s="34"/>
      <c r="AR3636" s="34"/>
    </row>
    <row r="3637" spans="10:44" x14ac:dyDescent="0.25">
      <c r="J3637" s="45"/>
      <c r="K3637" s="45"/>
      <c r="L3637" s="45"/>
      <c r="M3637" s="45"/>
      <c r="N3637" s="45"/>
      <c r="O3637" s="45"/>
      <c r="P3637" s="45"/>
      <c r="Q3637" s="45"/>
      <c r="R3637" s="45"/>
      <c r="AO3637" s="34"/>
      <c r="AP3637" s="34"/>
      <c r="AQ3637" s="34"/>
      <c r="AR3637" s="34"/>
    </row>
    <row r="3638" spans="10:44" x14ac:dyDescent="0.25">
      <c r="J3638" s="45"/>
      <c r="K3638" s="45"/>
      <c r="L3638" s="45"/>
      <c r="M3638" s="45"/>
      <c r="N3638" s="45"/>
      <c r="O3638" s="45"/>
      <c r="P3638" s="45"/>
      <c r="Q3638" s="45"/>
      <c r="R3638" s="45"/>
      <c r="AO3638" s="34"/>
      <c r="AP3638" s="34"/>
      <c r="AQ3638" s="34"/>
      <c r="AR3638" s="34"/>
    </row>
    <row r="3639" spans="10:44" x14ac:dyDescent="0.25">
      <c r="J3639" s="45"/>
      <c r="K3639" s="45"/>
      <c r="L3639" s="45"/>
      <c r="M3639" s="45"/>
      <c r="N3639" s="45"/>
      <c r="O3639" s="45"/>
      <c r="P3639" s="45"/>
      <c r="Q3639" s="45"/>
      <c r="R3639" s="45"/>
      <c r="AO3639" s="34"/>
      <c r="AP3639" s="34"/>
      <c r="AQ3639" s="34"/>
      <c r="AR3639" s="34"/>
    </row>
    <row r="3640" spans="10:44" x14ac:dyDescent="0.25">
      <c r="J3640" s="45"/>
      <c r="K3640" s="45"/>
      <c r="L3640" s="45"/>
      <c r="M3640" s="45"/>
      <c r="N3640" s="45"/>
      <c r="O3640" s="45"/>
      <c r="P3640" s="45"/>
      <c r="Q3640" s="45"/>
      <c r="R3640" s="45"/>
      <c r="AO3640" s="34"/>
      <c r="AP3640" s="34"/>
      <c r="AQ3640" s="34"/>
      <c r="AR3640" s="34"/>
    </row>
    <row r="3641" spans="10:44" x14ac:dyDescent="0.25">
      <c r="J3641" s="45"/>
      <c r="K3641" s="45"/>
      <c r="L3641" s="45"/>
      <c r="M3641" s="45"/>
      <c r="N3641" s="45"/>
      <c r="O3641" s="45"/>
      <c r="P3641" s="45"/>
      <c r="Q3641" s="45"/>
      <c r="R3641" s="45"/>
      <c r="AO3641" s="34"/>
      <c r="AP3641" s="34"/>
      <c r="AQ3641" s="34"/>
      <c r="AR3641" s="34"/>
    </row>
    <row r="3642" spans="10:44" x14ac:dyDescent="0.25">
      <c r="J3642" s="45"/>
      <c r="K3642" s="45"/>
      <c r="L3642" s="45"/>
      <c r="M3642" s="45"/>
      <c r="N3642" s="45"/>
      <c r="O3642" s="45"/>
      <c r="P3642" s="45"/>
      <c r="Q3642" s="45"/>
      <c r="R3642" s="45"/>
      <c r="AO3642" s="34"/>
      <c r="AP3642" s="34"/>
      <c r="AQ3642" s="34"/>
      <c r="AR3642" s="34"/>
    </row>
    <row r="3643" spans="10:44" x14ac:dyDescent="0.25">
      <c r="J3643" s="45"/>
      <c r="K3643" s="45"/>
      <c r="L3643" s="45"/>
      <c r="M3643" s="45"/>
      <c r="N3643" s="45"/>
      <c r="O3643" s="45"/>
      <c r="P3643" s="45"/>
      <c r="Q3643" s="45"/>
      <c r="R3643" s="45"/>
      <c r="AO3643" s="34"/>
      <c r="AP3643" s="34"/>
      <c r="AQ3643" s="34"/>
      <c r="AR3643" s="34"/>
    </row>
    <row r="3644" spans="10:44" x14ac:dyDescent="0.25">
      <c r="J3644" s="45"/>
      <c r="K3644" s="45"/>
      <c r="L3644" s="45"/>
      <c r="M3644" s="45"/>
      <c r="N3644" s="45"/>
      <c r="O3644" s="45"/>
      <c r="P3644" s="45"/>
      <c r="Q3644" s="45"/>
      <c r="R3644" s="45"/>
      <c r="AO3644" s="34"/>
      <c r="AP3644" s="34"/>
      <c r="AQ3644" s="34"/>
      <c r="AR3644" s="34"/>
    </row>
    <row r="3645" spans="10:44" x14ac:dyDescent="0.25">
      <c r="J3645" s="45"/>
      <c r="K3645" s="45"/>
      <c r="L3645" s="45"/>
      <c r="M3645" s="45"/>
      <c r="N3645" s="45"/>
      <c r="O3645" s="45"/>
      <c r="P3645" s="45"/>
      <c r="Q3645" s="45"/>
      <c r="R3645" s="45"/>
      <c r="AO3645" s="34"/>
      <c r="AP3645" s="34"/>
      <c r="AQ3645" s="34"/>
      <c r="AR3645" s="34"/>
    </row>
    <row r="3646" spans="10:44" x14ac:dyDescent="0.25">
      <c r="J3646" s="45"/>
      <c r="K3646" s="45"/>
      <c r="L3646" s="45"/>
      <c r="M3646" s="45"/>
      <c r="N3646" s="45"/>
      <c r="O3646" s="45"/>
      <c r="P3646" s="45"/>
      <c r="Q3646" s="45"/>
      <c r="R3646" s="45"/>
      <c r="AO3646" s="34"/>
      <c r="AP3646" s="34"/>
      <c r="AQ3646" s="34"/>
      <c r="AR3646" s="34"/>
    </row>
    <row r="3647" spans="10:44" x14ac:dyDescent="0.25">
      <c r="J3647" s="45"/>
      <c r="K3647" s="45"/>
      <c r="L3647" s="45"/>
      <c r="M3647" s="45"/>
      <c r="N3647" s="45"/>
      <c r="O3647" s="45"/>
      <c r="P3647" s="45"/>
      <c r="Q3647" s="45"/>
      <c r="R3647" s="45"/>
      <c r="AO3647" s="34"/>
      <c r="AP3647" s="34"/>
      <c r="AQ3647" s="34"/>
      <c r="AR3647" s="34"/>
    </row>
    <row r="3648" spans="10:44" x14ac:dyDescent="0.25">
      <c r="J3648" s="45"/>
      <c r="K3648" s="45"/>
      <c r="L3648" s="45"/>
      <c r="M3648" s="45"/>
      <c r="N3648" s="45"/>
      <c r="O3648" s="45"/>
      <c r="P3648" s="45"/>
      <c r="Q3648" s="45"/>
      <c r="R3648" s="45"/>
      <c r="AO3648" s="34"/>
      <c r="AP3648" s="34"/>
      <c r="AQ3648" s="34"/>
      <c r="AR3648" s="34"/>
    </row>
    <row r="3649" spans="10:44" x14ac:dyDescent="0.25">
      <c r="J3649" s="45"/>
      <c r="K3649" s="45"/>
      <c r="L3649" s="45"/>
      <c r="M3649" s="45"/>
      <c r="N3649" s="45"/>
      <c r="O3649" s="45"/>
      <c r="P3649" s="45"/>
      <c r="Q3649" s="45"/>
      <c r="R3649" s="45"/>
      <c r="AO3649" s="34"/>
      <c r="AP3649" s="34"/>
      <c r="AQ3649" s="34"/>
      <c r="AR3649" s="34"/>
    </row>
    <row r="3650" spans="10:44" x14ac:dyDescent="0.25">
      <c r="J3650" s="45"/>
      <c r="K3650" s="45"/>
      <c r="L3650" s="45"/>
      <c r="M3650" s="45"/>
      <c r="N3650" s="45"/>
      <c r="O3650" s="45"/>
      <c r="P3650" s="45"/>
      <c r="Q3650" s="45"/>
      <c r="R3650" s="45"/>
      <c r="AO3650" s="34"/>
      <c r="AP3650" s="34"/>
      <c r="AQ3650" s="34"/>
      <c r="AR3650" s="34"/>
    </row>
    <row r="3651" spans="10:44" x14ac:dyDescent="0.25">
      <c r="J3651" s="45"/>
      <c r="K3651" s="45"/>
      <c r="L3651" s="45"/>
      <c r="M3651" s="45"/>
      <c r="N3651" s="45"/>
      <c r="O3651" s="45"/>
      <c r="P3651" s="45"/>
      <c r="Q3651" s="45"/>
      <c r="R3651" s="45"/>
      <c r="AO3651" s="34"/>
      <c r="AP3651" s="34"/>
      <c r="AQ3651" s="34"/>
      <c r="AR3651" s="34"/>
    </row>
    <row r="3652" spans="10:44" x14ac:dyDescent="0.25">
      <c r="J3652" s="45"/>
      <c r="K3652" s="45"/>
      <c r="L3652" s="45"/>
      <c r="M3652" s="45"/>
      <c r="N3652" s="45"/>
      <c r="O3652" s="45"/>
      <c r="P3652" s="45"/>
      <c r="Q3652" s="45"/>
      <c r="R3652" s="45"/>
      <c r="AO3652" s="34"/>
      <c r="AP3652" s="34"/>
      <c r="AQ3652" s="34"/>
      <c r="AR3652" s="34"/>
    </row>
    <row r="3653" spans="10:44" x14ac:dyDescent="0.25">
      <c r="J3653" s="45"/>
      <c r="K3653" s="45"/>
      <c r="L3653" s="45"/>
      <c r="M3653" s="45"/>
      <c r="N3653" s="45"/>
      <c r="O3653" s="45"/>
      <c r="P3653" s="45"/>
      <c r="Q3653" s="45"/>
      <c r="R3653" s="45"/>
      <c r="AO3653" s="34"/>
      <c r="AP3653" s="34"/>
      <c r="AQ3653" s="34"/>
      <c r="AR3653" s="34"/>
    </row>
    <row r="3654" spans="10:44" x14ac:dyDescent="0.25">
      <c r="J3654" s="45"/>
      <c r="K3654" s="45"/>
      <c r="L3654" s="45"/>
      <c r="M3654" s="45"/>
      <c r="N3654" s="45"/>
      <c r="O3654" s="45"/>
      <c r="P3654" s="45"/>
      <c r="Q3654" s="45"/>
      <c r="R3654" s="45"/>
      <c r="AO3654" s="34"/>
      <c r="AP3654" s="34"/>
      <c r="AQ3654" s="34"/>
      <c r="AR3654" s="34"/>
    </row>
    <row r="3655" spans="10:44" x14ac:dyDescent="0.25">
      <c r="J3655" s="45"/>
      <c r="K3655" s="45"/>
      <c r="L3655" s="45"/>
      <c r="M3655" s="45"/>
      <c r="N3655" s="45"/>
      <c r="O3655" s="45"/>
      <c r="P3655" s="45"/>
      <c r="Q3655" s="45"/>
      <c r="R3655" s="45"/>
      <c r="AO3655" s="34"/>
      <c r="AP3655" s="34"/>
      <c r="AQ3655" s="34"/>
      <c r="AR3655" s="34"/>
    </row>
    <row r="3656" spans="10:44" x14ac:dyDescent="0.25">
      <c r="J3656" s="45"/>
      <c r="K3656" s="45"/>
      <c r="L3656" s="45"/>
      <c r="M3656" s="45"/>
      <c r="N3656" s="45"/>
      <c r="O3656" s="45"/>
      <c r="P3656" s="45"/>
      <c r="Q3656" s="45"/>
      <c r="R3656" s="45"/>
      <c r="AO3656" s="34"/>
      <c r="AP3656" s="34"/>
      <c r="AQ3656" s="34"/>
      <c r="AR3656" s="34"/>
    </row>
    <row r="3657" spans="10:44" x14ac:dyDescent="0.25">
      <c r="J3657" s="45"/>
      <c r="K3657" s="45"/>
      <c r="L3657" s="45"/>
      <c r="M3657" s="45"/>
      <c r="N3657" s="45"/>
      <c r="O3657" s="45"/>
      <c r="P3657" s="45"/>
      <c r="Q3657" s="45"/>
      <c r="R3657" s="45"/>
      <c r="AO3657" s="34"/>
      <c r="AP3657" s="34"/>
      <c r="AQ3657" s="34"/>
      <c r="AR3657" s="34"/>
    </row>
    <row r="3658" spans="10:44" x14ac:dyDescent="0.25">
      <c r="J3658" s="45"/>
      <c r="K3658" s="45"/>
      <c r="L3658" s="45"/>
      <c r="M3658" s="45"/>
      <c r="N3658" s="45"/>
      <c r="O3658" s="45"/>
      <c r="P3658" s="45"/>
      <c r="Q3658" s="45"/>
      <c r="R3658" s="45"/>
      <c r="AO3658" s="34"/>
      <c r="AP3658" s="34"/>
      <c r="AQ3658" s="34"/>
      <c r="AR3658" s="34"/>
    </row>
    <row r="3659" spans="10:44" x14ac:dyDescent="0.25">
      <c r="J3659" s="45"/>
      <c r="K3659" s="45"/>
      <c r="L3659" s="45"/>
      <c r="M3659" s="45"/>
      <c r="N3659" s="45"/>
      <c r="O3659" s="45"/>
      <c r="P3659" s="45"/>
      <c r="Q3659" s="45"/>
      <c r="R3659" s="45"/>
      <c r="AO3659" s="34"/>
      <c r="AP3659" s="34"/>
      <c r="AQ3659" s="34"/>
      <c r="AR3659" s="34"/>
    </row>
    <row r="3660" spans="10:44" x14ac:dyDescent="0.25">
      <c r="J3660" s="45"/>
      <c r="K3660" s="45"/>
      <c r="L3660" s="45"/>
      <c r="M3660" s="45"/>
      <c r="N3660" s="45"/>
      <c r="O3660" s="45"/>
      <c r="P3660" s="45"/>
      <c r="Q3660" s="45"/>
      <c r="R3660" s="45"/>
      <c r="AO3660" s="34"/>
      <c r="AP3660" s="34"/>
      <c r="AQ3660" s="34"/>
      <c r="AR3660" s="34"/>
    </row>
    <row r="3661" spans="10:44" x14ac:dyDescent="0.25">
      <c r="J3661" s="45"/>
      <c r="K3661" s="45"/>
      <c r="L3661" s="45"/>
      <c r="M3661" s="45"/>
      <c r="N3661" s="45"/>
      <c r="O3661" s="45"/>
      <c r="P3661" s="45"/>
      <c r="Q3661" s="45"/>
      <c r="R3661" s="45"/>
      <c r="AO3661" s="34"/>
      <c r="AP3661" s="34"/>
      <c r="AQ3661" s="34"/>
      <c r="AR3661" s="34"/>
    </row>
    <row r="3662" spans="10:44" x14ac:dyDescent="0.25">
      <c r="J3662" s="45"/>
      <c r="K3662" s="45"/>
      <c r="L3662" s="45"/>
      <c r="M3662" s="45"/>
      <c r="N3662" s="45"/>
      <c r="O3662" s="45"/>
      <c r="P3662" s="45"/>
      <c r="Q3662" s="45"/>
      <c r="R3662" s="45"/>
      <c r="AO3662" s="34"/>
      <c r="AP3662" s="34"/>
      <c r="AQ3662" s="34"/>
      <c r="AR3662" s="34"/>
    </row>
    <row r="3663" spans="10:44" x14ac:dyDescent="0.25">
      <c r="J3663" s="45"/>
      <c r="K3663" s="45"/>
      <c r="L3663" s="45"/>
      <c r="M3663" s="45"/>
      <c r="N3663" s="45"/>
      <c r="O3663" s="45"/>
      <c r="P3663" s="45"/>
      <c r="Q3663" s="45"/>
      <c r="R3663" s="45"/>
      <c r="AO3663" s="34"/>
      <c r="AP3663" s="34"/>
      <c r="AQ3663" s="34"/>
      <c r="AR3663" s="34"/>
    </row>
    <row r="3664" spans="10:44" x14ac:dyDescent="0.25">
      <c r="J3664" s="45"/>
      <c r="K3664" s="45"/>
      <c r="L3664" s="45"/>
      <c r="M3664" s="45"/>
      <c r="N3664" s="45"/>
      <c r="O3664" s="45"/>
      <c r="P3664" s="45"/>
      <c r="Q3664" s="45"/>
      <c r="R3664" s="45"/>
      <c r="AO3664" s="34"/>
      <c r="AP3664" s="34"/>
      <c r="AQ3664" s="34"/>
      <c r="AR3664" s="34"/>
    </row>
    <row r="3665" spans="10:44" x14ac:dyDescent="0.25">
      <c r="J3665" s="45"/>
      <c r="K3665" s="45"/>
      <c r="L3665" s="45"/>
      <c r="M3665" s="45"/>
      <c r="N3665" s="45"/>
      <c r="O3665" s="45"/>
      <c r="P3665" s="45"/>
      <c r="Q3665" s="45"/>
      <c r="R3665" s="45"/>
      <c r="AO3665" s="34"/>
      <c r="AP3665" s="34"/>
      <c r="AQ3665" s="34"/>
      <c r="AR3665" s="34"/>
    </row>
    <row r="3666" spans="10:44" x14ac:dyDescent="0.25">
      <c r="J3666" s="45"/>
      <c r="K3666" s="45"/>
      <c r="L3666" s="45"/>
      <c r="M3666" s="45"/>
      <c r="N3666" s="45"/>
      <c r="O3666" s="45"/>
      <c r="P3666" s="45"/>
      <c r="Q3666" s="45"/>
      <c r="R3666" s="45"/>
      <c r="AO3666" s="34"/>
      <c r="AP3666" s="34"/>
      <c r="AQ3666" s="34"/>
      <c r="AR3666" s="34"/>
    </row>
    <row r="3667" spans="10:44" x14ac:dyDescent="0.25">
      <c r="J3667" s="45"/>
      <c r="K3667" s="45"/>
      <c r="L3667" s="45"/>
      <c r="M3667" s="45"/>
      <c r="N3667" s="45"/>
      <c r="O3667" s="45"/>
      <c r="P3667" s="45"/>
      <c r="Q3667" s="45"/>
      <c r="R3667" s="45"/>
      <c r="AO3667" s="34"/>
      <c r="AP3667" s="34"/>
      <c r="AQ3667" s="34"/>
      <c r="AR3667" s="34"/>
    </row>
    <row r="3668" spans="10:44" x14ac:dyDescent="0.25">
      <c r="J3668" s="45"/>
      <c r="K3668" s="45"/>
      <c r="L3668" s="45"/>
      <c r="M3668" s="45"/>
      <c r="N3668" s="45"/>
      <c r="O3668" s="45"/>
      <c r="P3668" s="45"/>
      <c r="Q3668" s="45"/>
      <c r="R3668" s="45"/>
      <c r="AO3668" s="34"/>
      <c r="AP3668" s="34"/>
      <c r="AQ3668" s="34"/>
      <c r="AR3668" s="34"/>
    </row>
    <row r="3669" spans="10:44" x14ac:dyDescent="0.25">
      <c r="J3669" s="45"/>
      <c r="K3669" s="45"/>
      <c r="L3669" s="45"/>
      <c r="M3669" s="45"/>
      <c r="N3669" s="45"/>
      <c r="O3669" s="45"/>
      <c r="P3669" s="45"/>
      <c r="Q3669" s="45"/>
      <c r="R3669" s="45"/>
      <c r="AO3669" s="34"/>
      <c r="AP3669" s="34"/>
      <c r="AQ3669" s="34"/>
      <c r="AR3669" s="34"/>
    </row>
    <row r="3670" spans="10:44" x14ac:dyDescent="0.25">
      <c r="J3670" s="45"/>
      <c r="K3670" s="45"/>
      <c r="L3670" s="45"/>
      <c r="M3670" s="45"/>
      <c r="N3670" s="45"/>
      <c r="O3670" s="45"/>
      <c r="P3670" s="45"/>
      <c r="Q3670" s="45"/>
      <c r="R3670" s="45"/>
      <c r="AO3670" s="34"/>
      <c r="AP3670" s="34"/>
      <c r="AQ3670" s="34"/>
      <c r="AR3670" s="34"/>
    </row>
    <row r="3671" spans="10:44" x14ac:dyDescent="0.25">
      <c r="J3671" s="45"/>
      <c r="K3671" s="45"/>
      <c r="L3671" s="45"/>
      <c r="M3671" s="45"/>
      <c r="N3671" s="45"/>
      <c r="O3671" s="45"/>
      <c r="P3671" s="45"/>
      <c r="Q3671" s="45"/>
      <c r="R3671" s="45"/>
      <c r="AO3671" s="34"/>
      <c r="AP3671" s="34"/>
      <c r="AQ3671" s="34"/>
      <c r="AR3671" s="34"/>
    </row>
    <row r="3672" spans="10:44" x14ac:dyDescent="0.25">
      <c r="J3672" s="45"/>
      <c r="K3672" s="45"/>
      <c r="L3672" s="45"/>
      <c r="M3672" s="45"/>
      <c r="N3672" s="45"/>
      <c r="O3672" s="45"/>
      <c r="P3672" s="45"/>
      <c r="Q3672" s="45"/>
      <c r="R3672" s="45"/>
      <c r="AO3672" s="34"/>
      <c r="AP3672" s="34"/>
      <c r="AQ3672" s="34"/>
      <c r="AR3672" s="34"/>
    </row>
    <row r="3673" spans="10:44" x14ac:dyDescent="0.25">
      <c r="J3673" s="45"/>
      <c r="K3673" s="45"/>
      <c r="L3673" s="45"/>
      <c r="M3673" s="45"/>
      <c r="N3673" s="45"/>
      <c r="O3673" s="45"/>
      <c r="P3673" s="45"/>
      <c r="Q3673" s="45"/>
      <c r="R3673" s="45"/>
      <c r="AO3673" s="34"/>
      <c r="AP3673" s="34"/>
      <c r="AQ3673" s="34"/>
      <c r="AR3673" s="34"/>
    </row>
    <row r="3674" spans="10:44" x14ac:dyDescent="0.25">
      <c r="J3674" s="45"/>
      <c r="K3674" s="45"/>
      <c r="L3674" s="45"/>
      <c r="M3674" s="45"/>
      <c r="N3674" s="45"/>
      <c r="O3674" s="45"/>
      <c r="P3674" s="45"/>
      <c r="Q3674" s="45"/>
      <c r="R3674" s="45"/>
      <c r="AO3674" s="34"/>
      <c r="AP3674" s="34"/>
      <c r="AQ3674" s="34"/>
      <c r="AR3674" s="34"/>
    </row>
    <row r="3675" spans="10:44" x14ac:dyDescent="0.25">
      <c r="J3675" s="45"/>
      <c r="K3675" s="45"/>
      <c r="L3675" s="45"/>
      <c r="M3675" s="45"/>
      <c r="N3675" s="45"/>
      <c r="O3675" s="45"/>
      <c r="P3675" s="45"/>
      <c r="Q3675" s="45"/>
      <c r="R3675" s="45"/>
      <c r="AO3675" s="34"/>
      <c r="AP3675" s="34"/>
      <c r="AQ3675" s="34"/>
      <c r="AR3675" s="34"/>
    </row>
    <row r="3676" spans="10:44" x14ac:dyDescent="0.25">
      <c r="J3676" s="45"/>
      <c r="K3676" s="45"/>
      <c r="L3676" s="45"/>
      <c r="M3676" s="45"/>
      <c r="N3676" s="45"/>
      <c r="O3676" s="45"/>
      <c r="P3676" s="45"/>
      <c r="Q3676" s="45"/>
      <c r="R3676" s="45"/>
      <c r="AO3676" s="34"/>
      <c r="AP3676" s="34"/>
      <c r="AQ3676" s="34"/>
      <c r="AR3676" s="34"/>
    </row>
    <row r="3677" spans="10:44" x14ac:dyDescent="0.25">
      <c r="J3677" s="45"/>
      <c r="K3677" s="45"/>
      <c r="L3677" s="45"/>
      <c r="M3677" s="45"/>
      <c r="N3677" s="45"/>
      <c r="O3677" s="45"/>
      <c r="P3677" s="45"/>
      <c r="Q3677" s="45"/>
      <c r="R3677" s="45"/>
      <c r="AO3677" s="34"/>
      <c r="AP3677" s="34"/>
      <c r="AQ3677" s="34"/>
      <c r="AR3677" s="34"/>
    </row>
    <row r="3678" spans="10:44" x14ac:dyDescent="0.25">
      <c r="J3678" s="45"/>
      <c r="K3678" s="45"/>
      <c r="L3678" s="45"/>
      <c r="M3678" s="45"/>
      <c r="N3678" s="45"/>
      <c r="O3678" s="45"/>
      <c r="P3678" s="45"/>
      <c r="Q3678" s="45"/>
      <c r="R3678" s="45"/>
      <c r="AO3678" s="34"/>
      <c r="AP3678" s="34"/>
      <c r="AQ3678" s="34"/>
      <c r="AR3678" s="34"/>
    </row>
    <row r="3679" spans="10:44" x14ac:dyDescent="0.25">
      <c r="J3679" s="45"/>
      <c r="K3679" s="45"/>
      <c r="L3679" s="45"/>
      <c r="M3679" s="45"/>
      <c r="N3679" s="45"/>
      <c r="O3679" s="45"/>
      <c r="P3679" s="45"/>
      <c r="Q3679" s="45"/>
      <c r="R3679" s="45"/>
      <c r="AO3679" s="34"/>
      <c r="AP3679" s="34"/>
      <c r="AQ3679" s="34"/>
      <c r="AR3679" s="34"/>
    </row>
    <row r="3680" spans="10:44" x14ac:dyDescent="0.25">
      <c r="J3680" s="45"/>
      <c r="K3680" s="45"/>
      <c r="L3680" s="45"/>
      <c r="M3680" s="45"/>
      <c r="N3680" s="45"/>
      <c r="O3680" s="45"/>
      <c r="P3680" s="45"/>
      <c r="Q3680" s="45"/>
      <c r="R3680" s="45"/>
      <c r="AO3680" s="34"/>
      <c r="AP3680" s="34"/>
      <c r="AQ3680" s="34"/>
      <c r="AR3680" s="34"/>
    </row>
    <row r="3681" spans="10:44" x14ac:dyDescent="0.25">
      <c r="J3681" s="45"/>
      <c r="K3681" s="45"/>
      <c r="L3681" s="45"/>
      <c r="M3681" s="45"/>
      <c r="N3681" s="45"/>
      <c r="O3681" s="45"/>
      <c r="P3681" s="45"/>
      <c r="Q3681" s="45"/>
      <c r="R3681" s="45"/>
      <c r="AO3681" s="34"/>
      <c r="AP3681" s="34"/>
      <c r="AQ3681" s="34"/>
      <c r="AR3681" s="34"/>
    </row>
    <row r="3682" spans="10:44" x14ac:dyDescent="0.25">
      <c r="J3682" s="45"/>
      <c r="K3682" s="45"/>
      <c r="L3682" s="45"/>
      <c r="M3682" s="45"/>
      <c r="N3682" s="45"/>
      <c r="O3682" s="45"/>
      <c r="P3682" s="45"/>
      <c r="Q3682" s="45"/>
      <c r="R3682" s="45"/>
      <c r="AO3682" s="34"/>
      <c r="AP3682" s="34"/>
      <c r="AQ3682" s="34"/>
      <c r="AR3682" s="34"/>
    </row>
    <row r="3683" spans="10:44" x14ac:dyDescent="0.25">
      <c r="J3683" s="45"/>
      <c r="K3683" s="45"/>
      <c r="L3683" s="45"/>
      <c r="M3683" s="45"/>
      <c r="N3683" s="45"/>
      <c r="O3683" s="45"/>
      <c r="P3683" s="45"/>
      <c r="Q3683" s="45"/>
      <c r="R3683" s="45"/>
      <c r="AO3683" s="34"/>
      <c r="AP3683" s="34"/>
      <c r="AQ3683" s="34"/>
      <c r="AR3683" s="34"/>
    </row>
    <row r="3684" spans="10:44" x14ac:dyDescent="0.25">
      <c r="J3684" s="45"/>
      <c r="K3684" s="45"/>
      <c r="L3684" s="45"/>
      <c r="M3684" s="45"/>
      <c r="N3684" s="45"/>
      <c r="O3684" s="45"/>
      <c r="P3684" s="45"/>
      <c r="Q3684" s="45"/>
      <c r="R3684" s="45"/>
      <c r="AO3684" s="34"/>
      <c r="AP3684" s="34"/>
      <c r="AQ3684" s="34"/>
      <c r="AR3684" s="34"/>
    </row>
    <row r="3685" spans="10:44" x14ac:dyDescent="0.25">
      <c r="J3685" s="45"/>
      <c r="K3685" s="45"/>
      <c r="L3685" s="45"/>
      <c r="M3685" s="45"/>
      <c r="N3685" s="45"/>
      <c r="O3685" s="45"/>
      <c r="P3685" s="45"/>
      <c r="Q3685" s="45"/>
      <c r="R3685" s="45"/>
      <c r="AO3685" s="34"/>
      <c r="AP3685" s="34"/>
      <c r="AQ3685" s="34"/>
      <c r="AR3685" s="34"/>
    </row>
    <row r="3686" spans="10:44" x14ac:dyDescent="0.25">
      <c r="J3686" s="45"/>
      <c r="K3686" s="45"/>
      <c r="L3686" s="45"/>
      <c r="M3686" s="45"/>
      <c r="N3686" s="45"/>
      <c r="O3686" s="45"/>
      <c r="P3686" s="45"/>
      <c r="Q3686" s="45"/>
      <c r="R3686" s="45"/>
      <c r="AO3686" s="34"/>
      <c r="AP3686" s="34"/>
      <c r="AQ3686" s="34"/>
      <c r="AR3686" s="34"/>
    </row>
    <row r="3687" spans="10:44" x14ac:dyDescent="0.25">
      <c r="J3687" s="45"/>
      <c r="K3687" s="45"/>
      <c r="L3687" s="45"/>
      <c r="M3687" s="45"/>
      <c r="N3687" s="45"/>
      <c r="O3687" s="45"/>
      <c r="P3687" s="45"/>
      <c r="Q3687" s="45"/>
      <c r="R3687" s="45"/>
      <c r="AO3687" s="34"/>
      <c r="AP3687" s="34"/>
      <c r="AQ3687" s="34"/>
      <c r="AR3687" s="34"/>
    </row>
    <row r="3688" spans="10:44" x14ac:dyDescent="0.25">
      <c r="J3688" s="45"/>
      <c r="K3688" s="45"/>
      <c r="L3688" s="45"/>
      <c r="M3688" s="45"/>
      <c r="N3688" s="45"/>
      <c r="O3688" s="45"/>
      <c r="P3688" s="45"/>
      <c r="Q3688" s="45"/>
      <c r="R3688" s="45"/>
      <c r="AO3688" s="34"/>
      <c r="AP3688" s="34"/>
      <c r="AQ3688" s="34"/>
      <c r="AR3688" s="34"/>
    </row>
    <row r="3689" spans="10:44" x14ac:dyDescent="0.25">
      <c r="J3689" s="45"/>
      <c r="K3689" s="45"/>
      <c r="L3689" s="45"/>
      <c r="M3689" s="45"/>
      <c r="N3689" s="45"/>
      <c r="O3689" s="45"/>
      <c r="P3689" s="45"/>
      <c r="Q3689" s="45"/>
      <c r="R3689" s="45"/>
      <c r="AO3689" s="34"/>
      <c r="AP3689" s="34"/>
      <c r="AQ3689" s="34"/>
      <c r="AR3689" s="34"/>
    </row>
    <row r="3690" spans="10:44" x14ac:dyDescent="0.25">
      <c r="J3690" s="45"/>
      <c r="K3690" s="45"/>
      <c r="L3690" s="45"/>
      <c r="M3690" s="45"/>
      <c r="N3690" s="45"/>
      <c r="O3690" s="45"/>
      <c r="P3690" s="45"/>
      <c r="Q3690" s="45"/>
      <c r="R3690" s="45"/>
      <c r="AO3690" s="34"/>
      <c r="AP3690" s="34"/>
      <c r="AQ3690" s="34"/>
      <c r="AR3690" s="34"/>
    </row>
    <row r="3691" spans="10:44" x14ac:dyDescent="0.25">
      <c r="J3691" s="45"/>
      <c r="K3691" s="45"/>
      <c r="L3691" s="45"/>
      <c r="M3691" s="45"/>
      <c r="N3691" s="45"/>
      <c r="O3691" s="45"/>
      <c r="P3691" s="45"/>
      <c r="Q3691" s="45"/>
      <c r="R3691" s="45"/>
      <c r="AO3691" s="34"/>
      <c r="AP3691" s="34"/>
      <c r="AQ3691" s="34"/>
      <c r="AR3691" s="34"/>
    </row>
    <row r="3692" spans="10:44" x14ac:dyDescent="0.25">
      <c r="J3692" s="45"/>
      <c r="K3692" s="45"/>
      <c r="L3692" s="45"/>
      <c r="M3692" s="45"/>
      <c r="N3692" s="45"/>
      <c r="O3692" s="45"/>
      <c r="P3692" s="45"/>
      <c r="Q3692" s="45"/>
      <c r="R3692" s="45"/>
      <c r="AO3692" s="34"/>
      <c r="AP3692" s="34"/>
      <c r="AQ3692" s="34"/>
      <c r="AR3692" s="34"/>
    </row>
    <row r="3693" spans="10:44" x14ac:dyDescent="0.25">
      <c r="J3693" s="45"/>
      <c r="K3693" s="45"/>
      <c r="L3693" s="45"/>
      <c r="M3693" s="45"/>
      <c r="N3693" s="45"/>
      <c r="O3693" s="45"/>
      <c r="P3693" s="45"/>
      <c r="Q3693" s="45"/>
      <c r="R3693" s="45"/>
      <c r="AO3693" s="34"/>
      <c r="AP3693" s="34"/>
      <c r="AQ3693" s="34"/>
      <c r="AR3693" s="34"/>
    </row>
    <row r="3694" spans="10:44" x14ac:dyDescent="0.25">
      <c r="J3694" s="45"/>
      <c r="K3694" s="45"/>
      <c r="L3694" s="45"/>
      <c r="M3694" s="45"/>
      <c r="N3694" s="45"/>
      <c r="O3694" s="45"/>
      <c r="P3694" s="45"/>
      <c r="Q3694" s="45"/>
      <c r="R3694" s="45"/>
      <c r="AO3694" s="34"/>
      <c r="AP3694" s="34"/>
      <c r="AQ3694" s="34"/>
      <c r="AR3694" s="34"/>
    </row>
    <row r="3695" spans="10:44" x14ac:dyDescent="0.25">
      <c r="J3695" s="45"/>
      <c r="K3695" s="45"/>
      <c r="L3695" s="45"/>
      <c r="M3695" s="45"/>
      <c r="N3695" s="45"/>
      <c r="O3695" s="45"/>
      <c r="P3695" s="45"/>
      <c r="Q3695" s="45"/>
      <c r="R3695" s="45"/>
      <c r="AO3695" s="34"/>
      <c r="AP3695" s="34"/>
      <c r="AQ3695" s="34"/>
      <c r="AR3695" s="34"/>
    </row>
    <row r="3696" spans="10:44" x14ac:dyDescent="0.25">
      <c r="J3696" s="45"/>
      <c r="K3696" s="45"/>
      <c r="L3696" s="45"/>
      <c r="M3696" s="45"/>
      <c r="N3696" s="45"/>
      <c r="O3696" s="45"/>
      <c r="P3696" s="45"/>
      <c r="Q3696" s="45"/>
      <c r="R3696" s="45"/>
      <c r="AO3696" s="34"/>
      <c r="AP3696" s="34"/>
      <c r="AQ3696" s="34"/>
      <c r="AR3696" s="34"/>
    </row>
    <row r="3697" spans="10:44" x14ac:dyDescent="0.25">
      <c r="J3697" s="45"/>
      <c r="K3697" s="45"/>
      <c r="L3697" s="45"/>
      <c r="M3697" s="45"/>
      <c r="N3697" s="45"/>
      <c r="O3697" s="45"/>
      <c r="P3697" s="45"/>
      <c r="Q3697" s="45"/>
      <c r="R3697" s="45"/>
      <c r="AO3697" s="34"/>
      <c r="AP3697" s="34"/>
      <c r="AQ3697" s="34"/>
      <c r="AR3697" s="34"/>
    </row>
    <row r="3698" spans="10:44" x14ac:dyDescent="0.25">
      <c r="J3698" s="45"/>
      <c r="K3698" s="45"/>
      <c r="L3698" s="45"/>
      <c r="M3698" s="45"/>
      <c r="N3698" s="45"/>
      <c r="O3698" s="45"/>
      <c r="P3698" s="45"/>
      <c r="Q3698" s="45"/>
      <c r="R3698" s="45"/>
      <c r="AO3698" s="34"/>
      <c r="AP3698" s="34"/>
      <c r="AQ3698" s="34"/>
      <c r="AR3698" s="34"/>
    </row>
    <row r="3699" spans="10:44" x14ac:dyDescent="0.25">
      <c r="J3699" s="45"/>
      <c r="K3699" s="45"/>
      <c r="L3699" s="45"/>
      <c r="M3699" s="45"/>
      <c r="N3699" s="45"/>
      <c r="O3699" s="45"/>
      <c r="P3699" s="45"/>
      <c r="Q3699" s="45"/>
      <c r="R3699" s="45"/>
      <c r="AO3699" s="34"/>
      <c r="AP3699" s="34"/>
      <c r="AQ3699" s="34"/>
      <c r="AR3699" s="34"/>
    </row>
    <row r="3700" spans="10:44" x14ac:dyDescent="0.25">
      <c r="J3700" s="45"/>
      <c r="K3700" s="45"/>
      <c r="L3700" s="45"/>
      <c r="M3700" s="45"/>
      <c r="N3700" s="45"/>
      <c r="O3700" s="45"/>
      <c r="P3700" s="45"/>
      <c r="Q3700" s="45"/>
      <c r="R3700" s="45"/>
      <c r="AO3700" s="34"/>
      <c r="AP3700" s="34"/>
      <c r="AQ3700" s="34"/>
      <c r="AR3700" s="34"/>
    </row>
    <row r="3701" spans="10:44" x14ac:dyDescent="0.25">
      <c r="J3701" s="45"/>
      <c r="K3701" s="45"/>
      <c r="L3701" s="45"/>
      <c r="M3701" s="45"/>
      <c r="N3701" s="45"/>
      <c r="O3701" s="45"/>
      <c r="P3701" s="45"/>
      <c r="Q3701" s="45"/>
      <c r="R3701" s="45"/>
      <c r="AO3701" s="34"/>
      <c r="AP3701" s="34"/>
      <c r="AQ3701" s="34"/>
      <c r="AR3701" s="34"/>
    </row>
    <row r="3702" spans="10:44" x14ac:dyDescent="0.25">
      <c r="J3702" s="45"/>
      <c r="K3702" s="45"/>
      <c r="L3702" s="45"/>
      <c r="M3702" s="45"/>
      <c r="N3702" s="45"/>
      <c r="O3702" s="45"/>
      <c r="P3702" s="45"/>
      <c r="Q3702" s="45"/>
      <c r="R3702" s="45"/>
      <c r="AO3702" s="34"/>
      <c r="AP3702" s="34"/>
      <c r="AQ3702" s="34"/>
      <c r="AR3702" s="34"/>
    </row>
    <row r="3703" spans="10:44" x14ac:dyDescent="0.25">
      <c r="J3703" s="45"/>
      <c r="K3703" s="45"/>
      <c r="L3703" s="45"/>
      <c r="M3703" s="45"/>
      <c r="N3703" s="45"/>
      <c r="O3703" s="45"/>
      <c r="P3703" s="45"/>
      <c r="Q3703" s="45"/>
      <c r="R3703" s="45"/>
      <c r="AO3703" s="34"/>
      <c r="AP3703" s="34"/>
      <c r="AQ3703" s="34"/>
      <c r="AR3703" s="34"/>
    </row>
    <row r="3704" spans="10:44" x14ac:dyDescent="0.25">
      <c r="J3704" s="45"/>
      <c r="K3704" s="45"/>
      <c r="L3704" s="45"/>
      <c r="M3704" s="45"/>
      <c r="N3704" s="45"/>
      <c r="O3704" s="45"/>
      <c r="P3704" s="45"/>
      <c r="Q3704" s="45"/>
      <c r="R3704" s="45"/>
      <c r="AO3704" s="34"/>
      <c r="AP3704" s="34"/>
      <c r="AQ3704" s="34"/>
      <c r="AR3704" s="34"/>
    </row>
    <row r="3705" spans="10:44" x14ac:dyDescent="0.25">
      <c r="J3705" s="45"/>
      <c r="K3705" s="45"/>
      <c r="L3705" s="45"/>
      <c r="M3705" s="45"/>
      <c r="N3705" s="45"/>
      <c r="O3705" s="45"/>
      <c r="P3705" s="45"/>
      <c r="Q3705" s="45"/>
      <c r="R3705" s="45"/>
      <c r="AO3705" s="34"/>
      <c r="AP3705" s="34"/>
      <c r="AQ3705" s="34"/>
      <c r="AR3705" s="34"/>
    </row>
    <row r="3706" spans="10:44" x14ac:dyDescent="0.25">
      <c r="J3706" s="45"/>
      <c r="K3706" s="45"/>
      <c r="L3706" s="45"/>
      <c r="M3706" s="45"/>
      <c r="N3706" s="45"/>
      <c r="O3706" s="45"/>
      <c r="P3706" s="45"/>
      <c r="Q3706" s="45"/>
      <c r="R3706" s="45"/>
      <c r="AO3706" s="34"/>
      <c r="AP3706" s="34"/>
      <c r="AQ3706" s="34"/>
      <c r="AR3706" s="34"/>
    </row>
    <row r="3707" spans="10:44" x14ac:dyDescent="0.25">
      <c r="J3707" s="45"/>
      <c r="K3707" s="45"/>
      <c r="L3707" s="45"/>
      <c r="M3707" s="45"/>
      <c r="N3707" s="45"/>
      <c r="O3707" s="45"/>
      <c r="P3707" s="45"/>
      <c r="Q3707" s="45"/>
      <c r="R3707" s="45"/>
      <c r="AO3707" s="34"/>
      <c r="AP3707" s="34"/>
      <c r="AQ3707" s="34"/>
      <c r="AR3707" s="34"/>
    </row>
    <row r="3708" spans="10:44" x14ac:dyDescent="0.25">
      <c r="J3708" s="45"/>
      <c r="K3708" s="45"/>
      <c r="L3708" s="45"/>
      <c r="M3708" s="45"/>
      <c r="N3708" s="45"/>
      <c r="O3708" s="45"/>
      <c r="P3708" s="45"/>
      <c r="Q3708" s="45"/>
      <c r="R3708" s="45"/>
      <c r="AO3708" s="34"/>
      <c r="AP3708" s="34"/>
      <c r="AQ3708" s="34"/>
      <c r="AR3708" s="34"/>
    </row>
    <row r="3709" spans="10:44" x14ac:dyDescent="0.25">
      <c r="J3709" s="45"/>
      <c r="K3709" s="45"/>
      <c r="L3709" s="45"/>
      <c r="M3709" s="45"/>
      <c r="N3709" s="45"/>
      <c r="O3709" s="45"/>
      <c r="P3709" s="45"/>
      <c r="Q3709" s="45"/>
      <c r="R3709" s="45"/>
      <c r="AO3709" s="34"/>
      <c r="AP3709" s="34"/>
      <c r="AQ3709" s="34"/>
      <c r="AR3709" s="34"/>
    </row>
    <row r="3710" spans="10:44" x14ac:dyDescent="0.25">
      <c r="J3710" s="45"/>
      <c r="K3710" s="45"/>
      <c r="L3710" s="45"/>
      <c r="M3710" s="45"/>
      <c r="N3710" s="45"/>
      <c r="O3710" s="45"/>
      <c r="P3710" s="45"/>
      <c r="Q3710" s="45"/>
      <c r="R3710" s="45"/>
      <c r="AO3710" s="34"/>
      <c r="AP3710" s="34"/>
      <c r="AQ3710" s="34"/>
      <c r="AR3710" s="34"/>
    </row>
    <row r="3711" spans="10:44" x14ac:dyDescent="0.25">
      <c r="J3711" s="45"/>
      <c r="K3711" s="45"/>
      <c r="L3711" s="45"/>
      <c r="M3711" s="45"/>
      <c r="N3711" s="45"/>
      <c r="O3711" s="45"/>
      <c r="P3711" s="45"/>
      <c r="Q3711" s="45"/>
      <c r="R3711" s="45"/>
      <c r="AO3711" s="34"/>
      <c r="AP3711" s="34"/>
      <c r="AQ3711" s="34"/>
      <c r="AR3711" s="34"/>
    </row>
    <row r="3712" spans="10:44" x14ac:dyDescent="0.25">
      <c r="J3712" s="45"/>
      <c r="K3712" s="45"/>
      <c r="L3712" s="45"/>
      <c r="M3712" s="45"/>
      <c r="N3712" s="45"/>
      <c r="O3712" s="45"/>
      <c r="P3712" s="45"/>
      <c r="Q3712" s="45"/>
      <c r="R3712" s="45"/>
      <c r="AO3712" s="34"/>
      <c r="AP3712" s="34"/>
      <c r="AQ3712" s="34"/>
      <c r="AR3712" s="34"/>
    </row>
    <row r="3713" spans="10:44" x14ac:dyDescent="0.25">
      <c r="J3713" s="45"/>
      <c r="K3713" s="45"/>
      <c r="L3713" s="45"/>
      <c r="M3713" s="45"/>
      <c r="N3713" s="45"/>
      <c r="O3713" s="45"/>
      <c r="P3713" s="45"/>
      <c r="Q3713" s="45"/>
      <c r="R3713" s="45"/>
      <c r="AO3713" s="34"/>
      <c r="AP3713" s="34"/>
      <c r="AQ3713" s="34"/>
      <c r="AR3713" s="34"/>
    </row>
    <row r="3714" spans="10:44" x14ac:dyDescent="0.25">
      <c r="J3714" s="45"/>
      <c r="K3714" s="45"/>
      <c r="L3714" s="45"/>
      <c r="M3714" s="45"/>
      <c r="N3714" s="45"/>
      <c r="O3714" s="45"/>
      <c r="P3714" s="45"/>
      <c r="Q3714" s="45"/>
      <c r="R3714" s="45"/>
      <c r="AO3714" s="34"/>
      <c r="AP3714" s="34"/>
      <c r="AQ3714" s="34"/>
      <c r="AR3714" s="34"/>
    </row>
    <row r="3715" spans="10:44" x14ac:dyDescent="0.25">
      <c r="J3715" s="45"/>
      <c r="K3715" s="45"/>
      <c r="L3715" s="45"/>
      <c r="M3715" s="45"/>
      <c r="N3715" s="45"/>
      <c r="O3715" s="45"/>
      <c r="P3715" s="45"/>
      <c r="Q3715" s="45"/>
      <c r="R3715" s="45"/>
      <c r="AO3715" s="34"/>
      <c r="AP3715" s="34"/>
      <c r="AQ3715" s="34"/>
      <c r="AR3715" s="34"/>
    </row>
    <row r="3716" spans="10:44" x14ac:dyDescent="0.25">
      <c r="J3716" s="45"/>
      <c r="K3716" s="45"/>
      <c r="L3716" s="45"/>
      <c r="M3716" s="45"/>
      <c r="N3716" s="45"/>
      <c r="O3716" s="45"/>
      <c r="P3716" s="45"/>
      <c r="Q3716" s="45"/>
      <c r="R3716" s="45"/>
      <c r="AO3716" s="34"/>
      <c r="AP3716" s="34"/>
      <c r="AQ3716" s="34"/>
      <c r="AR3716" s="34"/>
    </row>
    <row r="3717" spans="10:44" x14ac:dyDescent="0.25">
      <c r="J3717" s="45"/>
      <c r="K3717" s="45"/>
      <c r="L3717" s="45"/>
      <c r="M3717" s="45"/>
      <c r="N3717" s="45"/>
      <c r="O3717" s="45"/>
      <c r="P3717" s="45"/>
      <c r="Q3717" s="45"/>
      <c r="R3717" s="45"/>
      <c r="AO3717" s="34"/>
      <c r="AP3717" s="34"/>
      <c r="AQ3717" s="34"/>
      <c r="AR3717" s="34"/>
    </row>
    <row r="3718" spans="10:44" x14ac:dyDescent="0.25">
      <c r="J3718" s="45"/>
      <c r="K3718" s="45"/>
      <c r="L3718" s="45"/>
      <c r="M3718" s="45"/>
      <c r="N3718" s="45"/>
      <c r="O3718" s="45"/>
      <c r="P3718" s="45"/>
      <c r="Q3718" s="45"/>
      <c r="R3718" s="45"/>
      <c r="AO3718" s="34"/>
      <c r="AP3718" s="34"/>
      <c r="AQ3718" s="34"/>
      <c r="AR3718" s="34"/>
    </row>
    <row r="3719" spans="10:44" x14ac:dyDescent="0.25">
      <c r="J3719" s="45"/>
      <c r="K3719" s="45"/>
      <c r="L3719" s="45"/>
      <c r="M3719" s="45"/>
      <c r="N3719" s="45"/>
      <c r="O3719" s="45"/>
      <c r="P3719" s="45"/>
      <c r="Q3719" s="45"/>
      <c r="R3719" s="45"/>
      <c r="AO3719" s="34"/>
      <c r="AP3719" s="34"/>
      <c r="AQ3719" s="34"/>
      <c r="AR3719" s="34"/>
    </row>
    <row r="3720" spans="10:44" x14ac:dyDescent="0.25">
      <c r="J3720" s="45"/>
      <c r="K3720" s="45"/>
      <c r="L3720" s="45"/>
      <c r="M3720" s="45"/>
      <c r="N3720" s="45"/>
      <c r="O3720" s="45"/>
      <c r="P3720" s="45"/>
      <c r="Q3720" s="45"/>
      <c r="R3720" s="45"/>
      <c r="AO3720" s="34"/>
      <c r="AP3720" s="34"/>
      <c r="AQ3720" s="34"/>
      <c r="AR3720" s="34"/>
    </row>
    <row r="3721" spans="10:44" x14ac:dyDescent="0.25">
      <c r="J3721" s="45"/>
      <c r="K3721" s="45"/>
      <c r="L3721" s="45"/>
      <c r="M3721" s="45"/>
      <c r="N3721" s="45"/>
      <c r="O3721" s="45"/>
      <c r="P3721" s="45"/>
      <c r="Q3721" s="45"/>
      <c r="R3721" s="45"/>
      <c r="AO3721" s="34"/>
      <c r="AP3721" s="34"/>
      <c r="AQ3721" s="34"/>
      <c r="AR3721" s="34"/>
    </row>
    <row r="3722" spans="10:44" x14ac:dyDescent="0.25">
      <c r="J3722" s="45"/>
      <c r="K3722" s="45"/>
      <c r="L3722" s="45"/>
      <c r="M3722" s="45"/>
      <c r="N3722" s="45"/>
      <c r="O3722" s="45"/>
      <c r="P3722" s="45"/>
      <c r="Q3722" s="45"/>
      <c r="R3722" s="45"/>
      <c r="AO3722" s="34"/>
      <c r="AP3722" s="34"/>
      <c r="AQ3722" s="34"/>
      <c r="AR3722" s="34"/>
    </row>
    <row r="3723" spans="10:44" x14ac:dyDescent="0.25">
      <c r="J3723" s="45"/>
      <c r="K3723" s="45"/>
      <c r="L3723" s="45"/>
      <c r="M3723" s="45"/>
      <c r="N3723" s="45"/>
      <c r="O3723" s="45"/>
      <c r="P3723" s="45"/>
      <c r="Q3723" s="45"/>
      <c r="R3723" s="45"/>
      <c r="AO3723" s="34"/>
      <c r="AP3723" s="34"/>
      <c r="AQ3723" s="34"/>
      <c r="AR3723" s="34"/>
    </row>
    <row r="3724" spans="10:44" x14ac:dyDescent="0.25">
      <c r="J3724" s="45"/>
      <c r="K3724" s="45"/>
      <c r="L3724" s="45"/>
      <c r="M3724" s="45"/>
      <c r="N3724" s="45"/>
      <c r="O3724" s="45"/>
      <c r="P3724" s="45"/>
      <c r="Q3724" s="45"/>
      <c r="R3724" s="45"/>
      <c r="AO3724" s="34"/>
      <c r="AP3724" s="34"/>
      <c r="AQ3724" s="34"/>
      <c r="AR3724" s="34"/>
    </row>
    <row r="3725" spans="10:44" x14ac:dyDescent="0.25">
      <c r="J3725" s="45"/>
      <c r="K3725" s="45"/>
      <c r="L3725" s="45"/>
      <c r="M3725" s="45"/>
      <c r="N3725" s="45"/>
      <c r="O3725" s="45"/>
      <c r="P3725" s="45"/>
      <c r="Q3725" s="45"/>
      <c r="R3725" s="45"/>
      <c r="AO3725" s="34"/>
      <c r="AP3725" s="34"/>
      <c r="AQ3725" s="34"/>
      <c r="AR3725" s="34"/>
    </row>
    <row r="3726" spans="10:44" x14ac:dyDescent="0.25">
      <c r="J3726" s="45"/>
      <c r="K3726" s="45"/>
      <c r="L3726" s="45"/>
      <c r="M3726" s="45"/>
      <c r="N3726" s="45"/>
      <c r="O3726" s="45"/>
      <c r="P3726" s="45"/>
      <c r="Q3726" s="45"/>
      <c r="R3726" s="45"/>
      <c r="AO3726" s="34"/>
      <c r="AP3726" s="34"/>
      <c r="AQ3726" s="34"/>
      <c r="AR3726" s="34"/>
    </row>
    <row r="3727" spans="10:44" x14ac:dyDescent="0.25">
      <c r="J3727" s="45"/>
      <c r="K3727" s="45"/>
      <c r="L3727" s="45"/>
      <c r="M3727" s="45"/>
      <c r="N3727" s="45"/>
      <c r="O3727" s="45"/>
      <c r="P3727" s="45"/>
      <c r="Q3727" s="45"/>
      <c r="R3727" s="45"/>
      <c r="AO3727" s="34"/>
      <c r="AP3727" s="34"/>
      <c r="AQ3727" s="34"/>
      <c r="AR3727" s="34"/>
    </row>
    <row r="3728" spans="10:44" x14ac:dyDescent="0.25">
      <c r="J3728" s="45"/>
      <c r="K3728" s="45"/>
      <c r="L3728" s="45"/>
      <c r="M3728" s="45"/>
      <c r="N3728" s="45"/>
      <c r="O3728" s="45"/>
      <c r="P3728" s="45"/>
      <c r="Q3728" s="45"/>
      <c r="R3728" s="45"/>
      <c r="AO3728" s="34"/>
      <c r="AP3728" s="34"/>
      <c r="AQ3728" s="34"/>
      <c r="AR3728" s="34"/>
    </row>
    <row r="3729" spans="10:44" x14ac:dyDescent="0.25">
      <c r="J3729" s="45"/>
      <c r="K3729" s="45"/>
      <c r="L3729" s="45"/>
      <c r="M3729" s="45"/>
      <c r="N3729" s="45"/>
      <c r="O3729" s="45"/>
      <c r="P3729" s="45"/>
      <c r="Q3729" s="45"/>
      <c r="R3729" s="45"/>
      <c r="AO3729" s="34"/>
      <c r="AP3729" s="34"/>
      <c r="AQ3729" s="34"/>
      <c r="AR3729" s="34"/>
    </row>
    <row r="3730" spans="10:44" x14ac:dyDescent="0.25">
      <c r="J3730" s="45"/>
      <c r="K3730" s="45"/>
      <c r="L3730" s="45"/>
      <c r="M3730" s="45"/>
      <c r="N3730" s="45"/>
      <c r="O3730" s="45"/>
      <c r="P3730" s="45"/>
      <c r="Q3730" s="45"/>
      <c r="R3730" s="45"/>
      <c r="AO3730" s="34"/>
      <c r="AP3730" s="34"/>
      <c r="AQ3730" s="34"/>
      <c r="AR3730" s="34"/>
    </row>
    <row r="3731" spans="10:44" x14ac:dyDescent="0.25">
      <c r="J3731" s="45"/>
      <c r="K3731" s="45"/>
      <c r="L3731" s="45"/>
      <c r="M3731" s="45"/>
      <c r="N3731" s="45"/>
      <c r="O3731" s="45"/>
      <c r="P3731" s="45"/>
      <c r="Q3731" s="45"/>
      <c r="R3731" s="45"/>
      <c r="AO3731" s="34"/>
      <c r="AP3731" s="34"/>
      <c r="AQ3731" s="34"/>
      <c r="AR3731" s="34"/>
    </row>
    <row r="3732" spans="10:44" x14ac:dyDescent="0.25">
      <c r="J3732" s="45"/>
      <c r="K3732" s="45"/>
      <c r="L3732" s="45"/>
      <c r="M3732" s="45"/>
      <c r="N3732" s="45"/>
      <c r="O3732" s="45"/>
      <c r="P3732" s="45"/>
      <c r="Q3732" s="45"/>
      <c r="R3732" s="45"/>
      <c r="AO3732" s="34"/>
      <c r="AP3732" s="34"/>
      <c r="AQ3732" s="34"/>
      <c r="AR3732" s="34"/>
    </row>
    <row r="3733" spans="10:44" x14ac:dyDescent="0.25">
      <c r="J3733" s="45"/>
      <c r="K3733" s="45"/>
      <c r="L3733" s="45"/>
      <c r="M3733" s="45"/>
      <c r="N3733" s="45"/>
      <c r="O3733" s="45"/>
      <c r="P3733" s="45"/>
      <c r="Q3733" s="45"/>
      <c r="R3733" s="45"/>
      <c r="AO3733" s="34"/>
      <c r="AP3733" s="34"/>
      <c r="AQ3733" s="34"/>
      <c r="AR3733" s="34"/>
    </row>
    <row r="3734" spans="10:44" x14ac:dyDescent="0.25">
      <c r="J3734" s="45"/>
      <c r="K3734" s="45"/>
      <c r="L3734" s="45"/>
      <c r="M3734" s="45"/>
      <c r="N3734" s="45"/>
      <c r="O3734" s="45"/>
      <c r="P3734" s="45"/>
      <c r="Q3734" s="45"/>
      <c r="R3734" s="45"/>
      <c r="AO3734" s="34"/>
      <c r="AP3734" s="34"/>
      <c r="AQ3734" s="34"/>
      <c r="AR3734" s="34"/>
    </row>
    <row r="3735" spans="10:44" x14ac:dyDescent="0.25">
      <c r="J3735" s="45"/>
      <c r="K3735" s="45"/>
      <c r="L3735" s="45"/>
      <c r="M3735" s="45"/>
      <c r="N3735" s="45"/>
      <c r="O3735" s="45"/>
      <c r="P3735" s="45"/>
      <c r="Q3735" s="45"/>
      <c r="R3735" s="45"/>
      <c r="AO3735" s="34"/>
      <c r="AP3735" s="34"/>
      <c r="AQ3735" s="34"/>
      <c r="AR3735" s="34"/>
    </row>
    <row r="3736" spans="10:44" x14ac:dyDescent="0.25">
      <c r="J3736" s="45"/>
      <c r="K3736" s="45"/>
      <c r="L3736" s="45"/>
      <c r="M3736" s="45"/>
      <c r="N3736" s="45"/>
      <c r="O3736" s="45"/>
      <c r="P3736" s="45"/>
      <c r="Q3736" s="45"/>
      <c r="R3736" s="45"/>
      <c r="AO3736" s="34"/>
      <c r="AP3736" s="34"/>
      <c r="AQ3736" s="34"/>
      <c r="AR3736" s="34"/>
    </row>
    <row r="3737" spans="10:44" x14ac:dyDescent="0.25">
      <c r="J3737" s="45"/>
      <c r="K3737" s="45"/>
      <c r="L3737" s="45"/>
      <c r="M3737" s="45"/>
      <c r="N3737" s="45"/>
      <c r="O3737" s="45"/>
      <c r="P3737" s="45"/>
      <c r="Q3737" s="45"/>
      <c r="R3737" s="45"/>
      <c r="AO3737" s="34"/>
      <c r="AP3737" s="34"/>
      <c r="AQ3737" s="34"/>
      <c r="AR3737" s="34"/>
    </row>
    <row r="3738" spans="10:44" x14ac:dyDescent="0.25">
      <c r="J3738" s="45"/>
      <c r="K3738" s="45"/>
      <c r="L3738" s="45"/>
      <c r="M3738" s="45"/>
      <c r="N3738" s="45"/>
      <c r="O3738" s="45"/>
      <c r="P3738" s="45"/>
      <c r="Q3738" s="45"/>
      <c r="R3738" s="45"/>
      <c r="AO3738" s="34"/>
      <c r="AP3738" s="34"/>
      <c r="AQ3738" s="34"/>
      <c r="AR3738" s="34"/>
    </row>
    <row r="3739" spans="10:44" x14ac:dyDescent="0.25">
      <c r="J3739" s="45"/>
      <c r="K3739" s="45"/>
      <c r="L3739" s="45"/>
      <c r="M3739" s="45"/>
      <c r="N3739" s="45"/>
      <c r="O3739" s="45"/>
      <c r="P3739" s="45"/>
      <c r="Q3739" s="45"/>
      <c r="R3739" s="45"/>
      <c r="AO3739" s="34"/>
      <c r="AP3739" s="34"/>
      <c r="AQ3739" s="34"/>
      <c r="AR3739" s="34"/>
    </row>
    <row r="3740" spans="10:44" x14ac:dyDescent="0.25">
      <c r="J3740" s="45"/>
      <c r="K3740" s="45"/>
      <c r="L3740" s="45"/>
      <c r="M3740" s="45"/>
      <c r="N3740" s="45"/>
      <c r="O3740" s="45"/>
      <c r="P3740" s="45"/>
      <c r="Q3740" s="45"/>
      <c r="R3740" s="45"/>
      <c r="AO3740" s="34"/>
      <c r="AP3740" s="34"/>
      <c r="AQ3740" s="34"/>
      <c r="AR3740" s="34"/>
    </row>
    <row r="3741" spans="10:44" x14ac:dyDescent="0.25">
      <c r="J3741" s="45"/>
      <c r="K3741" s="45"/>
      <c r="L3741" s="45"/>
      <c r="M3741" s="45"/>
      <c r="N3741" s="45"/>
      <c r="O3741" s="45"/>
      <c r="P3741" s="45"/>
      <c r="Q3741" s="45"/>
      <c r="R3741" s="45"/>
      <c r="AO3741" s="34"/>
      <c r="AP3741" s="34"/>
      <c r="AQ3741" s="34"/>
      <c r="AR3741" s="34"/>
    </row>
    <row r="3742" spans="10:44" x14ac:dyDescent="0.25">
      <c r="J3742" s="45"/>
      <c r="K3742" s="45"/>
      <c r="L3742" s="45"/>
      <c r="M3742" s="45"/>
      <c r="N3742" s="45"/>
      <c r="O3742" s="45"/>
      <c r="P3742" s="45"/>
      <c r="Q3742" s="45"/>
      <c r="R3742" s="45"/>
      <c r="AO3742" s="34"/>
      <c r="AP3742" s="34"/>
      <c r="AQ3742" s="34"/>
      <c r="AR3742" s="34"/>
    </row>
    <row r="3743" spans="10:44" x14ac:dyDescent="0.25">
      <c r="J3743" s="45"/>
      <c r="K3743" s="45"/>
      <c r="L3743" s="45"/>
      <c r="M3743" s="45"/>
      <c r="N3743" s="45"/>
      <c r="O3743" s="45"/>
      <c r="P3743" s="45"/>
      <c r="Q3743" s="45"/>
      <c r="R3743" s="45"/>
      <c r="AO3743" s="34"/>
      <c r="AP3743" s="34"/>
      <c r="AQ3743" s="34"/>
      <c r="AR3743" s="34"/>
    </row>
    <row r="3744" spans="10:44" x14ac:dyDescent="0.25">
      <c r="J3744" s="45"/>
      <c r="K3744" s="45"/>
      <c r="L3744" s="45"/>
      <c r="M3744" s="45"/>
      <c r="N3744" s="45"/>
      <c r="O3744" s="45"/>
      <c r="P3744" s="45"/>
      <c r="Q3744" s="45"/>
      <c r="R3744" s="45"/>
      <c r="AO3744" s="34"/>
      <c r="AP3744" s="34"/>
      <c r="AQ3744" s="34"/>
      <c r="AR3744" s="34"/>
    </row>
    <row r="3745" spans="10:44" x14ac:dyDescent="0.25">
      <c r="J3745" s="45"/>
      <c r="K3745" s="45"/>
      <c r="L3745" s="45"/>
      <c r="M3745" s="45"/>
      <c r="N3745" s="45"/>
      <c r="O3745" s="45"/>
      <c r="P3745" s="45"/>
      <c r="Q3745" s="45"/>
      <c r="R3745" s="45"/>
      <c r="AO3745" s="34"/>
      <c r="AP3745" s="34"/>
      <c r="AQ3745" s="34"/>
      <c r="AR3745" s="34"/>
    </row>
    <row r="3746" spans="10:44" x14ac:dyDescent="0.25">
      <c r="J3746" s="45"/>
      <c r="K3746" s="45"/>
      <c r="L3746" s="45"/>
      <c r="M3746" s="45"/>
      <c r="N3746" s="45"/>
      <c r="O3746" s="45"/>
      <c r="P3746" s="45"/>
      <c r="Q3746" s="45"/>
      <c r="R3746" s="45"/>
      <c r="AO3746" s="34"/>
      <c r="AP3746" s="34"/>
      <c r="AQ3746" s="34"/>
      <c r="AR3746" s="34"/>
    </row>
    <row r="3747" spans="10:44" x14ac:dyDescent="0.25">
      <c r="J3747" s="45"/>
      <c r="K3747" s="45"/>
      <c r="L3747" s="45"/>
      <c r="M3747" s="45"/>
      <c r="N3747" s="45"/>
      <c r="O3747" s="45"/>
      <c r="P3747" s="45"/>
      <c r="Q3747" s="45"/>
      <c r="R3747" s="45"/>
      <c r="AO3747" s="34"/>
      <c r="AP3747" s="34"/>
      <c r="AQ3747" s="34"/>
      <c r="AR3747" s="34"/>
    </row>
    <row r="3748" spans="10:44" x14ac:dyDescent="0.25">
      <c r="J3748" s="45"/>
      <c r="K3748" s="45"/>
      <c r="L3748" s="45"/>
      <c r="M3748" s="45"/>
      <c r="N3748" s="45"/>
      <c r="O3748" s="45"/>
      <c r="P3748" s="45"/>
      <c r="Q3748" s="45"/>
      <c r="R3748" s="45"/>
      <c r="AO3748" s="34"/>
      <c r="AP3748" s="34"/>
      <c r="AQ3748" s="34"/>
      <c r="AR3748" s="34"/>
    </row>
    <row r="3749" spans="10:44" x14ac:dyDescent="0.25">
      <c r="J3749" s="45"/>
      <c r="K3749" s="45"/>
      <c r="L3749" s="45"/>
      <c r="M3749" s="45"/>
      <c r="N3749" s="45"/>
      <c r="O3749" s="45"/>
      <c r="P3749" s="45"/>
      <c r="Q3749" s="45"/>
      <c r="R3749" s="45"/>
      <c r="AO3749" s="34"/>
      <c r="AP3749" s="34"/>
      <c r="AQ3749" s="34"/>
      <c r="AR3749" s="34"/>
    </row>
    <row r="3750" spans="10:44" x14ac:dyDescent="0.25">
      <c r="J3750" s="45"/>
      <c r="K3750" s="45"/>
      <c r="L3750" s="45"/>
      <c r="M3750" s="45"/>
      <c r="N3750" s="45"/>
      <c r="O3750" s="45"/>
      <c r="P3750" s="45"/>
      <c r="Q3750" s="45"/>
      <c r="R3750" s="45"/>
      <c r="AO3750" s="34"/>
      <c r="AP3750" s="34"/>
      <c r="AQ3750" s="34"/>
      <c r="AR3750" s="34"/>
    </row>
    <row r="3751" spans="10:44" x14ac:dyDescent="0.25">
      <c r="J3751" s="45"/>
      <c r="K3751" s="45"/>
      <c r="L3751" s="45"/>
      <c r="M3751" s="45"/>
      <c r="N3751" s="45"/>
      <c r="O3751" s="45"/>
      <c r="P3751" s="45"/>
      <c r="Q3751" s="45"/>
      <c r="R3751" s="45"/>
      <c r="AO3751" s="34"/>
      <c r="AP3751" s="34"/>
      <c r="AQ3751" s="34"/>
      <c r="AR3751" s="34"/>
    </row>
    <row r="3752" spans="10:44" x14ac:dyDescent="0.25">
      <c r="J3752" s="45"/>
      <c r="K3752" s="45"/>
      <c r="L3752" s="45"/>
      <c r="M3752" s="45"/>
      <c r="N3752" s="45"/>
      <c r="O3752" s="45"/>
      <c r="P3752" s="45"/>
      <c r="Q3752" s="45"/>
      <c r="R3752" s="45"/>
      <c r="AO3752" s="34"/>
      <c r="AP3752" s="34"/>
      <c r="AQ3752" s="34"/>
      <c r="AR3752" s="34"/>
    </row>
    <row r="3753" spans="10:44" x14ac:dyDescent="0.25">
      <c r="J3753" s="45"/>
      <c r="K3753" s="45"/>
      <c r="L3753" s="45"/>
      <c r="M3753" s="45"/>
      <c r="N3753" s="45"/>
      <c r="O3753" s="45"/>
      <c r="P3753" s="45"/>
      <c r="Q3753" s="45"/>
      <c r="R3753" s="45"/>
      <c r="AO3753" s="34"/>
      <c r="AP3753" s="34"/>
      <c r="AQ3753" s="34"/>
      <c r="AR3753" s="34"/>
    </row>
    <row r="3754" spans="10:44" x14ac:dyDescent="0.25">
      <c r="J3754" s="45"/>
      <c r="K3754" s="45"/>
      <c r="L3754" s="45"/>
      <c r="M3754" s="45"/>
      <c r="N3754" s="45"/>
      <c r="O3754" s="45"/>
      <c r="P3754" s="45"/>
      <c r="Q3754" s="45"/>
      <c r="R3754" s="45"/>
      <c r="AO3754" s="34"/>
      <c r="AP3754" s="34"/>
      <c r="AQ3754" s="34"/>
      <c r="AR3754" s="34"/>
    </row>
    <row r="3755" spans="10:44" x14ac:dyDescent="0.25">
      <c r="J3755" s="45"/>
      <c r="K3755" s="45"/>
      <c r="L3755" s="45"/>
      <c r="M3755" s="45"/>
      <c r="N3755" s="45"/>
      <c r="O3755" s="45"/>
      <c r="P3755" s="45"/>
      <c r="Q3755" s="45"/>
      <c r="R3755" s="45"/>
      <c r="AO3755" s="34"/>
      <c r="AP3755" s="34"/>
      <c r="AQ3755" s="34"/>
      <c r="AR3755" s="34"/>
    </row>
    <row r="3756" spans="10:44" x14ac:dyDescent="0.25">
      <c r="J3756" s="45"/>
      <c r="K3756" s="45"/>
      <c r="L3756" s="45"/>
      <c r="M3756" s="45"/>
      <c r="N3756" s="45"/>
      <c r="O3756" s="45"/>
      <c r="P3756" s="45"/>
      <c r="Q3756" s="45"/>
      <c r="R3756" s="45"/>
      <c r="AO3756" s="34"/>
      <c r="AP3756" s="34"/>
      <c r="AQ3756" s="34"/>
      <c r="AR3756" s="34"/>
    </row>
    <row r="3757" spans="10:44" x14ac:dyDescent="0.25">
      <c r="J3757" s="45"/>
      <c r="K3757" s="45"/>
      <c r="L3757" s="45"/>
      <c r="M3757" s="45"/>
      <c r="N3757" s="45"/>
      <c r="O3757" s="45"/>
      <c r="P3757" s="45"/>
      <c r="Q3757" s="45"/>
      <c r="R3757" s="45"/>
      <c r="AO3757" s="34"/>
      <c r="AP3757" s="34"/>
      <c r="AQ3757" s="34"/>
      <c r="AR3757" s="34"/>
    </row>
    <row r="3758" spans="10:44" x14ac:dyDescent="0.25">
      <c r="J3758" s="45"/>
      <c r="K3758" s="45"/>
      <c r="L3758" s="45"/>
      <c r="M3758" s="45"/>
      <c r="N3758" s="45"/>
      <c r="O3758" s="45"/>
      <c r="P3758" s="45"/>
      <c r="Q3758" s="45"/>
      <c r="R3758" s="45"/>
      <c r="AO3758" s="34"/>
      <c r="AP3758" s="34"/>
      <c r="AQ3758" s="34"/>
      <c r="AR3758" s="34"/>
    </row>
    <row r="3759" spans="10:44" x14ac:dyDescent="0.25">
      <c r="J3759" s="45"/>
      <c r="K3759" s="45"/>
      <c r="L3759" s="45"/>
      <c r="M3759" s="45"/>
      <c r="N3759" s="45"/>
      <c r="O3759" s="45"/>
      <c r="P3759" s="45"/>
      <c r="Q3759" s="45"/>
      <c r="R3759" s="45"/>
      <c r="AO3759" s="34"/>
      <c r="AP3759" s="34"/>
      <c r="AQ3759" s="34"/>
      <c r="AR3759" s="34"/>
    </row>
    <row r="3760" spans="10:44" x14ac:dyDescent="0.25">
      <c r="J3760" s="45"/>
      <c r="K3760" s="45"/>
      <c r="L3760" s="45"/>
      <c r="M3760" s="45"/>
      <c r="N3760" s="45"/>
      <c r="O3760" s="45"/>
      <c r="P3760" s="45"/>
      <c r="Q3760" s="45"/>
      <c r="R3760" s="45"/>
      <c r="AO3760" s="34"/>
      <c r="AP3760" s="34"/>
      <c r="AQ3760" s="34"/>
      <c r="AR3760" s="34"/>
    </row>
    <row r="3761" spans="10:44" x14ac:dyDescent="0.25">
      <c r="J3761" s="45"/>
      <c r="K3761" s="45"/>
      <c r="L3761" s="45"/>
      <c r="M3761" s="45"/>
      <c r="N3761" s="45"/>
      <c r="O3761" s="45"/>
      <c r="P3761" s="45"/>
      <c r="Q3761" s="45"/>
      <c r="R3761" s="45"/>
      <c r="AO3761" s="34"/>
      <c r="AP3761" s="34"/>
      <c r="AQ3761" s="34"/>
      <c r="AR3761" s="34"/>
    </row>
    <row r="3762" spans="10:44" x14ac:dyDescent="0.25">
      <c r="J3762" s="45"/>
      <c r="K3762" s="45"/>
      <c r="L3762" s="45"/>
      <c r="M3762" s="45"/>
      <c r="N3762" s="45"/>
      <c r="O3762" s="45"/>
      <c r="P3762" s="45"/>
      <c r="Q3762" s="45"/>
      <c r="R3762" s="45"/>
      <c r="AO3762" s="34"/>
      <c r="AP3762" s="34"/>
      <c r="AQ3762" s="34"/>
      <c r="AR3762" s="34"/>
    </row>
    <row r="3763" spans="10:44" x14ac:dyDescent="0.25">
      <c r="J3763" s="45"/>
      <c r="K3763" s="45"/>
      <c r="L3763" s="45"/>
      <c r="M3763" s="45"/>
      <c r="N3763" s="45"/>
      <c r="O3763" s="45"/>
      <c r="P3763" s="45"/>
      <c r="Q3763" s="45"/>
      <c r="R3763" s="45"/>
      <c r="AO3763" s="34"/>
      <c r="AP3763" s="34"/>
      <c r="AQ3763" s="34"/>
      <c r="AR3763" s="34"/>
    </row>
    <row r="3764" spans="10:44" x14ac:dyDescent="0.25">
      <c r="J3764" s="45"/>
      <c r="K3764" s="45"/>
      <c r="L3764" s="45"/>
      <c r="M3764" s="45"/>
      <c r="N3764" s="45"/>
      <c r="O3764" s="45"/>
      <c r="P3764" s="45"/>
      <c r="Q3764" s="45"/>
      <c r="R3764" s="45"/>
      <c r="AO3764" s="34"/>
      <c r="AP3764" s="34"/>
      <c r="AQ3764" s="34"/>
      <c r="AR3764" s="34"/>
    </row>
    <row r="3765" spans="10:44" x14ac:dyDescent="0.25">
      <c r="J3765" s="45"/>
      <c r="K3765" s="45"/>
      <c r="L3765" s="45"/>
      <c r="M3765" s="45"/>
      <c r="N3765" s="45"/>
      <c r="O3765" s="45"/>
      <c r="P3765" s="45"/>
      <c r="Q3765" s="45"/>
      <c r="R3765" s="45"/>
      <c r="AO3765" s="34"/>
      <c r="AP3765" s="34"/>
      <c r="AQ3765" s="34"/>
      <c r="AR3765" s="34"/>
    </row>
    <row r="3766" spans="10:44" x14ac:dyDescent="0.25">
      <c r="J3766" s="45"/>
      <c r="K3766" s="45"/>
      <c r="L3766" s="45"/>
      <c r="M3766" s="45"/>
      <c r="N3766" s="45"/>
      <c r="O3766" s="45"/>
      <c r="P3766" s="45"/>
      <c r="Q3766" s="45"/>
      <c r="R3766" s="45"/>
      <c r="AO3766" s="34"/>
      <c r="AP3766" s="34"/>
      <c r="AQ3766" s="34"/>
      <c r="AR3766" s="34"/>
    </row>
    <row r="3767" spans="10:44" x14ac:dyDescent="0.25">
      <c r="J3767" s="45"/>
      <c r="K3767" s="45"/>
      <c r="L3767" s="45"/>
      <c r="M3767" s="45"/>
      <c r="N3767" s="45"/>
      <c r="O3767" s="45"/>
      <c r="P3767" s="45"/>
      <c r="Q3767" s="45"/>
      <c r="R3767" s="45"/>
      <c r="AO3767" s="34"/>
      <c r="AP3767" s="34"/>
      <c r="AQ3767" s="34"/>
      <c r="AR3767" s="34"/>
    </row>
    <row r="3768" spans="10:44" x14ac:dyDescent="0.25">
      <c r="J3768" s="45"/>
      <c r="K3768" s="45"/>
      <c r="L3768" s="45"/>
      <c r="M3768" s="45"/>
      <c r="N3768" s="45"/>
      <c r="O3768" s="45"/>
      <c r="P3768" s="45"/>
      <c r="Q3768" s="45"/>
      <c r="R3768" s="45"/>
      <c r="AO3768" s="34"/>
      <c r="AP3768" s="34"/>
      <c r="AQ3768" s="34"/>
      <c r="AR3768" s="34"/>
    </row>
    <row r="3769" spans="10:44" x14ac:dyDescent="0.25">
      <c r="J3769" s="45"/>
      <c r="K3769" s="45"/>
      <c r="L3769" s="45"/>
      <c r="M3769" s="45"/>
      <c r="N3769" s="45"/>
      <c r="O3769" s="45"/>
      <c r="P3769" s="45"/>
      <c r="Q3769" s="45"/>
      <c r="R3769" s="45"/>
      <c r="AO3769" s="34"/>
      <c r="AP3769" s="34"/>
      <c r="AQ3769" s="34"/>
      <c r="AR3769" s="34"/>
    </row>
    <row r="3770" spans="10:44" x14ac:dyDescent="0.25">
      <c r="J3770" s="45"/>
      <c r="K3770" s="45"/>
      <c r="L3770" s="45"/>
      <c r="M3770" s="45"/>
      <c r="N3770" s="45"/>
      <c r="O3770" s="45"/>
      <c r="P3770" s="45"/>
      <c r="Q3770" s="45"/>
      <c r="R3770" s="45"/>
      <c r="AO3770" s="34"/>
      <c r="AP3770" s="34"/>
      <c r="AQ3770" s="34"/>
      <c r="AR3770" s="34"/>
    </row>
    <row r="3771" spans="10:44" x14ac:dyDescent="0.25">
      <c r="J3771" s="45"/>
      <c r="K3771" s="45"/>
      <c r="L3771" s="45"/>
      <c r="M3771" s="45"/>
      <c r="N3771" s="45"/>
      <c r="O3771" s="45"/>
      <c r="P3771" s="45"/>
      <c r="Q3771" s="45"/>
      <c r="R3771" s="45"/>
      <c r="AO3771" s="34"/>
      <c r="AP3771" s="34"/>
      <c r="AQ3771" s="34"/>
      <c r="AR3771" s="34"/>
    </row>
    <row r="3772" spans="10:44" x14ac:dyDescent="0.25">
      <c r="J3772" s="45"/>
      <c r="K3772" s="45"/>
      <c r="L3772" s="45"/>
      <c r="M3772" s="45"/>
      <c r="N3772" s="45"/>
      <c r="O3772" s="45"/>
      <c r="P3772" s="45"/>
      <c r="Q3772" s="45"/>
      <c r="R3772" s="45"/>
      <c r="AO3772" s="34"/>
      <c r="AP3772" s="34"/>
      <c r="AQ3772" s="34"/>
      <c r="AR3772" s="34"/>
    </row>
    <row r="3773" spans="10:44" x14ac:dyDescent="0.25">
      <c r="J3773" s="45"/>
      <c r="K3773" s="45"/>
      <c r="L3773" s="45"/>
      <c r="M3773" s="45"/>
      <c r="N3773" s="45"/>
      <c r="O3773" s="45"/>
      <c r="P3773" s="45"/>
      <c r="Q3773" s="45"/>
      <c r="R3773" s="45"/>
      <c r="AO3773" s="34"/>
      <c r="AP3773" s="34"/>
      <c r="AQ3773" s="34"/>
      <c r="AR3773" s="34"/>
    </row>
    <row r="3774" spans="10:44" x14ac:dyDescent="0.25">
      <c r="J3774" s="45"/>
      <c r="K3774" s="45"/>
      <c r="L3774" s="45"/>
      <c r="M3774" s="45"/>
      <c r="N3774" s="45"/>
      <c r="O3774" s="45"/>
      <c r="P3774" s="45"/>
      <c r="Q3774" s="45"/>
      <c r="R3774" s="45"/>
      <c r="AO3774" s="34"/>
      <c r="AP3774" s="34"/>
      <c r="AQ3774" s="34"/>
      <c r="AR3774" s="34"/>
    </row>
    <row r="3775" spans="10:44" x14ac:dyDescent="0.25">
      <c r="J3775" s="45"/>
      <c r="K3775" s="45"/>
      <c r="L3775" s="45"/>
      <c r="M3775" s="45"/>
      <c r="N3775" s="45"/>
      <c r="O3775" s="45"/>
      <c r="P3775" s="45"/>
      <c r="Q3775" s="45"/>
      <c r="R3775" s="45"/>
      <c r="AO3775" s="34"/>
      <c r="AP3775" s="34"/>
      <c r="AQ3775" s="34"/>
      <c r="AR3775" s="34"/>
    </row>
    <row r="3776" spans="10:44" x14ac:dyDescent="0.25">
      <c r="J3776" s="45"/>
      <c r="K3776" s="45"/>
      <c r="L3776" s="45"/>
      <c r="M3776" s="45"/>
      <c r="N3776" s="45"/>
      <c r="O3776" s="45"/>
      <c r="P3776" s="45"/>
      <c r="Q3776" s="45"/>
      <c r="R3776" s="45"/>
      <c r="AO3776" s="34"/>
      <c r="AP3776" s="34"/>
      <c r="AQ3776" s="34"/>
      <c r="AR3776" s="34"/>
    </row>
    <row r="3777" spans="10:44" x14ac:dyDescent="0.25">
      <c r="J3777" s="45"/>
      <c r="K3777" s="45"/>
      <c r="L3777" s="45"/>
      <c r="M3777" s="45"/>
      <c r="N3777" s="45"/>
      <c r="O3777" s="45"/>
      <c r="P3777" s="45"/>
      <c r="Q3777" s="45"/>
      <c r="R3777" s="45"/>
      <c r="AO3777" s="34"/>
      <c r="AP3777" s="34"/>
      <c r="AQ3777" s="34"/>
      <c r="AR3777" s="34"/>
    </row>
    <row r="3778" spans="10:44" x14ac:dyDescent="0.25">
      <c r="J3778" s="45"/>
      <c r="K3778" s="45"/>
      <c r="L3778" s="45"/>
      <c r="M3778" s="45"/>
      <c r="N3778" s="45"/>
      <c r="O3778" s="45"/>
      <c r="P3778" s="45"/>
      <c r="Q3778" s="45"/>
      <c r="R3778" s="45"/>
      <c r="AO3778" s="34"/>
      <c r="AP3778" s="34"/>
      <c r="AQ3778" s="34"/>
      <c r="AR3778" s="34"/>
    </row>
    <row r="3779" spans="10:44" x14ac:dyDescent="0.25">
      <c r="J3779" s="45"/>
      <c r="K3779" s="45"/>
      <c r="L3779" s="45"/>
      <c r="M3779" s="45"/>
      <c r="N3779" s="45"/>
      <c r="O3779" s="45"/>
      <c r="P3779" s="45"/>
      <c r="Q3779" s="45"/>
      <c r="R3779" s="45"/>
      <c r="AO3779" s="34"/>
      <c r="AP3779" s="34"/>
      <c r="AQ3779" s="34"/>
      <c r="AR3779" s="34"/>
    </row>
    <row r="3780" spans="10:44" x14ac:dyDescent="0.25">
      <c r="J3780" s="45"/>
      <c r="K3780" s="45"/>
      <c r="L3780" s="45"/>
      <c r="M3780" s="45"/>
      <c r="N3780" s="45"/>
      <c r="O3780" s="45"/>
      <c r="P3780" s="45"/>
      <c r="Q3780" s="45"/>
      <c r="R3780" s="45"/>
      <c r="AO3780" s="34"/>
      <c r="AP3780" s="34"/>
      <c r="AQ3780" s="34"/>
      <c r="AR3780" s="34"/>
    </row>
    <row r="3781" spans="10:44" x14ac:dyDescent="0.25">
      <c r="J3781" s="45"/>
      <c r="K3781" s="45"/>
      <c r="L3781" s="45"/>
      <c r="M3781" s="45"/>
      <c r="N3781" s="45"/>
      <c r="O3781" s="45"/>
      <c r="P3781" s="45"/>
      <c r="Q3781" s="45"/>
      <c r="R3781" s="45"/>
      <c r="AO3781" s="34"/>
      <c r="AP3781" s="34"/>
      <c r="AQ3781" s="34"/>
      <c r="AR3781" s="34"/>
    </row>
    <row r="3782" spans="10:44" x14ac:dyDescent="0.25">
      <c r="J3782" s="45"/>
      <c r="K3782" s="45"/>
      <c r="L3782" s="45"/>
      <c r="M3782" s="45"/>
      <c r="N3782" s="45"/>
      <c r="O3782" s="45"/>
      <c r="P3782" s="45"/>
      <c r="Q3782" s="45"/>
      <c r="R3782" s="45"/>
      <c r="AO3782" s="34"/>
      <c r="AP3782" s="34"/>
      <c r="AQ3782" s="34"/>
      <c r="AR3782" s="34"/>
    </row>
    <row r="3783" spans="10:44" x14ac:dyDescent="0.25">
      <c r="J3783" s="45"/>
      <c r="K3783" s="45"/>
      <c r="L3783" s="45"/>
      <c r="M3783" s="45"/>
      <c r="N3783" s="45"/>
      <c r="O3783" s="45"/>
      <c r="P3783" s="45"/>
      <c r="Q3783" s="45"/>
      <c r="R3783" s="45"/>
      <c r="AO3783" s="34"/>
      <c r="AP3783" s="34"/>
      <c r="AQ3783" s="34"/>
      <c r="AR3783" s="34"/>
    </row>
    <row r="3784" spans="10:44" x14ac:dyDescent="0.25">
      <c r="J3784" s="45"/>
      <c r="K3784" s="45"/>
      <c r="L3784" s="45"/>
      <c r="M3784" s="45"/>
      <c r="N3784" s="45"/>
      <c r="O3784" s="45"/>
      <c r="P3784" s="45"/>
      <c r="Q3784" s="45"/>
      <c r="R3784" s="45"/>
      <c r="AO3784" s="34"/>
      <c r="AP3784" s="34"/>
      <c r="AQ3784" s="34"/>
      <c r="AR3784" s="34"/>
    </row>
    <row r="3785" spans="10:44" x14ac:dyDescent="0.25">
      <c r="J3785" s="45"/>
      <c r="K3785" s="45"/>
      <c r="L3785" s="45"/>
      <c r="M3785" s="45"/>
      <c r="N3785" s="45"/>
      <c r="O3785" s="45"/>
      <c r="P3785" s="45"/>
      <c r="Q3785" s="45"/>
      <c r="R3785" s="45"/>
      <c r="AO3785" s="34"/>
      <c r="AP3785" s="34"/>
      <c r="AQ3785" s="34"/>
      <c r="AR3785" s="34"/>
    </row>
    <row r="3786" spans="10:44" x14ac:dyDescent="0.25">
      <c r="J3786" s="45"/>
      <c r="K3786" s="45"/>
      <c r="L3786" s="45"/>
      <c r="M3786" s="45"/>
      <c r="N3786" s="45"/>
      <c r="O3786" s="45"/>
      <c r="P3786" s="45"/>
      <c r="Q3786" s="45"/>
      <c r="R3786" s="45"/>
      <c r="AO3786" s="34"/>
      <c r="AP3786" s="34"/>
      <c r="AQ3786" s="34"/>
      <c r="AR3786" s="34"/>
    </row>
    <row r="3787" spans="10:44" x14ac:dyDescent="0.25">
      <c r="J3787" s="45"/>
      <c r="K3787" s="45"/>
      <c r="L3787" s="45"/>
      <c r="M3787" s="45"/>
      <c r="N3787" s="45"/>
      <c r="O3787" s="45"/>
      <c r="P3787" s="45"/>
      <c r="Q3787" s="45"/>
      <c r="R3787" s="45"/>
      <c r="AO3787" s="34"/>
      <c r="AP3787" s="34"/>
      <c r="AQ3787" s="34"/>
      <c r="AR3787" s="34"/>
    </row>
    <row r="3788" spans="10:44" x14ac:dyDescent="0.25">
      <c r="J3788" s="45"/>
      <c r="K3788" s="45"/>
      <c r="L3788" s="45"/>
      <c r="M3788" s="45"/>
      <c r="N3788" s="45"/>
      <c r="O3788" s="45"/>
      <c r="P3788" s="45"/>
      <c r="Q3788" s="45"/>
      <c r="R3788" s="45"/>
      <c r="AO3788" s="34"/>
      <c r="AP3788" s="34"/>
      <c r="AQ3788" s="34"/>
      <c r="AR3788" s="34"/>
    </row>
    <row r="3789" spans="10:44" x14ac:dyDescent="0.25">
      <c r="J3789" s="45"/>
      <c r="K3789" s="45"/>
      <c r="L3789" s="45"/>
      <c r="M3789" s="45"/>
      <c r="N3789" s="45"/>
      <c r="O3789" s="45"/>
      <c r="P3789" s="45"/>
      <c r="Q3789" s="45"/>
      <c r="R3789" s="45"/>
      <c r="AO3789" s="34"/>
      <c r="AP3789" s="34"/>
      <c r="AQ3789" s="34"/>
      <c r="AR3789" s="34"/>
    </row>
    <row r="3790" spans="10:44" x14ac:dyDescent="0.25">
      <c r="J3790" s="45"/>
      <c r="K3790" s="45"/>
      <c r="L3790" s="45"/>
      <c r="M3790" s="45"/>
      <c r="N3790" s="45"/>
      <c r="O3790" s="45"/>
      <c r="P3790" s="45"/>
      <c r="Q3790" s="45"/>
      <c r="R3790" s="45"/>
      <c r="AO3790" s="34"/>
      <c r="AP3790" s="34"/>
      <c r="AQ3790" s="34"/>
      <c r="AR3790" s="34"/>
    </row>
    <row r="3791" spans="10:44" x14ac:dyDescent="0.25">
      <c r="J3791" s="45"/>
      <c r="K3791" s="45"/>
      <c r="L3791" s="45"/>
      <c r="M3791" s="45"/>
      <c r="N3791" s="45"/>
      <c r="O3791" s="45"/>
      <c r="P3791" s="45"/>
      <c r="Q3791" s="45"/>
      <c r="R3791" s="45"/>
      <c r="AO3791" s="34"/>
      <c r="AP3791" s="34"/>
      <c r="AQ3791" s="34"/>
      <c r="AR3791" s="34"/>
    </row>
    <row r="3792" spans="10:44" x14ac:dyDescent="0.25">
      <c r="J3792" s="45"/>
      <c r="K3792" s="45"/>
      <c r="L3792" s="45"/>
      <c r="M3792" s="45"/>
      <c r="N3792" s="45"/>
      <c r="O3792" s="45"/>
      <c r="P3792" s="45"/>
      <c r="Q3792" s="45"/>
      <c r="R3792" s="45"/>
      <c r="AO3792" s="34"/>
      <c r="AP3792" s="34"/>
      <c r="AQ3792" s="34"/>
      <c r="AR3792" s="34"/>
    </row>
    <row r="3793" spans="10:44" x14ac:dyDescent="0.25">
      <c r="J3793" s="45"/>
      <c r="K3793" s="45"/>
      <c r="L3793" s="45"/>
      <c r="M3793" s="45"/>
      <c r="N3793" s="45"/>
      <c r="O3793" s="45"/>
      <c r="P3793" s="45"/>
      <c r="Q3793" s="45"/>
      <c r="R3793" s="45"/>
      <c r="AO3793" s="34"/>
      <c r="AP3793" s="34"/>
      <c r="AQ3793" s="34"/>
      <c r="AR3793" s="34"/>
    </row>
    <row r="3794" spans="10:44" x14ac:dyDescent="0.25">
      <c r="J3794" s="45"/>
      <c r="K3794" s="45"/>
      <c r="L3794" s="45"/>
      <c r="M3794" s="45"/>
      <c r="N3794" s="45"/>
      <c r="O3794" s="45"/>
      <c r="P3794" s="45"/>
      <c r="Q3794" s="45"/>
      <c r="R3794" s="45"/>
      <c r="AO3794" s="34"/>
      <c r="AP3794" s="34"/>
      <c r="AQ3794" s="34"/>
      <c r="AR3794" s="34"/>
    </row>
    <row r="3795" spans="10:44" x14ac:dyDescent="0.25">
      <c r="J3795" s="45"/>
      <c r="K3795" s="45"/>
      <c r="L3795" s="45"/>
      <c r="M3795" s="45"/>
      <c r="N3795" s="45"/>
      <c r="O3795" s="45"/>
      <c r="P3795" s="45"/>
      <c r="Q3795" s="45"/>
      <c r="R3795" s="45"/>
      <c r="AO3795" s="34"/>
      <c r="AP3795" s="34"/>
      <c r="AQ3795" s="34"/>
      <c r="AR3795" s="34"/>
    </row>
    <row r="3796" spans="10:44" x14ac:dyDescent="0.25">
      <c r="J3796" s="45"/>
      <c r="K3796" s="45"/>
      <c r="L3796" s="45"/>
      <c r="M3796" s="45"/>
      <c r="N3796" s="45"/>
      <c r="O3796" s="45"/>
      <c r="P3796" s="45"/>
      <c r="Q3796" s="45"/>
      <c r="R3796" s="45"/>
      <c r="AO3796" s="34"/>
      <c r="AP3796" s="34"/>
      <c r="AQ3796" s="34"/>
      <c r="AR3796" s="34"/>
    </row>
    <row r="3797" spans="10:44" x14ac:dyDescent="0.25">
      <c r="J3797" s="45"/>
      <c r="K3797" s="45"/>
      <c r="L3797" s="45"/>
      <c r="M3797" s="45"/>
      <c r="N3797" s="45"/>
      <c r="O3797" s="45"/>
      <c r="P3797" s="45"/>
      <c r="Q3797" s="45"/>
      <c r="R3797" s="45"/>
      <c r="AO3797" s="34"/>
      <c r="AP3797" s="34"/>
      <c r="AQ3797" s="34"/>
      <c r="AR3797" s="34"/>
    </row>
    <row r="3798" spans="10:44" x14ac:dyDescent="0.25">
      <c r="J3798" s="45"/>
      <c r="K3798" s="45"/>
      <c r="L3798" s="45"/>
      <c r="M3798" s="45"/>
      <c r="N3798" s="45"/>
      <c r="O3798" s="45"/>
      <c r="P3798" s="45"/>
      <c r="Q3798" s="45"/>
      <c r="R3798" s="45"/>
      <c r="AO3798" s="34"/>
      <c r="AP3798" s="34"/>
      <c r="AQ3798" s="34"/>
      <c r="AR3798" s="34"/>
    </row>
    <row r="3799" spans="10:44" x14ac:dyDescent="0.25">
      <c r="J3799" s="45"/>
      <c r="K3799" s="45"/>
      <c r="L3799" s="45"/>
      <c r="M3799" s="45"/>
      <c r="N3799" s="45"/>
      <c r="O3799" s="45"/>
      <c r="P3799" s="45"/>
      <c r="Q3799" s="45"/>
      <c r="R3799" s="45"/>
      <c r="AO3799" s="34"/>
      <c r="AP3799" s="34"/>
      <c r="AQ3799" s="34"/>
      <c r="AR3799" s="34"/>
    </row>
    <row r="3800" spans="10:44" x14ac:dyDescent="0.25">
      <c r="J3800" s="45"/>
      <c r="K3800" s="45"/>
      <c r="L3800" s="45"/>
      <c r="M3800" s="45"/>
      <c r="N3800" s="45"/>
      <c r="O3800" s="45"/>
      <c r="P3800" s="45"/>
      <c r="Q3800" s="45"/>
      <c r="R3800" s="45"/>
      <c r="AO3800" s="34"/>
      <c r="AP3800" s="34"/>
      <c r="AQ3800" s="34"/>
      <c r="AR3800" s="34"/>
    </row>
    <row r="3801" spans="10:44" x14ac:dyDescent="0.25">
      <c r="J3801" s="45"/>
      <c r="K3801" s="45"/>
      <c r="L3801" s="45"/>
      <c r="M3801" s="45"/>
      <c r="N3801" s="45"/>
      <c r="O3801" s="45"/>
      <c r="P3801" s="45"/>
      <c r="Q3801" s="45"/>
      <c r="R3801" s="45"/>
      <c r="AO3801" s="34"/>
      <c r="AP3801" s="34"/>
      <c r="AQ3801" s="34"/>
      <c r="AR3801" s="34"/>
    </row>
    <row r="3802" spans="10:44" x14ac:dyDescent="0.25">
      <c r="J3802" s="45"/>
      <c r="K3802" s="45"/>
      <c r="L3802" s="45"/>
      <c r="M3802" s="45"/>
      <c r="N3802" s="45"/>
      <c r="O3802" s="45"/>
      <c r="P3802" s="45"/>
      <c r="Q3802" s="45"/>
      <c r="R3802" s="45"/>
      <c r="AO3802" s="34"/>
      <c r="AP3802" s="34"/>
      <c r="AQ3802" s="34"/>
      <c r="AR3802" s="34"/>
    </row>
    <row r="3803" spans="10:44" x14ac:dyDescent="0.25">
      <c r="J3803" s="45"/>
      <c r="K3803" s="45"/>
      <c r="L3803" s="45"/>
      <c r="M3803" s="45"/>
      <c r="N3803" s="45"/>
      <c r="O3803" s="45"/>
      <c r="P3803" s="45"/>
      <c r="Q3803" s="45"/>
      <c r="R3803" s="45"/>
      <c r="AO3803" s="34"/>
      <c r="AP3803" s="34"/>
      <c r="AQ3803" s="34"/>
      <c r="AR3803" s="34"/>
    </row>
    <row r="3804" spans="10:44" x14ac:dyDescent="0.25">
      <c r="J3804" s="45"/>
      <c r="K3804" s="45"/>
      <c r="L3804" s="45"/>
      <c r="M3804" s="45"/>
      <c r="N3804" s="45"/>
      <c r="O3804" s="45"/>
      <c r="P3804" s="45"/>
      <c r="Q3804" s="45"/>
      <c r="R3804" s="45"/>
      <c r="AO3804" s="34"/>
      <c r="AP3804" s="34"/>
      <c r="AQ3804" s="34"/>
      <c r="AR3804" s="34"/>
    </row>
    <row r="3805" spans="10:44" x14ac:dyDescent="0.25">
      <c r="J3805" s="45"/>
      <c r="K3805" s="45"/>
      <c r="L3805" s="45"/>
      <c r="M3805" s="45"/>
      <c r="N3805" s="45"/>
      <c r="O3805" s="45"/>
      <c r="P3805" s="45"/>
      <c r="Q3805" s="45"/>
      <c r="R3805" s="45"/>
      <c r="AO3805" s="34"/>
      <c r="AP3805" s="34"/>
      <c r="AQ3805" s="34"/>
      <c r="AR3805" s="34"/>
    </row>
    <row r="3806" spans="10:44" x14ac:dyDescent="0.25">
      <c r="J3806" s="45"/>
      <c r="K3806" s="45"/>
      <c r="L3806" s="45"/>
      <c r="M3806" s="45"/>
      <c r="N3806" s="45"/>
      <c r="O3806" s="45"/>
      <c r="P3806" s="45"/>
      <c r="Q3806" s="45"/>
      <c r="R3806" s="45"/>
      <c r="AO3806" s="34"/>
      <c r="AP3806" s="34"/>
      <c r="AQ3806" s="34"/>
      <c r="AR3806" s="34"/>
    </row>
    <row r="3807" spans="10:44" x14ac:dyDescent="0.25">
      <c r="J3807" s="45"/>
      <c r="K3807" s="45"/>
      <c r="L3807" s="45"/>
      <c r="M3807" s="45"/>
      <c r="N3807" s="45"/>
      <c r="O3807" s="45"/>
      <c r="P3807" s="45"/>
      <c r="Q3807" s="45"/>
      <c r="R3807" s="45"/>
      <c r="AO3807" s="34"/>
      <c r="AP3807" s="34"/>
      <c r="AQ3807" s="34"/>
      <c r="AR3807" s="34"/>
    </row>
    <row r="3808" spans="10:44" x14ac:dyDescent="0.25">
      <c r="J3808" s="45"/>
      <c r="K3808" s="45"/>
      <c r="L3808" s="45"/>
      <c r="M3808" s="45"/>
      <c r="N3808" s="45"/>
      <c r="O3808" s="45"/>
      <c r="P3808" s="45"/>
      <c r="Q3808" s="45"/>
      <c r="R3808" s="45"/>
      <c r="AO3808" s="34"/>
      <c r="AP3808" s="34"/>
      <c r="AQ3808" s="34"/>
      <c r="AR3808" s="34"/>
    </row>
    <row r="3809" spans="10:44" x14ac:dyDescent="0.25">
      <c r="J3809" s="45"/>
      <c r="K3809" s="45"/>
      <c r="L3809" s="45"/>
      <c r="M3809" s="45"/>
      <c r="N3809" s="45"/>
      <c r="O3809" s="45"/>
      <c r="P3809" s="45"/>
      <c r="Q3809" s="45"/>
      <c r="R3809" s="45"/>
      <c r="AO3809" s="34"/>
      <c r="AP3809" s="34"/>
      <c r="AQ3809" s="34"/>
      <c r="AR3809" s="34"/>
    </row>
    <row r="3810" spans="10:44" x14ac:dyDescent="0.25">
      <c r="J3810" s="45"/>
      <c r="K3810" s="45"/>
      <c r="L3810" s="45"/>
      <c r="M3810" s="45"/>
      <c r="N3810" s="45"/>
      <c r="O3810" s="45"/>
      <c r="P3810" s="45"/>
      <c r="Q3810" s="45"/>
      <c r="R3810" s="45"/>
      <c r="AO3810" s="34"/>
      <c r="AP3810" s="34"/>
      <c r="AQ3810" s="34"/>
      <c r="AR3810" s="34"/>
    </row>
    <row r="3811" spans="10:44" x14ac:dyDescent="0.25">
      <c r="J3811" s="45"/>
      <c r="K3811" s="45"/>
      <c r="L3811" s="45"/>
      <c r="M3811" s="45"/>
      <c r="N3811" s="45"/>
      <c r="O3811" s="45"/>
      <c r="P3811" s="45"/>
      <c r="Q3811" s="45"/>
      <c r="R3811" s="45"/>
      <c r="AO3811" s="34"/>
      <c r="AP3811" s="34"/>
      <c r="AQ3811" s="34"/>
      <c r="AR3811" s="34"/>
    </row>
    <row r="3812" spans="10:44" x14ac:dyDescent="0.25">
      <c r="J3812" s="45"/>
      <c r="K3812" s="45"/>
      <c r="L3812" s="45"/>
      <c r="M3812" s="45"/>
      <c r="N3812" s="45"/>
      <c r="O3812" s="45"/>
      <c r="P3812" s="45"/>
      <c r="Q3812" s="45"/>
      <c r="R3812" s="45"/>
      <c r="AO3812" s="34"/>
      <c r="AP3812" s="34"/>
      <c r="AQ3812" s="34"/>
      <c r="AR3812" s="34"/>
    </row>
    <row r="3813" spans="10:44" x14ac:dyDescent="0.25">
      <c r="J3813" s="45"/>
      <c r="K3813" s="45"/>
      <c r="L3813" s="45"/>
      <c r="M3813" s="45"/>
      <c r="N3813" s="45"/>
      <c r="O3813" s="45"/>
      <c r="P3813" s="45"/>
      <c r="Q3813" s="45"/>
      <c r="R3813" s="45"/>
      <c r="AO3813" s="34"/>
      <c r="AP3813" s="34"/>
      <c r="AQ3813" s="34"/>
      <c r="AR3813" s="34"/>
    </row>
    <row r="3814" spans="10:44" x14ac:dyDescent="0.25">
      <c r="J3814" s="45"/>
      <c r="K3814" s="45"/>
      <c r="L3814" s="45"/>
      <c r="M3814" s="45"/>
      <c r="N3814" s="45"/>
      <c r="O3814" s="45"/>
      <c r="P3814" s="45"/>
      <c r="Q3814" s="45"/>
      <c r="R3814" s="45"/>
      <c r="AO3814" s="34"/>
      <c r="AP3814" s="34"/>
      <c r="AQ3814" s="34"/>
      <c r="AR3814" s="34"/>
    </row>
    <row r="3815" spans="10:44" x14ac:dyDescent="0.25">
      <c r="J3815" s="45"/>
      <c r="K3815" s="45"/>
      <c r="L3815" s="45"/>
      <c r="M3815" s="45"/>
      <c r="N3815" s="45"/>
      <c r="O3815" s="45"/>
      <c r="P3815" s="45"/>
      <c r="Q3815" s="45"/>
      <c r="R3815" s="45"/>
      <c r="AO3815" s="34"/>
      <c r="AP3815" s="34"/>
      <c r="AQ3815" s="34"/>
      <c r="AR3815" s="34"/>
    </row>
    <row r="3816" spans="10:44" x14ac:dyDescent="0.25">
      <c r="J3816" s="45"/>
      <c r="K3816" s="45"/>
      <c r="L3816" s="45"/>
      <c r="M3816" s="45"/>
      <c r="N3816" s="45"/>
      <c r="O3816" s="45"/>
      <c r="P3816" s="45"/>
      <c r="Q3816" s="45"/>
      <c r="R3816" s="45"/>
      <c r="AO3816" s="34"/>
      <c r="AP3816" s="34"/>
      <c r="AQ3816" s="34"/>
      <c r="AR3816" s="34"/>
    </row>
    <row r="3817" spans="10:44" x14ac:dyDescent="0.25">
      <c r="J3817" s="45"/>
      <c r="K3817" s="45"/>
      <c r="L3817" s="45"/>
      <c r="M3817" s="45"/>
      <c r="N3817" s="45"/>
      <c r="O3817" s="45"/>
      <c r="P3817" s="45"/>
      <c r="Q3817" s="45"/>
      <c r="R3817" s="45"/>
      <c r="AO3817" s="34"/>
      <c r="AP3817" s="34"/>
      <c r="AQ3817" s="34"/>
      <c r="AR3817" s="34"/>
    </row>
    <row r="3818" spans="10:44" x14ac:dyDescent="0.25">
      <c r="J3818" s="45"/>
      <c r="K3818" s="45"/>
      <c r="L3818" s="45"/>
      <c r="M3818" s="45"/>
      <c r="N3818" s="45"/>
      <c r="O3818" s="45"/>
      <c r="P3818" s="45"/>
      <c r="Q3818" s="45"/>
      <c r="R3818" s="45"/>
      <c r="AO3818" s="34"/>
      <c r="AP3818" s="34"/>
      <c r="AQ3818" s="34"/>
      <c r="AR3818" s="34"/>
    </row>
    <row r="3819" spans="10:44" x14ac:dyDescent="0.25">
      <c r="J3819" s="45"/>
      <c r="K3819" s="45"/>
      <c r="L3819" s="45"/>
      <c r="M3819" s="45"/>
      <c r="N3819" s="45"/>
      <c r="O3819" s="45"/>
      <c r="P3819" s="45"/>
      <c r="Q3819" s="45"/>
      <c r="R3819" s="45"/>
      <c r="AO3819" s="34"/>
      <c r="AP3819" s="34"/>
      <c r="AQ3819" s="34"/>
      <c r="AR3819" s="34"/>
    </row>
    <row r="3820" spans="10:44" x14ac:dyDescent="0.25">
      <c r="J3820" s="45"/>
      <c r="K3820" s="45"/>
      <c r="L3820" s="45"/>
      <c r="M3820" s="45"/>
      <c r="N3820" s="45"/>
      <c r="O3820" s="45"/>
      <c r="P3820" s="45"/>
      <c r="Q3820" s="45"/>
      <c r="R3820" s="45"/>
      <c r="AO3820" s="34"/>
      <c r="AP3820" s="34"/>
      <c r="AQ3820" s="34"/>
      <c r="AR3820" s="34"/>
    </row>
    <row r="3821" spans="10:44" x14ac:dyDescent="0.25">
      <c r="J3821" s="45"/>
      <c r="K3821" s="45"/>
      <c r="L3821" s="45"/>
      <c r="M3821" s="45"/>
      <c r="N3821" s="45"/>
      <c r="O3821" s="45"/>
      <c r="P3821" s="45"/>
      <c r="Q3821" s="45"/>
      <c r="R3821" s="45"/>
      <c r="AO3821" s="34"/>
      <c r="AP3821" s="34"/>
      <c r="AQ3821" s="34"/>
      <c r="AR3821" s="34"/>
    </row>
    <row r="3822" spans="10:44" x14ac:dyDescent="0.25">
      <c r="J3822" s="45"/>
      <c r="K3822" s="45"/>
      <c r="L3822" s="45"/>
      <c r="M3822" s="45"/>
      <c r="N3822" s="45"/>
      <c r="O3822" s="45"/>
      <c r="P3822" s="45"/>
      <c r="Q3822" s="45"/>
      <c r="R3822" s="45"/>
      <c r="AO3822" s="34"/>
      <c r="AP3822" s="34"/>
      <c r="AQ3822" s="34"/>
      <c r="AR3822" s="34"/>
    </row>
    <row r="3823" spans="10:44" x14ac:dyDescent="0.25">
      <c r="J3823" s="45"/>
      <c r="K3823" s="45"/>
      <c r="L3823" s="45"/>
      <c r="M3823" s="45"/>
      <c r="N3823" s="45"/>
      <c r="O3823" s="45"/>
      <c r="P3823" s="45"/>
      <c r="Q3823" s="45"/>
      <c r="R3823" s="45"/>
      <c r="AO3823" s="34"/>
      <c r="AP3823" s="34"/>
      <c r="AQ3823" s="34"/>
      <c r="AR3823" s="34"/>
    </row>
    <row r="3824" spans="10:44" x14ac:dyDescent="0.25">
      <c r="J3824" s="45"/>
      <c r="K3824" s="45"/>
      <c r="L3824" s="45"/>
      <c r="M3824" s="45"/>
      <c r="N3824" s="45"/>
      <c r="O3824" s="45"/>
      <c r="P3824" s="45"/>
      <c r="Q3824" s="45"/>
      <c r="R3824" s="45"/>
      <c r="AO3824" s="34"/>
      <c r="AP3824" s="34"/>
      <c r="AQ3824" s="34"/>
      <c r="AR3824" s="34"/>
    </row>
    <row r="3825" spans="10:44" x14ac:dyDescent="0.25">
      <c r="J3825" s="45"/>
      <c r="K3825" s="45"/>
      <c r="L3825" s="45"/>
      <c r="M3825" s="45"/>
      <c r="N3825" s="45"/>
      <c r="O3825" s="45"/>
      <c r="P3825" s="45"/>
      <c r="Q3825" s="45"/>
      <c r="R3825" s="45"/>
      <c r="AO3825" s="34"/>
      <c r="AP3825" s="34"/>
      <c r="AQ3825" s="34"/>
      <c r="AR3825" s="34"/>
    </row>
    <row r="3826" spans="10:44" x14ac:dyDescent="0.25">
      <c r="J3826" s="45"/>
      <c r="K3826" s="45"/>
      <c r="L3826" s="45"/>
      <c r="M3826" s="45"/>
      <c r="N3826" s="45"/>
      <c r="O3826" s="45"/>
      <c r="P3826" s="45"/>
      <c r="Q3826" s="45"/>
      <c r="R3826" s="45"/>
      <c r="AO3826" s="34"/>
      <c r="AP3826" s="34"/>
      <c r="AQ3826" s="34"/>
      <c r="AR3826" s="34"/>
    </row>
    <row r="3827" spans="10:44" x14ac:dyDescent="0.25">
      <c r="J3827" s="45"/>
      <c r="K3827" s="45"/>
      <c r="L3827" s="45"/>
      <c r="M3827" s="45"/>
      <c r="N3827" s="45"/>
      <c r="O3827" s="45"/>
      <c r="P3827" s="45"/>
      <c r="Q3827" s="45"/>
      <c r="R3827" s="45"/>
      <c r="AO3827" s="34"/>
      <c r="AP3827" s="34"/>
      <c r="AQ3827" s="34"/>
      <c r="AR3827" s="34"/>
    </row>
    <row r="3828" spans="10:44" x14ac:dyDescent="0.25">
      <c r="J3828" s="45"/>
      <c r="K3828" s="45"/>
      <c r="L3828" s="45"/>
      <c r="M3828" s="45"/>
      <c r="N3828" s="45"/>
      <c r="O3828" s="45"/>
      <c r="P3828" s="45"/>
      <c r="Q3828" s="45"/>
      <c r="R3828" s="45"/>
      <c r="AO3828" s="34"/>
      <c r="AP3828" s="34"/>
      <c r="AQ3828" s="34"/>
      <c r="AR3828" s="34"/>
    </row>
    <row r="3829" spans="10:44" x14ac:dyDescent="0.25">
      <c r="J3829" s="45"/>
      <c r="K3829" s="45"/>
      <c r="L3829" s="45"/>
      <c r="M3829" s="45"/>
      <c r="N3829" s="45"/>
      <c r="O3829" s="45"/>
      <c r="P3829" s="45"/>
      <c r="Q3829" s="45"/>
      <c r="R3829" s="45"/>
      <c r="AO3829" s="34"/>
      <c r="AP3829" s="34"/>
      <c r="AQ3829" s="34"/>
      <c r="AR3829" s="34"/>
    </row>
    <row r="3830" spans="10:44" x14ac:dyDescent="0.25">
      <c r="J3830" s="45"/>
      <c r="K3830" s="45"/>
      <c r="L3830" s="45"/>
      <c r="M3830" s="45"/>
      <c r="N3830" s="45"/>
      <c r="O3830" s="45"/>
      <c r="P3830" s="45"/>
      <c r="Q3830" s="45"/>
      <c r="R3830" s="45"/>
      <c r="AO3830" s="34"/>
      <c r="AP3830" s="34"/>
      <c r="AQ3830" s="34"/>
      <c r="AR3830" s="34"/>
    </row>
    <row r="3831" spans="10:44" x14ac:dyDescent="0.25">
      <c r="J3831" s="45"/>
      <c r="K3831" s="45"/>
      <c r="L3831" s="45"/>
      <c r="M3831" s="45"/>
      <c r="N3831" s="45"/>
      <c r="O3831" s="45"/>
      <c r="P3831" s="45"/>
      <c r="Q3831" s="45"/>
      <c r="R3831" s="45"/>
      <c r="AO3831" s="34"/>
      <c r="AP3831" s="34"/>
      <c r="AQ3831" s="34"/>
      <c r="AR3831" s="34"/>
    </row>
    <row r="3832" spans="10:44" x14ac:dyDescent="0.25">
      <c r="J3832" s="45"/>
      <c r="K3832" s="45"/>
      <c r="L3832" s="45"/>
      <c r="M3832" s="45"/>
      <c r="N3832" s="45"/>
      <c r="O3832" s="45"/>
      <c r="P3832" s="45"/>
      <c r="Q3832" s="45"/>
      <c r="R3832" s="45"/>
      <c r="AO3832" s="34"/>
      <c r="AP3832" s="34"/>
      <c r="AQ3832" s="34"/>
      <c r="AR3832" s="34"/>
    </row>
    <row r="3833" spans="10:44" x14ac:dyDescent="0.25">
      <c r="J3833" s="45"/>
      <c r="K3833" s="45"/>
      <c r="L3833" s="45"/>
      <c r="M3833" s="45"/>
      <c r="N3833" s="45"/>
      <c r="O3833" s="45"/>
      <c r="P3833" s="45"/>
      <c r="Q3833" s="45"/>
      <c r="R3833" s="45"/>
      <c r="AO3833" s="34"/>
      <c r="AP3833" s="34"/>
      <c r="AQ3833" s="34"/>
      <c r="AR3833" s="34"/>
    </row>
    <row r="3834" spans="10:44" x14ac:dyDescent="0.25">
      <c r="J3834" s="45"/>
      <c r="K3834" s="45"/>
      <c r="L3834" s="45"/>
      <c r="M3834" s="45"/>
      <c r="N3834" s="45"/>
      <c r="O3834" s="45"/>
      <c r="P3834" s="45"/>
      <c r="Q3834" s="45"/>
      <c r="R3834" s="45"/>
      <c r="AO3834" s="34"/>
      <c r="AP3834" s="34"/>
      <c r="AQ3834" s="34"/>
      <c r="AR3834" s="34"/>
    </row>
    <row r="3835" spans="10:44" x14ac:dyDescent="0.25">
      <c r="J3835" s="45"/>
      <c r="K3835" s="45"/>
      <c r="L3835" s="45"/>
      <c r="M3835" s="45"/>
      <c r="N3835" s="45"/>
      <c r="O3835" s="45"/>
      <c r="P3835" s="45"/>
      <c r="Q3835" s="45"/>
      <c r="R3835" s="45"/>
      <c r="AO3835" s="34"/>
      <c r="AP3835" s="34"/>
      <c r="AQ3835" s="34"/>
      <c r="AR3835" s="34"/>
    </row>
    <row r="3836" spans="10:44" x14ac:dyDescent="0.25">
      <c r="J3836" s="45"/>
      <c r="K3836" s="45"/>
      <c r="L3836" s="45"/>
      <c r="M3836" s="45"/>
      <c r="N3836" s="45"/>
      <c r="O3836" s="45"/>
      <c r="P3836" s="45"/>
      <c r="Q3836" s="45"/>
      <c r="R3836" s="45"/>
      <c r="AO3836" s="34"/>
      <c r="AP3836" s="34"/>
      <c r="AQ3836" s="34"/>
      <c r="AR3836" s="34"/>
    </row>
    <row r="3837" spans="10:44" x14ac:dyDescent="0.25">
      <c r="J3837" s="45"/>
      <c r="K3837" s="45"/>
      <c r="L3837" s="45"/>
      <c r="M3837" s="45"/>
      <c r="N3837" s="45"/>
      <c r="O3837" s="45"/>
      <c r="P3837" s="45"/>
      <c r="Q3837" s="45"/>
      <c r="R3837" s="45"/>
      <c r="AO3837" s="34"/>
      <c r="AP3837" s="34"/>
      <c r="AQ3837" s="34"/>
      <c r="AR3837" s="34"/>
    </row>
    <row r="3838" spans="10:44" x14ac:dyDescent="0.25">
      <c r="J3838" s="45"/>
      <c r="K3838" s="45"/>
      <c r="L3838" s="45"/>
      <c r="M3838" s="45"/>
      <c r="N3838" s="45"/>
      <c r="O3838" s="45"/>
      <c r="P3838" s="45"/>
      <c r="Q3838" s="45"/>
      <c r="R3838" s="45"/>
      <c r="AO3838" s="34"/>
      <c r="AP3838" s="34"/>
      <c r="AQ3838" s="34"/>
      <c r="AR3838" s="34"/>
    </row>
    <row r="3839" spans="10:44" x14ac:dyDescent="0.25">
      <c r="J3839" s="45"/>
      <c r="K3839" s="45"/>
      <c r="L3839" s="45"/>
      <c r="M3839" s="45"/>
      <c r="N3839" s="45"/>
      <c r="O3839" s="45"/>
      <c r="P3839" s="45"/>
      <c r="Q3839" s="45"/>
      <c r="R3839" s="45"/>
      <c r="AO3839" s="34"/>
      <c r="AP3839" s="34"/>
      <c r="AQ3839" s="34"/>
      <c r="AR3839" s="34"/>
    </row>
    <row r="3840" spans="10:44" x14ac:dyDescent="0.25">
      <c r="J3840" s="45"/>
      <c r="K3840" s="45"/>
      <c r="L3840" s="45"/>
      <c r="M3840" s="45"/>
      <c r="N3840" s="45"/>
      <c r="O3840" s="45"/>
      <c r="P3840" s="45"/>
      <c r="Q3840" s="45"/>
      <c r="R3840" s="45"/>
      <c r="AO3840" s="34"/>
      <c r="AP3840" s="34"/>
      <c r="AQ3840" s="34"/>
      <c r="AR3840" s="34"/>
    </row>
    <row r="3841" spans="10:44" x14ac:dyDescent="0.25">
      <c r="J3841" s="45"/>
      <c r="K3841" s="45"/>
      <c r="L3841" s="45"/>
      <c r="M3841" s="45"/>
      <c r="N3841" s="45"/>
      <c r="O3841" s="45"/>
      <c r="P3841" s="45"/>
      <c r="Q3841" s="45"/>
      <c r="R3841" s="45"/>
      <c r="AO3841" s="34"/>
      <c r="AP3841" s="34"/>
      <c r="AQ3841" s="34"/>
      <c r="AR3841" s="34"/>
    </row>
    <row r="3842" spans="10:44" x14ac:dyDescent="0.25">
      <c r="J3842" s="45"/>
      <c r="K3842" s="45"/>
      <c r="L3842" s="45"/>
      <c r="M3842" s="45"/>
      <c r="N3842" s="45"/>
      <c r="O3842" s="45"/>
      <c r="P3842" s="45"/>
      <c r="Q3842" s="45"/>
      <c r="R3842" s="45"/>
      <c r="AO3842" s="34"/>
      <c r="AP3842" s="34"/>
      <c r="AQ3842" s="34"/>
      <c r="AR3842" s="34"/>
    </row>
    <row r="3843" spans="10:44" x14ac:dyDescent="0.25">
      <c r="J3843" s="45"/>
      <c r="K3843" s="45"/>
      <c r="L3843" s="45"/>
      <c r="M3843" s="45"/>
      <c r="N3843" s="45"/>
      <c r="O3843" s="45"/>
      <c r="P3843" s="45"/>
      <c r="Q3843" s="45"/>
      <c r="R3843" s="45"/>
      <c r="AO3843" s="34"/>
      <c r="AP3843" s="34"/>
      <c r="AQ3843" s="34"/>
      <c r="AR3843" s="34"/>
    </row>
    <row r="3844" spans="10:44" x14ac:dyDescent="0.25">
      <c r="J3844" s="45"/>
      <c r="K3844" s="45"/>
      <c r="L3844" s="45"/>
      <c r="M3844" s="45"/>
      <c r="N3844" s="45"/>
      <c r="O3844" s="45"/>
      <c r="P3844" s="45"/>
      <c r="Q3844" s="45"/>
      <c r="R3844" s="45"/>
      <c r="AO3844" s="34"/>
      <c r="AP3844" s="34"/>
      <c r="AQ3844" s="34"/>
      <c r="AR3844" s="34"/>
    </row>
    <row r="3845" spans="10:44" x14ac:dyDescent="0.25">
      <c r="J3845" s="45"/>
      <c r="K3845" s="45"/>
      <c r="L3845" s="45"/>
      <c r="M3845" s="45"/>
      <c r="N3845" s="45"/>
      <c r="O3845" s="45"/>
      <c r="P3845" s="45"/>
      <c r="Q3845" s="45"/>
      <c r="R3845" s="45"/>
      <c r="AO3845" s="34"/>
      <c r="AP3845" s="34"/>
      <c r="AQ3845" s="34"/>
      <c r="AR3845" s="34"/>
    </row>
    <row r="3846" spans="10:44" x14ac:dyDescent="0.25">
      <c r="J3846" s="45"/>
      <c r="K3846" s="45"/>
      <c r="L3846" s="45"/>
      <c r="M3846" s="45"/>
      <c r="N3846" s="45"/>
      <c r="O3846" s="45"/>
      <c r="P3846" s="45"/>
      <c r="Q3846" s="45"/>
      <c r="R3846" s="45"/>
      <c r="AO3846" s="34"/>
      <c r="AP3846" s="34"/>
      <c r="AQ3846" s="34"/>
      <c r="AR3846" s="34"/>
    </row>
    <row r="3847" spans="10:44" x14ac:dyDescent="0.25">
      <c r="J3847" s="45"/>
      <c r="K3847" s="45"/>
      <c r="L3847" s="45"/>
      <c r="M3847" s="45"/>
      <c r="N3847" s="45"/>
      <c r="O3847" s="45"/>
      <c r="P3847" s="45"/>
      <c r="Q3847" s="45"/>
      <c r="R3847" s="45"/>
      <c r="AO3847" s="34"/>
      <c r="AP3847" s="34"/>
      <c r="AQ3847" s="34"/>
      <c r="AR3847" s="34"/>
    </row>
    <row r="3848" spans="10:44" x14ac:dyDescent="0.25">
      <c r="J3848" s="45"/>
      <c r="K3848" s="45"/>
      <c r="L3848" s="45"/>
      <c r="M3848" s="45"/>
      <c r="N3848" s="45"/>
      <c r="O3848" s="45"/>
      <c r="P3848" s="45"/>
      <c r="Q3848" s="45"/>
      <c r="R3848" s="45"/>
      <c r="AO3848" s="34"/>
      <c r="AP3848" s="34"/>
      <c r="AQ3848" s="34"/>
      <c r="AR3848" s="34"/>
    </row>
    <row r="3849" spans="10:44" x14ac:dyDescent="0.25">
      <c r="J3849" s="45"/>
      <c r="K3849" s="45"/>
      <c r="L3849" s="45"/>
      <c r="M3849" s="45"/>
      <c r="N3849" s="45"/>
      <c r="O3849" s="45"/>
      <c r="P3849" s="45"/>
      <c r="Q3849" s="45"/>
      <c r="R3849" s="45"/>
      <c r="AO3849" s="34"/>
      <c r="AP3849" s="34"/>
      <c r="AQ3849" s="34"/>
      <c r="AR3849" s="34"/>
    </row>
    <row r="3850" spans="10:44" x14ac:dyDescent="0.25">
      <c r="J3850" s="45"/>
      <c r="K3850" s="45"/>
      <c r="L3850" s="45"/>
      <c r="M3850" s="45"/>
      <c r="N3850" s="45"/>
      <c r="O3850" s="45"/>
      <c r="P3850" s="45"/>
      <c r="Q3850" s="45"/>
      <c r="R3850" s="45"/>
      <c r="AO3850" s="34"/>
      <c r="AP3850" s="34"/>
      <c r="AQ3850" s="34"/>
      <c r="AR3850" s="34"/>
    </row>
    <row r="3851" spans="10:44" x14ac:dyDescent="0.25">
      <c r="J3851" s="45"/>
      <c r="K3851" s="45"/>
      <c r="L3851" s="45"/>
      <c r="M3851" s="45"/>
      <c r="N3851" s="45"/>
      <c r="O3851" s="45"/>
      <c r="P3851" s="45"/>
      <c r="Q3851" s="45"/>
      <c r="R3851" s="45"/>
      <c r="AO3851" s="34"/>
      <c r="AP3851" s="34"/>
      <c r="AQ3851" s="34"/>
      <c r="AR3851" s="34"/>
    </row>
    <row r="3852" spans="10:44" x14ac:dyDescent="0.25">
      <c r="J3852" s="45"/>
      <c r="K3852" s="45"/>
      <c r="L3852" s="45"/>
      <c r="M3852" s="45"/>
      <c r="N3852" s="45"/>
      <c r="O3852" s="45"/>
      <c r="P3852" s="45"/>
      <c r="Q3852" s="45"/>
      <c r="R3852" s="45"/>
      <c r="AO3852" s="34"/>
      <c r="AP3852" s="34"/>
      <c r="AQ3852" s="34"/>
      <c r="AR3852" s="34"/>
    </row>
    <row r="3853" spans="10:44" x14ac:dyDescent="0.25">
      <c r="J3853" s="45"/>
      <c r="K3853" s="45"/>
      <c r="L3853" s="45"/>
      <c r="M3853" s="45"/>
      <c r="N3853" s="45"/>
      <c r="O3853" s="45"/>
      <c r="P3853" s="45"/>
      <c r="Q3853" s="45"/>
      <c r="R3853" s="45"/>
      <c r="AO3853" s="34"/>
      <c r="AP3853" s="34"/>
      <c r="AQ3853" s="34"/>
      <c r="AR3853" s="34"/>
    </row>
    <row r="3854" spans="10:44" x14ac:dyDescent="0.25">
      <c r="J3854" s="45"/>
      <c r="K3854" s="45"/>
      <c r="L3854" s="45"/>
      <c r="M3854" s="45"/>
      <c r="N3854" s="45"/>
      <c r="O3854" s="45"/>
      <c r="P3854" s="45"/>
      <c r="Q3854" s="45"/>
      <c r="R3854" s="45"/>
      <c r="AO3854" s="34"/>
      <c r="AP3854" s="34"/>
      <c r="AQ3854" s="34"/>
      <c r="AR3854" s="34"/>
    </row>
    <row r="3855" spans="10:44" x14ac:dyDescent="0.25">
      <c r="J3855" s="45"/>
      <c r="K3855" s="45"/>
      <c r="L3855" s="45"/>
      <c r="M3855" s="45"/>
      <c r="N3855" s="45"/>
      <c r="O3855" s="45"/>
      <c r="P3855" s="45"/>
      <c r="Q3855" s="45"/>
      <c r="R3855" s="45"/>
      <c r="AO3855" s="34"/>
      <c r="AP3855" s="34"/>
      <c r="AQ3855" s="34"/>
      <c r="AR3855" s="34"/>
    </row>
    <row r="3856" spans="10:44" x14ac:dyDescent="0.25">
      <c r="J3856" s="45"/>
      <c r="K3856" s="45"/>
      <c r="L3856" s="45"/>
      <c r="M3856" s="45"/>
      <c r="N3856" s="45"/>
      <c r="O3856" s="45"/>
      <c r="P3856" s="45"/>
      <c r="Q3856" s="45"/>
      <c r="R3856" s="45"/>
      <c r="AO3856" s="34"/>
      <c r="AP3856" s="34"/>
      <c r="AQ3856" s="34"/>
      <c r="AR3856" s="34"/>
    </row>
    <row r="3857" spans="10:44" x14ac:dyDescent="0.25">
      <c r="J3857" s="45"/>
      <c r="K3857" s="45"/>
      <c r="L3857" s="45"/>
      <c r="M3857" s="45"/>
      <c r="N3857" s="45"/>
      <c r="O3857" s="45"/>
      <c r="P3857" s="45"/>
      <c r="Q3857" s="45"/>
      <c r="R3857" s="45"/>
      <c r="AO3857" s="34"/>
      <c r="AP3857" s="34"/>
      <c r="AQ3857" s="34"/>
      <c r="AR3857" s="34"/>
    </row>
    <row r="3858" spans="10:44" x14ac:dyDescent="0.25">
      <c r="J3858" s="45"/>
      <c r="K3858" s="45"/>
      <c r="L3858" s="45"/>
      <c r="M3858" s="45"/>
      <c r="N3858" s="45"/>
      <c r="O3858" s="45"/>
      <c r="P3858" s="45"/>
      <c r="Q3858" s="45"/>
      <c r="R3858" s="45"/>
      <c r="AO3858" s="34"/>
      <c r="AP3858" s="34"/>
      <c r="AQ3858" s="34"/>
      <c r="AR3858" s="34"/>
    </row>
    <row r="3859" spans="10:44" x14ac:dyDescent="0.25">
      <c r="J3859" s="45"/>
      <c r="K3859" s="45"/>
      <c r="L3859" s="45"/>
      <c r="M3859" s="45"/>
      <c r="N3859" s="45"/>
      <c r="O3859" s="45"/>
      <c r="P3859" s="45"/>
      <c r="Q3859" s="45"/>
      <c r="R3859" s="45"/>
      <c r="AO3859" s="34"/>
      <c r="AP3859" s="34"/>
      <c r="AQ3859" s="34"/>
      <c r="AR3859" s="34"/>
    </row>
    <row r="3860" spans="10:44" x14ac:dyDescent="0.25">
      <c r="J3860" s="45"/>
      <c r="K3860" s="45"/>
      <c r="L3860" s="45"/>
      <c r="M3860" s="45"/>
      <c r="N3860" s="45"/>
      <c r="O3860" s="45"/>
      <c r="P3860" s="45"/>
      <c r="Q3860" s="45"/>
      <c r="R3860" s="45"/>
      <c r="AO3860" s="34"/>
      <c r="AP3860" s="34"/>
      <c r="AQ3860" s="34"/>
      <c r="AR3860" s="34"/>
    </row>
    <row r="3861" spans="10:44" x14ac:dyDescent="0.25">
      <c r="J3861" s="45"/>
      <c r="K3861" s="45"/>
      <c r="L3861" s="45"/>
      <c r="M3861" s="45"/>
      <c r="N3861" s="45"/>
      <c r="O3861" s="45"/>
      <c r="P3861" s="45"/>
      <c r="Q3861" s="45"/>
      <c r="R3861" s="45"/>
      <c r="AO3861" s="34"/>
      <c r="AP3861" s="34"/>
      <c r="AQ3861" s="34"/>
      <c r="AR3861" s="34"/>
    </row>
    <row r="3862" spans="10:44" x14ac:dyDescent="0.25">
      <c r="J3862" s="45"/>
      <c r="K3862" s="45"/>
      <c r="L3862" s="45"/>
      <c r="M3862" s="45"/>
      <c r="N3862" s="45"/>
      <c r="O3862" s="45"/>
      <c r="P3862" s="45"/>
      <c r="Q3862" s="45"/>
      <c r="R3862" s="45"/>
      <c r="AO3862" s="34"/>
      <c r="AP3862" s="34"/>
      <c r="AQ3862" s="34"/>
      <c r="AR3862" s="34"/>
    </row>
    <row r="3863" spans="10:44" x14ac:dyDescent="0.25">
      <c r="J3863" s="45"/>
      <c r="K3863" s="45"/>
      <c r="L3863" s="45"/>
      <c r="M3863" s="45"/>
      <c r="N3863" s="45"/>
      <c r="O3863" s="45"/>
      <c r="P3863" s="45"/>
      <c r="Q3863" s="45"/>
      <c r="R3863" s="45"/>
      <c r="AO3863" s="34"/>
      <c r="AP3863" s="34"/>
      <c r="AQ3863" s="34"/>
      <c r="AR3863" s="34"/>
    </row>
    <row r="3864" spans="10:44" x14ac:dyDescent="0.25">
      <c r="J3864" s="45"/>
      <c r="K3864" s="45"/>
      <c r="L3864" s="45"/>
      <c r="M3864" s="45"/>
      <c r="N3864" s="45"/>
      <c r="O3864" s="45"/>
      <c r="P3864" s="45"/>
      <c r="Q3864" s="45"/>
      <c r="R3864" s="45"/>
      <c r="AO3864" s="34"/>
      <c r="AP3864" s="34"/>
      <c r="AQ3864" s="34"/>
      <c r="AR3864" s="34"/>
    </row>
    <row r="3865" spans="10:44" x14ac:dyDescent="0.25">
      <c r="J3865" s="45"/>
      <c r="K3865" s="45"/>
      <c r="L3865" s="45"/>
      <c r="M3865" s="45"/>
      <c r="N3865" s="45"/>
      <c r="O3865" s="45"/>
      <c r="P3865" s="45"/>
      <c r="Q3865" s="45"/>
      <c r="R3865" s="45"/>
      <c r="AO3865" s="34"/>
      <c r="AP3865" s="34"/>
      <c r="AQ3865" s="34"/>
      <c r="AR3865" s="34"/>
    </row>
    <row r="3866" spans="10:44" x14ac:dyDescent="0.25">
      <c r="J3866" s="45"/>
      <c r="K3866" s="45"/>
      <c r="L3866" s="45"/>
      <c r="M3866" s="45"/>
      <c r="N3866" s="45"/>
      <c r="O3866" s="45"/>
      <c r="P3866" s="45"/>
      <c r="Q3866" s="45"/>
      <c r="R3866" s="45"/>
      <c r="AO3866" s="34"/>
      <c r="AP3866" s="34"/>
      <c r="AQ3866" s="34"/>
      <c r="AR3866" s="34"/>
    </row>
    <row r="3867" spans="10:44" x14ac:dyDescent="0.25">
      <c r="J3867" s="45"/>
      <c r="K3867" s="45"/>
      <c r="L3867" s="45"/>
      <c r="M3867" s="45"/>
      <c r="N3867" s="45"/>
      <c r="O3867" s="45"/>
      <c r="P3867" s="45"/>
      <c r="Q3867" s="45"/>
      <c r="R3867" s="45"/>
      <c r="AO3867" s="34"/>
      <c r="AP3867" s="34"/>
      <c r="AQ3867" s="34"/>
      <c r="AR3867" s="34"/>
    </row>
    <row r="3868" spans="10:44" x14ac:dyDescent="0.25">
      <c r="J3868" s="45"/>
      <c r="K3868" s="45"/>
      <c r="L3868" s="45"/>
      <c r="M3868" s="45"/>
      <c r="N3868" s="45"/>
      <c r="O3868" s="45"/>
      <c r="P3868" s="45"/>
      <c r="Q3868" s="45"/>
      <c r="R3868" s="45"/>
      <c r="AO3868" s="34"/>
      <c r="AP3868" s="34"/>
      <c r="AQ3868" s="34"/>
      <c r="AR3868" s="34"/>
    </row>
    <row r="3869" spans="10:44" x14ac:dyDescent="0.25">
      <c r="J3869" s="45"/>
      <c r="K3869" s="45"/>
      <c r="L3869" s="45"/>
      <c r="M3869" s="45"/>
      <c r="N3869" s="45"/>
      <c r="O3869" s="45"/>
      <c r="P3869" s="45"/>
      <c r="Q3869" s="45"/>
      <c r="R3869" s="45"/>
      <c r="AO3869" s="34"/>
      <c r="AP3869" s="34"/>
      <c r="AQ3869" s="34"/>
      <c r="AR3869" s="34"/>
    </row>
    <row r="3870" spans="10:44" x14ac:dyDescent="0.25">
      <c r="J3870" s="45"/>
      <c r="K3870" s="45"/>
      <c r="L3870" s="45"/>
      <c r="M3870" s="45"/>
      <c r="N3870" s="45"/>
      <c r="O3870" s="45"/>
      <c r="P3870" s="45"/>
      <c r="Q3870" s="45"/>
      <c r="R3870" s="45"/>
      <c r="AO3870" s="34"/>
      <c r="AP3870" s="34"/>
      <c r="AQ3870" s="34"/>
      <c r="AR3870" s="34"/>
    </row>
    <row r="3871" spans="10:44" x14ac:dyDescent="0.25">
      <c r="J3871" s="45"/>
      <c r="K3871" s="45"/>
      <c r="L3871" s="45"/>
      <c r="M3871" s="45"/>
      <c r="N3871" s="45"/>
      <c r="O3871" s="45"/>
      <c r="P3871" s="45"/>
      <c r="Q3871" s="45"/>
      <c r="R3871" s="45"/>
      <c r="AO3871" s="34"/>
      <c r="AP3871" s="34"/>
      <c r="AQ3871" s="34"/>
      <c r="AR3871" s="34"/>
    </row>
    <row r="3872" spans="10:44" x14ac:dyDescent="0.25">
      <c r="J3872" s="45"/>
      <c r="K3872" s="45"/>
      <c r="L3872" s="45"/>
      <c r="M3872" s="45"/>
      <c r="N3872" s="45"/>
      <c r="O3872" s="45"/>
      <c r="P3872" s="45"/>
      <c r="Q3872" s="45"/>
      <c r="R3872" s="45"/>
      <c r="AO3872" s="34"/>
      <c r="AP3872" s="34"/>
      <c r="AQ3872" s="34"/>
      <c r="AR3872" s="34"/>
    </row>
    <row r="3873" spans="10:44" x14ac:dyDescent="0.25">
      <c r="J3873" s="45"/>
      <c r="K3873" s="45"/>
      <c r="L3873" s="45"/>
      <c r="M3873" s="45"/>
      <c r="N3873" s="45"/>
      <c r="O3873" s="45"/>
      <c r="P3873" s="45"/>
      <c r="Q3873" s="45"/>
      <c r="R3873" s="45"/>
      <c r="AO3873" s="34"/>
      <c r="AP3873" s="34"/>
      <c r="AQ3873" s="34"/>
      <c r="AR3873" s="34"/>
    </row>
    <row r="3874" spans="10:44" x14ac:dyDescent="0.25">
      <c r="J3874" s="45"/>
      <c r="K3874" s="45"/>
      <c r="L3874" s="45"/>
      <c r="M3874" s="45"/>
      <c r="N3874" s="45"/>
      <c r="O3874" s="45"/>
      <c r="P3874" s="45"/>
      <c r="Q3874" s="45"/>
      <c r="R3874" s="45"/>
      <c r="AO3874" s="34"/>
      <c r="AP3874" s="34"/>
      <c r="AQ3874" s="34"/>
      <c r="AR3874" s="34"/>
    </row>
    <row r="3875" spans="10:44" x14ac:dyDescent="0.25">
      <c r="J3875" s="45"/>
      <c r="K3875" s="45"/>
      <c r="L3875" s="45"/>
      <c r="M3875" s="45"/>
      <c r="N3875" s="45"/>
      <c r="O3875" s="45"/>
      <c r="P3875" s="45"/>
      <c r="Q3875" s="45"/>
      <c r="R3875" s="45"/>
      <c r="AO3875" s="34"/>
      <c r="AP3875" s="34"/>
      <c r="AQ3875" s="34"/>
      <c r="AR3875" s="34"/>
    </row>
    <row r="3876" spans="10:44" x14ac:dyDescent="0.25">
      <c r="J3876" s="45"/>
      <c r="K3876" s="45"/>
      <c r="L3876" s="45"/>
      <c r="M3876" s="45"/>
      <c r="N3876" s="45"/>
      <c r="O3876" s="45"/>
      <c r="P3876" s="45"/>
      <c r="Q3876" s="45"/>
      <c r="R3876" s="45"/>
      <c r="AO3876" s="34"/>
      <c r="AP3876" s="34"/>
      <c r="AQ3876" s="34"/>
      <c r="AR3876" s="34"/>
    </row>
    <row r="3877" spans="10:44" x14ac:dyDescent="0.25">
      <c r="J3877" s="45"/>
      <c r="K3877" s="45"/>
      <c r="L3877" s="45"/>
      <c r="M3877" s="45"/>
      <c r="N3877" s="45"/>
      <c r="O3877" s="45"/>
      <c r="P3877" s="45"/>
      <c r="Q3877" s="45"/>
      <c r="R3877" s="45"/>
      <c r="AO3877" s="34"/>
      <c r="AP3877" s="34"/>
      <c r="AQ3877" s="34"/>
      <c r="AR3877" s="34"/>
    </row>
    <row r="3878" spans="10:44" x14ac:dyDescent="0.25">
      <c r="J3878" s="45"/>
      <c r="K3878" s="45"/>
      <c r="L3878" s="45"/>
      <c r="M3878" s="45"/>
      <c r="N3878" s="45"/>
      <c r="O3878" s="45"/>
      <c r="P3878" s="45"/>
      <c r="Q3878" s="45"/>
      <c r="R3878" s="45"/>
      <c r="AO3878" s="34"/>
      <c r="AP3878" s="34"/>
      <c r="AQ3878" s="34"/>
      <c r="AR3878" s="34"/>
    </row>
    <row r="3879" spans="10:44" x14ac:dyDescent="0.25">
      <c r="J3879" s="45"/>
      <c r="K3879" s="45"/>
      <c r="L3879" s="45"/>
      <c r="M3879" s="45"/>
      <c r="N3879" s="45"/>
      <c r="O3879" s="45"/>
      <c r="P3879" s="45"/>
      <c r="Q3879" s="45"/>
      <c r="R3879" s="45"/>
      <c r="AO3879" s="34"/>
      <c r="AP3879" s="34"/>
      <c r="AQ3879" s="34"/>
      <c r="AR3879" s="34"/>
    </row>
    <row r="3880" spans="10:44" x14ac:dyDescent="0.25">
      <c r="J3880" s="45"/>
      <c r="K3880" s="45"/>
      <c r="L3880" s="45"/>
      <c r="M3880" s="45"/>
      <c r="N3880" s="45"/>
      <c r="O3880" s="45"/>
      <c r="P3880" s="45"/>
      <c r="Q3880" s="45"/>
      <c r="R3880" s="45"/>
      <c r="AO3880" s="34"/>
      <c r="AP3880" s="34"/>
      <c r="AQ3880" s="34"/>
      <c r="AR3880" s="34"/>
    </row>
    <row r="3881" spans="10:44" x14ac:dyDescent="0.25">
      <c r="J3881" s="45"/>
      <c r="K3881" s="45"/>
      <c r="L3881" s="45"/>
      <c r="M3881" s="45"/>
      <c r="N3881" s="45"/>
      <c r="O3881" s="45"/>
      <c r="P3881" s="45"/>
      <c r="Q3881" s="45"/>
      <c r="R3881" s="45"/>
      <c r="AO3881" s="34"/>
      <c r="AP3881" s="34"/>
      <c r="AQ3881" s="34"/>
      <c r="AR3881" s="34"/>
    </row>
    <row r="3882" spans="10:44" x14ac:dyDescent="0.25">
      <c r="J3882" s="45"/>
      <c r="K3882" s="45"/>
      <c r="L3882" s="45"/>
      <c r="M3882" s="45"/>
      <c r="N3882" s="45"/>
      <c r="O3882" s="45"/>
      <c r="P3882" s="45"/>
      <c r="Q3882" s="45"/>
      <c r="R3882" s="45"/>
      <c r="AO3882" s="34"/>
      <c r="AP3882" s="34"/>
      <c r="AQ3882" s="34"/>
      <c r="AR3882" s="34"/>
    </row>
    <row r="3883" spans="10:44" x14ac:dyDescent="0.25">
      <c r="J3883" s="45"/>
      <c r="K3883" s="45"/>
      <c r="L3883" s="45"/>
      <c r="M3883" s="45"/>
      <c r="N3883" s="45"/>
      <c r="O3883" s="45"/>
      <c r="P3883" s="45"/>
      <c r="Q3883" s="45"/>
      <c r="R3883" s="45"/>
      <c r="AO3883" s="34"/>
      <c r="AP3883" s="34"/>
      <c r="AQ3883" s="34"/>
      <c r="AR3883" s="34"/>
    </row>
    <row r="3884" spans="10:44" x14ac:dyDescent="0.25">
      <c r="J3884" s="45"/>
      <c r="K3884" s="45"/>
      <c r="L3884" s="45"/>
      <c r="M3884" s="45"/>
      <c r="N3884" s="45"/>
      <c r="O3884" s="45"/>
      <c r="P3884" s="45"/>
      <c r="Q3884" s="45"/>
      <c r="R3884" s="45"/>
      <c r="AO3884" s="34"/>
      <c r="AP3884" s="34"/>
      <c r="AQ3884" s="34"/>
      <c r="AR3884" s="34"/>
    </row>
    <row r="3885" spans="10:44" x14ac:dyDescent="0.25">
      <c r="J3885" s="45"/>
      <c r="K3885" s="45"/>
      <c r="L3885" s="45"/>
      <c r="M3885" s="45"/>
      <c r="N3885" s="45"/>
      <c r="O3885" s="45"/>
      <c r="P3885" s="45"/>
      <c r="Q3885" s="45"/>
      <c r="R3885" s="45"/>
      <c r="AO3885" s="34"/>
      <c r="AP3885" s="34"/>
      <c r="AQ3885" s="34"/>
      <c r="AR3885" s="34"/>
    </row>
    <row r="3886" spans="10:44" x14ac:dyDescent="0.25">
      <c r="J3886" s="45"/>
      <c r="K3886" s="45"/>
      <c r="L3886" s="45"/>
      <c r="M3886" s="45"/>
      <c r="N3886" s="45"/>
      <c r="O3886" s="45"/>
      <c r="P3886" s="45"/>
      <c r="Q3886" s="45"/>
      <c r="R3886" s="45"/>
      <c r="AO3886" s="34"/>
      <c r="AP3886" s="34"/>
      <c r="AQ3886" s="34"/>
      <c r="AR3886" s="34"/>
    </row>
    <row r="3887" spans="10:44" x14ac:dyDescent="0.25">
      <c r="J3887" s="45"/>
      <c r="K3887" s="45"/>
      <c r="L3887" s="45"/>
      <c r="M3887" s="45"/>
      <c r="N3887" s="45"/>
      <c r="O3887" s="45"/>
      <c r="P3887" s="45"/>
      <c r="Q3887" s="45"/>
      <c r="R3887" s="45"/>
      <c r="AO3887" s="34"/>
      <c r="AP3887" s="34"/>
      <c r="AQ3887" s="34"/>
      <c r="AR3887" s="34"/>
    </row>
    <row r="3888" spans="10:44" x14ac:dyDescent="0.25">
      <c r="J3888" s="45"/>
      <c r="K3888" s="45"/>
      <c r="L3888" s="45"/>
      <c r="M3888" s="45"/>
      <c r="N3888" s="45"/>
      <c r="O3888" s="45"/>
      <c r="P3888" s="45"/>
      <c r="Q3888" s="45"/>
      <c r="R3888" s="45"/>
      <c r="AO3888" s="34"/>
      <c r="AP3888" s="34"/>
      <c r="AQ3888" s="34"/>
      <c r="AR3888" s="34"/>
    </row>
    <row r="3889" spans="10:44" x14ac:dyDescent="0.25">
      <c r="J3889" s="45"/>
      <c r="K3889" s="45"/>
      <c r="L3889" s="45"/>
      <c r="M3889" s="45"/>
      <c r="N3889" s="45"/>
      <c r="O3889" s="45"/>
      <c r="P3889" s="45"/>
      <c r="Q3889" s="45"/>
      <c r="R3889" s="45"/>
      <c r="AO3889" s="34"/>
      <c r="AP3889" s="34"/>
      <c r="AQ3889" s="34"/>
      <c r="AR3889" s="34"/>
    </row>
    <row r="3890" spans="10:44" x14ac:dyDescent="0.25">
      <c r="J3890" s="45"/>
      <c r="K3890" s="45"/>
      <c r="L3890" s="45"/>
      <c r="M3890" s="45"/>
      <c r="N3890" s="45"/>
      <c r="O3890" s="45"/>
      <c r="P3890" s="45"/>
      <c r="Q3890" s="45"/>
      <c r="R3890" s="45"/>
      <c r="AO3890" s="34"/>
      <c r="AP3890" s="34"/>
      <c r="AQ3890" s="34"/>
      <c r="AR3890" s="34"/>
    </row>
    <row r="3891" spans="10:44" x14ac:dyDescent="0.25">
      <c r="J3891" s="45"/>
      <c r="K3891" s="45"/>
      <c r="L3891" s="45"/>
      <c r="M3891" s="45"/>
      <c r="N3891" s="45"/>
      <c r="O3891" s="45"/>
      <c r="P3891" s="45"/>
      <c r="Q3891" s="45"/>
      <c r="R3891" s="45"/>
      <c r="AO3891" s="34"/>
      <c r="AP3891" s="34"/>
      <c r="AQ3891" s="34"/>
      <c r="AR3891" s="34"/>
    </row>
    <row r="3892" spans="10:44" x14ac:dyDescent="0.25">
      <c r="J3892" s="45"/>
      <c r="K3892" s="45"/>
      <c r="L3892" s="45"/>
      <c r="M3892" s="45"/>
      <c r="N3892" s="45"/>
      <c r="O3892" s="45"/>
      <c r="P3892" s="45"/>
      <c r="Q3892" s="45"/>
      <c r="R3892" s="45"/>
      <c r="AO3892" s="34"/>
      <c r="AP3892" s="34"/>
      <c r="AQ3892" s="34"/>
      <c r="AR3892" s="34"/>
    </row>
    <row r="3893" spans="10:44" x14ac:dyDescent="0.25">
      <c r="J3893" s="45"/>
      <c r="K3893" s="45"/>
      <c r="L3893" s="45"/>
      <c r="M3893" s="45"/>
      <c r="N3893" s="45"/>
      <c r="O3893" s="45"/>
      <c r="P3893" s="45"/>
      <c r="Q3893" s="45"/>
      <c r="R3893" s="45"/>
      <c r="AO3893" s="34"/>
      <c r="AP3893" s="34"/>
      <c r="AQ3893" s="34"/>
      <c r="AR3893" s="34"/>
    </row>
    <row r="3894" spans="10:44" x14ac:dyDescent="0.25">
      <c r="J3894" s="45"/>
      <c r="K3894" s="45"/>
      <c r="L3894" s="45"/>
      <c r="M3894" s="45"/>
      <c r="N3894" s="45"/>
      <c r="O3894" s="45"/>
      <c r="P3894" s="45"/>
      <c r="Q3894" s="45"/>
      <c r="R3894" s="45"/>
      <c r="AO3894" s="34"/>
      <c r="AP3894" s="34"/>
      <c r="AQ3894" s="34"/>
      <c r="AR3894" s="34"/>
    </row>
    <row r="3895" spans="10:44" x14ac:dyDescent="0.25">
      <c r="J3895" s="45"/>
      <c r="K3895" s="45"/>
      <c r="L3895" s="45"/>
      <c r="M3895" s="45"/>
      <c r="N3895" s="45"/>
      <c r="O3895" s="45"/>
      <c r="P3895" s="45"/>
      <c r="Q3895" s="45"/>
      <c r="R3895" s="45"/>
      <c r="AO3895" s="34"/>
      <c r="AP3895" s="34"/>
      <c r="AQ3895" s="34"/>
      <c r="AR3895" s="34"/>
    </row>
    <row r="3896" spans="10:44" x14ac:dyDescent="0.25">
      <c r="J3896" s="45"/>
      <c r="K3896" s="45"/>
      <c r="L3896" s="45"/>
      <c r="M3896" s="45"/>
      <c r="N3896" s="45"/>
      <c r="O3896" s="45"/>
      <c r="P3896" s="45"/>
      <c r="Q3896" s="45"/>
      <c r="R3896" s="45"/>
      <c r="AO3896" s="34"/>
      <c r="AP3896" s="34"/>
      <c r="AQ3896" s="34"/>
      <c r="AR3896" s="34"/>
    </row>
    <row r="3897" spans="10:44" x14ac:dyDescent="0.25">
      <c r="J3897" s="45"/>
      <c r="K3897" s="45"/>
      <c r="L3897" s="45"/>
      <c r="M3897" s="45"/>
      <c r="N3897" s="45"/>
      <c r="O3897" s="45"/>
      <c r="P3897" s="45"/>
      <c r="Q3897" s="45"/>
      <c r="R3897" s="45"/>
      <c r="AO3897" s="34"/>
      <c r="AP3897" s="34"/>
      <c r="AQ3897" s="34"/>
      <c r="AR3897" s="34"/>
    </row>
    <row r="3898" spans="10:44" x14ac:dyDescent="0.25">
      <c r="J3898" s="45"/>
      <c r="K3898" s="45"/>
      <c r="L3898" s="45"/>
      <c r="M3898" s="45"/>
      <c r="N3898" s="45"/>
      <c r="O3898" s="45"/>
      <c r="P3898" s="45"/>
      <c r="Q3898" s="45"/>
      <c r="R3898" s="45"/>
      <c r="AO3898" s="34"/>
      <c r="AP3898" s="34"/>
      <c r="AQ3898" s="34"/>
      <c r="AR3898" s="34"/>
    </row>
    <row r="3899" spans="10:44" x14ac:dyDescent="0.25">
      <c r="J3899" s="45"/>
      <c r="K3899" s="45"/>
      <c r="L3899" s="45"/>
      <c r="M3899" s="45"/>
      <c r="N3899" s="45"/>
      <c r="O3899" s="45"/>
      <c r="P3899" s="45"/>
      <c r="Q3899" s="45"/>
      <c r="R3899" s="45"/>
      <c r="AO3899" s="34"/>
      <c r="AP3899" s="34"/>
      <c r="AQ3899" s="34"/>
      <c r="AR3899" s="34"/>
    </row>
    <row r="3900" spans="10:44" x14ac:dyDescent="0.25">
      <c r="J3900" s="45"/>
      <c r="K3900" s="45"/>
      <c r="L3900" s="45"/>
      <c r="M3900" s="45"/>
      <c r="N3900" s="45"/>
      <c r="O3900" s="45"/>
      <c r="P3900" s="45"/>
      <c r="Q3900" s="45"/>
      <c r="R3900" s="45"/>
      <c r="AO3900" s="34"/>
      <c r="AP3900" s="34"/>
      <c r="AQ3900" s="34"/>
      <c r="AR3900" s="34"/>
    </row>
    <row r="3901" spans="10:44" x14ac:dyDescent="0.25">
      <c r="J3901" s="45"/>
      <c r="K3901" s="45"/>
      <c r="L3901" s="45"/>
      <c r="M3901" s="45"/>
      <c r="N3901" s="45"/>
      <c r="O3901" s="45"/>
      <c r="P3901" s="45"/>
      <c r="Q3901" s="45"/>
      <c r="R3901" s="45"/>
      <c r="AO3901" s="34"/>
      <c r="AP3901" s="34"/>
      <c r="AQ3901" s="34"/>
      <c r="AR3901" s="34"/>
    </row>
    <row r="3902" spans="10:44" x14ac:dyDescent="0.25">
      <c r="J3902" s="45"/>
      <c r="K3902" s="45"/>
      <c r="L3902" s="45"/>
      <c r="M3902" s="45"/>
      <c r="N3902" s="45"/>
      <c r="O3902" s="45"/>
      <c r="P3902" s="45"/>
      <c r="Q3902" s="45"/>
      <c r="R3902" s="45"/>
      <c r="AO3902" s="34"/>
      <c r="AP3902" s="34"/>
      <c r="AQ3902" s="34"/>
      <c r="AR3902" s="34"/>
    </row>
    <row r="3903" spans="10:44" x14ac:dyDescent="0.25">
      <c r="J3903" s="45"/>
      <c r="K3903" s="45"/>
      <c r="L3903" s="45"/>
      <c r="M3903" s="45"/>
      <c r="N3903" s="45"/>
      <c r="O3903" s="45"/>
      <c r="P3903" s="45"/>
      <c r="Q3903" s="45"/>
      <c r="R3903" s="45"/>
      <c r="AO3903" s="34"/>
      <c r="AP3903" s="34"/>
      <c r="AQ3903" s="34"/>
      <c r="AR3903" s="34"/>
    </row>
    <row r="3904" spans="10:44" x14ac:dyDescent="0.25">
      <c r="J3904" s="45"/>
      <c r="K3904" s="45"/>
      <c r="L3904" s="45"/>
      <c r="M3904" s="45"/>
      <c r="N3904" s="45"/>
      <c r="O3904" s="45"/>
      <c r="P3904" s="45"/>
      <c r="Q3904" s="45"/>
      <c r="R3904" s="45"/>
      <c r="AO3904" s="34"/>
      <c r="AP3904" s="34"/>
      <c r="AQ3904" s="34"/>
      <c r="AR3904" s="34"/>
    </row>
    <row r="3905" spans="10:44" x14ac:dyDescent="0.25">
      <c r="J3905" s="45"/>
      <c r="K3905" s="45"/>
      <c r="L3905" s="45"/>
      <c r="M3905" s="45"/>
      <c r="N3905" s="45"/>
      <c r="O3905" s="45"/>
      <c r="P3905" s="45"/>
      <c r="Q3905" s="45"/>
      <c r="R3905" s="45"/>
      <c r="AO3905" s="34"/>
      <c r="AP3905" s="34"/>
      <c r="AQ3905" s="34"/>
      <c r="AR3905" s="34"/>
    </row>
    <row r="3906" spans="10:44" x14ac:dyDescent="0.25">
      <c r="J3906" s="45"/>
      <c r="K3906" s="45"/>
      <c r="L3906" s="45"/>
      <c r="M3906" s="45"/>
      <c r="N3906" s="45"/>
      <c r="O3906" s="45"/>
      <c r="P3906" s="45"/>
      <c r="Q3906" s="45"/>
      <c r="R3906" s="45"/>
      <c r="AO3906" s="34"/>
      <c r="AP3906" s="34"/>
      <c r="AQ3906" s="34"/>
      <c r="AR3906" s="34"/>
    </row>
    <row r="3907" spans="10:44" x14ac:dyDescent="0.25">
      <c r="J3907" s="45"/>
      <c r="K3907" s="45"/>
      <c r="L3907" s="45"/>
      <c r="M3907" s="45"/>
      <c r="N3907" s="45"/>
      <c r="O3907" s="45"/>
      <c r="P3907" s="45"/>
      <c r="Q3907" s="45"/>
      <c r="R3907" s="45"/>
      <c r="AO3907" s="34"/>
      <c r="AP3907" s="34"/>
      <c r="AQ3907" s="34"/>
      <c r="AR3907" s="34"/>
    </row>
    <row r="3908" spans="10:44" x14ac:dyDescent="0.25">
      <c r="J3908" s="45"/>
      <c r="K3908" s="45"/>
      <c r="L3908" s="45"/>
      <c r="M3908" s="45"/>
      <c r="N3908" s="45"/>
      <c r="O3908" s="45"/>
      <c r="P3908" s="45"/>
      <c r="Q3908" s="45"/>
      <c r="R3908" s="45"/>
      <c r="AO3908" s="34"/>
      <c r="AP3908" s="34"/>
      <c r="AQ3908" s="34"/>
      <c r="AR3908" s="34"/>
    </row>
    <row r="3909" spans="10:44" x14ac:dyDescent="0.25">
      <c r="J3909" s="45"/>
      <c r="K3909" s="45"/>
      <c r="L3909" s="45"/>
      <c r="M3909" s="45"/>
      <c r="N3909" s="45"/>
      <c r="O3909" s="45"/>
      <c r="P3909" s="45"/>
      <c r="Q3909" s="45"/>
      <c r="R3909" s="45"/>
      <c r="AO3909" s="34"/>
      <c r="AP3909" s="34"/>
      <c r="AQ3909" s="34"/>
      <c r="AR3909" s="34"/>
    </row>
    <row r="3910" spans="10:44" x14ac:dyDescent="0.25">
      <c r="J3910" s="45"/>
      <c r="K3910" s="45"/>
      <c r="L3910" s="45"/>
      <c r="M3910" s="45"/>
      <c r="N3910" s="45"/>
      <c r="O3910" s="45"/>
      <c r="P3910" s="45"/>
      <c r="Q3910" s="45"/>
      <c r="R3910" s="45"/>
      <c r="AO3910" s="34"/>
      <c r="AP3910" s="34"/>
      <c r="AQ3910" s="34"/>
      <c r="AR3910" s="34"/>
    </row>
    <row r="3911" spans="10:44" x14ac:dyDescent="0.25">
      <c r="J3911" s="45"/>
      <c r="K3911" s="45"/>
      <c r="L3911" s="45"/>
      <c r="M3911" s="45"/>
      <c r="N3911" s="45"/>
      <c r="O3911" s="45"/>
      <c r="P3911" s="45"/>
      <c r="Q3911" s="45"/>
      <c r="R3911" s="45"/>
      <c r="AO3911" s="34"/>
      <c r="AP3911" s="34"/>
      <c r="AQ3911" s="34"/>
      <c r="AR3911" s="34"/>
    </row>
    <row r="3912" spans="10:44" x14ac:dyDescent="0.25">
      <c r="J3912" s="45"/>
      <c r="K3912" s="45"/>
      <c r="L3912" s="45"/>
      <c r="M3912" s="45"/>
      <c r="N3912" s="45"/>
      <c r="O3912" s="45"/>
      <c r="P3912" s="45"/>
      <c r="Q3912" s="45"/>
      <c r="R3912" s="45"/>
      <c r="AO3912" s="34"/>
      <c r="AP3912" s="34"/>
      <c r="AQ3912" s="34"/>
      <c r="AR3912" s="34"/>
    </row>
    <row r="3913" spans="10:44" x14ac:dyDescent="0.25">
      <c r="J3913" s="45"/>
      <c r="K3913" s="45"/>
      <c r="L3913" s="45"/>
      <c r="M3913" s="45"/>
      <c r="N3913" s="45"/>
      <c r="O3913" s="45"/>
      <c r="P3913" s="45"/>
      <c r="Q3913" s="45"/>
      <c r="R3913" s="45"/>
      <c r="AO3913" s="34"/>
      <c r="AP3913" s="34"/>
      <c r="AQ3913" s="34"/>
      <c r="AR3913" s="34"/>
    </row>
    <row r="3914" spans="10:44" x14ac:dyDescent="0.25">
      <c r="J3914" s="45"/>
      <c r="K3914" s="45"/>
      <c r="L3914" s="45"/>
      <c r="M3914" s="45"/>
      <c r="N3914" s="45"/>
      <c r="O3914" s="45"/>
      <c r="P3914" s="45"/>
      <c r="Q3914" s="45"/>
      <c r="R3914" s="45"/>
      <c r="AO3914" s="34"/>
      <c r="AP3914" s="34"/>
      <c r="AQ3914" s="34"/>
      <c r="AR3914" s="34"/>
    </row>
    <row r="3915" spans="10:44" x14ac:dyDescent="0.25">
      <c r="J3915" s="45"/>
      <c r="K3915" s="45"/>
      <c r="L3915" s="45"/>
      <c r="M3915" s="45"/>
      <c r="N3915" s="45"/>
      <c r="O3915" s="45"/>
      <c r="P3915" s="45"/>
      <c r="Q3915" s="45"/>
      <c r="R3915" s="45"/>
      <c r="AO3915" s="34"/>
      <c r="AP3915" s="34"/>
      <c r="AQ3915" s="34"/>
      <c r="AR3915" s="34"/>
    </row>
    <row r="3916" spans="10:44" x14ac:dyDescent="0.25">
      <c r="J3916" s="45"/>
      <c r="K3916" s="45"/>
      <c r="L3916" s="45"/>
      <c r="M3916" s="45"/>
      <c r="N3916" s="45"/>
      <c r="O3916" s="45"/>
      <c r="P3916" s="45"/>
      <c r="Q3916" s="45"/>
      <c r="R3916" s="45"/>
      <c r="AO3916" s="34"/>
      <c r="AP3916" s="34"/>
      <c r="AQ3916" s="34"/>
      <c r="AR3916" s="34"/>
    </row>
    <row r="3917" spans="10:44" x14ac:dyDescent="0.25">
      <c r="J3917" s="45"/>
      <c r="K3917" s="45"/>
      <c r="L3917" s="45"/>
      <c r="M3917" s="45"/>
      <c r="N3917" s="45"/>
      <c r="O3917" s="45"/>
      <c r="P3917" s="45"/>
      <c r="Q3917" s="45"/>
      <c r="R3917" s="45"/>
      <c r="AO3917" s="34"/>
      <c r="AP3917" s="34"/>
      <c r="AQ3917" s="34"/>
      <c r="AR3917" s="34"/>
    </row>
    <row r="3918" spans="10:44" x14ac:dyDescent="0.25">
      <c r="J3918" s="45"/>
      <c r="K3918" s="45"/>
      <c r="L3918" s="45"/>
      <c r="M3918" s="45"/>
      <c r="N3918" s="45"/>
      <c r="O3918" s="45"/>
      <c r="P3918" s="45"/>
      <c r="Q3918" s="45"/>
      <c r="R3918" s="45"/>
      <c r="AO3918" s="34"/>
      <c r="AP3918" s="34"/>
      <c r="AQ3918" s="34"/>
      <c r="AR3918" s="34"/>
    </row>
    <row r="3919" spans="10:44" x14ac:dyDescent="0.25">
      <c r="J3919" s="45"/>
      <c r="K3919" s="45"/>
      <c r="L3919" s="45"/>
      <c r="M3919" s="45"/>
      <c r="N3919" s="45"/>
      <c r="O3919" s="45"/>
      <c r="P3919" s="45"/>
      <c r="Q3919" s="45"/>
      <c r="R3919" s="45"/>
      <c r="AO3919" s="34"/>
      <c r="AP3919" s="34"/>
      <c r="AQ3919" s="34"/>
      <c r="AR3919" s="34"/>
    </row>
    <row r="3920" spans="10:44" x14ac:dyDescent="0.25">
      <c r="J3920" s="45"/>
      <c r="K3920" s="45"/>
      <c r="L3920" s="45"/>
      <c r="M3920" s="45"/>
      <c r="N3920" s="45"/>
      <c r="O3920" s="45"/>
      <c r="P3920" s="45"/>
      <c r="Q3920" s="45"/>
      <c r="R3920" s="45"/>
      <c r="AO3920" s="34"/>
      <c r="AP3920" s="34"/>
      <c r="AQ3920" s="34"/>
      <c r="AR3920" s="34"/>
    </row>
    <row r="3921" spans="10:44" x14ac:dyDescent="0.25">
      <c r="J3921" s="45"/>
      <c r="K3921" s="45"/>
      <c r="L3921" s="45"/>
      <c r="M3921" s="45"/>
      <c r="N3921" s="45"/>
      <c r="O3921" s="45"/>
      <c r="P3921" s="45"/>
      <c r="Q3921" s="45"/>
      <c r="R3921" s="45"/>
      <c r="AO3921" s="34"/>
      <c r="AP3921" s="34"/>
      <c r="AQ3921" s="34"/>
      <c r="AR3921" s="34"/>
    </row>
    <row r="3922" spans="10:44" x14ac:dyDescent="0.25">
      <c r="J3922" s="45"/>
      <c r="K3922" s="45"/>
      <c r="L3922" s="45"/>
      <c r="M3922" s="45"/>
      <c r="N3922" s="45"/>
      <c r="O3922" s="45"/>
      <c r="P3922" s="45"/>
      <c r="Q3922" s="45"/>
      <c r="R3922" s="45"/>
      <c r="AO3922" s="34"/>
      <c r="AP3922" s="34"/>
      <c r="AQ3922" s="34"/>
      <c r="AR3922" s="34"/>
    </row>
    <row r="3923" spans="10:44" x14ac:dyDescent="0.25">
      <c r="J3923" s="45"/>
      <c r="K3923" s="45"/>
      <c r="L3923" s="45"/>
      <c r="M3923" s="45"/>
      <c r="N3923" s="45"/>
      <c r="O3923" s="45"/>
      <c r="P3923" s="45"/>
      <c r="Q3923" s="45"/>
      <c r="R3923" s="45"/>
      <c r="AO3923" s="34"/>
      <c r="AP3923" s="34"/>
      <c r="AQ3923" s="34"/>
      <c r="AR3923" s="34"/>
    </row>
    <row r="3924" spans="10:44" x14ac:dyDescent="0.25">
      <c r="J3924" s="45"/>
      <c r="K3924" s="45"/>
      <c r="L3924" s="45"/>
      <c r="M3924" s="45"/>
      <c r="N3924" s="45"/>
      <c r="O3924" s="45"/>
      <c r="P3924" s="45"/>
      <c r="Q3924" s="45"/>
      <c r="R3924" s="45"/>
      <c r="AO3924" s="34"/>
      <c r="AP3924" s="34"/>
      <c r="AQ3924" s="34"/>
      <c r="AR3924" s="34"/>
    </row>
    <row r="3925" spans="10:44" x14ac:dyDescent="0.25">
      <c r="J3925" s="45"/>
      <c r="K3925" s="45"/>
      <c r="L3925" s="45"/>
      <c r="M3925" s="45"/>
      <c r="N3925" s="45"/>
      <c r="O3925" s="45"/>
      <c r="P3925" s="45"/>
      <c r="Q3925" s="45"/>
      <c r="R3925" s="45"/>
      <c r="AO3925" s="34"/>
      <c r="AP3925" s="34"/>
      <c r="AQ3925" s="34"/>
      <c r="AR3925" s="34"/>
    </row>
    <row r="3926" spans="10:44" x14ac:dyDescent="0.25">
      <c r="J3926" s="45"/>
      <c r="K3926" s="45"/>
      <c r="L3926" s="45"/>
      <c r="M3926" s="45"/>
      <c r="N3926" s="45"/>
      <c r="O3926" s="45"/>
      <c r="P3926" s="45"/>
      <c r="Q3926" s="45"/>
      <c r="R3926" s="45"/>
      <c r="AO3926" s="34"/>
      <c r="AP3926" s="34"/>
      <c r="AQ3926" s="34"/>
      <c r="AR3926" s="34"/>
    </row>
    <row r="3927" spans="10:44" x14ac:dyDescent="0.25">
      <c r="J3927" s="45"/>
      <c r="K3927" s="45"/>
      <c r="L3927" s="45"/>
      <c r="M3927" s="45"/>
      <c r="N3927" s="45"/>
      <c r="O3927" s="45"/>
      <c r="P3927" s="45"/>
      <c r="Q3927" s="45"/>
      <c r="R3927" s="45"/>
      <c r="AO3927" s="34"/>
      <c r="AP3927" s="34"/>
      <c r="AQ3927" s="34"/>
      <c r="AR3927" s="34"/>
    </row>
    <row r="3928" spans="10:44" x14ac:dyDescent="0.25">
      <c r="J3928" s="45"/>
      <c r="K3928" s="45"/>
      <c r="L3928" s="45"/>
      <c r="M3928" s="45"/>
      <c r="N3928" s="45"/>
      <c r="O3928" s="45"/>
      <c r="P3928" s="45"/>
      <c r="Q3928" s="45"/>
      <c r="R3928" s="45"/>
      <c r="AO3928" s="34"/>
      <c r="AP3928" s="34"/>
      <c r="AQ3928" s="34"/>
      <c r="AR3928" s="34"/>
    </row>
    <row r="3929" spans="10:44" x14ac:dyDescent="0.25">
      <c r="J3929" s="45"/>
      <c r="K3929" s="45"/>
      <c r="L3929" s="45"/>
      <c r="M3929" s="45"/>
      <c r="N3929" s="45"/>
      <c r="O3929" s="45"/>
      <c r="P3929" s="45"/>
      <c r="Q3929" s="45"/>
      <c r="R3929" s="45"/>
      <c r="AO3929" s="34"/>
      <c r="AP3929" s="34"/>
      <c r="AQ3929" s="34"/>
      <c r="AR3929" s="34"/>
    </row>
    <row r="3930" spans="10:44" x14ac:dyDescent="0.25">
      <c r="J3930" s="45"/>
      <c r="K3930" s="45"/>
      <c r="L3930" s="45"/>
      <c r="M3930" s="45"/>
      <c r="N3930" s="45"/>
      <c r="O3930" s="45"/>
      <c r="P3930" s="45"/>
      <c r="Q3930" s="45"/>
      <c r="R3930" s="45"/>
      <c r="AO3930" s="34"/>
      <c r="AP3930" s="34"/>
      <c r="AQ3930" s="34"/>
      <c r="AR3930" s="34"/>
    </row>
    <row r="3931" spans="10:44" x14ac:dyDescent="0.25">
      <c r="J3931" s="45"/>
      <c r="K3931" s="45"/>
      <c r="L3931" s="45"/>
      <c r="M3931" s="45"/>
      <c r="N3931" s="45"/>
      <c r="O3931" s="45"/>
      <c r="P3931" s="45"/>
      <c r="Q3931" s="45"/>
      <c r="R3931" s="45"/>
      <c r="AO3931" s="34"/>
      <c r="AP3931" s="34"/>
      <c r="AQ3931" s="34"/>
      <c r="AR3931" s="34"/>
    </row>
    <row r="3932" spans="10:44" x14ac:dyDescent="0.25">
      <c r="J3932" s="45"/>
      <c r="K3932" s="45"/>
      <c r="L3932" s="45"/>
      <c r="M3932" s="45"/>
      <c r="N3932" s="45"/>
      <c r="O3932" s="45"/>
      <c r="P3932" s="45"/>
      <c r="Q3932" s="45"/>
      <c r="R3932" s="45"/>
      <c r="AO3932" s="34"/>
      <c r="AP3932" s="34"/>
      <c r="AQ3932" s="34"/>
      <c r="AR3932" s="34"/>
    </row>
    <row r="3933" spans="10:44" x14ac:dyDescent="0.25">
      <c r="J3933" s="45"/>
      <c r="K3933" s="45"/>
      <c r="L3933" s="45"/>
      <c r="M3933" s="45"/>
      <c r="N3933" s="45"/>
      <c r="O3933" s="45"/>
      <c r="P3933" s="45"/>
      <c r="Q3933" s="45"/>
      <c r="R3933" s="45"/>
      <c r="AO3933" s="34"/>
      <c r="AP3933" s="34"/>
      <c r="AQ3933" s="34"/>
      <c r="AR3933" s="34"/>
    </row>
    <row r="3934" spans="10:44" x14ac:dyDescent="0.25">
      <c r="J3934" s="45"/>
      <c r="K3934" s="45"/>
      <c r="L3934" s="45"/>
      <c r="M3934" s="45"/>
      <c r="N3934" s="45"/>
      <c r="O3934" s="45"/>
      <c r="P3934" s="45"/>
      <c r="Q3934" s="45"/>
      <c r="R3934" s="45"/>
      <c r="AO3934" s="34"/>
      <c r="AP3934" s="34"/>
      <c r="AQ3934" s="34"/>
      <c r="AR3934" s="34"/>
    </row>
    <row r="3935" spans="10:44" x14ac:dyDescent="0.25">
      <c r="J3935" s="45"/>
      <c r="K3935" s="45"/>
      <c r="L3935" s="45"/>
      <c r="M3935" s="45"/>
      <c r="N3935" s="45"/>
      <c r="O3935" s="45"/>
      <c r="P3935" s="45"/>
      <c r="Q3935" s="45"/>
      <c r="R3935" s="45"/>
      <c r="AO3935" s="34"/>
      <c r="AP3935" s="34"/>
      <c r="AQ3935" s="34"/>
      <c r="AR3935" s="34"/>
    </row>
    <row r="3936" spans="10:44" x14ac:dyDescent="0.25">
      <c r="J3936" s="45"/>
      <c r="K3936" s="45"/>
      <c r="L3936" s="45"/>
      <c r="M3936" s="45"/>
      <c r="N3936" s="45"/>
      <c r="O3936" s="45"/>
      <c r="P3936" s="45"/>
      <c r="Q3936" s="45"/>
      <c r="R3936" s="45"/>
      <c r="AO3936" s="34"/>
      <c r="AP3936" s="34"/>
      <c r="AQ3936" s="34"/>
      <c r="AR3936" s="34"/>
    </row>
    <row r="3937" spans="10:44" x14ac:dyDescent="0.25">
      <c r="J3937" s="45"/>
      <c r="K3937" s="45"/>
      <c r="L3937" s="45"/>
      <c r="M3937" s="45"/>
      <c r="N3937" s="45"/>
      <c r="O3937" s="45"/>
      <c r="P3937" s="45"/>
      <c r="Q3937" s="45"/>
      <c r="R3937" s="45"/>
      <c r="AO3937" s="34"/>
      <c r="AP3937" s="34"/>
      <c r="AQ3937" s="34"/>
      <c r="AR3937" s="34"/>
    </row>
    <row r="3938" spans="10:44" x14ac:dyDescent="0.25">
      <c r="J3938" s="45"/>
      <c r="K3938" s="45"/>
      <c r="L3938" s="45"/>
      <c r="M3938" s="45"/>
      <c r="N3938" s="45"/>
      <c r="O3938" s="45"/>
      <c r="P3938" s="45"/>
      <c r="Q3938" s="45"/>
      <c r="R3938" s="45"/>
      <c r="AO3938" s="34"/>
      <c r="AP3938" s="34"/>
      <c r="AQ3938" s="34"/>
      <c r="AR3938" s="34"/>
    </row>
    <row r="3939" spans="10:44" x14ac:dyDescent="0.25">
      <c r="J3939" s="45"/>
      <c r="K3939" s="45"/>
      <c r="L3939" s="45"/>
      <c r="M3939" s="45"/>
      <c r="N3939" s="45"/>
      <c r="O3939" s="45"/>
      <c r="P3939" s="45"/>
      <c r="Q3939" s="45"/>
      <c r="R3939" s="45"/>
      <c r="AO3939" s="34"/>
      <c r="AP3939" s="34"/>
      <c r="AQ3939" s="34"/>
      <c r="AR3939" s="34"/>
    </row>
    <row r="3940" spans="10:44" x14ac:dyDescent="0.25">
      <c r="J3940" s="45"/>
      <c r="K3940" s="45"/>
      <c r="L3940" s="45"/>
      <c r="M3940" s="45"/>
      <c r="N3940" s="45"/>
      <c r="O3940" s="45"/>
      <c r="P3940" s="45"/>
      <c r="Q3940" s="45"/>
      <c r="R3940" s="45"/>
      <c r="AO3940" s="34"/>
      <c r="AP3940" s="34"/>
      <c r="AQ3940" s="34"/>
      <c r="AR3940" s="34"/>
    </row>
    <row r="3941" spans="10:44" x14ac:dyDescent="0.25">
      <c r="J3941" s="45"/>
      <c r="K3941" s="45"/>
      <c r="L3941" s="45"/>
      <c r="M3941" s="45"/>
      <c r="N3941" s="45"/>
      <c r="O3941" s="45"/>
      <c r="P3941" s="45"/>
      <c r="Q3941" s="45"/>
      <c r="R3941" s="45"/>
      <c r="AO3941" s="34"/>
      <c r="AP3941" s="34"/>
      <c r="AQ3941" s="34"/>
      <c r="AR3941" s="34"/>
    </row>
    <row r="3942" spans="10:44" x14ac:dyDescent="0.25">
      <c r="J3942" s="45"/>
      <c r="K3942" s="45"/>
      <c r="L3942" s="45"/>
      <c r="M3942" s="45"/>
      <c r="N3942" s="45"/>
      <c r="O3942" s="45"/>
      <c r="P3942" s="45"/>
      <c r="Q3942" s="45"/>
      <c r="R3942" s="45"/>
      <c r="AO3942" s="34"/>
      <c r="AP3942" s="34"/>
      <c r="AQ3942" s="34"/>
      <c r="AR3942" s="34"/>
    </row>
    <row r="3943" spans="10:44" x14ac:dyDescent="0.25">
      <c r="J3943" s="45"/>
      <c r="K3943" s="45"/>
      <c r="L3943" s="45"/>
      <c r="M3943" s="45"/>
      <c r="N3943" s="45"/>
      <c r="O3943" s="45"/>
      <c r="P3943" s="45"/>
      <c r="Q3943" s="45"/>
      <c r="R3943" s="45"/>
      <c r="AO3943" s="34"/>
      <c r="AP3943" s="34"/>
      <c r="AQ3943" s="34"/>
      <c r="AR3943" s="34"/>
    </row>
    <row r="3944" spans="10:44" x14ac:dyDescent="0.25">
      <c r="J3944" s="45"/>
      <c r="K3944" s="45"/>
      <c r="L3944" s="45"/>
      <c r="M3944" s="45"/>
      <c r="N3944" s="45"/>
      <c r="O3944" s="45"/>
      <c r="P3944" s="45"/>
      <c r="Q3944" s="45"/>
      <c r="R3944" s="45"/>
      <c r="AO3944" s="34"/>
      <c r="AP3944" s="34"/>
      <c r="AQ3944" s="34"/>
      <c r="AR3944" s="34"/>
    </row>
    <row r="3945" spans="10:44" x14ac:dyDescent="0.25">
      <c r="J3945" s="45"/>
      <c r="K3945" s="45"/>
      <c r="L3945" s="45"/>
      <c r="M3945" s="45"/>
      <c r="N3945" s="45"/>
      <c r="O3945" s="45"/>
      <c r="P3945" s="45"/>
      <c r="Q3945" s="45"/>
      <c r="R3945" s="45"/>
      <c r="AO3945" s="34"/>
      <c r="AP3945" s="34"/>
      <c r="AQ3945" s="34"/>
      <c r="AR3945" s="34"/>
    </row>
    <row r="3946" spans="10:44" x14ac:dyDescent="0.25">
      <c r="J3946" s="45"/>
      <c r="K3946" s="45"/>
      <c r="L3946" s="45"/>
      <c r="M3946" s="45"/>
      <c r="N3946" s="45"/>
      <c r="O3946" s="45"/>
      <c r="P3946" s="45"/>
      <c r="Q3946" s="45"/>
      <c r="R3946" s="45"/>
      <c r="AO3946" s="34"/>
      <c r="AP3946" s="34"/>
      <c r="AQ3946" s="34"/>
      <c r="AR3946" s="34"/>
    </row>
    <row r="3947" spans="10:44" x14ac:dyDescent="0.25">
      <c r="J3947" s="45"/>
      <c r="K3947" s="45"/>
      <c r="L3947" s="45"/>
      <c r="M3947" s="45"/>
      <c r="N3947" s="45"/>
      <c r="O3947" s="45"/>
      <c r="P3947" s="45"/>
      <c r="Q3947" s="45"/>
      <c r="R3947" s="45"/>
      <c r="AO3947" s="34"/>
      <c r="AP3947" s="34"/>
      <c r="AQ3947" s="34"/>
      <c r="AR3947" s="34"/>
    </row>
    <row r="3948" spans="10:44" x14ac:dyDescent="0.25">
      <c r="J3948" s="45"/>
      <c r="K3948" s="45"/>
      <c r="L3948" s="45"/>
      <c r="M3948" s="45"/>
      <c r="N3948" s="45"/>
      <c r="O3948" s="45"/>
      <c r="P3948" s="45"/>
      <c r="Q3948" s="45"/>
      <c r="R3948" s="45"/>
      <c r="AO3948" s="34"/>
      <c r="AP3948" s="34"/>
      <c r="AQ3948" s="34"/>
      <c r="AR3948" s="34"/>
    </row>
    <row r="3949" spans="10:44" x14ac:dyDescent="0.25">
      <c r="J3949" s="45"/>
      <c r="K3949" s="45"/>
      <c r="L3949" s="45"/>
      <c r="M3949" s="45"/>
      <c r="N3949" s="45"/>
      <c r="O3949" s="45"/>
      <c r="P3949" s="45"/>
      <c r="Q3949" s="45"/>
      <c r="R3949" s="45"/>
      <c r="AO3949" s="34"/>
      <c r="AP3949" s="34"/>
      <c r="AQ3949" s="34"/>
      <c r="AR3949" s="34"/>
    </row>
    <row r="3950" spans="10:44" x14ac:dyDescent="0.25">
      <c r="J3950" s="45"/>
      <c r="K3950" s="45"/>
      <c r="L3950" s="45"/>
      <c r="M3950" s="45"/>
      <c r="N3950" s="45"/>
      <c r="O3950" s="45"/>
      <c r="P3950" s="45"/>
      <c r="Q3950" s="45"/>
      <c r="R3950" s="45"/>
      <c r="AO3950" s="34"/>
      <c r="AP3950" s="34"/>
      <c r="AQ3950" s="34"/>
      <c r="AR3950" s="34"/>
    </row>
    <row r="3951" spans="10:44" x14ac:dyDescent="0.25">
      <c r="J3951" s="45"/>
      <c r="K3951" s="45"/>
      <c r="L3951" s="45"/>
      <c r="M3951" s="45"/>
      <c r="N3951" s="45"/>
      <c r="O3951" s="45"/>
      <c r="P3951" s="45"/>
      <c r="Q3951" s="45"/>
      <c r="R3951" s="45"/>
      <c r="AO3951" s="34"/>
      <c r="AP3951" s="34"/>
      <c r="AQ3951" s="34"/>
      <c r="AR3951" s="34"/>
    </row>
    <row r="3952" spans="10:44" x14ac:dyDescent="0.25">
      <c r="J3952" s="45"/>
      <c r="K3952" s="45"/>
      <c r="L3952" s="45"/>
      <c r="M3952" s="45"/>
      <c r="N3952" s="45"/>
      <c r="O3952" s="45"/>
      <c r="P3952" s="45"/>
      <c r="Q3952" s="45"/>
      <c r="R3952" s="45"/>
      <c r="AO3952" s="34"/>
      <c r="AP3952" s="34"/>
      <c r="AQ3952" s="34"/>
      <c r="AR3952" s="34"/>
    </row>
    <row r="3953" spans="10:44" x14ac:dyDescent="0.25">
      <c r="J3953" s="45"/>
      <c r="K3953" s="45"/>
      <c r="L3953" s="45"/>
      <c r="M3953" s="45"/>
      <c r="N3953" s="45"/>
      <c r="O3953" s="45"/>
      <c r="P3953" s="45"/>
      <c r="Q3953" s="45"/>
      <c r="R3953" s="45"/>
      <c r="AO3953" s="34"/>
      <c r="AP3953" s="34"/>
      <c r="AQ3953" s="34"/>
      <c r="AR3953" s="34"/>
    </row>
    <row r="3954" spans="10:44" x14ac:dyDescent="0.25">
      <c r="J3954" s="45"/>
      <c r="K3954" s="45"/>
      <c r="L3954" s="45"/>
      <c r="M3954" s="45"/>
      <c r="N3954" s="45"/>
      <c r="O3954" s="45"/>
      <c r="P3954" s="45"/>
      <c r="Q3954" s="45"/>
      <c r="R3954" s="45"/>
      <c r="AO3954" s="34"/>
      <c r="AP3954" s="34"/>
      <c r="AQ3954" s="34"/>
      <c r="AR3954" s="34"/>
    </row>
    <row r="3955" spans="10:44" x14ac:dyDescent="0.25">
      <c r="J3955" s="45"/>
      <c r="K3955" s="45"/>
      <c r="L3955" s="45"/>
      <c r="M3955" s="45"/>
      <c r="N3955" s="45"/>
      <c r="O3955" s="45"/>
      <c r="P3955" s="45"/>
      <c r="Q3955" s="45"/>
      <c r="R3955" s="45"/>
      <c r="AO3955" s="34"/>
      <c r="AP3955" s="34"/>
      <c r="AQ3955" s="34"/>
      <c r="AR3955" s="34"/>
    </row>
    <row r="3956" spans="10:44" x14ac:dyDescent="0.25">
      <c r="J3956" s="45"/>
      <c r="K3956" s="45"/>
      <c r="L3956" s="45"/>
      <c r="M3956" s="45"/>
      <c r="N3956" s="45"/>
      <c r="O3956" s="45"/>
      <c r="P3956" s="45"/>
      <c r="Q3956" s="45"/>
      <c r="R3956" s="45"/>
      <c r="AO3956" s="34"/>
      <c r="AP3956" s="34"/>
      <c r="AQ3956" s="34"/>
      <c r="AR3956" s="34"/>
    </row>
    <row r="3957" spans="10:44" x14ac:dyDescent="0.25">
      <c r="J3957" s="45"/>
      <c r="K3957" s="45"/>
      <c r="L3957" s="45"/>
      <c r="M3957" s="45"/>
      <c r="N3957" s="45"/>
      <c r="O3957" s="45"/>
      <c r="P3957" s="45"/>
      <c r="Q3957" s="45"/>
      <c r="R3957" s="45"/>
      <c r="AO3957" s="34"/>
      <c r="AP3957" s="34"/>
      <c r="AQ3957" s="34"/>
      <c r="AR3957" s="34"/>
    </row>
    <row r="3958" spans="10:44" x14ac:dyDescent="0.25">
      <c r="J3958" s="45"/>
      <c r="K3958" s="45"/>
      <c r="L3958" s="45"/>
      <c r="M3958" s="45"/>
      <c r="N3958" s="45"/>
      <c r="O3958" s="45"/>
      <c r="P3958" s="45"/>
      <c r="Q3958" s="45"/>
      <c r="R3958" s="45"/>
      <c r="AO3958" s="34"/>
      <c r="AP3958" s="34"/>
      <c r="AQ3958" s="34"/>
      <c r="AR3958" s="34"/>
    </row>
    <row r="3959" spans="10:44" x14ac:dyDescent="0.25">
      <c r="J3959" s="45"/>
      <c r="K3959" s="45"/>
      <c r="L3959" s="45"/>
      <c r="M3959" s="45"/>
      <c r="N3959" s="45"/>
      <c r="O3959" s="45"/>
      <c r="P3959" s="45"/>
      <c r="Q3959" s="45"/>
      <c r="R3959" s="45"/>
      <c r="AO3959" s="34"/>
      <c r="AP3959" s="34"/>
      <c r="AQ3959" s="34"/>
      <c r="AR3959" s="34"/>
    </row>
    <row r="3960" spans="10:44" x14ac:dyDescent="0.25">
      <c r="J3960" s="45"/>
      <c r="K3960" s="45"/>
      <c r="L3960" s="45"/>
      <c r="M3960" s="45"/>
      <c r="N3960" s="45"/>
      <c r="O3960" s="45"/>
      <c r="P3960" s="45"/>
      <c r="Q3960" s="45"/>
      <c r="R3960" s="45"/>
      <c r="AO3960" s="34"/>
      <c r="AP3960" s="34"/>
      <c r="AQ3960" s="34"/>
      <c r="AR3960" s="34"/>
    </row>
    <row r="3961" spans="10:44" x14ac:dyDescent="0.25">
      <c r="J3961" s="45"/>
      <c r="K3961" s="45"/>
      <c r="L3961" s="45"/>
      <c r="M3961" s="45"/>
      <c r="N3961" s="45"/>
      <c r="O3961" s="45"/>
      <c r="P3961" s="45"/>
      <c r="Q3961" s="45"/>
      <c r="R3961" s="45"/>
      <c r="AO3961" s="34"/>
      <c r="AP3961" s="34"/>
      <c r="AQ3961" s="34"/>
      <c r="AR3961" s="34"/>
    </row>
    <row r="3962" spans="10:44" x14ac:dyDescent="0.25">
      <c r="J3962" s="45"/>
      <c r="K3962" s="45"/>
      <c r="L3962" s="45"/>
      <c r="M3962" s="45"/>
      <c r="N3962" s="45"/>
      <c r="O3962" s="45"/>
      <c r="P3962" s="45"/>
      <c r="Q3962" s="45"/>
      <c r="R3962" s="45"/>
      <c r="AO3962" s="34"/>
      <c r="AP3962" s="34"/>
      <c r="AQ3962" s="34"/>
      <c r="AR3962" s="34"/>
    </row>
    <row r="3963" spans="10:44" x14ac:dyDescent="0.25">
      <c r="J3963" s="45"/>
      <c r="K3963" s="45"/>
      <c r="L3963" s="45"/>
      <c r="M3963" s="45"/>
      <c r="N3963" s="45"/>
      <c r="O3963" s="45"/>
      <c r="P3963" s="45"/>
      <c r="Q3963" s="45"/>
      <c r="R3963" s="45"/>
      <c r="AO3963" s="34"/>
      <c r="AP3963" s="34"/>
      <c r="AQ3963" s="34"/>
      <c r="AR3963" s="34"/>
    </row>
    <row r="3964" spans="10:44" x14ac:dyDescent="0.25">
      <c r="J3964" s="45"/>
      <c r="K3964" s="45"/>
      <c r="L3964" s="45"/>
      <c r="M3964" s="45"/>
      <c r="N3964" s="45"/>
      <c r="O3964" s="45"/>
      <c r="P3964" s="45"/>
      <c r="Q3964" s="45"/>
      <c r="R3964" s="45"/>
      <c r="AO3964" s="34"/>
      <c r="AP3964" s="34"/>
      <c r="AQ3964" s="34"/>
      <c r="AR3964" s="34"/>
    </row>
    <row r="3965" spans="10:44" x14ac:dyDescent="0.25">
      <c r="J3965" s="45"/>
      <c r="K3965" s="45"/>
      <c r="L3965" s="45"/>
      <c r="M3965" s="45"/>
      <c r="N3965" s="45"/>
      <c r="O3965" s="45"/>
      <c r="P3965" s="45"/>
      <c r="Q3965" s="45"/>
      <c r="R3965" s="45"/>
      <c r="AO3965" s="34"/>
      <c r="AP3965" s="34"/>
      <c r="AQ3965" s="34"/>
      <c r="AR3965" s="34"/>
    </row>
    <row r="3966" spans="10:44" x14ac:dyDescent="0.25">
      <c r="J3966" s="45"/>
      <c r="K3966" s="45"/>
      <c r="L3966" s="45"/>
      <c r="M3966" s="45"/>
      <c r="N3966" s="45"/>
      <c r="O3966" s="45"/>
      <c r="P3966" s="45"/>
      <c r="Q3966" s="45"/>
      <c r="R3966" s="45"/>
      <c r="AO3966" s="34"/>
      <c r="AP3966" s="34"/>
      <c r="AQ3966" s="34"/>
      <c r="AR3966" s="34"/>
    </row>
    <row r="3967" spans="10:44" x14ac:dyDescent="0.25">
      <c r="J3967" s="45"/>
      <c r="K3967" s="45"/>
      <c r="L3967" s="45"/>
      <c r="M3967" s="45"/>
      <c r="N3967" s="45"/>
      <c r="O3967" s="45"/>
      <c r="P3967" s="45"/>
      <c r="Q3967" s="45"/>
      <c r="R3967" s="45"/>
      <c r="AO3967" s="34"/>
      <c r="AP3967" s="34"/>
      <c r="AQ3967" s="34"/>
      <c r="AR3967" s="34"/>
    </row>
    <row r="3968" spans="10:44" x14ac:dyDescent="0.25">
      <c r="J3968" s="45"/>
      <c r="K3968" s="45"/>
      <c r="L3968" s="45"/>
      <c r="M3968" s="45"/>
      <c r="N3968" s="45"/>
      <c r="O3968" s="45"/>
      <c r="P3968" s="45"/>
      <c r="Q3968" s="45"/>
      <c r="R3968" s="45"/>
      <c r="AO3968" s="34"/>
      <c r="AP3968" s="34"/>
      <c r="AQ3968" s="34"/>
      <c r="AR3968" s="34"/>
    </row>
    <row r="3969" spans="10:44" x14ac:dyDescent="0.25">
      <c r="J3969" s="45"/>
      <c r="K3969" s="45"/>
      <c r="L3969" s="45"/>
      <c r="M3969" s="45"/>
      <c r="N3969" s="45"/>
      <c r="O3969" s="45"/>
      <c r="P3969" s="45"/>
      <c r="Q3969" s="45"/>
      <c r="R3969" s="45"/>
      <c r="AO3969" s="34"/>
      <c r="AP3969" s="34"/>
      <c r="AQ3969" s="34"/>
      <c r="AR3969" s="34"/>
    </row>
    <row r="3970" spans="10:44" x14ac:dyDescent="0.25">
      <c r="J3970" s="45"/>
      <c r="K3970" s="45"/>
      <c r="L3970" s="45"/>
      <c r="M3970" s="45"/>
      <c r="N3970" s="45"/>
      <c r="O3970" s="45"/>
      <c r="P3970" s="45"/>
      <c r="Q3970" s="45"/>
      <c r="R3970" s="45"/>
      <c r="AO3970" s="34"/>
      <c r="AP3970" s="34"/>
      <c r="AQ3970" s="34"/>
      <c r="AR3970" s="34"/>
    </row>
    <row r="3971" spans="10:44" x14ac:dyDescent="0.25">
      <c r="J3971" s="45"/>
      <c r="K3971" s="45"/>
      <c r="L3971" s="45"/>
      <c r="M3971" s="45"/>
      <c r="N3971" s="45"/>
      <c r="O3971" s="45"/>
      <c r="P3971" s="45"/>
      <c r="Q3971" s="45"/>
      <c r="R3971" s="45"/>
      <c r="AO3971" s="34"/>
      <c r="AP3971" s="34"/>
      <c r="AQ3971" s="34"/>
      <c r="AR3971" s="34"/>
    </row>
    <row r="3972" spans="10:44" x14ac:dyDescent="0.25">
      <c r="J3972" s="45"/>
      <c r="K3972" s="45"/>
      <c r="L3972" s="45"/>
      <c r="M3972" s="45"/>
      <c r="N3972" s="45"/>
      <c r="O3972" s="45"/>
      <c r="P3972" s="45"/>
      <c r="Q3972" s="45"/>
      <c r="R3972" s="45"/>
      <c r="AO3972" s="34"/>
      <c r="AP3972" s="34"/>
      <c r="AQ3972" s="34"/>
      <c r="AR3972" s="34"/>
    </row>
    <row r="3973" spans="10:44" x14ac:dyDescent="0.25">
      <c r="J3973" s="45"/>
      <c r="K3973" s="45"/>
      <c r="L3973" s="45"/>
      <c r="M3973" s="45"/>
      <c r="N3973" s="45"/>
      <c r="O3973" s="45"/>
      <c r="P3973" s="45"/>
      <c r="Q3973" s="45"/>
      <c r="R3973" s="45"/>
      <c r="AO3973" s="34"/>
      <c r="AP3973" s="34"/>
      <c r="AQ3973" s="34"/>
      <c r="AR3973" s="34"/>
    </row>
    <row r="3974" spans="10:44" x14ac:dyDescent="0.25">
      <c r="J3974" s="45"/>
      <c r="K3974" s="45"/>
      <c r="L3974" s="45"/>
      <c r="M3974" s="45"/>
      <c r="N3974" s="45"/>
      <c r="O3974" s="45"/>
      <c r="P3974" s="45"/>
      <c r="Q3974" s="45"/>
      <c r="R3974" s="45"/>
      <c r="AO3974" s="34"/>
      <c r="AP3974" s="34"/>
      <c r="AQ3974" s="34"/>
      <c r="AR3974" s="34"/>
    </row>
    <row r="3975" spans="10:44" x14ac:dyDescent="0.25">
      <c r="J3975" s="45"/>
      <c r="K3975" s="45"/>
      <c r="L3975" s="45"/>
      <c r="M3975" s="45"/>
      <c r="N3975" s="45"/>
      <c r="O3975" s="45"/>
      <c r="P3975" s="45"/>
      <c r="Q3975" s="45"/>
      <c r="R3975" s="45"/>
      <c r="AO3975" s="34"/>
      <c r="AP3975" s="34"/>
      <c r="AQ3975" s="34"/>
      <c r="AR3975" s="34"/>
    </row>
    <row r="3976" spans="10:44" x14ac:dyDescent="0.25">
      <c r="J3976" s="45"/>
      <c r="K3976" s="45"/>
      <c r="L3976" s="45"/>
      <c r="M3976" s="45"/>
      <c r="N3976" s="45"/>
      <c r="O3976" s="45"/>
      <c r="P3976" s="45"/>
      <c r="Q3976" s="45"/>
      <c r="R3976" s="45"/>
      <c r="AO3976" s="34"/>
      <c r="AP3976" s="34"/>
      <c r="AQ3976" s="34"/>
      <c r="AR3976" s="34"/>
    </row>
    <row r="3977" spans="10:44" x14ac:dyDescent="0.25">
      <c r="J3977" s="45"/>
      <c r="K3977" s="45"/>
      <c r="L3977" s="45"/>
      <c r="M3977" s="45"/>
      <c r="N3977" s="45"/>
      <c r="O3977" s="45"/>
      <c r="P3977" s="45"/>
      <c r="Q3977" s="45"/>
      <c r="R3977" s="45"/>
      <c r="AO3977" s="34"/>
      <c r="AP3977" s="34"/>
      <c r="AQ3977" s="34"/>
      <c r="AR3977" s="34"/>
    </row>
    <row r="3978" spans="10:44" x14ac:dyDescent="0.25">
      <c r="J3978" s="45"/>
      <c r="K3978" s="45"/>
      <c r="L3978" s="45"/>
      <c r="M3978" s="45"/>
      <c r="N3978" s="45"/>
      <c r="O3978" s="45"/>
      <c r="P3978" s="45"/>
      <c r="Q3978" s="45"/>
      <c r="R3978" s="45"/>
      <c r="AO3978" s="34"/>
      <c r="AP3978" s="34"/>
      <c r="AQ3978" s="34"/>
      <c r="AR3978" s="34"/>
    </row>
    <row r="3979" spans="10:44" x14ac:dyDescent="0.25">
      <c r="J3979" s="45"/>
      <c r="K3979" s="45"/>
      <c r="L3979" s="45"/>
      <c r="M3979" s="45"/>
      <c r="N3979" s="45"/>
      <c r="O3979" s="45"/>
      <c r="P3979" s="45"/>
      <c r="Q3979" s="45"/>
      <c r="R3979" s="45"/>
      <c r="AO3979" s="34"/>
      <c r="AP3979" s="34"/>
      <c r="AQ3979" s="34"/>
      <c r="AR3979" s="34"/>
    </row>
    <row r="3980" spans="10:44" x14ac:dyDescent="0.25">
      <c r="J3980" s="45"/>
      <c r="K3980" s="45"/>
      <c r="L3980" s="45"/>
      <c r="M3980" s="45"/>
      <c r="N3980" s="45"/>
      <c r="O3980" s="45"/>
      <c r="P3980" s="45"/>
      <c r="Q3980" s="45"/>
      <c r="R3980" s="45"/>
      <c r="AO3980" s="34"/>
      <c r="AP3980" s="34"/>
      <c r="AQ3980" s="34"/>
      <c r="AR3980" s="34"/>
    </row>
    <row r="3981" spans="10:44" x14ac:dyDescent="0.25">
      <c r="J3981" s="45"/>
      <c r="K3981" s="45"/>
      <c r="L3981" s="45"/>
      <c r="M3981" s="45"/>
      <c r="N3981" s="45"/>
      <c r="O3981" s="45"/>
      <c r="P3981" s="45"/>
      <c r="Q3981" s="45"/>
      <c r="R3981" s="45"/>
      <c r="AO3981" s="34"/>
      <c r="AP3981" s="34"/>
      <c r="AQ3981" s="34"/>
      <c r="AR3981" s="34"/>
    </row>
    <row r="3982" spans="10:44" x14ac:dyDescent="0.25">
      <c r="J3982" s="45"/>
      <c r="K3982" s="45"/>
      <c r="L3982" s="45"/>
      <c r="M3982" s="45"/>
      <c r="N3982" s="45"/>
      <c r="O3982" s="45"/>
      <c r="P3982" s="45"/>
      <c r="Q3982" s="45"/>
      <c r="R3982" s="45"/>
      <c r="AO3982" s="34"/>
      <c r="AP3982" s="34"/>
      <c r="AQ3982" s="34"/>
      <c r="AR3982" s="34"/>
    </row>
    <row r="3983" spans="10:44" x14ac:dyDescent="0.25">
      <c r="J3983" s="45"/>
      <c r="K3983" s="45"/>
      <c r="L3983" s="45"/>
      <c r="M3983" s="45"/>
      <c r="N3983" s="45"/>
      <c r="O3983" s="45"/>
      <c r="P3983" s="45"/>
      <c r="Q3983" s="45"/>
      <c r="R3983" s="45"/>
      <c r="AO3983" s="34"/>
      <c r="AP3983" s="34"/>
      <c r="AQ3983" s="34"/>
      <c r="AR3983" s="34"/>
    </row>
    <row r="3984" spans="10:44" x14ac:dyDescent="0.25">
      <c r="J3984" s="45"/>
      <c r="K3984" s="45"/>
      <c r="L3984" s="45"/>
      <c r="M3984" s="45"/>
      <c r="N3984" s="45"/>
      <c r="O3984" s="45"/>
      <c r="P3984" s="45"/>
      <c r="Q3984" s="45"/>
      <c r="R3984" s="45"/>
      <c r="AO3984" s="34"/>
      <c r="AP3984" s="34"/>
      <c r="AQ3984" s="34"/>
      <c r="AR3984" s="34"/>
    </row>
    <row r="3985" spans="10:44" x14ac:dyDescent="0.25">
      <c r="J3985" s="45"/>
      <c r="K3985" s="45"/>
      <c r="L3985" s="45"/>
      <c r="M3985" s="45"/>
      <c r="N3985" s="45"/>
      <c r="O3985" s="45"/>
      <c r="P3985" s="45"/>
      <c r="Q3985" s="45"/>
      <c r="R3985" s="45"/>
      <c r="AO3985" s="34"/>
      <c r="AP3985" s="34"/>
      <c r="AQ3985" s="34"/>
      <c r="AR3985" s="34"/>
    </row>
    <row r="3986" spans="10:44" x14ac:dyDescent="0.25">
      <c r="J3986" s="45"/>
      <c r="K3986" s="45"/>
      <c r="L3986" s="45"/>
      <c r="M3986" s="45"/>
      <c r="N3986" s="45"/>
      <c r="O3986" s="45"/>
      <c r="P3986" s="45"/>
      <c r="Q3986" s="45"/>
      <c r="R3986" s="45"/>
      <c r="AO3986" s="34"/>
      <c r="AP3986" s="34"/>
      <c r="AQ3986" s="34"/>
      <c r="AR3986" s="34"/>
    </row>
    <row r="3987" spans="10:44" x14ac:dyDescent="0.25">
      <c r="J3987" s="45"/>
      <c r="K3987" s="45"/>
      <c r="L3987" s="45"/>
      <c r="M3987" s="45"/>
      <c r="N3987" s="45"/>
      <c r="O3987" s="45"/>
      <c r="P3987" s="45"/>
      <c r="Q3987" s="45"/>
      <c r="R3987" s="45"/>
      <c r="AO3987" s="34"/>
      <c r="AP3987" s="34"/>
      <c r="AQ3987" s="34"/>
      <c r="AR3987" s="34"/>
    </row>
    <row r="3988" spans="10:44" x14ac:dyDescent="0.25">
      <c r="J3988" s="45"/>
      <c r="K3988" s="45"/>
      <c r="L3988" s="45"/>
      <c r="M3988" s="45"/>
      <c r="N3988" s="45"/>
      <c r="O3988" s="45"/>
      <c r="P3988" s="45"/>
      <c r="Q3988" s="45"/>
      <c r="R3988" s="45"/>
      <c r="AO3988" s="34"/>
      <c r="AP3988" s="34"/>
      <c r="AQ3988" s="34"/>
      <c r="AR3988" s="34"/>
    </row>
    <row r="3989" spans="10:44" x14ac:dyDescent="0.25">
      <c r="J3989" s="45"/>
      <c r="K3989" s="45"/>
      <c r="L3989" s="45"/>
      <c r="M3989" s="45"/>
      <c r="N3989" s="45"/>
      <c r="O3989" s="45"/>
      <c r="P3989" s="45"/>
      <c r="Q3989" s="45"/>
      <c r="R3989" s="45"/>
      <c r="AO3989" s="34"/>
      <c r="AP3989" s="34"/>
      <c r="AQ3989" s="34"/>
      <c r="AR3989" s="34"/>
    </row>
    <row r="3990" spans="10:44" x14ac:dyDescent="0.25">
      <c r="J3990" s="45"/>
      <c r="K3990" s="45"/>
      <c r="L3990" s="45"/>
      <c r="M3990" s="45"/>
      <c r="N3990" s="45"/>
      <c r="O3990" s="45"/>
      <c r="P3990" s="45"/>
      <c r="Q3990" s="45"/>
      <c r="R3990" s="45"/>
      <c r="AO3990" s="34"/>
      <c r="AP3990" s="34"/>
      <c r="AQ3990" s="34"/>
      <c r="AR3990" s="34"/>
    </row>
    <row r="3991" spans="10:44" x14ac:dyDescent="0.25">
      <c r="J3991" s="45"/>
      <c r="K3991" s="45"/>
      <c r="L3991" s="45"/>
      <c r="M3991" s="45"/>
      <c r="N3991" s="45"/>
      <c r="O3991" s="45"/>
      <c r="P3991" s="45"/>
      <c r="Q3991" s="45"/>
      <c r="R3991" s="45"/>
      <c r="AO3991" s="34"/>
      <c r="AP3991" s="34"/>
      <c r="AQ3991" s="34"/>
      <c r="AR3991" s="34"/>
    </row>
    <row r="3992" spans="10:44" x14ac:dyDescent="0.25">
      <c r="J3992" s="45"/>
      <c r="K3992" s="45"/>
      <c r="L3992" s="45"/>
      <c r="M3992" s="45"/>
      <c r="N3992" s="45"/>
      <c r="O3992" s="45"/>
      <c r="P3992" s="45"/>
      <c r="Q3992" s="45"/>
      <c r="R3992" s="45"/>
      <c r="AO3992" s="34"/>
      <c r="AP3992" s="34"/>
      <c r="AQ3992" s="34"/>
      <c r="AR3992" s="34"/>
    </row>
    <row r="3993" spans="10:44" x14ac:dyDescent="0.25">
      <c r="J3993" s="45"/>
      <c r="K3993" s="45"/>
      <c r="L3993" s="45"/>
      <c r="M3993" s="45"/>
      <c r="N3993" s="45"/>
      <c r="O3993" s="45"/>
      <c r="P3993" s="45"/>
      <c r="Q3993" s="45"/>
      <c r="R3993" s="45"/>
      <c r="AO3993" s="34"/>
      <c r="AP3993" s="34"/>
      <c r="AQ3993" s="34"/>
      <c r="AR3993" s="34"/>
    </row>
    <row r="3994" spans="10:44" x14ac:dyDescent="0.25">
      <c r="J3994" s="45"/>
      <c r="K3994" s="45"/>
      <c r="L3994" s="45"/>
      <c r="M3994" s="45"/>
      <c r="N3994" s="45"/>
      <c r="O3994" s="45"/>
      <c r="P3994" s="45"/>
      <c r="Q3994" s="45"/>
      <c r="R3994" s="45"/>
      <c r="AO3994" s="34"/>
      <c r="AP3994" s="34"/>
      <c r="AQ3994" s="34"/>
      <c r="AR3994" s="34"/>
    </row>
    <row r="3995" spans="10:44" x14ac:dyDescent="0.25">
      <c r="J3995" s="45"/>
      <c r="K3995" s="45"/>
      <c r="L3995" s="45"/>
      <c r="M3995" s="45"/>
      <c r="N3995" s="45"/>
      <c r="O3995" s="45"/>
      <c r="P3995" s="45"/>
      <c r="Q3995" s="45"/>
      <c r="R3995" s="45"/>
      <c r="AO3995" s="34"/>
      <c r="AP3995" s="34"/>
      <c r="AQ3995" s="34"/>
      <c r="AR3995" s="34"/>
    </row>
    <row r="3996" spans="10:44" x14ac:dyDescent="0.25">
      <c r="J3996" s="45"/>
      <c r="K3996" s="45"/>
      <c r="L3996" s="45"/>
      <c r="M3996" s="45"/>
      <c r="N3996" s="45"/>
      <c r="O3996" s="45"/>
      <c r="P3996" s="45"/>
      <c r="Q3996" s="45"/>
      <c r="R3996" s="45"/>
      <c r="AO3996" s="34"/>
      <c r="AP3996" s="34"/>
      <c r="AQ3996" s="34"/>
      <c r="AR3996" s="34"/>
    </row>
    <row r="3997" spans="10:44" x14ac:dyDescent="0.25">
      <c r="J3997" s="45"/>
      <c r="K3997" s="45"/>
      <c r="L3997" s="45"/>
      <c r="M3997" s="45"/>
      <c r="N3997" s="45"/>
      <c r="O3997" s="45"/>
      <c r="P3997" s="45"/>
      <c r="Q3997" s="45"/>
      <c r="R3997" s="45"/>
      <c r="AO3997" s="34"/>
      <c r="AP3997" s="34"/>
      <c r="AQ3997" s="34"/>
      <c r="AR3997" s="34"/>
    </row>
    <row r="3998" spans="10:44" x14ac:dyDescent="0.25">
      <c r="J3998" s="45"/>
      <c r="K3998" s="45"/>
      <c r="L3998" s="45"/>
      <c r="M3998" s="45"/>
      <c r="N3998" s="45"/>
      <c r="O3998" s="45"/>
      <c r="P3998" s="45"/>
      <c r="Q3998" s="45"/>
      <c r="R3998" s="45"/>
      <c r="AO3998" s="34"/>
      <c r="AP3998" s="34"/>
      <c r="AQ3998" s="34"/>
      <c r="AR3998" s="34"/>
    </row>
    <row r="3999" spans="10:44" x14ac:dyDescent="0.25">
      <c r="J3999" s="45"/>
      <c r="K3999" s="45"/>
      <c r="L3999" s="45"/>
      <c r="M3999" s="45"/>
      <c r="N3999" s="45"/>
      <c r="O3999" s="45"/>
      <c r="P3999" s="45"/>
      <c r="Q3999" s="45"/>
      <c r="R3999" s="45"/>
      <c r="AO3999" s="34"/>
      <c r="AP3999" s="34"/>
      <c r="AQ3999" s="34"/>
      <c r="AR3999" s="34"/>
    </row>
    <row r="4000" spans="10:44" x14ac:dyDescent="0.25">
      <c r="J4000" s="45"/>
      <c r="K4000" s="45"/>
      <c r="L4000" s="45"/>
      <c r="M4000" s="45"/>
      <c r="N4000" s="45"/>
      <c r="O4000" s="45"/>
      <c r="P4000" s="45"/>
      <c r="Q4000" s="45"/>
      <c r="R4000" s="45"/>
      <c r="AO4000" s="34"/>
      <c r="AP4000" s="34"/>
      <c r="AQ4000" s="34"/>
      <c r="AR4000" s="34"/>
    </row>
    <row r="4001" spans="10:44" x14ac:dyDescent="0.25">
      <c r="J4001" s="45"/>
      <c r="K4001" s="45"/>
      <c r="L4001" s="45"/>
      <c r="M4001" s="45"/>
      <c r="N4001" s="45"/>
      <c r="O4001" s="45"/>
      <c r="P4001" s="45"/>
      <c r="Q4001" s="45"/>
      <c r="R4001" s="45"/>
      <c r="AO4001" s="34"/>
      <c r="AP4001" s="34"/>
      <c r="AQ4001" s="34"/>
      <c r="AR4001" s="34"/>
    </row>
    <row r="4002" spans="10:44" x14ac:dyDescent="0.25">
      <c r="J4002" s="45"/>
      <c r="K4002" s="45"/>
      <c r="L4002" s="45"/>
      <c r="M4002" s="45"/>
      <c r="N4002" s="45"/>
      <c r="O4002" s="45"/>
      <c r="P4002" s="45"/>
      <c r="Q4002" s="45"/>
      <c r="R4002" s="45"/>
      <c r="AO4002" s="34"/>
      <c r="AP4002" s="34"/>
      <c r="AQ4002" s="34"/>
      <c r="AR4002" s="34"/>
    </row>
    <row r="4003" spans="10:44" x14ac:dyDescent="0.25">
      <c r="J4003" s="45"/>
      <c r="K4003" s="45"/>
      <c r="L4003" s="45"/>
      <c r="M4003" s="45"/>
      <c r="N4003" s="45"/>
      <c r="O4003" s="45"/>
      <c r="P4003" s="45"/>
      <c r="Q4003" s="45"/>
      <c r="R4003" s="45"/>
      <c r="AO4003" s="34"/>
      <c r="AP4003" s="34"/>
      <c r="AQ4003" s="34"/>
      <c r="AR4003" s="34"/>
    </row>
    <row r="4004" spans="10:44" x14ac:dyDescent="0.25">
      <c r="J4004" s="45"/>
      <c r="K4004" s="45"/>
      <c r="L4004" s="45"/>
      <c r="M4004" s="45"/>
      <c r="N4004" s="45"/>
      <c r="O4004" s="45"/>
      <c r="P4004" s="45"/>
      <c r="Q4004" s="45"/>
      <c r="R4004" s="45"/>
      <c r="AO4004" s="34"/>
      <c r="AP4004" s="34"/>
      <c r="AQ4004" s="34"/>
      <c r="AR4004" s="34"/>
    </row>
    <row r="4005" spans="10:44" x14ac:dyDescent="0.25">
      <c r="J4005" s="45"/>
      <c r="K4005" s="45"/>
      <c r="L4005" s="45"/>
      <c r="M4005" s="45"/>
      <c r="N4005" s="45"/>
      <c r="O4005" s="45"/>
      <c r="P4005" s="45"/>
      <c r="Q4005" s="45"/>
      <c r="R4005" s="45"/>
      <c r="AO4005" s="34"/>
      <c r="AP4005" s="34"/>
      <c r="AQ4005" s="34"/>
      <c r="AR4005" s="34"/>
    </row>
    <row r="4006" spans="10:44" x14ac:dyDescent="0.25">
      <c r="J4006" s="45"/>
      <c r="K4006" s="45"/>
      <c r="L4006" s="45"/>
      <c r="M4006" s="45"/>
      <c r="N4006" s="45"/>
      <c r="O4006" s="45"/>
      <c r="P4006" s="45"/>
      <c r="Q4006" s="45"/>
      <c r="R4006" s="45"/>
      <c r="AO4006" s="34"/>
      <c r="AP4006" s="34"/>
      <c r="AQ4006" s="34"/>
      <c r="AR4006" s="34"/>
    </row>
    <row r="4007" spans="10:44" x14ac:dyDescent="0.25">
      <c r="J4007" s="45"/>
      <c r="K4007" s="45"/>
      <c r="L4007" s="45"/>
      <c r="M4007" s="45"/>
      <c r="N4007" s="45"/>
      <c r="O4007" s="45"/>
      <c r="P4007" s="45"/>
      <c r="Q4007" s="45"/>
      <c r="R4007" s="45"/>
      <c r="AO4007" s="34"/>
      <c r="AP4007" s="34"/>
      <c r="AQ4007" s="34"/>
      <c r="AR4007" s="34"/>
    </row>
    <row r="4008" spans="10:44" x14ac:dyDescent="0.25">
      <c r="J4008" s="45"/>
      <c r="K4008" s="45"/>
      <c r="L4008" s="45"/>
      <c r="M4008" s="45"/>
      <c r="N4008" s="45"/>
      <c r="O4008" s="45"/>
      <c r="P4008" s="45"/>
      <c r="Q4008" s="45"/>
      <c r="R4008" s="45"/>
      <c r="AO4008" s="34"/>
      <c r="AP4008" s="34"/>
      <c r="AQ4008" s="34"/>
      <c r="AR4008" s="34"/>
    </row>
    <row r="4009" spans="10:44" x14ac:dyDescent="0.25">
      <c r="J4009" s="45"/>
      <c r="K4009" s="45"/>
      <c r="L4009" s="45"/>
      <c r="M4009" s="45"/>
      <c r="N4009" s="45"/>
      <c r="O4009" s="45"/>
      <c r="P4009" s="45"/>
      <c r="Q4009" s="45"/>
      <c r="R4009" s="45"/>
      <c r="AO4009" s="34"/>
      <c r="AP4009" s="34"/>
      <c r="AQ4009" s="34"/>
      <c r="AR4009" s="34"/>
    </row>
    <row r="4010" spans="10:44" x14ac:dyDescent="0.25">
      <c r="J4010" s="45"/>
      <c r="K4010" s="45"/>
      <c r="L4010" s="45"/>
      <c r="M4010" s="45"/>
      <c r="N4010" s="45"/>
      <c r="O4010" s="45"/>
      <c r="P4010" s="45"/>
      <c r="Q4010" s="45"/>
      <c r="R4010" s="45"/>
      <c r="AO4010" s="34"/>
      <c r="AP4010" s="34"/>
      <c r="AQ4010" s="34"/>
      <c r="AR4010" s="34"/>
    </row>
    <row r="4011" spans="10:44" x14ac:dyDescent="0.25">
      <c r="J4011" s="45"/>
      <c r="K4011" s="45"/>
      <c r="L4011" s="45"/>
      <c r="M4011" s="45"/>
      <c r="N4011" s="45"/>
      <c r="O4011" s="45"/>
      <c r="P4011" s="45"/>
      <c r="Q4011" s="45"/>
      <c r="R4011" s="45"/>
      <c r="AO4011" s="34"/>
      <c r="AP4011" s="34"/>
      <c r="AQ4011" s="34"/>
      <c r="AR4011" s="34"/>
    </row>
    <row r="4012" spans="10:44" x14ac:dyDescent="0.25">
      <c r="J4012" s="45"/>
      <c r="K4012" s="45"/>
      <c r="L4012" s="45"/>
      <c r="M4012" s="45"/>
      <c r="N4012" s="45"/>
      <c r="O4012" s="45"/>
      <c r="P4012" s="45"/>
      <c r="Q4012" s="45"/>
      <c r="R4012" s="45"/>
      <c r="AO4012" s="34"/>
      <c r="AP4012" s="34"/>
      <c r="AQ4012" s="34"/>
      <c r="AR4012" s="34"/>
    </row>
    <row r="4013" spans="10:44" x14ac:dyDescent="0.25">
      <c r="J4013" s="45"/>
      <c r="K4013" s="45"/>
      <c r="L4013" s="45"/>
      <c r="M4013" s="45"/>
      <c r="N4013" s="45"/>
      <c r="O4013" s="45"/>
      <c r="P4013" s="45"/>
      <c r="Q4013" s="45"/>
      <c r="R4013" s="45"/>
      <c r="AO4013" s="34"/>
      <c r="AP4013" s="34"/>
      <c r="AQ4013" s="34"/>
      <c r="AR4013" s="34"/>
    </row>
    <row r="4014" spans="10:44" x14ac:dyDescent="0.25">
      <c r="J4014" s="45"/>
      <c r="K4014" s="45"/>
      <c r="L4014" s="45"/>
      <c r="M4014" s="45"/>
      <c r="N4014" s="45"/>
      <c r="O4014" s="45"/>
      <c r="P4014" s="45"/>
      <c r="Q4014" s="45"/>
      <c r="R4014" s="45"/>
      <c r="AO4014" s="34"/>
      <c r="AP4014" s="34"/>
      <c r="AQ4014" s="34"/>
      <c r="AR4014" s="34"/>
    </row>
    <row r="4015" spans="10:44" x14ac:dyDescent="0.25">
      <c r="J4015" s="45"/>
      <c r="K4015" s="45"/>
      <c r="L4015" s="45"/>
      <c r="M4015" s="45"/>
      <c r="N4015" s="45"/>
      <c r="O4015" s="45"/>
      <c r="P4015" s="45"/>
      <c r="Q4015" s="45"/>
      <c r="R4015" s="45"/>
      <c r="AO4015" s="34"/>
      <c r="AP4015" s="34"/>
      <c r="AQ4015" s="34"/>
      <c r="AR4015" s="34"/>
    </row>
    <row r="4016" spans="10:44" x14ac:dyDescent="0.25">
      <c r="J4016" s="45"/>
      <c r="K4016" s="45"/>
      <c r="L4016" s="45"/>
      <c r="M4016" s="45"/>
      <c r="N4016" s="45"/>
      <c r="O4016" s="45"/>
      <c r="P4016" s="45"/>
      <c r="Q4016" s="45"/>
      <c r="R4016" s="45"/>
      <c r="AO4016" s="34"/>
      <c r="AP4016" s="34"/>
      <c r="AQ4016" s="34"/>
      <c r="AR4016" s="34"/>
    </row>
    <row r="4017" spans="10:44" x14ac:dyDescent="0.25">
      <c r="J4017" s="45"/>
      <c r="K4017" s="45"/>
      <c r="L4017" s="45"/>
      <c r="M4017" s="45"/>
      <c r="N4017" s="45"/>
      <c r="O4017" s="45"/>
      <c r="P4017" s="45"/>
      <c r="Q4017" s="45"/>
      <c r="R4017" s="45"/>
      <c r="AO4017" s="34"/>
      <c r="AP4017" s="34"/>
      <c r="AQ4017" s="34"/>
      <c r="AR4017" s="34"/>
    </row>
    <row r="4018" spans="10:44" x14ac:dyDescent="0.25">
      <c r="J4018" s="45"/>
      <c r="K4018" s="45"/>
      <c r="L4018" s="45"/>
      <c r="M4018" s="45"/>
      <c r="N4018" s="45"/>
      <c r="O4018" s="45"/>
      <c r="P4018" s="45"/>
      <c r="Q4018" s="45"/>
      <c r="R4018" s="45"/>
      <c r="AO4018" s="34"/>
      <c r="AP4018" s="34"/>
      <c r="AQ4018" s="34"/>
      <c r="AR4018" s="34"/>
    </row>
    <row r="4019" spans="10:44" x14ac:dyDescent="0.25">
      <c r="J4019" s="45"/>
      <c r="K4019" s="45"/>
      <c r="L4019" s="45"/>
      <c r="M4019" s="45"/>
      <c r="N4019" s="45"/>
      <c r="O4019" s="45"/>
      <c r="P4019" s="45"/>
      <c r="Q4019" s="45"/>
      <c r="R4019" s="45"/>
      <c r="AO4019" s="34"/>
      <c r="AP4019" s="34"/>
      <c r="AQ4019" s="34"/>
      <c r="AR4019" s="34"/>
    </row>
    <row r="4020" spans="10:44" x14ac:dyDescent="0.25">
      <c r="J4020" s="45"/>
      <c r="K4020" s="45"/>
      <c r="L4020" s="45"/>
      <c r="M4020" s="45"/>
      <c r="N4020" s="45"/>
      <c r="O4020" s="45"/>
      <c r="P4020" s="45"/>
      <c r="Q4020" s="45"/>
      <c r="R4020" s="45"/>
      <c r="AO4020" s="34"/>
      <c r="AP4020" s="34"/>
      <c r="AQ4020" s="34"/>
      <c r="AR4020" s="34"/>
    </row>
    <row r="4021" spans="10:44" x14ac:dyDescent="0.25">
      <c r="J4021" s="45"/>
      <c r="K4021" s="45"/>
      <c r="L4021" s="45"/>
      <c r="M4021" s="45"/>
      <c r="N4021" s="45"/>
      <c r="O4021" s="45"/>
      <c r="P4021" s="45"/>
      <c r="Q4021" s="45"/>
      <c r="R4021" s="45"/>
      <c r="AO4021" s="34"/>
      <c r="AP4021" s="34"/>
      <c r="AQ4021" s="34"/>
      <c r="AR4021" s="34"/>
    </row>
    <row r="4022" spans="10:44" x14ac:dyDescent="0.25">
      <c r="J4022" s="45"/>
      <c r="K4022" s="45"/>
      <c r="L4022" s="45"/>
      <c r="M4022" s="45"/>
      <c r="N4022" s="45"/>
      <c r="O4022" s="45"/>
      <c r="P4022" s="45"/>
      <c r="Q4022" s="45"/>
      <c r="R4022" s="45"/>
      <c r="AO4022" s="34"/>
      <c r="AP4022" s="34"/>
      <c r="AQ4022" s="34"/>
      <c r="AR4022" s="34"/>
    </row>
    <row r="4023" spans="10:44" x14ac:dyDescent="0.25">
      <c r="J4023" s="45"/>
      <c r="K4023" s="45"/>
      <c r="L4023" s="45"/>
      <c r="M4023" s="45"/>
      <c r="N4023" s="45"/>
      <c r="O4023" s="45"/>
      <c r="P4023" s="45"/>
      <c r="Q4023" s="45"/>
      <c r="R4023" s="45"/>
      <c r="AO4023" s="34"/>
      <c r="AP4023" s="34"/>
      <c r="AQ4023" s="34"/>
      <c r="AR4023" s="34"/>
    </row>
    <row r="4024" spans="10:44" x14ac:dyDescent="0.25">
      <c r="J4024" s="45"/>
      <c r="K4024" s="45"/>
      <c r="L4024" s="45"/>
      <c r="M4024" s="45"/>
      <c r="N4024" s="45"/>
      <c r="O4024" s="45"/>
      <c r="P4024" s="45"/>
      <c r="Q4024" s="45"/>
      <c r="R4024" s="45"/>
      <c r="AO4024" s="34"/>
      <c r="AP4024" s="34"/>
      <c r="AQ4024" s="34"/>
      <c r="AR4024" s="34"/>
    </row>
    <row r="4025" spans="10:44" x14ac:dyDescent="0.25">
      <c r="J4025" s="45"/>
      <c r="K4025" s="45"/>
      <c r="L4025" s="45"/>
      <c r="M4025" s="45"/>
      <c r="N4025" s="45"/>
      <c r="O4025" s="45"/>
      <c r="P4025" s="45"/>
      <c r="Q4025" s="45"/>
      <c r="R4025" s="45"/>
      <c r="AO4025" s="34"/>
      <c r="AP4025" s="34"/>
      <c r="AQ4025" s="34"/>
      <c r="AR4025" s="34"/>
    </row>
    <row r="4026" spans="10:44" x14ac:dyDescent="0.25">
      <c r="J4026" s="45"/>
      <c r="K4026" s="45"/>
      <c r="L4026" s="45"/>
      <c r="M4026" s="45"/>
      <c r="N4026" s="45"/>
      <c r="O4026" s="45"/>
      <c r="P4026" s="45"/>
      <c r="Q4026" s="45"/>
      <c r="R4026" s="45"/>
      <c r="AO4026" s="34"/>
      <c r="AP4026" s="34"/>
      <c r="AQ4026" s="34"/>
      <c r="AR4026" s="34"/>
    </row>
    <row r="4027" spans="10:44" x14ac:dyDescent="0.25">
      <c r="J4027" s="45"/>
      <c r="K4027" s="45"/>
      <c r="L4027" s="45"/>
      <c r="M4027" s="45"/>
      <c r="N4027" s="45"/>
      <c r="O4027" s="45"/>
      <c r="P4027" s="45"/>
      <c r="Q4027" s="45"/>
      <c r="R4027" s="45"/>
      <c r="AO4027" s="34"/>
      <c r="AP4027" s="34"/>
      <c r="AQ4027" s="34"/>
      <c r="AR4027" s="34"/>
    </row>
    <row r="4028" spans="10:44" x14ac:dyDescent="0.25">
      <c r="J4028" s="45"/>
      <c r="K4028" s="45"/>
      <c r="L4028" s="45"/>
      <c r="M4028" s="45"/>
      <c r="N4028" s="45"/>
      <c r="O4028" s="45"/>
      <c r="P4028" s="45"/>
      <c r="Q4028" s="45"/>
      <c r="R4028" s="45"/>
      <c r="AO4028" s="34"/>
      <c r="AP4028" s="34"/>
      <c r="AQ4028" s="34"/>
      <c r="AR4028" s="34"/>
    </row>
    <row r="4029" spans="10:44" x14ac:dyDescent="0.25">
      <c r="J4029" s="45"/>
      <c r="K4029" s="45"/>
      <c r="L4029" s="45"/>
      <c r="M4029" s="45"/>
      <c r="N4029" s="45"/>
      <c r="O4029" s="45"/>
      <c r="P4029" s="45"/>
      <c r="Q4029" s="45"/>
      <c r="R4029" s="45"/>
      <c r="AO4029" s="34"/>
      <c r="AP4029" s="34"/>
      <c r="AQ4029" s="34"/>
      <c r="AR4029" s="34"/>
    </row>
    <row r="4030" spans="10:44" x14ac:dyDescent="0.25">
      <c r="J4030" s="45"/>
      <c r="K4030" s="45"/>
      <c r="L4030" s="45"/>
      <c r="M4030" s="45"/>
      <c r="N4030" s="45"/>
      <c r="O4030" s="45"/>
      <c r="P4030" s="45"/>
      <c r="Q4030" s="45"/>
      <c r="R4030" s="45"/>
      <c r="AO4030" s="34"/>
      <c r="AP4030" s="34"/>
      <c r="AQ4030" s="34"/>
      <c r="AR4030" s="34"/>
    </row>
    <row r="4031" spans="10:44" x14ac:dyDescent="0.25">
      <c r="J4031" s="45"/>
      <c r="K4031" s="45"/>
      <c r="L4031" s="45"/>
      <c r="M4031" s="45"/>
      <c r="N4031" s="45"/>
      <c r="O4031" s="45"/>
      <c r="P4031" s="45"/>
      <c r="Q4031" s="45"/>
      <c r="R4031" s="45"/>
      <c r="AO4031" s="34"/>
      <c r="AP4031" s="34"/>
      <c r="AQ4031" s="34"/>
      <c r="AR4031" s="34"/>
    </row>
    <row r="4032" spans="10:44" x14ac:dyDescent="0.25">
      <c r="J4032" s="45"/>
      <c r="K4032" s="45"/>
      <c r="L4032" s="45"/>
      <c r="M4032" s="45"/>
      <c r="N4032" s="45"/>
      <c r="O4032" s="45"/>
      <c r="P4032" s="45"/>
      <c r="Q4032" s="45"/>
      <c r="R4032" s="45"/>
      <c r="AO4032" s="34"/>
      <c r="AP4032" s="34"/>
      <c r="AQ4032" s="34"/>
      <c r="AR4032" s="34"/>
    </row>
    <row r="4033" spans="10:44" x14ac:dyDescent="0.25">
      <c r="J4033" s="45"/>
      <c r="K4033" s="45"/>
      <c r="L4033" s="45"/>
      <c r="M4033" s="45"/>
      <c r="N4033" s="45"/>
      <c r="O4033" s="45"/>
      <c r="P4033" s="45"/>
      <c r="Q4033" s="45"/>
      <c r="R4033" s="45"/>
      <c r="AO4033" s="34"/>
      <c r="AP4033" s="34"/>
      <c r="AQ4033" s="34"/>
      <c r="AR4033" s="34"/>
    </row>
    <row r="4034" spans="10:44" x14ac:dyDescent="0.25">
      <c r="J4034" s="45"/>
      <c r="K4034" s="45"/>
      <c r="L4034" s="45"/>
      <c r="M4034" s="45"/>
      <c r="N4034" s="45"/>
      <c r="O4034" s="45"/>
      <c r="P4034" s="45"/>
      <c r="Q4034" s="45"/>
      <c r="R4034" s="45"/>
      <c r="AO4034" s="34"/>
      <c r="AP4034" s="34"/>
      <c r="AQ4034" s="34"/>
      <c r="AR4034" s="34"/>
    </row>
    <row r="4035" spans="10:44" x14ac:dyDescent="0.25">
      <c r="J4035" s="45"/>
      <c r="K4035" s="45"/>
      <c r="L4035" s="45"/>
      <c r="M4035" s="45"/>
      <c r="N4035" s="45"/>
      <c r="O4035" s="45"/>
      <c r="P4035" s="45"/>
      <c r="Q4035" s="45"/>
      <c r="R4035" s="45"/>
      <c r="AO4035" s="34"/>
      <c r="AP4035" s="34"/>
      <c r="AQ4035" s="34"/>
      <c r="AR4035" s="34"/>
    </row>
    <row r="4036" spans="10:44" x14ac:dyDescent="0.25">
      <c r="J4036" s="45"/>
      <c r="K4036" s="45"/>
      <c r="L4036" s="45"/>
      <c r="M4036" s="45"/>
      <c r="N4036" s="45"/>
      <c r="O4036" s="45"/>
      <c r="P4036" s="45"/>
      <c r="Q4036" s="45"/>
      <c r="R4036" s="45"/>
      <c r="AO4036" s="34"/>
      <c r="AP4036" s="34"/>
      <c r="AQ4036" s="34"/>
      <c r="AR4036" s="34"/>
    </row>
    <row r="4037" spans="10:44" x14ac:dyDescent="0.25">
      <c r="J4037" s="45"/>
      <c r="K4037" s="45"/>
      <c r="L4037" s="45"/>
      <c r="M4037" s="45"/>
      <c r="N4037" s="45"/>
      <c r="O4037" s="45"/>
      <c r="P4037" s="45"/>
      <c r="Q4037" s="45"/>
      <c r="R4037" s="45"/>
      <c r="AO4037" s="34"/>
      <c r="AP4037" s="34"/>
      <c r="AQ4037" s="34"/>
      <c r="AR4037" s="34"/>
    </row>
    <row r="4038" spans="10:44" x14ac:dyDescent="0.25">
      <c r="J4038" s="45"/>
      <c r="K4038" s="45"/>
      <c r="L4038" s="45"/>
      <c r="M4038" s="45"/>
      <c r="N4038" s="45"/>
      <c r="O4038" s="45"/>
      <c r="P4038" s="45"/>
      <c r="Q4038" s="45"/>
      <c r="R4038" s="45"/>
      <c r="AO4038" s="34"/>
      <c r="AP4038" s="34"/>
      <c r="AQ4038" s="34"/>
      <c r="AR4038" s="34"/>
    </row>
    <row r="4039" spans="10:44" x14ac:dyDescent="0.25">
      <c r="J4039" s="45"/>
      <c r="K4039" s="45"/>
      <c r="L4039" s="45"/>
      <c r="M4039" s="45"/>
      <c r="N4039" s="45"/>
      <c r="O4039" s="45"/>
      <c r="P4039" s="45"/>
      <c r="Q4039" s="45"/>
      <c r="R4039" s="45"/>
      <c r="AO4039" s="34"/>
      <c r="AP4039" s="34"/>
      <c r="AQ4039" s="34"/>
      <c r="AR4039" s="34"/>
    </row>
    <row r="4040" spans="10:44" x14ac:dyDescent="0.25">
      <c r="J4040" s="45"/>
      <c r="K4040" s="45"/>
      <c r="L4040" s="45"/>
      <c r="M4040" s="45"/>
      <c r="N4040" s="45"/>
      <c r="O4040" s="45"/>
      <c r="P4040" s="45"/>
      <c r="Q4040" s="45"/>
      <c r="R4040" s="45"/>
      <c r="AO4040" s="34"/>
      <c r="AP4040" s="34"/>
      <c r="AQ4040" s="34"/>
      <c r="AR4040" s="34"/>
    </row>
    <row r="4041" spans="10:44" x14ac:dyDescent="0.25">
      <c r="J4041" s="45"/>
      <c r="K4041" s="45"/>
      <c r="L4041" s="45"/>
      <c r="M4041" s="45"/>
      <c r="N4041" s="45"/>
      <c r="O4041" s="45"/>
      <c r="P4041" s="45"/>
      <c r="Q4041" s="45"/>
      <c r="R4041" s="45"/>
      <c r="AO4041" s="34"/>
      <c r="AP4041" s="34"/>
      <c r="AQ4041" s="34"/>
      <c r="AR4041" s="34"/>
    </row>
    <row r="4042" spans="10:44" x14ac:dyDescent="0.25">
      <c r="J4042" s="45"/>
      <c r="K4042" s="45"/>
      <c r="L4042" s="45"/>
      <c r="M4042" s="45"/>
      <c r="N4042" s="45"/>
      <c r="O4042" s="45"/>
      <c r="P4042" s="45"/>
      <c r="Q4042" s="45"/>
      <c r="R4042" s="45"/>
      <c r="AO4042" s="34"/>
      <c r="AP4042" s="34"/>
      <c r="AQ4042" s="34"/>
      <c r="AR4042" s="34"/>
    </row>
    <row r="4043" spans="10:44" x14ac:dyDescent="0.25">
      <c r="J4043" s="45"/>
      <c r="K4043" s="45"/>
      <c r="L4043" s="45"/>
      <c r="M4043" s="45"/>
      <c r="N4043" s="45"/>
      <c r="O4043" s="45"/>
      <c r="P4043" s="45"/>
      <c r="Q4043" s="45"/>
      <c r="R4043" s="45"/>
      <c r="AO4043" s="34"/>
      <c r="AP4043" s="34"/>
      <c r="AQ4043" s="34"/>
      <c r="AR4043" s="34"/>
    </row>
    <row r="4044" spans="10:44" x14ac:dyDescent="0.25">
      <c r="J4044" s="45"/>
      <c r="K4044" s="45"/>
      <c r="L4044" s="45"/>
      <c r="M4044" s="45"/>
      <c r="N4044" s="45"/>
      <c r="O4044" s="45"/>
      <c r="P4044" s="45"/>
      <c r="Q4044" s="45"/>
      <c r="R4044" s="45"/>
      <c r="AO4044" s="34"/>
      <c r="AP4044" s="34"/>
      <c r="AQ4044" s="34"/>
      <c r="AR4044" s="34"/>
    </row>
    <row r="4045" spans="10:44" x14ac:dyDescent="0.25">
      <c r="J4045" s="45"/>
      <c r="K4045" s="45"/>
      <c r="L4045" s="45"/>
      <c r="M4045" s="45"/>
      <c r="N4045" s="45"/>
      <c r="O4045" s="45"/>
      <c r="P4045" s="45"/>
      <c r="Q4045" s="45"/>
      <c r="R4045" s="45"/>
      <c r="AO4045" s="34"/>
      <c r="AP4045" s="34"/>
      <c r="AQ4045" s="34"/>
      <c r="AR4045" s="34"/>
    </row>
    <row r="4046" spans="10:44" x14ac:dyDescent="0.25">
      <c r="J4046" s="45"/>
      <c r="K4046" s="45"/>
      <c r="L4046" s="45"/>
      <c r="M4046" s="45"/>
      <c r="N4046" s="45"/>
      <c r="O4046" s="45"/>
      <c r="P4046" s="45"/>
      <c r="Q4046" s="45"/>
      <c r="R4046" s="45"/>
      <c r="AO4046" s="34"/>
      <c r="AP4046" s="34"/>
      <c r="AQ4046" s="34"/>
      <c r="AR4046" s="34"/>
    </row>
    <row r="4047" spans="10:44" x14ac:dyDescent="0.25">
      <c r="J4047" s="45"/>
      <c r="K4047" s="45"/>
      <c r="L4047" s="45"/>
      <c r="M4047" s="45"/>
      <c r="N4047" s="45"/>
      <c r="O4047" s="45"/>
      <c r="P4047" s="45"/>
      <c r="Q4047" s="45"/>
      <c r="R4047" s="45"/>
      <c r="AO4047" s="34"/>
      <c r="AP4047" s="34"/>
      <c r="AQ4047" s="34"/>
      <c r="AR4047" s="34"/>
    </row>
    <row r="4048" spans="10:44" x14ac:dyDescent="0.25">
      <c r="J4048" s="45"/>
      <c r="K4048" s="45"/>
      <c r="L4048" s="45"/>
      <c r="M4048" s="45"/>
      <c r="N4048" s="45"/>
      <c r="O4048" s="45"/>
      <c r="P4048" s="45"/>
      <c r="Q4048" s="45"/>
      <c r="R4048" s="45"/>
      <c r="AO4048" s="34"/>
      <c r="AP4048" s="34"/>
      <c r="AQ4048" s="34"/>
      <c r="AR4048" s="34"/>
    </row>
    <row r="4049" spans="10:44" x14ac:dyDescent="0.25">
      <c r="J4049" s="45"/>
      <c r="K4049" s="45"/>
      <c r="L4049" s="45"/>
      <c r="M4049" s="45"/>
      <c r="N4049" s="45"/>
      <c r="O4049" s="45"/>
      <c r="P4049" s="45"/>
      <c r="Q4049" s="45"/>
      <c r="R4049" s="45"/>
      <c r="AO4049" s="34"/>
      <c r="AP4049" s="34"/>
      <c r="AQ4049" s="34"/>
      <c r="AR4049" s="34"/>
    </row>
    <row r="4050" spans="10:44" x14ac:dyDescent="0.25">
      <c r="J4050" s="45"/>
      <c r="K4050" s="45"/>
      <c r="L4050" s="45"/>
      <c r="M4050" s="45"/>
      <c r="N4050" s="45"/>
      <c r="O4050" s="45"/>
      <c r="P4050" s="45"/>
      <c r="Q4050" s="45"/>
      <c r="R4050" s="45"/>
      <c r="AO4050" s="34"/>
      <c r="AP4050" s="34"/>
      <c r="AQ4050" s="34"/>
      <c r="AR4050" s="34"/>
    </row>
    <row r="4051" spans="10:44" x14ac:dyDescent="0.25">
      <c r="J4051" s="45"/>
      <c r="K4051" s="45"/>
      <c r="L4051" s="45"/>
      <c r="M4051" s="45"/>
      <c r="N4051" s="45"/>
      <c r="O4051" s="45"/>
      <c r="P4051" s="45"/>
      <c r="Q4051" s="45"/>
      <c r="R4051" s="45"/>
      <c r="AO4051" s="34"/>
      <c r="AP4051" s="34"/>
      <c r="AQ4051" s="34"/>
      <c r="AR4051" s="34"/>
    </row>
    <row r="4052" spans="10:44" x14ac:dyDescent="0.25">
      <c r="J4052" s="45"/>
      <c r="K4052" s="45"/>
      <c r="L4052" s="45"/>
      <c r="M4052" s="45"/>
      <c r="N4052" s="45"/>
      <c r="O4052" s="45"/>
      <c r="P4052" s="45"/>
      <c r="Q4052" s="45"/>
      <c r="R4052" s="45"/>
      <c r="AO4052" s="34"/>
      <c r="AP4052" s="34"/>
      <c r="AQ4052" s="34"/>
      <c r="AR4052" s="34"/>
    </row>
    <row r="4053" spans="10:44" x14ac:dyDescent="0.25">
      <c r="J4053" s="45"/>
      <c r="K4053" s="45"/>
      <c r="L4053" s="45"/>
      <c r="M4053" s="45"/>
      <c r="N4053" s="45"/>
      <c r="O4053" s="45"/>
      <c r="P4053" s="45"/>
      <c r="Q4053" s="45"/>
      <c r="R4053" s="45"/>
      <c r="AO4053" s="34"/>
      <c r="AP4053" s="34"/>
      <c r="AQ4053" s="34"/>
      <c r="AR4053" s="34"/>
    </row>
    <row r="4054" spans="10:44" x14ac:dyDescent="0.25">
      <c r="J4054" s="45"/>
      <c r="K4054" s="45"/>
      <c r="L4054" s="45"/>
      <c r="M4054" s="45"/>
      <c r="N4054" s="45"/>
      <c r="O4054" s="45"/>
      <c r="P4054" s="45"/>
      <c r="Q4054" s="45"/>
      <c r="R4054" s="45"/>
      <c r="AO4054" s="34"/>
      <c r="AP4054" s="34"/>
      <c r="AQ4054" s="34"/>
      <c r="AR4054" s="34"/>
    </row>
    <row r="4055" spans="10:44" x14ac:dyDescent="0.25">
      <c r="J4055" s="45"/>
      <c r="K4055" s="45"/>
      <c r="L4055" s="45"/>
      <c r="M4055" s="45"/>
      <c r="N4055" s="45"/>
      <c r="O4055" s="45"/>
      <c r="P4055" s="45"/>
      <c r="Q4055" s="45"/>
      <c r="R4055" s="45"/>
      <c r="AO4055" s="34"/>
      <c r="AP4055" s="34"/>
      <c r="AQ4055" s="34"/>
      <c r="AR4055" s="34"/>
    </row>
    <row r="4056" spans="10:44" x14ac:dyDescent="0.25">
      <c r="J4056" s="45"/>
      <c r="K4056" s="45"/>
      <c r="L4056" s="45"/>
      <c r="M4056" s="45"/>
      <c r="N4056" s="45"/>
      <c r="O4056" s="45"/>
      <c r="P4056" s="45"/>
      <c r="Q4056" s="45"/>
      <c r="R4056" s="45"/>
      <c r="AO4056" s="34"/>
      <c r="AP4056" s="34"/>
      <c r="AQ4056" s="34"/>
      <c r="AR4056" s="34"/>
    </row>
    <row r="4057" spans="10:44" x14ac:dyDescent="0.25">
      <c r="J4057" s="45"/>
      <c r="K4057" s="45"/>
      <c r="L4057" s="45"/>
      <c r="M4057" s="45"/>
      <c r="N4057" s="45"/>
      <c r="O4057" s="45"/>
      <c r="P4057" s="45"/>
      <c r="Q4057" s="45"/>
      <c r="R4057" s="45"/>
      <c r="AO4057" s="34"/>
      <c r="AP4057" s="34"/>
      <c r="AQ4057" s="34"/>
      <c r="AR4057" s="34"/>
    </row>
    <row r="4058" spans="10:44" x14ac:dyDescent="0.25">
      <c r="J4058" s="45"/>
      <c r="K4058" s="45"/>
      <c r="L4058" s="45"/>
      <c r="M4058" s="45"/>
      <c r="N4058" s="45"/>
      <c r="O4058" s="45"/>
      <c r="P4058" s="45"/>
      <c r="Q4058" s="45"/>
      <c r="R4058" s="45"/>
      <c r="AO4058" s="34"/>
      <c r="AP4058" s="34"/>
      <c r="AQ4058" s="34"/>
      <c r="AR4058" s="34"/>
    </row>
    <row r="4059" spans="10:44" x14ac:dyDescent="0.25">
      <c r="J4059" s="45"/>
      <c r="K4059" s="45"/>
      <c r="L4059" s="45"/>
      <c r="M4059" s="45"/>
      <c r="N4059" s="45"/>
      <c r="O4059" s="45"/>
      <c r="P4059" s="45"/>
      <c r="Q4059" s="45"/>
      <c r="R4059" s="45"/>
      <c r="AO4059" s="34"/>
      <c r="AP4059" s="34"/>
      <c r="AQ4059" s="34"/>
      <c r="AR4059" s="34"/>
    </row>
    <row r="4060" spans="10:44" x14ac:dyDescent="0.25">
      <c r="J4060" s="45"/>
      <c r="K4060" s="45"/>
      <c r="L4060" s="45"/>
      <c r="M4060" s="45"/>
      <c r="N4060" s="45"/>
      <c r="O4060" s="45"/>
      <c r="P4060" s="45"/>
      <c r="Q4060" s="45"/>
      <c r="R4060" s="45"/>
      <c r="AO4060" s="34"/>
      <c r="AP4060" s="34"/>
      <c r="AQ4060" s="34"/>
      <c r="AR4060" s="34"/>
    </row>
    <row r="4061" spans="10:44" x14ac:dyDescent="0.25">
      <c r="J4061" s="45"/>
      <c r="K4061" s="45"/>
      <c r="L4061" s="45"/>
      <c r="M4061" s="45"/>
      <c r="N4061" s="45"/>
      <c r="O4061" s="45"/>
      <c r="P4061" s="45"/>
      <c r="Q4061" s="45"/>
      <c r="R4061" s="45"/>
      <c r="AO4061" s="34"/>
      <c r="AP4061" s="34"/>
      <c r="AQ4061" s="34"/>
      <c r="AR4061" s="34"/>
    </row>
    <row r="4062" spans="10:44" x14ac:dyDescent="0.25">
      <c r="J4062" s="45"/>
      <c r="K4062" s="45"/>
      <c r="L4062" s="45"/>
      <c r="M4062" s="45"/>
      <c r="N4062" s="45"/>
      <c r="O4062" s="45"/>
      <c r="P4062" s="45"/>
      <c r="Q4062" s="45"/>
      <c r="R4062" s="45"/>
      <c r="AO4062" s="34"/>
      <c r="AP4062" s="34"/>
      <c r="AQ4062" s="34"/>
      <c r="AR4062" s="34"/>
    </row>
    <row r="4063" spans="10:44" x14ac:dyDescent="0.25">
      <c r="J4063" s="45"/>
      <c r="K4063" s="45"/>
      <c r="L4063" s="45"/>
      <c r="M4063" s="45"/>
      <c r="N4063" s="45"/>
      <c r="O4063" s="45"/>
      <c r="P4063" s="45"/>
      <c r="Q4063" s="45"/>
      <c r="R4063" s="45"/>
      <c r="AO4063" s="34"/>
      <c r="AP4063" s="34"/>
      <c r="AQ4063" s="34"/>
      <c r="AR4063" s="34"/>
    </row>
    <row r="4064" spans="10:44" x14ac:dyDescent="0.25">
      <c r="J4064" s="45"/>
      <c r="K4064" s="45"/>
      <c r="L4064" s="45"/>
      <c r="M4064" s="45"/>
      <c r="N4064" s="45"/>
      <c r="O4064" s="45"/>
      <c r="P4064" s="45"/>
      <c r="Q4064" s="45"/>
      <c r="R4064" s="45"/>
      <c r="AO4064" s="34"/>
      <c r="AP4064" s="34"/>
      <c r="AQ4064" s="34"/>
      <c r="AR4064" s="34"/>
    </row>
    <row r="4065" spans="10:44" x14ac:dyDescent="0.25">
      <c r="J4065" s="45"/>
      <c r="K4065" s="45"/>
      <c r="L4065" s="45"/>
      <c r="M4065" s="45"/>
      <c r="N4065" s="45"/>
      <c r="O4065" s="45"/>
      <c r="P4065" s="45"/>
      <c r="Q4065" s="45"/>
      <c r="R4065" s="45"/>
      <c r="AO4065" s="34"/>
      <c r="AP4065" s="34"/>
      <c r="AQ4065" s="34"/>
      <c r="AR4065" s="34"/>
    </row>
    <row r="4066" spans="10:44" x14ac:dyDescent="0.25">
      <c r="J4066" s="45"/>
      <c r="K4066" s="45"/>
      <c r="L4066" s="45"/>
      <c r="M4066" s="45"/>
      <c r="N4066" s="45"/>
      <c r="O4066" s="45"/>
      <c r="P4066" s="45"/>
      <c r="Q4066" s="45"/>
      <c r="R4066" s="45"/>
      <c r="AO4066" s="34"/>
      <c r="AP4066" s="34"/>
      <c r="AQ4066" s="34"/>
      <c r="AR4066" s="34"/>
    </row>
    <row r="4067" spans="10:44" x14ac:dyDescent="0.25">
      <c r="J4067" s="45"/>
      <c r="K4067" s="45"/>
      <c r="L4067" s="45"/>
      <c r="M4067" s="45"/>
      <c r="N4067" s="45"/>
      <c r="O4067" s="45"/>
      <c r="P4067" s="45"/>
      <c r="Q4067" s="45"/>
      <c r="R4067" s="45"/>
      <c r="AO4067" s="34"/>
      <c r="AP4067" s="34"/>
      <c r="AQ4067" s="34"/>
      <c r="AR4067" s="34"/>
    </row>
    <row r="4068" spans="10:44" x14ac:dyDescent="0.25">
      <c r="J4068" s="45"/>
      <c r="K4068" s="45"/>
      <c r="L4068" s="45"/>
      <c r="M4068" s="45"/>
      <c r="N4068" s="45"/>
      <c r="O4068" s="45"/>
      <c r="P4068" s="45"/>
      <c r="Q4068" s="45"/>
      <c r="R4068" s="45"/>
      <c r="AO4068" s="34"/>
      <c r="AP4068" s="34"/>
      <c r="AQ4068" s="34"/>
      <c r="AR4068" s="34"/>
    </row>
    <row r="4069" spans="10:44" x14ac:dyDescent="0.25">
      <c r="J4069" s="45"/>
      <c r="K4069" s="45"/>
      <c r="L4069" s="45"/>
      <c r="M4069" s="45"/>
      <c r="N4069" s="45"/>
      <c r="O4069" s="45"/>
      <c r="P4069" s="45"/>
      <c r="Q4069" s="45"/>
      <c r="R4069" s="45"/>
      <c r="AO4069" s="34"/>
      <c r="AP4069" s="34"/>
      <c r="AQ4069" s="34"/>
      <c r="AR4069" s="34"/>
    </row>
    <row r="4070" spans="10:44" x14ac:dyDescent="0.25">
      <c r="J4070" s="45"/>
      <c r="K4070" s="45"/>
      <c r="L4070" s="45"/>
      <c r="M4070" s="45"/>
      <c r="N4070" s="45"/>
      <c r="O4070" s="45"/>
      <c r="P4070" s="45"/>
      <c r="Q4070" s="45"/>
      <c r="R4070" s="45"/>
      <c r="AO4070" s="34"/>
      <c r="AP4070" s="34"/>
      <c r="AQ4070" s="34"/>
      <c r="AR4070" s="34"/>
    </row>
    <row r="4071" spans="10:44" x14ac:dyDescent="0.25">
      <c r="J4071" s="45"/>
      <c r="K4071" s="45"/>
      <c r="L4071" s="45"/>
      <c r="M4071" s="45"/>
      <c r="N4071" s="45"/>
      <c r="O4071" s="45"/>
      <c r="P4071" s="45"/>
      <c r="Q4071" s="45"/>
      <c r="R4071" s="45"/>
      <c r="AO4071" s="34"/>
      <c r="AP4071" s="34"/>
      <c r="AQ4071" s="34"/>
      <c r="AR4071" s="34"/>
    </row>
    <row r="4072" spans="10:44" x14ac:dyDescent="0.25">
      <c r="J4072" s="45"/>
      <c r="K4072" s="45"/>
      <c r="L4072" s="45"/>
      <c r="M4072" s="45"/>
      <c r="N4072" s="45"/>
      <c r="O4072" s="45"/>
      <c r="P4072" s="45"/>
      <c r="Q4072" s="45"/>
      <c r="R4072" s="45"/>
      <c r="AO4072" s="34"/>
      <c r="AP4072" s="34"/>
      <c r="AQ4072" s="34"/>
      <c r="AR4072" s="34"/>
    </row>
    <row r="4073" spans="10:44" x14ac:dyDescent="0.25">
      <c r="J4073" s="45"/>
      <c r="K4073" s="45"/>
      <c r="L4073" s="45"/>
      <c r="M4073" s="45"/>
      <c r="N4073" s="45"/>
      <c r="O4073" s="45"/>
      <c r="P4073" s="45"/>
      <c r="Q4073" s="45"/>
      <c r="R4073" s="45"/>
      <c r="AO4073" s="34"/>
      <c r="AP4073" s="34"/>
      <c r="AQ4073" s="34"/>
      <c r="AR4073" s="34"/>
    </row>
    <row r="4074" spans="10:44" x14ac:dyDescent="0.25">
      <c r="J4074" s="45"/>
      <c r="K4074" s="45"/>
      <c r="L4074" s="45"/>
      <c r="M4074" s="45"/>
      <c r="N4074" s="45"/>
      <c r="O4074" s="45"/>
      <c r="P4074" s="45"/>
      <c r="Q4074" s="45"/>
      <c r="R4074" s="45"/>
      <c r="AO4074" s="34"/>
      <c r="AP4074" s="34"/>
      <c r="AQ4074" s="34"/>
      <c r="AR4074" s="34"/>
    </row>
    <row r="4075" spans="10:44" x14ac:dyDescent="0.25">
      <c r="J4075" s="45"/>
      <c r="K4075" s="45"/>
      <c r="L4075" s="45"/>
      <c r="M4075" s="45"/>
      <c r="N4075" s="45"/>
      <c r="O4075" s="45"/>
      <c r="P4075" s="45"/>
      <c r="Q4075" s="45"/>
      <c r="R4075" s="45"/>
      <c r="AO4075" s="34"/>
      <c r="AP4075" s="34"/>
      <c r="AQ4075" s="34"/>
      <c r="AR4075" s="34"/>
    </row>
    <row r="4076" spans="10:44" x14ac:dyDescent="0.25">
      <c r="J4076" s="45"/>
      <c r="K4076" s="45"/>
      <c r="L4076" s="45"/>
      <c r="M4076" s="45"/>
      <c r="N4076" s="45"/>
      <c r="O4076" s="45"/>
      <c r="P4076" s="45"/>
      <c r="Q4076" s="45"/>
      <c r="R4076" s="45"/>
      <c r="AO4076" s="34"/>
      <c r="AP4076" s="34"/>
      <c r="AQ4076" s="34"/>
      <c r="AR4076" s="34"/>
    </row>
    <row r="4077" spans="10:44" x14ac:dyDescent="0.25">
      <c r="J4077" s="45"/>
      <c r="K4077" s="45"/>
      <c r="L4077" s="45"/>
      <c r="M4077" s="45"/>
      <c r="N4077" s="45"/>
      <c r="O4077" s="45"/>
      <c r="P4077" s="45"/>
      <c r="Q4077" s="45"/>
      <c r="R4077" s="45"/>
      <c r="AO4077" s="34"/>
      <c r="AP4077" s="34"/>
      <c r="AQ4077" s="34"/>
      <c r="AR4077" s="34"/>
    </row>
    <row r="4078" spans="10:44" x14ac:dyDescent="0.25">
      <c r="J4078" s="45"/>
      <c r="K4078" s="45"/>
      <c r="L4078" s="45"/>
      <c r="M4078" s="45"/>
      <c r="N4078" s="45"/>
      <c r="O4078" s="45"/>
      <c r="P4078" s="45"/>
      <c r="Q4078" s="45"/>
      <c r="R4078" s="45"/>
      <c r="AO4078" s="34"/>
      <c r="AP4078" s="34"/>
      <c r="AQ4078" s="34"/>
      <c r="AR4078" s="34"/>
    </row>
    <row r="4079" spans="10:44" x14ac:dyDescent="0.25">
      <c r="J4079" s="45"/>
      <c r="K4079" s="45"/>
      <c r="L4079" s="45"/>
      <c r="M4079" s="45"/>
      <c r="N4079" s="45"/>
      <c r="O4079" s="45"/>
      <c r="P4079" s="45"/>
      <c r="Q4079" s="45"/>
      <c r="R4079" s="45"/>
      <c r="AO4079" s="34"/>
      <c r="AP4079" s="34"/>
      <c r="AQ4079" s="34"/>
      <c r="AR4079" s="34"/>
    </row>
    <row r="4080" spans="10:44" x14ac:dyDescent="0.25">
      <c r="J4080" s="45"/>
      <c r="K4080" s="45"/>
      <c r="L4080" s="45"/>
      <c r="M4080" s="45"/>
      <c r="N4080" s="45"/>
      <c r="O4080" s="45"/>
      <c r="P4080" s="45"/>
      <c r="Q4080" s="45"/>
      <c r="R4080" s="45"/>
      <c r="AO4080" s="34"/>
      <c r="AP4080" s="34"/>
      <c r="AQ4080" s="34"/>
      <c r="AR4080" s="34"/>
    </row>
    <row r="4081" spans="10:44" x14ac:dyDescent="0.25">
      <c r="J4081" s="45"/>
      <c r="K4081" s="45"/>
      <c r="L4081" s="45"/>
      <c r="M4081" s="45"/>
      <c r="N4081" s="45"/>
      <c r="O4081" s="45"/>
      <c r="P4081" s="45"/>
      <c r="Q4081" s="45"/>
      <c r="R4081" s="45"/>
      <c r="AO4081" s="34"/>
      <c r="AP4081" s="34"/>
      <c r="AQ4081" s="34"/>
      <c r="AR4081" s="34"/>
    </row>
    <row r="4082" spans="10:44" x14ac:dyDescent="0.25">
      <c r="J4082" s="45"/>
      <c r="K4082" s="45"/>
      <c r="L4082" s="45"/>
      <c r="M4082" s="45"/>
      <c r="N4082" s="45"/>
      <c r="O4082" s="45"/>
      <c r="P4082" s="45"/>
      <c r="Q4082" s="45"/>
      <c r="R4082" s="45"/>
      <c r="AO4082" s="34"/>
      <c r="AP4082" s="34"/>
      <c r="AQ4082" s="34"/>
      <c r="AR4082" s="34"/>
    </row>
    <row r="4083" spans="10:44" x14ac:dyDescent="0.25">
      <c r="J4083" s="45"/>
      <c r="K4083" s="45"/>
      <c r="L4083" s="45"/>
      <c r="M4083" s="45"/>
      <c r="N4083" s="45"/>
      <c r="O4083" s="45"/>
      <c r="P4083" s="45"/>
      <c r="Q4083" s="45"/>
      <c r="R4083" s="45"/>
      <c r="AO4083" s="34"/>
      <c r="AP4083" s="34"/>
      <c r="AQ4083" s="34"/>
      <c r="AR4083" s="34"/>
    </row>
    <row r="4084" spans="10:44" x14ac:dyDescent="0.25">
      <c r="J4084" s="45"/>
      <c r="K4084" s="45"/>
      <c r="L4084" s="45"/>
      <c r="M4084" s="45"/>
      <c r="N4084" s="45"/>
      <c r="O4084" s="45"/>
      <c r="P4084" s="45"/>
      <c r="Q4084" s="45"/>
      <c r="R4084" s="45"/>
      <c r="AO4084" s="34"/>
      <c r="AP4084" s="34"/>
      <c r="AQ4084" s="34"/>
      <c r="AR4084" s="34"/>
    </row>
    <row r="4085" spans="10:44" x14ac:dyDescent="0.25">
      <c r="J4085" s="45"/>
      <c r="K4085" s="45"/>
      <c r="L4085" s="45"/>
      <c r="M4085" s="45"/>
      <c r="N4085" s="45"/>
      <c r="O4085" s="45"/>
      <c r="P4085" s="45"/>
      <c r="Q4085" s="45"/>
      <c r="R4085" s="45"/>
      <c r="AO4085" s="34"/>
      <c r="AP4085" s="34"/>
      <c r="AQ4085" s="34"/>
      <c r="AR4085" s="34"/>
    </row>
    <row r="4086" spans="10:44" x14ac:dyDescent="0.25">
      <c r="J4086" s="45"/>
      <c r="K4086" s="45"/>
      <c r="L4086" s="45"/>
      <c r="M4086" s="45"/>
      <c r="N4086" s="45"/>
      <c r="O4086" s="45"/>
      <c r="P4086" s="45"/>
      <c r="Q4086" s="45"/>
      <c r="R4086" s="45"/>
      <c r="AO4086" s="34"/>
      <c r="AP4086" s="34"/>
      <c r="AQ4086" s="34"/>
      <c r="AR4086" s="34"/>
    </row>
    <row r="4087" spans="10:44" x14ac:dyDescent="0.25">
      <c r="J4087" s="45"/>
      <c r="K4087" s="45"/>
      <c r="L4087" s="45"/>
      <c r="M4087" s="45"/>
      <c r="N4087" s="45"/>
      <c r="O4087" s="45"/>
      <c r="P4087" s="45"/>
      <c r="Q4087" s="45"/>
      <c r="R4087" s="45"/>
      <c r="AO4087" s="34"/>
      <c r="AP4087" s="34"/>
      <c r="AQ4087" s="34"/>
      <c r="AR4087" s="34"/>
    </row>
    <row r="4088" spans="10:44" x14ac:dyDescent="0.25">
      <c r="J4088" s="45"/>
      <c r="K4088" s="45"/>
      <c r="L4088" s="45"/>
      <c r="M4088" s="45"/>
      <c r="N4088" s="45"/>
      <c r="O4088" s="45"/>
      <c r="P4088" s="45"/>
      <c r="Q4088" s="45"/>
      <c r="R4088" s="45"/>
      <c r="AO4088" s="34"/>
      <c r="AP4088" s="34"/>
      <c r="AQ4088" s="34"/>
      <c r="AR4088" s="34"/>
    </row>
    <row r="4089" spans="10:44" x14ac:dyDescent="0.25">
      <c r="J4089" s="45"/>
      <c r="K4089" s="45"/>
      <c r="L4089" s="45"/>
      <c r="M4089" s="45"/>
      <c r="N4089" s="45"/>
      <c r="O4089" s="45"/>
      <c r="P4089" s="45"/>
      <c r="Q4089" s="45"/>
      <c r="R4089" s="45"/>
      <c r="AO4089" s="34"/>
      <c r="AP4089" s="34"/>
      <c r="AQ4089" s="34"/>
      <c r="AR4089" s="34"/>
    </row>
    <row r="4090" spans="10:44" x14ac:dyDescent="0.25">
      <c r="J4090" s="45"/>
      <c r="K4090" s="45"/>
      <c r="L4090" s="45"/>
      <c r="M4090" s="45"/>
      <c r="N4090" s="45"/>
      <c r="O4090" s="45"/>
      <c r="P4090" s="45"/>
      <c r="Q4090" s="45"/>
      <c r="R4090" s="45"/>
      <c r="AO4090" s="34"/>
      <c r="AP4090" s="34"/>
      <c r="AQ4090" s="34"/>
      <c r="AR4090" s="34"/>
    </row>
    <row r="4091" spans="10:44" x14ac:dyDescent="0.25">
      <c r="J4091" s="45"/>
      <c r="K4091" s="45"/>
      <c r="L4091" s="45"/>
      <c r="M4091" s="45"/>
      <c r="N4091" s="45"/>
      <c r="O4091" s="45"/>
      <c r="P4091" s="45"/>
      <c r="Q4091" s="45"/>
      <c r="R4091" s="45"/>
      <c r="AO4091" s="34"/>
      <c r="AP4091" s="34"/>
      <c r="AQ4091" s="34"/>
      <c r="AR4091" s="34"/>
    </row>
    <row r="4092" spans="10:44" x14ac:dyDescent="0.25">
      <c r="J4092" s="45"/>
      <c r="K4092" s="45"/>
      <c r="L4092" s="45"/>
      <c r="M4092" s="45"/>
      <c r="N4092" s="45"/>
      <c r="O4092" s="45"/>
      <c r="P4092" s="45"/>
      <c r="Q4092" s="45"/>
      <c r="R4092" s="45"/>
      <c r="AO4092" s="34"/>
      <c r="AP4092" s="34"/>
      <c r="AQ4092" s="34"/>
      <c r="AR4092" s="34"/>
    </row>
    <row r="4093" spans="10:44" x14ac:dyDescent="0.25">
      <c r="J4093" s="45"/>
      <c r="K4093" s="45"/>
      <c r="L4093" s="45"/>
      <c r="M4093" s="45"/>
      <c r="N4093" s="45"/>
      <c r="O4093" s="45"/>
      <c r="P4093" s="45"/>
      <c r="Q4093" s="45"/>
      <c r="R4093" s="45"/>
      <c r="AO4093" s="34"/>
      <c r="AP4093" s="34"/>
      <c r="AQ4093" s="34"/>
      <c r="AR4093" s="34"/>
    </row>
    <row r="4094" spans="10:44" x14ac:dyDescent="0.25">
      <c r="J4094" s="45"/>
      <c r="K4094" s="45"/>
      <c r="L4094" s="45"/>
      <c r="M4094" s="45"/>
      <c r="N4094" s="45"/>
      <c r="O4094" s="45"/>
      <c r="P4094" s="45"/>
      <c r="Q4094" s="45"/>
      <c r="R4094" s="45"/>
      <c r="AO4094" s="34"/>
      <c r="AP4094" s="34"/>
      <c r="AQ4094" s="34"/>
      <c r="AR4094" s="34"/>
    </row>
    <row r="4095" spans="10:44" x14ac:dyDescent="0.25">
      <c r="J4095" s="45"/>
      <c r="K4095" s="45"/>
      <c r="L4095" s="45"/>
      <c r="M4095" s="45"/>
      <c r="N4095" s="45"/>
      <c r="O4095" s="45"/>
      <c r="P4095" s="45"/>
      <c r="Q4095" s="45"/>
      <c r="R4095" s="45"/>
      <c r="AO4095" s="34"/>
      <c r="AP4095" s="34"/>
      <c r="AQ4095" s="34"/>
      <c r="AR4095" s="34"/>
    </row>
    <row r="4096" spans="10:44" x14ac:dyDescent="0.25">
      <c r="J4096" s="45"/>
      <c r="K4096" s="45"/>
      <c r="L4096" s="45"/>
      <c r="M4096" s="45"/>
      <c r="N4096" s="45"/>
      <c r="O4096" s="45"/>
      <c r="P4096" s="45"/>
      <c r="Q4096" s="45"/>
      <c r="R4096" s="45"/>
      <c r="AO4096" s="34"/>
      <c r="AP4096" s="34"/>
      <c r="AQ4096" s="34"/>
      <c r="AR4096" s="34"/>
    </row>
    <row r="4097" spans="10:44" x14ac:dyDescent="0.25">
      <c r="J4097" s="45"/>
      <c r="K4097" s="45"/>
      <c r="L4097" s="45"/>
      <c r="M4097" s="45"/>
      <c r="N4097" s="45"/>
      <c r="O4097" s="45"/>
      <c r="P4097" s="45"/>
      <c r="Q4097" s="45"/>
      <c r="R4097" s="45"/>
      <c r="AO4097" s="34"/>
      <c r="AP4097" s="34"/>
      <c r="AQ4097" s="34"/>
      <c r="AR4097" s="34"/>
    </row>
    <row r="4098" spans="10:44" x14ac:dyDescent="0.25">
      <c r="J4098" s="45"/>
      <c r="K4098" s="45"/>
      <c r="L4098" s="45"/>
      <c r="M4098" s="45"/>
      <c r="N4098" s="45"/>
      <c r="O4098" s="45"/>
      <c r="P4098" s="45"/>
      <c r="Q4098" s="45"/>
      <c r="R4098" s="45"/>
      <c r="AO4098" s="34"/>
      <c r="AP4098" s="34"/>
      <c r="AQ4098" s="34"/>
      <c r="AR4098" s="34"/>
    </row>
    <row r="4099" spans="10:44" x14ac:dyDescent="0.25">
      <c r="J4099" s="45"/>
      <c r="K4099" s="45"/>
      <c r="L4099" s="45"/>
      <c r="M4099" s="45"/>
      <c r="N4099" s="45"/>
      <c r="O4099" s="45"/>
      <c r="P4099" s="45"/>
      <c r="Q4099" s="45"/>
      <c r="R4099" s="45"/>
      <c r="AO4099" s="34"/>
      <c r="AP4099" s="34"/>
      <c r="AQ4099" s="34"/>
      <c r="AR4099" s="34"/>
    </row>
    <row r="4100" spans="10:44" x14ac:dyDescent="0.25">
      <c r="J4100" s="45"/>
      <c r="K4100" s="45"/>
      <c r="L4100" s="45"/>
      <c r="M4100" s="45"/>
      <c r="N4100" s="45"/>
      <c r="O4100" s="45"/>
      <c r="P4100" s="45"/>
      <c r="Q4100" s="45"/>
      <c r="R4100" s="45"/>
      <c r="AO4100" s="34"/>
      <c r="AP4100" s="34"/>
      <c r="AQ4100" s="34"/>
      <c r="AR4100" s="34"/>
    </row>
    <row r="4101" spans="10:44" x14ac:dyDescent="0.25">
      <c r="J4101" s="45"/>
      <c r="K4101" s="45"/>
      <c r="L4101" s="45"/>
      <c r="M4101" s="45"/>
      <c r="N4101" s="45"/>
      <c r="O4101" s="45"/>
      <c r="P4101" s="45"/>
      <c r="Q4101" s="45"/>
      <c r="R4101" s="45"/>
      <c r="AO4101" s="34"/>
      <c r="AP4101" s="34"/>
      <c r="AQ4101" s="34"/>
      <c r="AR4101" s="34"/>
    </row>
    <row r="4102" spans="10:44" x14ac:dyDescent="0.25">
      <c r="J4102" s="45"/>
      <c r="K4102" s="45"/>
      <c r="L4102" s="45"/>
      <c r="M4102" s="45"/>
      <c r="N4102" s="45"/>
      <c r="O4102" s="45"/>
      <c r="P4102" s="45"/>
      <c r="Q4102" s="45"/>
      <c r="R4102" s="45"/>
      <c r="AO4102" s="34"/>
      <c r="AP4102" s="34"/>
      <c r="AQ4102" s="34"/>
      <c r="AR4102" s="34"/>
    </row>
    <row r="4103" spans="10:44" x14ac:dyDescent="0.25">
      <c r="J4103" s="45"/>
      <c r="K4103" s="45"/>
      <c r="L4103" s="45"/>
      <c r="M4103" s="45"/>
      <c r="N4103" s="45"/>
      <c r="O4103" s="45"/>
      <c r="P4103" s="45"/>
      <c r="Q4103" s="45"/>
      <c r="R4103" s="45"/>
      <c r="AO4103" s="34"/>
      <c r="AP4103" s="34"/>
      <c r="AQ4103" s="34"/>
      <c r="AR4103" s="34"/>
    </row>
    <row r="4104" spans="10:44" x14ac:dyDescent="0.25">
      <c r="J4104" s="45"/>
      <c r="K4104" s="45"/>
      <c r="L4104" s="45"/>
      <c r="M4104" s="45"/>
      <c r="N4104" s="45"/>
      <c r="O4104" s="45"/>
      <c r="P4104" s="45"/>
      <c r="Q4104" s="45"/>
      <c r="R4104" s="45"/>
      <c r="AO4104" s="34"/>
      <c r="AP4104" s="34"/>
      <c r="AQ4104" s="34"/>
      <c r="AR4104" s="34"/>
    </row>
    <row r="4105" spans="10:44" x14ac:dyDescent="0.25">
      <c r="J4105" s="45"/>
      <c r="K4105" s="45"/>
      <c r="L4105" s="45"/>
      <c r="M4105" s="45"/>
      <c r="N4105" s="45"/>
      <c r="O4105" s="45"/>
      <c r="P4105" s="45"/>
      <c r="Q4105" s="45"/>
      <c r="R4105" s="45"/>
      <c r="AO4105" s="34"/>
      <c r="AP4105" s="34"/>
      <c r="AQ4105" s="34"/>
      <c r="AR4105" s="34"/>
    </row>
    <row r="4106" spans="10:44" x14ac:dyDescent="0.25">
      <c r="J4106" s="45"/>
      <c r="K4106" s="45"/>
      <c r="L4106" s="45"/>
      <c r="M4106" s="45"/>
      <c r="N4106" s="45"/>
      <c r="O4106" s="45"/>
      <c r="P4106" s="45"/>
      <c r="Q4106" s="45"/>
      <c r="R4106" s="45"/>
      <c r="AO4106" s="34"/>
      <c r="AP4106" s="34"/>
      <c r="AQ4106" s="34"/>
      <c r="AR4106" s="34"/>
    </row>
    <row r="4107" spans="10:44" x14ac:dyDescent="0.25">
      <c r="J4107" s="45"/>
      <c r="K4107" s="45"/>
      <c r="L4107" s="45"/>
      <c r="M4107" s="45"/>
      <c r="N4107" s="45"/>
      <c r="O4107" s="45"/>
      <c r="P4107" s="45"/>
      <c r="Q4107" s="45"/>
      <c r="R4107" s="45"/>
      <c r="AO4107" s="34"/>
      <c r="AP4107" s="34"/>
      <c r="AQ4107" s="34"/>
      <c r="AR4107" s="34"/>
    </row>
    <row r="4108" spans="10:44" x14ac:dyDescent="0.25">
      <c r="J4108" s="45"/>
      <c r="K4108" s="45"/>
      <c r="L4108" s="45"/>
      <c r="M4108" s="45"/>
      <c r="N4108" s="45"/>
      <c r="O4108" s="45"/>
      <c r="P4108" s="45"/>
      <c r="Q4108" s="45"/>
      <c r="R4108" s="45"/>
      <c r="AO4108" s="34"/>
      <c r="AP4108" s="34"/>
      <c r="AQ4108" s="34"/>
      <c r="AR4108" s="34"/>
    </row>
    <row r="4109" spans="10:44" x14ac:dyDescent="0.25">
      <c r="J4109" s="45"/>
      <c r="K4109" s="45"/>
      <c r="L4109" s="45"/>
      <c r="M4109" s="45"/>
      <c r="N4109" s="45"/>
      <c r="O4109" s="45"/>
      <c r="P4109" s="45"/>
      <c r="Q4109" s="45"/>
      <c r="R4109" s="45"/>
      <c r="AO4109" s="34"/>
      <c r="AP4109" s="34"/>
      <c r="AQ4109" s="34"/>
      <c r="AR4109" s="34"/>
    </row>
    <row r="4110" spans="10:44" x14ac:dyDescent="0.25">
      <c r="J4110" s="45"/>
      <c r="K4110" s="45"/>
      <c r="L4110" s="45"/>
      <c r="M4110" s="45"/>
      <c r="N4110" s="45"/>
      <c r="O4110" s="45"/>
      <c r="P4110" s="45"/>
      <c r="Q4110" s="45"/>
      <c r="R4110" s="45"/>
      <c r="AO4110" s="34"/>
      <c r="AP4110" s="34"/>
      <c r="AQ4110" s="34"/>
      <c r="AR4110" s="34"/>
    </row>
    <row r="4111" spans="10:44" x14ac:dyDescent="0.25">
      <c r="J4111" s="45"/>
      <c r="K4111" s="45"/>
      <c r="L4111" s="45"/>
      <c r="M4111" s="45"/>
      <c r="N4111" s="45"/>
      <c r="O4111" s="45"/>
      <c r="P4111" s="45"/>
      <c r="Q4111" s="45"/>
      <c r="R4111" s="45"/>
      <c r="AO4111" s="34"/>
      <c r="AP4111" s="34"/>
      <c r="AQ4111" s="34"/>
      <c r="AR4111" s="34"/>
    </row>
    <row r="4112" spans="10:44" x14ac:dyDescent="0.25">
      <c r="J4112" s="45"/>
      <c r="K4112" s="45"/>
      <c r="L4112" s="45"/>
      <c r="M4112" s="45"/>
      <c r="N4112" s="45"/>
      <c r="O4112" s="45"/>
      <c r="P4112" s="45"/>
      <c r="Q4112" s="45"/>
      <c r="R4112" s="45"/>
      <c r="AO4112" s="34"/>
      <c r="AP4112" s="34"/>
      <c r="AQ4112" s="34"/>
      <c r="AR4112" s="34"/>
    </row>
    <row r="4113" spans="10:44" x14ac:dyDescent="0.25">
      <c r="J4113" s="45"/>
      <c r="K4113" s="45"/>
      <c r="L4113" s="45"/>
      <c r="M4113" s="45"/>
      <c r="N4113" s="45"/>
      <c r="O4113" s="45"/>
      <c r="P4113" s="45"/>
      <c r="Q4113" s="45"/>
      <c r="R4113" s="45"/>
      <c r="AO4113" s="34"/>
      <c r="AP4113" s="34"/>
      <c r="AQ4113" s="34"/>
      <c r="AR4113" s="34"/>
    </row>
    <row r="4114" spans="10:44" x14ac:dyDescent="0.25">
      <c r="J4114" s="45"/>
      <c r="K4114" s="45"/>
      <c r="L4114" s="45"/>
      <c r="M4114" s="45"/>
      <c r="N4114" s="45"/>
      <c r="O4114" s="45"/>
      <c r="P4114" s="45"/>
      <c r="Q4114" s="45"/>
      <c r="R4114" s="45"/>
      <c r="AO4114" s="34"/>
      <c r="AP4114" s="34"/>
      <c r="AQ4114" s="34"/>
      <c r="AR4114" s="34"/>
    </row>
    <row r="4115" spans="10:44" x14ac:dyDescent="0.25">
      <c r="J4115" s="45"/>
      <c r="K4115" s="45"/>
      <c r="L4115" s="45"/>
      <c r="M4115" s="45"/>
      <c r="N4115" s="45"/>
      <c r="O4115" s="45"/>
      <c r="P4115" s="45"/>
      <c r="Q4115" s="45"/>
      <c r="R4115" s="45"/>
      <c r="AO4115" s="34"/>
      <c r="AP4115" s="34"/>
      <c r="AQ4115" s="34"/>
      <c r="AR4115" s="34"/>
    </row>
    <row r="4116" spans="10:44" x14ac:dyDescent="0.25">
      <c r="J4116" s="45"/>
      <c r="K4116" s="45"/>
      <c r="L4116" s="45"/>
      <c r="M4116" s="45"/>
      <c r="N4116" s="45"/>
      <c r="O4116" s="45"/>
      <c r="P4116" s="45"/>
      <c r="Q4116" s="45"/>
      <c r="R4116" s="45"/>
      <c r="AO4116" s="34"/>
      <c r="AP4116" s="34"/>
      <c r="AQ4116" s="34"/>
      <c r="AR4116" s="34"/>
    </row>
    <row r="4117" spans="10:44" x14ac:dyDescent="0.25">
      <c r="J4117" s="45"/>
      <c r="K4117" s="45"/>
      <c r="L4117" s="45"/>
      <c r="M4117" s="45"/>
      <c r="N4117" s="45"/>
      <c r="O4117" s="45"/>
      <c r="P4117" s="45"/>
      <c r="Q4117" s="45"/>
      <c r="R4117" s="45"/>
      <c r="AO4117" s="34"/>
      <c r="AP4117" s="34"/>
      <c r="AQ4117" s="34"/>
      <c r="AR4117" s="34"/>
    </row>
    <row r="4118" spans="10:44" x14ac:dyDescent="0.25">
      <c r="J4118" s="45"/>
      <c r="K4118" s="45"/>
      <c r="L4118" s="45"/>
      <c r="M4118" s="45"/>
      <c r="N4118" s="45"/>
      <c r="O4118" s="45"/>
      <c r="P4118" s="45"/>
      <c r="Q4118" s="45"/>
      <c r="R4118" s="45"/>
      <c r="AO4118" s="34"/>
      <c r="AP4118" s="34"/>
      <c r="AQ4118" s="34"/>
      <c r="AR4118" s="34"/>
    </row>
    <row r="4119" spans="10:44" x14ac:dyDescent="0.25">
      <c r="J4119" s="45"/>
      <c r="K4119" s="45"/>
      <c r="L4119" s="45"/>
      <c r="M4119" s="45"/>
      <c r="N4119" s="45"/>
      <c r="O4119" s="45"/>
      <c r="P4119" s="45"/>
      <c r="Q4119" s="45"/>
      <c r="R4119" s="45"/>
      <c r="AO4119" s="34"/>
      <c r="AP4119" s="34"/>
      <c r="AQ4119" s="34"/>
      <c r="AR4119" s="34"/>
    </row>
    <row r="4120" spans="10:44" x14ac:dyDescent="0.25">
      <c r="J4120" s="45"/>
      <c r="K4120" s="45"/>
      <c r="L4120" s="45"/>
      <c r="M4120" s="45"/>
      <c r="N4120" s="45"/>
      <c r="O4120" s="45"/>
      <c r="P4120" s="45"/>
      <c r="Q4120" s="45"/>
      <c r="R4120" s="45"/>
      <c r="AO4120" s="34"/>
      <c r="AP4120" s="34"/>
      <c r="AQ4120" s="34"/>
      <c r="AR4120" s="34"/>
    </row>
    <row r="4121" spans="10:44" x14ac:dyDescent="0.25">
      <c r="J4121" s="45"/>
      <c r="K4121" s="45"/>
      <c r="L4121" s="45"/>
      <c r="M4121" s="45"/>
      <c r="N4121" s="45"/>
      <c r="O4121" s="45"/>
      <c r="P4121" s="45"/>
      <c r="Q4121" s="45"/>
      <c r="R4121" s="45"/>
      <c r="AO4121" s="34"/>
      <c r="AP4121" s="34"/>
      <c r="AQ4121" s="34"/>
      <c r="AR4121" s="34"/>
    </row>
    <row r="4122" spans="10:44" x14ac:dyDescent="0.25">
      <c r="J4122" s="45"/>
      <c r="K4122" s="45"/>
      <c r="L4122" s="45"/>
      <c r="M4122" s="45"/>
      <c r="N4122" s="45"/>
      <c r="O4122" s="45"/>
      <c r="P4122" s="45"/>
      <c r="Q4122" s="45"/>
      <c r="R4122" s="45"/>
      <c r="AO4122" s="34"/>
      <c r="AP4122" s="34"/>
      <c r="AQ4122" s="34"/>
      <c r="AR4122" s="34"/>
    </row>
    <row r="4123" spans="10:44" x14ac:dyDescent="0.25">
      <c r="J4123" s="45"/>
      <c r="K4123" s="45"/>
      <c r="L4123" s="45"/>
      <c r="M4123" s="45"/>
      <c r="N4123" s="45"/>
      <c r="O4123" s="45"/>
      <c r="P4123" s="45"/>
      <c r="Q4123" s="45"/>
      <c r="R4123" s="45"/>
      <c r="AO4123" s="34"/>
      <c r="AP4123" s="34"/>
      <c r="AQ4123" s="34"/>
      <c r="AR4123" s="34"/>
    </row>
    <row r="4124" spans="10:44" x14ac:dyDescent="0.25">
      <c r="J4124" s="45"/>
      <c r="K4124" s="45"/>
      <c r="L4124" s="45"/>
      <c r="M4124" s="45"/>
      <c r="N4124" s="45"/>
      <c r="O4124" s="45"/>
      <c r="P4124" s="45"/>
      <c r="Q4124" s="45"/>
      <c r="R4124" s="45"/>
      <c r="AO4124" s="34"/>
      <c r="AP4124" s="34"/>
      <c r="AQ4124" s="34"/>
      <c r="AR4124" s="34"/>
    </row>
    <row r="4125" spans="10:44" x14ac:dyDescent="0.25">
      <c r="J4125" s="45"/>
      <c r="K4125" s="45"/>
      <c r="L4125" s="45"/>
      <c r="M4125" s="45"/>
      <c r="N4125" s="45"/>
      <c r="O4125" s="45"/>
      <c r="P4125" s="45"/>
      <c r="Q4125" s="45"/>
      <c r="R4125" s="45"/>
      <c r="AO4125" s="34"/>
      <c r="AP4125" s="34"/>
      <c r="AQ4125" s="34"/>
      <c r="AR4125" s="34"/>
    </row>
    <row r="4126" spans="10:44" x14ac:dyDescent="0.25">
      <c r="J4126" s="45"/>
      <c r="K4126" s="45"/>
      <c r="L4126" s="45"/>
      <c r="M4126" s="45"/>
      <c r="N4126" s="45"/>
      <c r="O4126" s="45"/>
      <c r="P4126" s="45"/>
      <c r="Q4126" s="45"/>
      <c r="R4126" s="45"/>
      <c r="AO4126" s="34"/>
      <c r="AP4126" s="34"/>
      <c r="AQ4126" s="34"/>
      <c r="AR4126" s="34"/>
    </row>
    <row r="4127" spans="10:44" x14ac:dyDescent="0.25">
      <c r="J4127" s="45"/>
      <c r="K4127" s="45"/>
      <c r="L4127" s="45"/>
      <c r="M4127" s="45"/>
      <c r="N4127" s="45"/>
      <c r="O4127" s="45"/>
      <c r="P4127" s="45"/>
      <c r="Q4127" s="45"/>
      <c r="R4127" s="45"/>
      <c r="AO4127" s="34"/>
      <c r="AP4127" s="34"/>
      <c r="AQ4127" s="34"/>
      <c r="AR4127" s="34"/>
    </row>
    <row r="4128" spans="10:44" x14ac:dyDescent="0.25">
      <c r="J4128" s="45"/>
      <c r="K4128" s="45"/>
      <c r="L4128" s="45"/>
      <c r="M4128" s="45"/>
      <c r="N4128" s="45"/>
      <c r="O4128" s="45"/>
      <c r="P4128" s="45"/>
      <c r="Q4128" s="45"/>
      <c r="R4128" s="45"/>
      <c r="AO4128" s="34"/>
      <c r="AP4128" s="34"/>
      <c r="AQ4128" s="34"/>
      <c r="AR4128" s="34"/>
    </row>
    <row r="4129" spans="10:44" x14ac:dyDescent="0.25">
      <c r="J4129" s="45"/>
      <c r="K4129" s="45"/>
      <c r="L4129" s="45"/>
      <c r="M4129" s="45"/>
      <c r="N4129" s="45"/>
      <c r="O4129" s="45"/>
      <c r="P4129" s="45"/>
      <c r="Q4129" s="45"/>
      <c r="R4129" s="45"/>
      <c r="AO4129" s="34"/>
      <c r="AP4129" s="34"/>
      <c r="AQ4129" s="34"/>
      <c r="AR4129" s="34"/>
    </row>
    <row r="4130" spans="10:44" x14ac:dyDescent="0.25">
      <c r="J4130" s="45"/>
      <c r="K4130" s="45"/>
      <c r="L4130" s="45"/>
      <c r="M4130" s="45"/>
      <c r="N4130" s="45"/>
      <c r="O4130" s="45"/>
      <c r="P4130" s="45"/>
      <c r="Q4130" s="45"/>
      <c r="R4130" s="45"/>
      <c r="AO4130" s="34"/>
      <c r="AP4130" s="34"/>
      <c r="AQ4130" s="34"/>
      <c r="AR4130" s="34"/>
    </row>
    <row r="4131" spans="10:44" x14ac:dyDescent="0.25">
      <c r="J4131" s="45"/>
      <c r="K4131" s="45"/>
      <c r="L4131" s="45"/>
      <c r="M4131" s="45"/>
      <c r="N4131" s="45"/>
      <c r="O4131" s="45"/>
      <c r="P4131" s="45"/>
      <c r="Q4131" s="45"/>
      <c r="R4131" s="45"/>
      <c r="AO4131" s="34"/>
      <c r="AP4131" s="34"/>
      <c r="AQ4131" s="34"/>
      <c r="AR4131" s="34"/>
    </row>
    <row r="4132" spans="10:44" x14ac:dyDescent="0.25">
      <c r="J4132" s="45"/>
      <c r="K4132" s="45"/>
      <c r="L4132" s="45"/>
      <c r="M4132" s="45"/>
      <c r="N4132" s="45"/>
      <c r="O4132" s="45"/>
      <c r="P4132" s="45"/>
      <c r="Q4132" s="45"/>
      <c r="R4132" s="45"/>
      <c r="AO4132" s="34"/>
      <c r="AP4132" s="34"/>
      <c r="AQ4132" s="34"/>
      <c r="AR4132" s="34"/>
    </row>
    <row r="4133" spans="10:44" x14ac:dyDescent="0.25">
      <c r="J4133" s="45"/>
      <c r="K4133" s="45"/>
      <c r="L4133" s="45"/>
      <c r="M4133" s="45"/>
      <c r="N4133" s="45"/>
      <c r="O4133" s="45"/>
      <c r="P4133" s="45"/>
      <c r="Q4133" s="45"/>
      <c r="R4133" s="45"/>
      <c r="AO4133" s="34"/>
      <c r="AP4133" s="34"/>
      <c r="AQ4133" s="34"/>
      <c r="AR4133" s="34"/>
    </row>
    <row r="4134" spans="10:44" x14ac:dyDescent="0.25">
      <c r="J4134" s="45"/>
      <c r="K4134" s="45"/>
      <c r="L4134" s="45"/>
      <c r="M4134" s="45"/>
      <c r="N4134" s="45"/>
      <c r="O4134" s="45"/>
      <c r="P4134" s="45"/>
      <c r="Q4134" s="45"/>
      <c r="R4134" s="45"/>
      <c r="AO4134" s="34"/>
      <c r="AP4134" s="34"/>
      <c r="AQ4134" s="34"/>
      <c r="AR4134" s="34"/>
    </row>
    <row r="4135" spans="10:44" x14ac:dyDescent="0.25">
      <c r="J4135" s="45"/>
      <c r="K4135" s="45"/>
      <c r="L4135" s="45"/>
      <c r="M4135" s="45"/>
      <c r="N4135" s="45"/>
      <c r="O4135" s="45"/>
      <c r="P4135" s="45"/>
      <c r="Q4135" s="45"/>
      <c r="R4135" s="45"/>
      <c r="AO4135" s="34"/>
      <c r="AP4135" s="34"/>
      <c r="AQ4135" s="34"/>
      <c r="AR4135" s="34"/>
    </row>
    <row r="4136" spans="10:44" x14ac:dyDescent="0.25">
      <c r="J4136" s="45"/>
      <c r="K4136" s="45"/>
      <c r="L4136" s="45"/>
      <c r="M4136" s="45"/>
      <c r="N4136" s="45"/>
      <c r="O4136" s="45"/>
      <c r="P4136" s="45"/>
      <c r="Q4136" s="45"/>
      <c r="R4136" s="45"/>
      <c r="AO4136" s="34"/>
      <c r="AP4136" s="34"/>
      <c r="AQ4136" s="34"/>
      <c r="AR4136" s="34"/>
    </row>
    <row r="4137" spans="10:44" x14ac:dyDescent="0.25">
      <c r="J4137" s="45"/>
      <c r="K4137" s="45"/>
      <c r="L4137" s="45"/>
      <c r="M4137" s="45"/>
      <c r="N4137" s="45"/>
      <c r="O4137" s="45"/>
      <c r="P4137" s="45"/>
      <c r="Q4137" s="45"/>
      <c r="R4137" s="45"/>
      <c r="AO4137" s="34"/>
      <c r="AP4137" s="34"/>
      <c r="AQ4137" s="34"/>
      <c r="AR4137" s="34"/>
    </row>
    <row r="4138" spans="10:44" x14ac:dyDescent="0.25">
      <c r="J4138" s="45"/>
      <c r="K4138" s="45"/>
      <c r="L4138" s="45"/>
      <c r="M4138" s="45"/>
      <c r="N4138" s="45"/>
      <c r="O4138" s="45"/>
      <c r="P4138" s="45"/>
      <c r="Q4138" s="45"/>
      <c r="R4138" s="45"/>
      <c r="AO4138" s="34"/>
      <c r="AP4138" s="34"/>
      <c r="AQ4138" s="34"/>
      <c r="AR4138" s="34"/>
    </row>
    <row r="4139" spans="10:44" x14ac:dyDescent="0.25">
      <c r="J4139" s="45"/>
      <c r="K4139" s="45"/>
      <c r="L4139" s="45"/>
      <c r="M4139" s="45"/>
      <c r="N4139" s="45"/>
      <c r="O4139" s="45"/>
      <c r="P4139" s="45"/>
      <c r="Q4139" s="45"/>
      <c r="R4139" s="45"/>
      <c r="AO4139" s="34"/>
      <c r="AP4139" s="34"/>
      <c r="AQ4139" s="34"/>
      <c r="AR4139" s="34"/>
    </row>
    <row r="4140" spans="10:44" x14ac:dyDescent="0.25">
      <c r="J4140" s="45"/>
      <c r="K4140" s="45"/>
      <c r="L4140" s="45"/>
      <c r="M4140" s="45"/>
      <c r="N4140" s="45"/>
      <c r="O4140" s="45"/>
      <c r="P4140" s="45"/>
      <c r="Q4140" s="45"/>
      <c r="R4140" s="45"/>
      <c r="AO4140" s="34"/>
      <c r="AP4140" s="34"/>
      <c r="AQ4140" s="34"/>
      <c r="AR4140" s="34"/>
    </row>
    <row r="4141" spans="10:44" x14ac:dyDescent="0.25">
      <c r="J4141" s="45"/>
      <c r="K4141" s="45"/>
      <c r="L4141" s="45"/>
      <c r="M4141" s="45"/>
      <c r="N4141" s="45"/>
      <c r="O4141" s="45"/>
      <c r="P4141" s="45"/>
      <c r="Q4141" s="45"/>
      <c r="R4141" s="45"/>
      <c r="AO4141" s="34"/>
      <c r="AP4141" s="34"/>
      <c r="AQ4141" s="34"/>
      <c r="AR4141" s="34"/>
    </row>
    <row r="4142" spans="10:44" x14ac:dyDescent="0.25">
      <c r="J4142" s="45"/>
      <c r="K4142" s="45"/>
      <c r="L4142" s="45"/>
      <c r="M4142" s="45"/>
      <c r="N4142" s="45"/>
      <c r="O4142" s="45"/>
      <c r="P4142" s="45"/>
      <c r="Q4142" s="45"/>
      <c r="R4142" s="45"/>
      <c r="AO4142" s="34"/>
      <c r="AP4142" s="34"/>
      <c r="AQ4142" s="34"/>
      <c r="AR4142" s="34"/>
    </row>
    <row r="4143" spans="10:44" x14ac:dyDescent="0.25">
      <c r="J4143" s="45"/>
      <c r="K4143" s="45"/>
      <c r="L4143" s="45"/>
      <c r="M4143" s="45"/>
      <c r="N4143" s="45"/>
      <c r="O4143" s="45"/>
      <c r="P4143" s="45"/>
      <c r="Q4143" s="45"/>
      <c r="R4143" s="45"/>
      <c r="AO4143" s="34"/>
      <c r="AP4143" s="34"/>
      <c r="AQ4143" s="34"/>
      <c r="AR4143" s="34"/>
    </row>
    <row r="4144" spans="10:44" x14ac:dyDescent="0.25">
      <c r="J4144" s="45"/>
      <c r="K4144" s="45"/>
      <c r="L4144" s="45"/>
      <c r="M4144" s="45"/>
      <c r="N4144" s="45"/>
      <c r="O4144" s="45"/>
      <c r="P4144" s="45"/>
      <c r="Q4144" s="45"/>
      <c r="R4144" s="45"/>
      <c r="AO4144" s="34"/>
      <c r="AP4144" s="34"/>
      <c r="AQ4144" s="34"/>
      <c r="AR4144" s="34"/>
    </row>
    <row r="4145" spans="10:44" x14ac:dyDescent="0.25">
      <c r="J4145" s="45"/>
      <c r="K4145" s="45"/>
      <c r="L4145" s="45"/>
      <c r="M4145" s="45"/>
      <c r="N4145" s="45"/>
      <c r="O4145" s="45"/>
      <c r="P4145" s="45"/>
      <c r="Q4145" s="45"/>
      <c r="R4145" s="45"/>
      <c r="AO4145" s="34"/>
      <c r="AP4145" s="34"/>
      <c r="AQ4145" s="34"/>
      <c r="AR4145" s="34"/>
    </row>
    <row r="4146" spans="10:44" x14ac:dyDescent="0.25">
      <c r="J4146" s="45"/>
      <c r="K4146" s="45"/>
      <c r="L4146" s="45"/>
      <c r="M4146" s="45"/>
      <c r="N4146" s="45"/>
      <c r="O4146" s="45"/>
      <c r="P4146" s="45"/>
      <c r="Q4146" s="45"/>
      <c r="R4146" s="45"/>
      <c r="AO4146" s="34"/>
      <c r="AP4146" s="34"/>
      <c r="AQ4146" s="34"/>
      <c r="AR4146" s="34"/>
    </row>
    <row r="4147" spans="10:44" x14ac:dyDescent="0.25">
      <c r="J4147" s="45"/>
      <c r="K4147" s="45"/>
      <c r="L4147" s="45"/>
      <c r="M4147" s="45"/>
      <c r="N4147" s="45"/>
      <c r="O4147" s="45"/>
      <c r="P4147" s="45"/>
      <c r="Q4147" s="45"/>
      <c r="R4147" s="45"/>
      <c r="AO4147" s="34"/>
      <c r="AP4147" s="34"/>
      <c r="AQ4147" s="34"/>
      <c r="AR4147" s="34"/>
    </row>
    <row r="4148" spans="10:44" x14ac:dyDescent="0.25">
      <c r="J4148" s="45"/>
      <c r="K4148" s="45"/>
      <c r="L4148" s="45"/>
      <c r="M4148" s="45"/>
      <c r="N4148" s="45"/>
      <c r="O4148" s="45"/>
      <c r="P4148" s="45"/>
      <c r="Q4148" s="45"/>
      <c r="R4148" s="45"/>
      <c r="AO4148" s="34"/>
      <c r="AP4148" s="34"/>
      <c r="AQ4148" s="34"/>
      <c r="AR4148" s="34"/>
    </row>
    <row r="4149" spans="10:44" x14ac:dyDescent="0.25">
      <c r="J4149" s="45"/>
      <c r="K4149" s="45"/>
      <c r="L4149" s="45"/>
      <c r="M4149" s="45"/>
      <c r="N4149" s="45"/>
      <c r="O4149" s="45"/>
      <c r="P4149" s="45"/>
      <c r="Q4149" s="45"/>
      <c r="R4149" s="45"/>
      <c r="AO4149" s="34"/>
      <c r="AP4149" s="34"/>
      <c r="AQ4149" s="34"/>
      <c r="AR4149" s="34"/>
    </row>
    <row r="4150" spans="10:44" x14ac:dyDescent="0.25">
      <c r="J4150" s="45"/>
      <c r="K4150" s="45"/>
      <c r="L4150" s="45"/>
      <c r="M4150" s="45"/>
      <c r="N4150" s="45"/>
      <c r="O4150" s="45"/>
      <c r="P4150" s="45"/>
      <c r="Q4150" s="45"/>
      <c r="R4150" s="45"/>
      <c r="AO4150" s="34"/>
      <c r="AP4150" s="34"/>
      <c r="AQ4150" s="34"/>
      <c r="AR4150" s="34"/>
    </row>
    <row r="4151" spans="10:44" x14ac:dyDescent="0.25">
      <c r="J4151" s="45"/>
      <c r="K4151" s="45"/>
      <c r="L4151" s="45"/>
      <c r="M4151" s="45"/>
      <c r="N4151" s="45"/>
      <c r="O4151" s="45"/>
      <c r="P4151" s="45"/>
      <c r="Q4151" s="45"/>
      <c r="R4151" s="45"/>
      <c r="AO4151" s="34"/>
      <c r="AP4151" s="34"/>
      <c r="AQ4151" s="34"/>
      <c r="AR4151" s="34"/>
    </row>
    <row r="4152" spans="10:44" x14ac:dyDescent="0.25">
      <c r="J4152" s="45"/>
      <c r="K4152" s="45"/>
      <c r="L4152" s="45"/>
      <c r="M4152" s="45"/>
      <c r="N4152" s="45"/>
      <c r="O4152" s="45"/>
      <c r="P4152" s="45"/>
      <c r="Q4152" s="45"/>
      <c r="R4152" s="45"/>
      <c r="AO4152" s="34"/>
      <c r="AP4152" s="34"/>
      <c r="AQ4152" s="34"/>
      <c r="AR4152" s="34"/>
    </row>
    <row r="4153" spans="10:44" x14ac:dyDescent="0.25">
      <c r="J4153" s="45"/>
      <c r="K4153" s="45"/>
      <c r="L4153" s="45"/>
      <c r="M4153" s="45"/>
      <c r="N4153" s="45"/>
      <c r="O4153" s="45"/>
      <c r="P4153" s="45"/>
      <c r="Q4153" s="45"/>
      <c r="R4153" s="45"/>
      <c r="AO4153" s="34"/>
      <c r="AP4153" s="34"/>
      <c r="AQ4153" s="34"/>
      <c r="AR4153" s="34"/>
    </row>
    <row r="4154" spans="10:44" x14ac:dyDescent="0.25">
      <c r="J4154" s="45"/>
      <c r="K4154" s="45"/>
      <c r="L4154" s="45"/>
      <c r="M4154" s="45"/>
      <c r="N4154" s="45"/>
      <c r="O4154" s="45"/>
      <c r="P4154" s="45"/>
      <c r="Q4154" s="45"/>
      <c r="R4154" s="45"/>
      <c r="AO4154" s="34"/>
      <c r="AP4154" s="34"/>
      <c r="AQ4154" s="34"/>
      <c r="AR4154" s="34"/>
    </row>
    <row r="4155" spans="10:44" x14ac:dyDescent="0.25">
      <c r="J4155" s="45"/>
      <c r="K4155" s="45"/>
      <c r="L4155" s="45"/>
      <c r="M4155" s="45"/>
      <c r="N4155" s="45"/>
      <c r="O4155" s="45"/>
      <c r="P4155" s="45"/>
      <c r="Q4155" s="45"/>
      <c r="R4155" s="45"/>
      <c r="AO4155" s="34"/>
      <c r="AP4155" s="34"/>
      <c r="AQ4155" s="34"/>
      <c r="AR4155" s="34"/>
    </row>
    <row r="4156" spans="10:44" x14ac:dyDescent="0.25">
      <c r="J4156" s="45"/>
      <c r="K4156" s="45"/>
      <c r="L4156" s="45"/>
      <c r="M4156" s="45"/>
      <c r="N4156" s="45"/>
      <c r="O4156" s="45"/>
      <c r="P4156" s="45"/>
      <c r="Q4156" s="45"/>
      <c r="R4156" s="45"/>
      <c r="AO4156" s="34"/>
      <c r="AP4156" s="34"/>
      <c r="AQ4156" s="34"/>
      <c r="AR4156" s="34"/>
    </row>
    <row r="4157" spans="10:44" x14ac:dyDescent="0.25">
      <c r="J4157" s="45"/>
      <c r="K4157" s="45"/>
      <c r="L4157" s="45"/>
      <c r="M4157" s="45"/>
      <c r="N4157" s="45"/>
      <c r="O4157" s="45"/>
      <c r="P4157" s="45"/>
      <c r="Q4157" s="45"/>
      <c r="R4157" s="45"/>
      <c r="AO4157" s="34"/>
      <c r="AP4157" s="34"/>
      <c r="AQ4157" s="34"/>
      <c r="AR4157" s="34"/>
    </row>
    <row r="4158" spans="10:44" x14ac:dyDescent="0.25">
      <c r="J4158" s="45"/>
      <c r="K4158" s="45"/>
      <c r="L4158" s="45"/>
      <c r="M4158" s="45"/>
      <c r="N4158" s="45"/>
      <c r="O4158" s="45"/>
      <c r="P4158" s="45"/>
      <c r="Q4158" s="45"/>
      <c r="R4158" s="45"/>
      <c r="AO4158" s="34"/>
      <c r="AP4158" s="34"/>
      <c r="AQ4158" s="34"/>
      <c r="AR4158" s="34"/>
    </row>
    <row r="4159" spans="10:44" x14ac:dyDescent="0.25">
      <c r="J4159" s="45"/>
      <c r="K4159" s="45"/>
      <c r="L4159" s="45"/>
      <c r="M4159" s="45"/>
      <c r="N4159" s="45"/>
      <c r="O4159" s="45"/>
      <c r="P4159" s="45"/>
      <c r="Q4159" s="45"/>
      <c r="R4159" s="45"/>
      <c r="AO4159" s="34"/>
      <c r="AP4159" s="34"/>
      <c r="AQ4159" s="34"/>
      <c r="AR4159" s="34"/>
    </row>
    <row r="4160" spans="10:44" x14ac:dyDescent="0.25">
      <c r="J4160" s="45"/>
      <c r="K4160" s="45"/>
      <c r="L4160" s="45"/>
      <c r="M4160" s="45"/>
      <c r="N4160" s="45"/>
      <c r="O4160" s="45"/>
      <c r="P4160" s="45"/>
      <c r="Q4160" s="45"/>
      <c r="R4160" s="45"/>
      <c r="AO4160" s="34"/>
      <c r="AP4160" s="34"/>
      <c r="AQ4160" s="34"/>
      <c r="AR4160" s="34"/>
    </row>
    <row r="4161" spans="10:44" x14ac:dyDescent="0.25">
      <c r="J4161" s="45"/>
      <c r="K4161" s="45"/>
      <c r="L4161" s="45"/>
      <c r="M4161" s="45"/>
      <c r="N4161" s="45"/>
      <c r="O4161" s="45"/>
      <c r="P4161" s="45"/>
      <c r="Q4161" s="45"/>
      <c r="R4161" s="45"/>
      <c r="AO4161" s="34"/>
      <c r="AP4161" s="34"/>
      <c r="AQ4161" s="34"/>
      <c r="AR4161" s="34"/>
    </row>
    <row r="4162" spans="10:44" x14ac:dyDescent="0.25">
      <c r="J4162" s="45"/>
      <c r="K4162" s="45"/>
      <c r="L4162" s="45"/>
      <c r="M4162" s="45"/>
      <c r="N4162" s="45"/>
      <c r="O4162" s="45"/>
      <c r="P4162" s="45"/>
      <c r="Q4162" s="45"/>
      <c r="R4162" s="45"/>
      <c r="AO4162" s="34"/>
      <c r="AP4162" s="34"/>
      <c r="AQ4162" s="34"/>
      <c r="AR4162" s="34"/>
    </row>
    <row r="4163" spans="10:44" x14ac:dyDescent="0.25">
      <c r="J4163" s="45"/>
      <c r="K4163" s="45"/>
      <c r="L4163" s="45"/>
      <c r="M4163" s="45"/>
      <c r="N4163" s="45"/>
      <c r="O4163" s="45"/>
      <c r="P4163" s="45"/>
      <c r="Q4163" s="45"/>
      <c r="R4163" s="45"/>
      <c r="AO4163" s="34"/>
      <c r="AP4163" s="34"/>
      <c r="AQ4163" s="34"/>
      <c r="AR4163" s="34"/>
    </row>
    <row r="4164" spans="10:44" x14ac:dyDescent="0.25">
      <c r="J4164" s="45"/>
      <c r="K4164" s="45"/>
      <c r="L4164" s="45"/>
      <c r="M4164" s="45"/>
      <c r="N4164" s="45"/>
      <c r="O4164" s="45"/>
      <c r="P4164" s="45"/>
      <c r="Q4164" s="45"/>
      <c r="R4164" s="45"/>
      <c r="AO4164" s="34"/>
      <c r="AP4164" s="34"/>
      <c r="AQ4164" s="34"/>
      <c r="AR4164" s="34"/>
    </row>
    <row r="4165" spans="10:44" x14ac:dyDescent="0.25">
      <c r="J4165" s="45"/>
      <c r="K4165" s="45"/>
      <c r="L4165" s="45"/>
      <c r="M4165" s="45"/>
      <c r="N4165" s="45"/>
      <c r="O4165" s="45"/>
      <c r="P4165" s="45"/>
      <c r="Q4165" s="45"/>
      <c r="R4165" s="45"/>
      <c r="AO4165" s="34"/>
      <c r="AP4165" s="34"/>
      <c r="AQ4165" s="34"/>
      <c r="AR4165" s="34"/>
    </row>
    <row r="4166" spans="10:44" x14ac:dyDescent="0.25">
      <c r="J4166" s="45"/>
      <c r="K4166" s="45"/>
      <c r="L4166" s="45"/>
      <c r="M4166" s="45"/>
      <c r="N4166" s="45"/>
      <c r="O4166" s="45"/>
      <c r="P4166" s="45"/>
      <c r="Q4166" s="45"/>
      <c r="R4166" s="45"/>
      <c r="AO4166" s="34"/>
      <c r="AP4166" s="34"/>
      <c r="AQ4166" s="34"/>
      <c r="AR4166" s="34"/>
    </row>
    <row r="4167" spans="10:44" x14ac:dyDescent="0.25">
      <c r="J4167" s="45"/>
      <c r="K4167" s="45"/>
      <c r="L4167" s="45"/>
      <c r="M4167" s="45"/>
      <c r="N4167" s="45"/>
      <c r="O4167" s="45"/>
      <c r="P4167" s="45"/>
      <c r="Q4167" s="45"/>
      <c r="R4167" s="45"/>
      <c r="AO4167" s="34"/>
      <c r="AP4167" s="34"/>
      <c r="AQ4167" s="34"/>
      <c r="AR4167" s="34"/>
    </row>
    <row r="4168" spans="10:44" x14ac:dyDescent="0.25">
      <c r="J4168" s="45"/>
      <c r="K4168" s="45"/>
      <c r="L4168" s="45"/>
      <c r="M4168" s="45"/>
      <c r="N4168" s="45"/>
      <c r="O4168" s="45"/>
      <c r="P4168" s="45"/>
      <c r="Q4168" s="45"/>
      <c r="R4168" s="45"/>
      <c r="AO4168" s="34"/>
      <c r="AP4168" s="34"/>
      <c r="AQ4168" s="34"/>
      <c r="AR4168" s="34"/>
    </row>
    <row r="4169" spans="10:44" x14ac:dyDescent="0.25">
      <c r="J4169" s="45"/>
      <c r="K4169" s="45"/>
      <c r="L4169" s="45"/>
      <c r="M4169" s="45"/>
      <c r="N4169" s="45"/>
      <c r="O4169" s="45"/>
      <c r="P4169" s="45"/>
      <c r="Q4169" s="45"/>
      <c r="R4169" s="45"/>
      <c r="AO4169" s="34"/>
      <c r="AP4169" s="34"/>
      <c r="AQ4169" s="34"/>
      <c r="AR4169" s="34"/>
    </row>
    <row r="4170" spans="10:44" x14ac:dyDescent="0.25">
      <c r="J4170" s="45"/>
      <c r="K4170" s="45"/>
      <c r="L4170" s="45"/>
      <c r="M4170" s="45"/>
      <c r="N4170" s="45"/>
      <c r="O4170" s="45"/>
      <c r="P4170" s="45"/>
      <c r="Q4170" s="45"/>
      <c r="R4170" s="45"/>
      <c r="AO4170" s="34"/>
      <c r="AP4170" s="34"/>
      <c r="AQ4170" s="34"/>
      <c r="AR4170" s="34"/>
    </row>
    <row r="4171" spans="10:44" x14ac:dyDescent="0.25">
      <c r="J4171" s="45"/>
      <c r="K4171" s="45"/>
      <c r="L4171" s="45"/>
      <c r="M4171" s="45"/>
      <c r="N4171" s="45"/>
      <c r="O4171" s="45"/>
      <c r="P4171" s="45"/>
      <c r="Q4171" s="45"/>
      <c r="R4171" s="45"/>
      <c r="AO4171" s="34"/>
      <c r="AP4171" s="34"/>
      <c r="AQ4171" s="34"/>
      <c r="AR4171" s="34"/>
    </row>
    <row r="4172" spans="10:44" x14ac:dyDescent="0.25">
      <c r="J4172" s="45"/>
      <c r="K4172" s="45"/>
      <c r="L4172" s="45"/>
      <c r="M4172" s="45"/>
      <c r="N4172" s="45"/>
      <c r="O4172" s="45"/>
      <c r="P4172" s="45"/>
      <c r="Q4172" s="45"/>
      <c r="R4172" s="45"/>
      <c r="AO4172" s="34"/>
      <c r="AP4172" s="34"/>
      <c r="AQ4172" s="34"/>
      <c r="AR4172" s="34"/>
    </row>
    <row r="4173" spans="10:44" x14ac:dyDescent="0.25">
      <c r="J4173" s="45"/>
      <c r="K4173" s="45"/>
      <c r="L4173" s="45"/>
      <c r="M4173" s="45"/>
      <c r="N4173" s="45"/>
      <c r="O4173" s="45"/>
      <c r="P4173" s="45"/>
      <c r="Q4173" s="45"/>
      <c r="R4173" s="45"/>
      <c r="AO4173" s="34"/>
      <c r="AP4173" s="34"/>
      <c r="AQ4173" s="34"/>
      <c r="AR4173" s="34"/>
    </row>
    <row r="4174" spans="10:44" x14ac:dyDescent="0.25">
      <c r="J4174" s="45"/>
      <c r="K4174" s="45"/>
      <c r="L4174" s="45"/>
      <c r="M4174" s="45"/>
      <c r="N4174" s="45"/>
      <c r="O4174" s="45"/>
      <c r="P4174" s="45"/>
      <c r="Q4174" s="45"/>
      <c r="R4174" s="45"/>
      <c r="AO4174" s="34"/>
      <c r="AP4174" s="34"/>
      <c r="AQ4174" s="34"/>
      <c r="AR4174" s="34"/>
    </row>
    <row r="4175" spans="10:44" x14ac:dyDescent="0.25">
      <c r="J4175" s="45"/>
      <c r="K4175" s="45"/>
      <c r="L4175" s="45"/>
      <c r="M4175" s="45"/>
      <c r="N4175" s="45"/>
      <c r="O4175" s="45"/>
      <c r="P4175" s="45"/>
      <c r="Q4175" s="45"/>
      <c r="R4175" s="45"/>
      <c r="AO4175" s="34"/>
      <c r="AP4175" s="34"/>
      <c r="AQ4175" s="34"/>
      <c r="AR4175" s="34"/>
    </row>
    <row r="4176" spans="10:44" x14ac:dyDescent="0.25">
      <c r="J4176" s="45"/>
      <c r="K4176" s="45"/>
      <c r="L4176" s="45"/>
      <c r="M4176" s="45"/>
      <c r="N4176" s="45"/>
      <c r="O4176" s="45"/>
      <c r="P4176" s="45"/>
      <c r="Q4176" s="45"/>
      <c r="R4176" s="45"/>
      <c r="AO4176" s="34"/>
      <c r="AP4176" s="34"/>
      <c r="AQ4176" s="34"/>
      <c r="AR4176" s="34"/>
    </row>
    <row r="4177" spans="10:44" x14ac:dyDescent="0.25">
      <c r="J4177" s="45"/>
      <c r="K4177" s="45"/>
      <c r="L4177" s="45"/>
      <c r="M4177" s="45"/>
      <c r="N4177" s="45"/>
      <c r="O4177" s="45"/>
      <c r="P4177" s="45"/>
      <c r="Q4177" s="45"/>
      <c r="R4177" s="45"/>
      <c r="AO4177" s="34"/>
      <c r="AP4177" s="34"/>
      <c r="AQ4177" s="34"/>
      <c r="AR4177" s="34"/>
    </row>
    <row r="4178" spans="10:44" x14ac:dyDescent="0.25">
      <c r="J4178" s="45"/>
      <c r="K4178" s="45"/>
      <c r="L4178" s="45"/>
      <c r="M4178" s="45"/>
      <c r="N4178" s="45"/>
      <c r="O4178" s="45"/>
      <c r="P4178" s="45"/>
      <c r="Q4178" s="45"/>
      <c r="R4178" s="45"/>
      <c r="AO4178" s="34"/>
      <c r="AP4178" s="34"/>
      <c r="AQ4178" s="34"/>
      <c r="AR4178" s="34"/>
    </row>
    <row r="4179" spans="10:44" x14ac:dyDescent="0.25">
      <c r="J4179" s="45"/>
      <c r="K4179" s="45"/>
      <c r="L4179" s="45"/>
      <c r="M4179" s="45"/>
      <c r="N4179" s="45"/>
      <c r="O4179" s="45"/>
      <c r="P4179" s="45"/>
      <c r="Q4179" s="45"/>
      <c r="R4179" s="45"/>
      <c r="AO4179" s="34"/>
      <c r="AP4179" s="34"/>
      <c r="AQ4179" s="34"/>
      <c r="AR4179" s="34"/>
    </row>
    <row r="4180" spans="10:44" x14ac:dyDescent="0.25">
      <c r="J4180" s="45"/>
      <c r="K4180" s="45"/>
      <c r="L4180" s="45"/>
      <c r="M4180" s="45"/>
      <c r="N4180" s="45"/>
      <c r="O4180" s="45"/>
      <c r="P4180" s="45"/>
      <c r="Q4180" s="45"/>
      <c r="R4180" s="45"/>
      <c r="AO4180" s="34"/>
      <c r="AP4180" s="34"/>
      <c r="AQ4180" s="34"/>
      <c r="AR4180" s="34"/>
    </row>
    <row r="4181" spans="10:44" x14ac:dyDescent="0.25">
      <c r="J4181" s="45"/>
      <c r="K4181" s="45"/>
      <c r="L4181" s="45"/>
      <c r="M4181" s="45"/>
      <c r="N4181" s="45"/>
      <c r="O4181" s="45"/>
      <c r="P4181" s="45"/>
      <c r="Q4181" s="45"/>
      <c r="R4181" s="45"/>
      <c r="AO4181" s="34"/>
      <c r="AP4181" s="34"/>
      <c r="AQ4181" s="34"/>
      <c r="AR4181" s="34"/>
    </row>
    <row r="4182" spans="10:44" x14ac:dyDescent="0.25">
      <c r="J4182" s="45"/>
      <c r="K4182" s="45"/>
      <c r="L4182" s="45"/>
      <c r="M4182" s="45"/>
      <c r="N4182" s="45"/>
      <c r="O4182" s="45"/>
      <c r="P4182" s="45"/>
      <c r="Q4182" s="45"/>
      <c r="R4182" s="45"/>
      <c r="AO4182" s="34"/>
      <c r="AP4182" s="34"/>
      <c r="AQ4182" s="34"/>
      <c r="AR4182" s="34"/>
    </row>
    <row r="4183" spans="10:44" x14ac:dyDescent="0.25">
      <c r="J4183" s="45"/>
      <c r="K4183" s="45"/>
      <c r="L4183" s="45"/>
      <c r="M4183" s="45"/>
      <c r="N4183" s="45"/>
      <c r="O4183" s="45"/>
      <c r="P4183" s="45"/>
      <c r="Q4183" s="45"/>
      <c r="R4183" s="45"/>
      <c r="AO4183" s="34"/>
      <c r="AP4183" s="34"/>
      <c r="AQ4183" s="34"/>
      <c r="AR4183" s="34"/>
    </row>
    <row r="4184" spans="10:44" x14ac:dyDescent="0.25">
      <c r="J4184" s="45"/>
      <c r="K4184" s="45"/>
      <c r="L4184" s="45"/>
      <c r="M4184" s="45"/>
      <c r="N4184" s="45"/>
      <c r="O4184" s="45"/>
      <c r="P4184" s="45"/>
      <c r="Q4184" s="45"/>
      <c r="R4184" s="45"/>
      <c r="AO4184" s="34"/>
      <c r="AP4184" s="34"/>
      <c r="AQ4184" s="34"/>
      <c r="AR4184" s="34"/>
    </row>
    <row r="4185" spans="10:44" x14ac:dyDescent="0.25">
      <c r="J4185" s="45"/>
      <c r="K4185" s="45"/>
      <c r="L4185" s="45"/>
      <c r="M4185" s="45"/>
      <c r="N4185" s="45"/>
      <c r="O4185" s="45"/>
      <c r="P4185" s="45"/>
      <c r="Q4185" s="45"/>
      <c r="R4185" s="45"/>
      <c r="AO4185" s="34"/>
      <c r="AP4185" s="34"/>
      <c r="AQ4185" s="34"/>
      <c r="AR4185" s="34"/>
    </row>
    <row r="4186" spans="10:44" x14ac:dyDescent="0.25">
      <c r="J4186" s="45"/>
      <c r="K4186" s="45"/>
      <c r="L4186" s="45"/>
      <c r="M4186" s="45"/>
      <c r="N4186" s="45"/>
      <c r="O4186" s="45"/>
      <c r="P4186" s="45"/>
      <c r="Q4186" s="45"/>
      <c r="R4186" s="45"/>
      <c r="AO4186" s="34"/>
      <c r="AP4186" s="34"/>
      <c r="AQ4186" s="34"/>
      <c r="AR4186" s="34"/>
    </row>
    <row r="4187" spans="10:44" x14ac:dyDescent="0.25">
      <c r="J4187" s="45"/>
      <c r="K4187" s="45"/>
      <c r="L4187" s="45"/>
      <c r="M4187" s="45"/>
      <c r="N4187" s="45"/>
      <c r="O4187" s="45"/>
      <c r="P4187" s="45"/>
      <c r="Q4187" s="45"/>
      <c r="R4187" s="45"/>
      <c r="AO4187" s="34"/>
      <c r="AP4187" s="34"/>
      <c r="AQ4187" s="34"/>
      <c r="AR4187" s="34"/>
    </row>
    <row r="4188" spans="10:44" x14ac:dyDescent="0.25">
      <c r="J4188" s="45"/>
      <c r="K4188" s="45"/>
      <c r="L4188" s="45"/>
      <c r="M4188" s="45"/>
      <c r="N4188" s="45"/>
      <c r="O4188" s="45"/>
      <c r="P4188" s="45"/>
      <c r="Q4188" s="45"/>
      <c r="R4188" s="45"/>
      <c r="AO4188" s="34"/>
      <c r="AP4188" s="34"/>
      <c r="AQ4188" s="34"/>
      <c r="AR4188" s="34"/>
    </row>
    <row r="4189" spans="10:44" x14ac:dyDescent="0.25">
      <c r="J4189" s="45"/>
      <c r="K4189" s="45"/>
      <c r="L4189" s="45"/>
      <c r="M4189" s="45"/>
      <c r="N4189" s="45"/>
      <c r="O4189" s="45"/>
      <c r="P4189" s="45"/>
      <c r="Q4189" s="45"/>
      <c r="R4189" s="45"/>
      <c r="AO4189" s="34"/>
      <c r="AP4189" s="34"/>
      <c r="AQ4189" s="34"/>
      <c r="AR4189" s="34"/>
    </row>
    <row r="4190" spans="10:44" x14ac:dyDescent="0.25">
      <c r="J4190" s="45"/>
      <c r="K4190" s="45"/>
      <c r="L4190" s="45"/>
      <c r="M4190" s="45"/>
      <c r="N4190" s="45"/>
      <c r="O4190" s="45"/>
      <c r="P4190" s="45"/>
      <c r="Q4190" s="45"/>
      <c r="R4190" s="45"/>
      <c r="AO4190" s="34"/>
      <c r="AP4190" s="34"/>
      <c r="AQ4190" s="34"/>
      <c r="AR4190" s="34"/>
    </row>
    <row r="4191" spans="10:44" x14ac:dyDescent="0.25">
      <c r="J4191" s="45"/>
      <c r="K4191" s="45"/>
      <c r="L4191" s="45"/>
      <c r="M4191" s="45"/>
      <c r="N4191" s="45"/>
      <c r="O4191" s="45"/>
      <c r="P4191" s="45"/>
      <c r="Q4191" s="45"/>
      <c r="R4191" s="45"/>
      <c r="AO4191" s="34"/>
      <c r="AP4191" s="34"/>
      <c r="AQ4191" s="34"/>
      <c r="AR4191" s="34"/>
    </row>
    <row r="4192" spans="10:44" x14ac:dyDescent="0.25">
      <c r="J4192" s="45"/>
      <c r="K4192" s="45"/>
      <c r="L4192" s="45"/>
      <c r="M4192" s="45"/>
      <c r="N4192" s="45"/>
      <c r="O4192" s="45"/>
      <c r="P4192" s="45"/>
      <c r="Q4192" s="45"/>
      <c r="R4192" s="45"/>
      <c r="AO4192" s="34"/>
      <c r="AP4192" s="34"/>
      <c r="AQ4192" s="34"/>
      <c r="AR4192" s="34"/>
    </row>
    <row r="4193" spans="10:44" x14ac:dyDescent="0.25">
      <c r="J4193" s="45"/>
      <c r="K4193" s="45"/>
      <c r="L4193" s="45"/>
      <c r="M4193" s="45"/>
      <c r="N4193" s="45"/>
      <c r="O4193" s="45"/>
      <c r="P4193" s="45"/>
      <c r="Q4193" s="45"/>
      <c r="R4193" s="45"/>
      <c r="AO4193" s="34"/>
      <c r="AP4193" s="34"/>
      <c r="AQ4193" s="34"/>
      <c r="AR4193" s="34"/>
    </row>
    <row r="4194" spans="10:44" x14ac:dyDescent="0.25">
      <c r="J4194" s="45"/>
      <c r="K4194" s="45"/>
      <c r="L4194" s="45"/>
      <c r="M4194" s="45"/>
      <c r="N4194" s="45"/>
      <c r="O4194" s="45"/>
      <c r="P4194" s="45"/>
      <c r="Q4194" s="45"/>
      <c r="R4194" s="45"/>
      <c r="AO4194" s="34"/>
      <c r="AP4194" s="34"/>
      <c r="AQ4194" s="34"/>
      <c r="AR4194" s="34"/>
    </row>
    <row r="4195" spans="10:44" x14ac:dyDescent="0.25">
      <c r="J4195" s="45"/>
      <c r="K4195" s="45"/>
      <c r="L4195" s="45"/>
      <c r="M4195" s="45"/>
      <c r="N4195" s="45"/>
      <c r="O4195" s="45"/>
      <c r="P4195" s="45"/>
      <c r="Q4195" s="45"/>
      <c r="R4195" s="45"/>
      <c r="AO4195" s="34"/>
      <c r="AP4195" s="34"/>
      <c r="AQ4195" s="34"/>
      <c r="AR4195" s="34"/>
    </row>
    <row r="4196" spans="10:44" x14ac:dyDescent="0.25">
      <c r="J4196" s="45"/>
      <c r="K4196" s="45"/>
      <c r="L4196" s="45"/>
      <c r="M4196" s="45"/>
      <c r="N4196" s="45"/>
      <c r="O4196" s="45"/>
      <c r="P4196" s="45"/>
      <c r="Q4196" s="45"/>
      <c r="R4196" s="45"/>
      <c r="AO4196" s="34"/>
      <c r="AP4196" s="34"/>
      <c r="AQ4196" s="34"/>
      <c r="AR4196" s="34"/>
    </row>
    <row r="4197" spans="10:44" x14ac:dyDescent="0.25">
      <c r="J4197" s="45"/>
      <c r="K4197" s="45"/>
      <c r="L4197" s="45"/>
      <c r="M4197" s="45"/>
      <c r="N4197" s="45"/>
      <c r="O4197" s="45"/>
      <c r="P4197" s="45"/>
      <c r="Q4197" s="45"/>
      <c r="R4197" s="45"/>
      <c r="AO4197" s="34"/>
      <c r="AP4197" s="34"/>
      <c r="AQ4197" s="34"/>
      <c r="AR4197" s="34"/>
    </row>
    <row r="4198" spans="10:44" x14ac:dyDescent="0.25">
      <c r="J4198" s="45"/>
      <c r="K4198" s="45"/>
      <c r="L4198" s="45"/>
      <c r="M4198" s="45"/>
      <c r="N4198" s="45"/>
      <c r="O4198" s="45"/>
      <c r="P4198" s="45"/>
      <c r="Q4198" s="45"/>
      <c r="R4198" s="45"/>
      <c r="AO4198" s="34"/>
      <c r="AP4198" s="34"/>
      <c r="AQ4198" s="34"/>
      <c r="AR4198" s="34"/>
    </row>
    <row r="4199" spans="10:44" x14ac:dyDescent="0.25">
      <c r="J4199" s="45"/>
      <c r="K4199" s="45"/>
      <c r="L4199" s="45"/>
      <c r="M4199" s="45"/>
      <c r="N4199" s="45"/>
      <c r="O4199" s="45"/>
      <c r="P4199" s="45"/>
      <c r="Q4199" s="45"/>
      <c r="R4199" s="45"/>
      <c r="AO4199" s="34"/>
      <c r="AP4199" s="34"/>
      <c r="AQ4199" s="34"/>
      <c r="AR4199" s="34"/>
    </row>
    <row r="4200" spans="10:44" x14ac:dyDescent="0.25">
      <c r="J4200" s="45"/>
      <c r="K4200" s="45"/>
      <c r="L4200" s="45"/>
      <c r="M4200" s="45"/>
      <c r="N4200" s="45"/>
      <c r="O4200" s="45"/>
      <c r="P4200" s="45"/>
      <c r="Q4200" s="45"/>
      <c r="R4200" s="45"/>
      <c r="AO4200" s="34"/>
      <c r="AP4200" s="34"/>
      <c r="AQ4200" s="34"/>
      <c r="AR4200" s="34"/>
    </row>
    <row r="4201" spans="10:44" x14ac:dyDescent="0.25">
      <c r="J4201" s="45"/>
      <c r="K4201" s="45"/>
      <c r="L4201" s="45"/>
      <c r="M4201" s="45"/>
      <c r="N4201" s="45"/>
      <c r="O4201" s="45"/>
      <c r="P4201" s="45"/>
      <c r="Q4201" s="45"/>
      <c r="R4201" s="45"/>
      <c r="AO4201" s="34"/>
      <c r="AP4201" s="34"/>
      <c r="AQ4201" s="34"/>
      <c r="AR4201" s="34"/>
    </row>
    <row r="4202" spans="10:44" x14ac:dyDescent="0.25">
      <c r="J4202" s="45"/>
      <c r="K4202" s="45"/>
      <c r="L4202" s="45"/>
      <c r="M4202" s="45"/>
      <c r="N4202" s="45"/>
      <c r="O4202" s="45"/>
      <c r="P4202" s="45"/>
      <c r="Q4202" s="45"/>
      <c r="R4202" s="45"/>
      <c r="AO4202" s="34"/>
      <c r="AP4202" s="34"/>
      <c r="AQ4202" s="34"/>
      <c r="AR4202" s="34"/>
    </row>
    <row r="4203" spans="10:44" x14ac:dyDescent="0.25">
      <c r="J4203" s="45"/>
      <c r="K4203" s="45"/>
      <c r="L4203" s="45"/>
      <c r="M4203" s="45"/>
      <c r="N4203" s="45"/>
      <c r="O4203" s="45"/>
      <c r="P4203" s="45"/>
      <c r="Q4203" s="45"/>
      <c r="R4203" s="45"/>
      <c r="AO4203" s="34"/>
      <c r="AP4203" s="34"/>
      <c r="AQ4203" s="34"/>
      <c r="AR4203" s="34"/>
    </row>
    <row r="4204" spans="10:44" x14ac:dyDescent="0.25">
      <c r="J4204" s="45"/>
      <c r="K4204" s="45"/>
      <c r="L4204" s="45"/>
      <c r="M4204" s="45"/>
      <c r="N4204" s="45"/>
      <c r="O4204" s="45"/>
      <c r="P4204" s="45"/>
      <c r="Q4204" s="45"/>
      <c r="R4204" s="45"/>
      <c r="AO4204" s="34"/>
      <c r="AP4204" s="34"/>
      <c r="AQ4204" s="34"/>
      <c r="AR4204" s="34"/>
    </row>
    <row r="4205" spans="10:44" x14ac:dyDescent="0.25">
      <c r="J4205" s="45"/>
      <c r="K4205" s="45"/>
      <c r="L4205" s="45"/>
      <c r="M4205" s="45"/>
      <c r="N4205" s="45"/>
      <c r="O4205" s="45"/>
      <c r="P4205" s="45"/>
      <c r="Q4205" s="45"/>
      <c r="R4205" s="45"/>
      <c r="AO4205" s="34"/>
      <c r="AP4205" s="34"/>
      <c r="AQ4205" s="34"/>
      <c r="AR4205" s="34"/>
    </row>
    <row r="4206" spans="10:44" x14ac:dyDescent="0.25">
      <c r="J4206" s="45"/>
      <c r="K4206" s="45"/>
      <c r="L4206" s="45"/>
      <c r="M4206" s="45"/>
      <c r="N4206" s="45"/>
      <c r="O4206" s="45"/>
      <c r="P4206" s="45"/>
      <c r="Q4206" s="45"/>
      <c r="R4206" s="45"/>
      <c r="AO4206" s="34"/>
      <c r="AP4206" s="34"/>
      <c r="AQ4206" s="34"/>
      <c r="AR4206" s="34"/>
    </row>
    <row r="4207" spans="10:44" x14ac:dyDescent="0.25">
      <c r="J4207" s="45"/>
      <c r="K4207" s="45"/>
      <c r="L4207" s="45"/>
      <c r="M4207" s="45"/>
      <c r="N4207" s="45"/>
      <c r="O4207" s="45"/>
      <c r="P4207" s="45"/>
      <c r="Q4207" s="45"/>
      <c r="R4207" s="45"/>
      <c r="AO4207" s="34"/>
      <c r="AP4207" s="34"/>
      <c r="AQ4207" s="34"/>
      <c r="AR4207" s="34"/>
    </row>
    <row r="4208" spans="10:44" x14ac:dyDescent="0.25">
      <c r="J4208" s="45"/>
      <c r="K4208" s="45"/>
      <c r="L4208" s="45"/>
      <c r="M4208" s="45"/>
      <c r="N4208" s="45"/>
      <c r="O4208" s="45"/>
      <c r="P4208" s="45"/>
      <c r="Q4208" s="45"/>
      <c r="R4208" s="45"/>
      <c r="AO4208" s="34"/>
      <c r="AP4208" s="34"/>
      <c r="AQ4208" s="34"/>
      <c r="AR4208" s="34"/>
    </row>
    <row r="4209" spans="10:44" x14ac:dyDescent="0.25">
      <c r="J4209" s="45"/>
      <c r="K4209" s="45"/>
      <c r="L4209" s="45"/>
      <c r="M4209" s="45"/>
      <c r="N4209" s="45"/>
      <c r="O4209" s="45"/>
      <c r="P4209" s="45"/>
      <c r="Q4209" s="45"/>
      <c r="R4209" s="45"/>
      <c r="AO4209" s="34"/>
      <c r="AP4209" s="34"/>
      <c r="AQ4209" s="34"/>
      <c r="AR4209" s="34"/>
    </row>
    <row r="4210" spans="10:44" x14ac:dyDescent="0.25">
      <c r="J4210" s="45"/>
      <c r="K4210" s="45"/>
      <c r="L4210" s="45"/>
      <c r="M4210" s="45"/>
      <c r="N4210" s="45"/>
      <c r="O4210" s="45"/>
      <c r="P4210" s="45"/>
      <c r="Q4210" s="45"/>
      <c r="R4210" s="45"/>
      <c r="AO4210" s="34"/>
      <c r="AP4210" s="34"/>
      <c r="AQ4210" s="34"/>
      <c r="AR4210" s="34"/>
    </row>
    <row r="4211" spans="10:44" x14ac:dyDescent="0.25">
      <c r="J4211" s="45"/>
      <c r="K4211" s="45"/>
      <c r="L4211" s="45"/>
      <c r="M4211" s="45"/>
      <c r="N4211" s="45"/>
      <c r="O4211" s="45"/>
      <c r="P4211" s="45"/>
      <c r="Q4211" s="45"/>
      <c r="R4211" s="45"/>
      <c r="AO4211" s="34"/>
      <c r="AP4211" s="34"/>
      <c r="AQ4211" s="34"/>
      <c r="AR4211" s="34"/>
    </row>
    <row r="4212" spans="10:44" x14ac:dyDescent="0.25">
      <c r="J4212" s="45"/>
      <c r="K4212" s="45"/>
      <c r="L4212" s="45"/>
      <c r="M4212" s="45"/>
      <c r="N4212" s="45"/>
      <c r="O4212" s="45"/>
      <c r="P4212" s="45"/>
      <c r="Q4212" s="45"/>
      <c r="R4212" s="45"/>
      <c r="AO4212" s="34"/>
      <c r="AP4212" s="34"/>
      <c r="AQ4212" s="34"/>
      <c r="AR4212" s="34"/>
    </row>
    <row r="4213" spans="10:44" x14ac:dyDescent="0.25">
      <c r="J4213" s="45"/>
      <c r="K4213" s="45"/>
      <c r="L4213" s="45"/>
      <c r="M4213" s="45"/>
      <c r="N4213" s="45"/>
      <c r="O4213" s="45"/>
      <c r="P4213" s="45"/>
      <c r="Q4213" s="45"/>
      <c r="R4213" s="45"/>
      <c r="AO4213" s="34"/>
      <c r="AP4213" s="34"/>
      <c r="AQ4213" s="34"/>
      <c r="AR4213" s="34"/>
    </row>
    <row r="4214" spans="10:44" x14ac:dyDescent="0.25">
      <c r="J4214" s="45"/>
      <c r="K4214" s="45"/>
      <c r="L4214" s="45"/>
      <c r="M4214" s="45"/>
      <c r="N4214" s="45"/>
      <c r="O4214" s="45"/>
      <c r="P4214" s="45"/>
      <c r="Q4214" s="45"/>
      <c r="R4214" s="45"/>
      <c r="AO4214" s="34"/>
      <c r="AP4214" s="34"/>
      <c r="AQ4214" s="34"/>
      <c r="AR4214" s="34"/>
    </row>
    <row r="4215" spans="10:44" x14ac:dyDescent="0.25">
      <c r="J4215" s="45"/>
      <c r="K4215" s="45"/>
      <c r="L4215" s="45"/>
      <c r="M4215" s="45"/>
      <c r="N4215" s="45"/>
      <c r="O4215" s="45"/>
      <c r="P4215" s="45"/>
      <c r="Q4215" s="45"/>
      <c r="R4215" s="45"/>
      <c r="AO4215" s="34"/>
      <c r="AP4215" s="34"/>
      <c r="AQ4215" s="34"/>
      <c r="AR4215" s="34"/>
    </row>
    <row r="4216" spans="10:44" x14ac:dyDescent="0.25">
      <c r="J4216" s="45"/>
      <c r="K4216" s="45"/>
      <c r="L4216" s="45"/>
      <c r="M4216" s="45"/>
      <c r="N4216" s="45"/>
      <c r="O4216" s="45"/>
      <c r="P4216" s="45"/>
      <c r="Q4216" s="45"/>
      <c r="R4216" s="45"/>
      <c r="AO4216" s="34"/>
      <c r="AP4216" s="34"/>
      <c r="AQ4216" s="34"/>
      <c r="AR4216" s="34"/>
    </row>
    <row r="4217" spans="10:44" x14ac:dyDescent="0.25">
      <c r="J4217" s="45"/>
      <c r="K4217" s="45"/>
      <c r="L4217" s="45"/>
      <c r="M4217" s="45"/>
      <c r="N4217" s="45"/>
      <c r="O4217" s="45"/>
      <c r="P4217" s="45"/>
      <c r="Q4217" s="45"/>
      <c r="R4217" s="45"/>
      <c r="AO4217" s="34"/>
      <c r="AP4217" s="34"/>
      <c r="AQ4217" s="34"/>
      <c r="AR4217" s="34"/>
    </row>
    <row r="4218" spans="10:44" x14ac:dyDescent="0.25">
      <c r="J4218" s="45"/>
      <c r="K4218" s="45"/>
      <c r="L4218" s="45"/>
      <c r="M4218" s="45"/>
      <c r="N4218" s="45"/>
      <c r="O4218" s="45"/>
      <c r="P4218" s="45"/>
      <c r="Q4218" s="45"/>
      <c r="R4218" s="45"/>
      <c r="AO4218" s="34"/>
      <c r="AP4218" s="34"/>
      <c r="AQ4218" s="34"/>
      <c r="AR4218" s="34"/>
    </row>
    <row r="4219" spans="10:44" x14ac:dyDescent="0.25">
      <c r="J4219" s="45"/>
      <c r="K4219" s="45"/>
      <c r="L4219" s="45"/>
      <c r="M4219" s="45"/>
      <c r="N4219" s="45"/>
      <c r="O4219" s="45"/>
      <c r="P4219" s="45"/>
      <c r="Q4219" s="45"/>
      <c r="R4219" s="45"/>
      <c r="AO4219" s="34"/>
      <c r="AP4219" s="34"/>
      <c r="AQ4219" s="34"/>
      <c r="AR4219" s="34"/>
    </row>
    <row r="4220" spans="10:44" x14ac:dyDescent="0.25">
      <c r="J4220" s="45"/>
      <c r="K4220" s="45"/>
      <c r="L4220" s="45"/>
      <c r="M4220" s="45"/>
      <c r="N4220" s="45"/>
      <c r="O4220" s="45"/>
      <c r="P4220" s="45"/>
      <c r="Q4220" s="45"/>
      <c r="R4220" s="45"/>
      <c r="AO4220" s="34"/>
      <c r="AP4220" s="34"/>
      <c r="AQ4220" s="34"/>
      <c r="AR4220" s="34"/>
    </row>
    <row r="4221" spans="10:44" x14ac:dyDescent="0.25">
      <c r="J4221" s="45"/>
      <c r="K4221" s="45"/>
      <c r="L4221" s="45"/>
      <c r="M4221" s="45"/>
      <c r="N4221" s="45"/>
      <c r="O4221" s="45"/>
      <c r="P4221" s="45"/>
      <c r="Q4221" s="45"/>
      <c r="R4221" s="45"/>
      <c r="AO4221" s="34"/>
      <c r="AP4221" s="34"/>
      <c r="AQ4221" s="34"/>
      <c r="AR4221" s="34"/>
    </row>
    <row r="4222" spans="10:44" x14ac:dyDescent="0.25">
      <c r="J4222" s="45"/>
      <c r="K4222" s="45"/>
      <c r="L4222" s="45"/>
      <c r="M4222" s="45"/>
      <c r="N4222" s="45"/>
      <c r="O4222" s="45"/>
      <c r="P4222" s="45"/>
      <c r="Q4222" s="45"/>
      <c r="R4222" s="45"/>
      <c r="AO4222" s="34"/>
      <c r="AP4222" s="34"/>
      <c r="AQ4222" s="34"/>
      <c r="AR4222" s="34"/>
    </row>
    <row r="4223" spans="10:44" x14ac:dyDescent="0.25">
      <c r="J4223" s="45"/>
      <c r="K4223" s="45"/>
      <c r="L4223" s="45"/>
      <c r="M4223" s="45"/>
      <c r="N4223" s="45"/>
      <c r="O4223" s="45"/>
      <c r="P4223" s="45"/>
      <c r="Q4223" s="45"/>
      <c r="R4223" s="45"/>
      <c r="AO4223" s="34"/>
      <c r="AP4223" s="34"/>
      <c r="AQ4223" s="34"/>
      <c r="AR4223" s="34"/>
    </row>
    <row r="4224" spans="10:44" x14ac:dyDescent="0.25">
      <c r="J4224" s="45"/>
      <c r="K4224" s="45"/>
      <c r="L4224" s="45"/>
      <c r="M4224" s="45"/>
      <c r="N4224" s="45"/>
      <c r="O4224" s="45"/>
      <c r="P4224" s="45"/>
      <c r="Q4224" s="45"/>
      <c r="R4224" s="45"/>
      <c r="AO4224" s="34"/>
      <c r="AP4224" s="34"/>
      <c r="AQ4224" s="34"/>
      <c r="AR4224" s="34"/>
    </row>
    <row r="4225" spans="10:44" x14ac:dyDescent="0.25">
      <c r="J4225" s="45"/>
      <c r="K4225" s="45"/>
      <c r="L4225" s="45"/>
      <c r="M4225" s="45"/>
      <c r="N4225" s="45"/>
      <c r="O4225" s="45"/>
      <c r="P4225" s="45"/>
      <c r="Q4225" s="45"/>
      <c r="R4225" s="45"/>
      <c r="AO4225" s="34"/>
      <c r="AP4225" s="34"/>
      <c r="AQ4225" s="34"/>
      <c r="AR4225" s="34"/>
    </row>
    <row r="4226" spans="10:44" x14ac:dyDescent="0.25">
      <c r="J4226" s="45"/>
      <c r="K4226" s="45"/>
      <c r="L4226" s="45"/>
      <c r="M4226" s="45"/>
      <c r="N4226" s="45"/>
      <c r="O4226" s="45"/>
      <c r="P4226" s="45"/>
      <c r="Q4226" s="45"/>
      <c r="R4226" s="45"/>
      <c r="AO4226" s="34"/>
      <c r="AP4226" s="34"/>
      <c r="AQ4226" s="34"/>
      <c r="AR4226" s="34"/>
    </row>
    <row r="4227" spans="10:44" x14ac:dyDescent="0.25">
      <c r="J4227" s="45"/>
      <c r="K4227" s="45"/>
      <c r="L4227" s="45"/>
      <c r="M4227" s="45"/>
      <c r="N4227" s="45"/>
      <c r="O4227" s="45"/>
      <c r="P4227" s="45"/>
      <c r="Q4227" s="45"/>
      <c r="R4227" s="45"/>
      <c r="AO4227" s="34"/>
      <c r="AP4227" s="34"/>
      <c r="AQ4227" s="34"/>
      <c r="AR4227" s="34"/>
    </row>
    <row r="4228" spans="10:44" x14ac:dyDescent="0.25">
      <c r="J4228" s="45"/>
      <c r="K4228" s="45"/>
      <c r="L4228" s="45"/>
      <c r="M4228" s="45"/>
      <c r="N4228" s="45"/>
      <c r="O4228" s="45"/>
      <c r="P4228" s="45"/>
      <c r="Q4228" s="45"/>
      <c r="R4228" s="45"/>
      <c r="AO4228" s="34"/>
      <c r="AP4228" s="34"/>
      <c r="AQ4228" s="34"/>
      <c r="AR4228" s="34"/>
    </row>
    <row r="4229" spans="10:44" x14ac:dyDescent="0.25">
      <c r="J4229" s="45"/>
      <c r="K4229" s="45"/>
      <c r="L4229" s="45"/>
      <c r="M4229" s="45"/>
      <c r="N4229" s="45"/>
      <c r="O4229" s="45"/>
      <c r="P4229" s="45"/>
      <c r="Q4229" s="45"/>
      <c r="R4229" s="45"/>
      <c r="AO4229" s="34"/>
      <c r="AP4229" s="34"/>
      <c r="AQ4229" s="34"/>
      <c r="AR4229" s="34"/>
    </row>
    <row r="4230" spans="10:44" x14ac:dyDescent="0.25">
      <c r="J4230" s="45"/>
      <c r="K4230" s="45"/>
      <c r="L4230" s="45"/>
      <c r="M4230" s="45"/>
      <c r="N4230" s="45"/>
      <c r="O4230" s="45"/>
      <c r="P4230" s="45"/>
      <c r="Q4230" s="45"/>
      <c r="R4230" s="45"/>
      <c r="AO4230" s="34"/>
      <c r="AP4230" s="34"/>
      <c r="AQ4230" s="34"/>
      <c r="AR4230" s="34"/>
    </row>
    <row r="4231" spans="10:44" x14ac:dyDescent="0.25">
      <c r="J4231" s="45"/>
      <c r="K4231" s="45"/>
      <c r="L4231" s="45"/>
      <c r="M4231" s="45"/>
      <c r="N4231" s="45"/>
      <c r="O4231" s="45"/>
      <c r="P4231" s="45"/>
      <c r="Q4231" s="45"/>
      <c r="R4231" s="45"/>
      <c r="AO4231" s="34"/>
      <c r="AP4231" s="34"/>
      <c r="AQ4231" s="34"/>
      <c r="AR4231" s="34"/>
    </row>
    <row r="4232" spans="10:44" x14ac:dyDescent="0.25">
      <c r="J4232" s="45"/>
      <c r="K4232" s="45"/>
      <c r="L4232" s="45"/>
      <c r="M4232" s="45"/>
      <c r="N4232" s="45"/>
      <c r="O4232" s="45"/>
      <c r="P4232" s="45"/>
      <c r="Q4232" s="45"/>
      <c r="R4232" s="45"/>
      <c r="AO4232" s="34"/>
      <c r="AP4232" s="34"/>
      <c r="AQ4232" s="34"/>
      <c r="AR4232" s="34"/>
    </row>
    <row r="4233" spans="10:44" x14ac:dyDescent="0.25">
      <c r="J4233" s="45"/>
      <c r="K4233" s="45"/>
      <c r="L4233" s="45"/>
      <c r="M4233" s="45"/>
      <c r="N4233" s="45"/>
      <c r="O4233" s="45"/>
      <c r="P4233" s="45"/>
      <c r="Q4233" s="45"/>
      <c r="R4233" s="45"/>
      <c r="AO4233" s="34"/>
      <c r="AP4233" s="34"/>
      <c r="AQ4233" s="34"/>
      <c r="AR4233" s="34"/>
    </row>
    <row r="4234" spans="10:44" x14ac:dyDescent="0.25">
      <c r="J4234" s="45"/>
      <c r="K4234" s="45"/>
      <c r="L4234" s="45"/>
      <c r="M4234" s="45"/>
      <c r="N4234" s="45"/>
      <c r="O4234" s="45"/>
      <c r="P4234" s="45"/>
      <c r="Q4234" s="45"/>
      <c r="R4234" s="45"/>
      <c r="AO4234" s="34"/>
      <c r="AP4234" s="34"/>
      <c r="AQ4234" s="34"/>
      <c r="AR4234" s="34"/>
    </row>
    <row r="4235" spans="10:44" x14ac:dyDescent="0.25">
      <c r="J4235" s="45"/>
      <c r="K4235" s="45"/>
      <c r="L4235" s="45"/>
      <c r="M4235" s="45"/>
      <c r="N4235" s="45"/>
      <c r="O4235" s="45"/>
      <c r="P4235" s="45"/>
      <c r="Q4235" s="45"/>
      <c r="R4235" s="45"/>
      <c r="AO4235" s="34"/>
      <c r="AP4235" s="34"/>
      <c r="AQ4235" s="34"/>
      <c r="AR4235" s="34"/>
    </row>
    <row r="4236" spans="10:44" x14ac:dyDescent="0.25">
      <c r="J4236" s="45"/>
      <c r="K4236" s="45"/>
      <c r="L4236" s="45"/>
      <c r="M4236" s="45"/>
      <c r="N4236" s="45"/>
      <c r="O4236" s="45"/>
      <c r="P4236" s="45"/>
      <c r="Q4236" s="45"/>
      <c r="R4236" s="45"/>
      <c r="AO4236" s="34"/>
      <c r="AP4236" s="34"/>
      <c r="AQ4236" s="34"/>
      <c r="AR4236" s="34"/>
    </row>
    <row r="4237" spans="10:44" x14ac:dyDescent="0.25">
      <c r="J4237" s="45"/>
      <c r="K4237" s="45"/>
      <c r="L4237" s="45"/>
      <c r="M4237" s="45"/>
      <c r="N4237" s="45"/>
      <c r="O4237" s="45"/>
      <c r="P4237" s="45"/>
      <c r="Q4237" s="45"/>
      <c r="R4237" s="45"/>
      <c r="AO4237" s="34"/>
      <c r="AP4237" s="34"/>
      <c r="AQ4237" s="34"/>
      <c r="AR4237" s="34"/>
    </row>
    <row r="4238" spans="10:44" x14ac:dyDescent="0.25">
      <c r="J4238" s="45"/>
      <c r="K4238" s="45"/>
      <c r="L4238" s="45"/>
      <c r="M4238" s="45"/>
      <c r="N4238" s="45"/>
      <c r="O4238" s="45"/>
      <c r="P4238" s="45"/>
      <c r="Q4238" s="45"/>
      <c r="R4238" s="45"/>
      <c r="AO4238" s="34"/>
      <c r="AP4238" s="34"/>
      <c r="AQ4238" s="34"/>
      <c r="AR4238" s="34"/>
    </row>
    <row r="4239" spans="10:44" x14ac:dyDescent="0.25">
      <c r="J4239" s="45"/>
      <c r="K4239" s="45"/>
      <c r="L4239" s="45"/>
      <c r="M4239" s="45"/>
      <c r="N4239" s="45"/>
      <c r="O4239" s="45"/>
      <c r="P4239" s="45"/>
      <c r="Q4239" s="45"/>
      <c r="R4239" s="45"/>
      <c r="AO4239" s="34"/>
      <c r="AP4239" s="34"/>
      <c r="AQ4239" s="34"/>
      <c r="AR4239" s="34"/>
    </row>
    <row r="4240" spans="10:44" x14ac:dyDescent="0.25">
      <c r="J4240" s="45"/>
      <c r="K4240" s="45"/>
      <c r="L4240" s="45"/>
      <c r="M4240" s="45"/>
      <c r="N4240" s="45"/>
      <c r="O4240" s="45"/>
      <c r="P4240" s="45"/>
      <c r="Q4240" s="45"/>
      <c r="R4240" s="45"/>
      <c r="AO4240" s="34"/>
      <c r="AP4240" s="34"/>
      <c r="AQ4240" s="34"/>
      <c r="AR4240" s="34"/>
    </row>
    <row r="4241" spans="10:44" x14ac:dyDescent="0.25">
      <c r="J4241" s="45"/>
      <c r="K4241" s="45"/>
      <c r="L4241" s="45"/>
      <c r="M4241" s="45"/>
      <c r="N4241" s="45"/>
      <c r="O4241" s="45"/>
      <c r="P4241" s="45"/>
      <c r="Q4241" s="45"/>
      <c r="R4241" s="45"/>
      <c r="AO4241" s="34"/>
      <c r="AP4241" s="34"/>
      <c r="AQ4241" s="34"/>
      <c r="AR4241" s="34"/>
    </row>
    <row r="4242" spans="10:44" x14ac:dyDescent="0.25">
      <c r="J4242" s="45"/>
      <c r="K4242" s="45"/>
      <c r="L4242" s="45"/>
      <c r="M4242" s="45"/>
      <c r="N4242" s="45"/>
      <c r="O4242" s="45"/>
      <c r="P4242" s="45"/>
      <c r="Q4242" s="45"/>
      <c r="R4242" s="45"/>
      <c r="AO4242" s="34"/>
      <c r="AP4242" s="34"/>
      <c r="AQ4242" s="34"/>
      <c r="AR4242" s="34"/>
    </row>
    <row r="4243" spans="10:44" x14ac:dyDescent="0.25">
      <c r="J4243" s="45"/>
      <c r="K4243" s="45"/>
      <c r="L4243" s="45"/>
      <c r="M4243" s="45"/>
      <c r="N4243" s="45"/>
      <c r="O4243" s="45"/>
      <c r="P4243" s="45"/>
      <c r="Q4243" s="45"/>
      <c r="R4243" s="45"/>
      <c r="AO4243" s="34"/>
      <c r="AP4243" s="34"/>
      <c r="AQ4243" s="34"/>
      <c r="AR4243" s="34"/>
    </row>
    <row r="4244" spans="10:44" x14ac:dyDescent="0.25">
      <c r="J4244" s="45"/>
      <c r="K4244" s="45"/>
      <c r="L4244" s="45"/>
      <c r="M4244" s="45"/>
      <c r="N4244" s="45"/>
      <c r="O4244" s="45"/>
      <c r="P4244" s="45"/>
      <c r="Q4244" s="45"/>
      <c r="R4244" s="45"/>
      <c r="AO4244" s="34"/>
      <c r="AP4244" s="34"/>
      <c r="AQ4244" s="34"/>
      <c r="AR4244" s="34"/>
    </row>
    <row r="4245" spans="10:44" x14ac:dyDescent="0.25">
      <c r="J4245" s="45"/>
      <c r="K4245" s="45"/>
      <c r="L4245" s="45"/>
      <c r="M4245" s="45"/>
      <c r="N4245" s="45"/>
      <c r="O4245" s="45"/>
      <c r="P4245" s="45"/>
      <c r="Q4245" s="45"/>
      <c r="R4245" s="45"/>
      <c r="AO4245" s="34"/>
      <c r="AP4245" s="34"/>
      <c r="AQ4245" s="34"/>
      <c r="AR4245" s="34"/>
    </row>
    <row r="4246" spans="10:44" x14ac:dyDescent="0.25">
      <c r="J4246" s="45"/>
      <c r="K4246" s="45"/>
      <c r="L4246" s="45"/>
      <c r="M4246" s="45"/>
      <c r="N4246" s="45"/>
      <c r="O4246" s="45"/>
      <c r="P4246" s="45"/>
      <c r="Q4246" s="45"/>
      <c r="R4246" s="45"/>
      <c r="AO4246" s="34"/>
      <c r="AP4246" s="34"/>
      <c r="AQ4246" s="34"/>
      <c r="AR4246" s="34"/>
    </row>
    <row r="4247" spans="10:44" x14ac:dyDescent="0.25">
      <c r="J4247" s="45"/>
      <c r="K4247" s="45"/>
      <c r="L4247" s="45"/>
      <c r="M4247" s="45"/>
      <c r="N4247" s="45"/>
      <c r="O4247" s="45"/>
      <c r="P4247" s="45"/>
      <c r="Q4247" s="45"/>
      <c r="R4247" s="45"/>
      <c r="AO4247" s="34"/>
      <c r="AP4247" s="34"/>
      <c r="AQ4247" s="34"/>
      <c r="AR4247" s="34"/>
    </row>
    <row r="4248" spans="10:44" x14ac:dyDescent="0.25">
      <c r="J4248" s="45"/>
      <c r="K4248" s="45"/>
      <c r="L4248" s="45"/>
      <c r="M4248" s="45"/>
      <c r="N4248" s="45"/>
      <c r="O4248" s="45"/>
      <c r="P4248" s="45"/>
      <c r="Q4248" s="45"/>
      <c r="R4248" s="45"/>
      <c r="AO4248" s="34"/>
      <c r="AP4248" s="34"/>
      <c r="AQ4248" s="34"/>
      <c r="AR4248" s="34"/>
    </row>
    <row r="4249" spans="10:44" x14ac:dyDescent="0.25">
      <c r="J4249" s="45"/>
      <c r="K4249" s="45"/>
      <c r="L4249" s="45"/>
      <c r="M4249" s="45"/>
      <c r="N4249" s="45"/>
      <c r="O4249" s="45"/>
      <c r="P4249" s="45"/>
      <c r="Q4249" s="45"/>
      <c r="R4249" s="45"/>
      <c r="AO4249" s="34"/>
      <c r="AP4249" s="34"/>
      <c r="AQ4249" s="34"/>
      <c r="AR4249" s="34"/>
    </row>
    <row r="4250" spans="10:44" x14ac:dyDescent="0.25">
      <c r="J4250" s="45"/>
      <c r="K4250" s="45"/>
      <c r="L4250" s="45"/>
      <c r="M4250" s="45"/>
      <c r="N4250" s="45"/>
      <c r="O4250" s="45"/>
      <c r="P4250" s="45"/>
      <c r="Q4250" s="45"/>
      <c r="R4250" s="45"/>
      <c r="AO4250" s="34"/>
      <c r="AP4250" s="34"/>
      <c r="AQ4250" s="34"/>
      <c r="AR4250" s="34"/>
    </row>
    <row r="4251" spans="10:44" x14ac:dyDescent="0.25">
      <c r="J4251" s="45"/>
      <c r="K4251" s="45"/>
      <c r="L4251" s="45"/>
      <c r="M4251" s="45"/>
      <c r="N4251" s="45"/>
      <c r="O4251" s="45"/>
      <c r="P4251" s="45"/>
      <c r="Q4251" s="45"/>
      <c r="R4251" s="45"/>
      <c r="AO4251" s="34"/>
      <c r="AP4251" s="34"/>
      <c r="AQ4251" s="34"/>
      <c r="AR4251" s="34"/>
    </row>
    <row r="4252" spans="10:44" x14ac:dyDescent="0.25">
      <c r="J4252" s="45"/>
      <c r="K4252" s="45"/>
      <c r="L4252" s="45"/>
      <c r="M4252" s="45"/>
      <c r="N4252" s="45"/>
      <c r="O4252" s="45"/>
      <c r="P4252" s="45"/>
      <c r="Q4252" s="45"/>
      <c r="R4252" s="45"/>
      <c r="AO4252" s="34"/>
      <c r="AP4252" s="34"/>
      <c r="AQ4252" s="34"/>
      <c r="AR4252" s="34"/>
    </row>
    <row r="4253" spans="10:44" x14ac:dyDescent="0.25">
      <c r="J4253" s="45"/>
      <c r="K4253" s="45"/>
      <c r="L4253" s="45"/>
      <c r="M4253" s="45"/>
      <c r="N4253" s="45"/>
      <c r="O4253" s="45"/>
      <c r="P4253" s="45"/>
      <c r="Q4253" s="45"/>
      <c r="R4253" s="45"/>
      <c r="AO4253" s="34"/>
      <c r="AP4253" s="34"/>
      <c r="AQ4253" s="34"/>
      <c r="AR4253" s="34"/>
    </row>
    <row r="4254" spans="10:44" x14ac:dyDescent="0.25">
      <c r="J4254" s="45"/>
      <c r="K4254" s="45"/>
      <c r="L4254" s="45"/>
      <c r="M4254" s="45"/>
      <c r="N4254" s="45"/>
      <c r="O4254" s="45"/>
      <c r="P4254" s="45"/>
      <c r="Q4254" s="45"/>
      <c r="R4254" s="45"/>
      <c r="AO4254" s="34"/>
      <c r="AP4254" s="34"/>
      <c r="AQ4254" s="34"/>
      <c r="AR4254" s="34"/>
    </row>
    <row r="4255" spans="10:44" x14ac:dyDescent="0.25">
      <c r="J4255" s="45"/>
      <c r="K4255" s="45"/>
      <c r="L4255" s="45"/>
      <c r="M4255" s="45"/>
      <c r="N4255" s="45"/>
      <c r="O4255" s="45"/>
      <c r="P4255" s="45"/>
      <c r="Q4255" s="45"/>
      <c r="R4255" s="45"/>
      <c r="AO4255" s="34"/>
      <c r="AP4255" s="34"/>
      <c r="AQ4255" s="34"/>
      <c r="AR4255" s="34"/>
    </row>
    <row r="4256" spans="10:44" x14ac:dyDescent="0.25">
      <c r="J4256" s="45"/>
      <c r="K4256" s="45"/>
      <c r="L4256" s="45"/>
      <c r="M4256" s="45"/>
      <c r="N4256" s="45"/>
      <c r="O4256" s="45"/>
      <c r="P4256" s="45"/>
      <c r="Q4256" s="45"/>
      <c r="R4256" s="45"/>
      <c r="AO4256" s="34"/>
      <c r="AP4256" s="34"/>
      <c r="AQ4256" s="34"/>
      <c r="AR4256" s="34"/>
    </row>
    <row r="4257" spans="10:44" x14ac:dyDescent="0.25">
      <c r="J4257" s="45"/>
      <c r="K4257" s="45"/>
      <c r="L4257" s="45"/>
      <c r="M4257" s="45"/>
      <c r="N4257" s="45"/>
      <c r="O4257" s="45"/>
      <c r="P4257" s="45"/>
      <c r="Q4257" s="45"/>
      <c r="R4257" s="45"/>
      <c r="AO4257" s="34"/>
      <c r="AP4257" s="34"/>
      <c r="AQ4257" s="34"/>
      <c r="AR4257" s="34"/>
    </row>
    <row r="4258" spans="10:44" x14ac:dyDescent="0.25">
      <c r="J4258" s="45"/>
      <c r="K4258" s="45"/>
      <c r="L4258" s="45"/>
      <c r="M4258" s="45"/>
      <c r="N4258" s="45"/>
      <c r="O4258" s="45"/>
      <c r="P4258" s="45"/>
      <c r="Q4258" s="45"/>
      <c r="R4258" s="45"/>
      <c r="AO4258" s="34"/>
      <c r="AP4258" s="34"/>
      <c r="AQ4258" s="34"/>
      <c r="AR4258" s="34"/>
    </row>
    <row r="4259" spans="10:44" x14ac:dyDescent="0.25">
      <c r="J4259" s="45"/>
      <c r="K4259" s="45"/>
      <c r="L4259" s="45"/>
      <c r="M4259" s="45"/>
      <c r="N4259" s="45"/>
      <c r="O4259" s="45"/>
      <c r="P4259" s="45"/>
      <c r="Q4259" s="45"/>
      <c r="R4259" s="45"/>
      <c r="AO4259" s="34"/>
      <c r="AP4259" s="34"/>
      <c r="AQ4259" s="34"/>
      <c r="AR4259" s="34"/>
    </row>
    <row r="4260" spans="10:44" x14ac:dyDescent="0.25">
      <c r="J4260" s="45"/>
      <c r="K4260" s="45"/>
      <c r="L4260" s="45"/>
      <c r="M4260" s="45"/>
      <c r="N4260" s="45"/>
      <c r="O4260" s="45"/>
      <c r="P4260" s="45"/>
      <c r="Q4260" s="45"/>
      <c r="R4260" s="45"/>
      <c r="AO4260" s="34"/>
      <c r="AP4260" s="34"/>
      <c r="AQ4260" s="34"/>
      <c r="AR4260" s="34"/>
    </row>
    <row r="4261" spans="10:44" x14ac:dyDescent="0.25">
      <c r="J4261" s="45"/>
      <c r="K4261" s="45"/>
      <c r="L4261" s="45"/>
      <c r="M4261" s="45"/>
      <c r="N4261" s="45"/>
      <c r="O4261" s="45"/>
      <c r="P4261" s="45"/>
      <c r="Q4261" s="45"/>
      <c r="R4261" s="45"/>
      <c r="AO4261" s="34"/>
      <c r="AP4261" s="34"/>
      <c r="AQ4261" s="34"/>
      <c r="AR4261" s="34"/>
    </row>
    <row r="4262" spans="10:44" x14ac:dyDescent="0.25">
      <c r="J4262" s="45"/>
      <c r="K4262" s="45"/>
      <c r="L4262" s="45"/>
      <c r="M4262" s="45"/>
      <c r="N4262" s="45"/>
      <c r="O4262" s="45"/>
      <c r="P4262" s="45"/>
      <c r="Q4262" s="45"/>
      <c r="R4262" s="45"/>
      <c r="AO4262" s="34"/>
      <c r="AP4262" s="34"/>
      <c r="AQ4262" s="34"/>
      <c r="AR4262" s="34"/>
    </row>
    <row r="4263" spans="10:44" x14ac:dyDescent="0.25">
      <c r="J4263" s="45"/>
      <c r="K4263" s="45"/>
      <c r="L4263" s="45"/>
      <c r="M4263" s="45"/>
      <c r="N4263" s="45"/>
      <c r="O4263" s="45"/>
      <c r="P4263" s="45"/>
      <c r="Q4263" s="45"/>
      <c r="R4263" s="45"/>
      <c r="AO4263" s="34"/>
      <c r="AP4263" s="34"/>
      <c r="AQ4263" s="34"/>
      <c r="AR4263" s="34"/>
    </row>
    <row r="4264" spans="10:44" x14ac:dyDescent="0.25">
      <c r="J4264" s="45"/>
      <c r="K4264" s="45"/>
      <c r="L4264" s="45"/>
      <c r="M4264" s="45"/>
      <c r="N4264" s="45"/>
      <c r="O4264" s="45"/>
      <c r="P4264" s="45"/>
      <c r="Q4264" s="45"/>
      <c r="R4264" s="45"/>
      <c r="AO4264" s="34"/>
      <c r="AP4264" s="34"/>
      <c r="AQ4264" s="34"/>
      <c r="AR4264" s="34"/>
    </row>
    <row r="4265" spans="10:44" x14ac:dyDescent="0.25">
      <c r="J4265" s="45"/>
      <c r="K4265" s="45"/>
      <c r="L4265" s="45"/>
      <c r="M4265" s="45"/>
      <c r="N4265" s="45"/>
      <c r="O4265" s="45"/>
      <c r="P4265" s="45"/>
      <c r="Q4265" s="45"/>
      <c r="R4265" s="45"/>
      <c r="AO4265" s="34"/>
      <c r="AP4265" s="34"/>
      <c r="AQ4265" s="34"/>
      <c r="AR4265" s="34"/>
    </row>
    <row r="4266" spans="10:44" x14ac:dyDescent="0.25">
      <c r="J4266" s="45"/>
      <c r="K4266" s="45"/>
      <c r="L4266" s="45"/>
      <c r="M4266" s="45"/>
      <c r="N4266" s="45"/>
      <c r="O4266" s="45"/>
      <c r="P4266" s="45"/>
      <c r="Q4266" s="45"/>
      <c r="R4266" s="45"/>
      <c r="AO4266" s="34"/>
      <c r="AP4266" s="34"/>
      <c r="AQ4266" s="34"/>
      <c r="AR4266" s="34"/>
    </row>
    <row r="4267" spans="10:44" x14ac:dyDescent="0.25">
      <c r="J4267" s="45"/>
      <c r="K4267" s="45"/>
      <c r="L4267" s="45"/>
      <c r="M4267" s="45"/>
      <c r="N4267" s="45"/>
      <c r="O4267" s="45"/>
      <c r="P4267" s="45"/>
      <c r="Q4267" s="45"/>
      <c r="R4267" s="45"/>
      <c r="AO4267" s="34"/>
      <c r="AP4267" s="34"/>
      <c r="AQ4267" s="34"/>
      <c r="AR4267" s="34"/>
    </row>
    <row r="4268" spans="10:44" x14ac:dyDescent="0.25">
      <c r="J4268" s="45"/>
      <c r="K4268" s="45"/>
      <c r="L4268" s="45"/>
      <c r="M4268" s="45"/>
      <c r="N4268" s="45"/>
      <c r="O4268" s="45"/>
      <c r="P4268" s="45"/>
      <c r="Q4268" s="45"/>
      <c r="R4268" s="45"/>
      <c r="AO4268" s="34"/>
      <c r="AP4268" s="34"/>
      <c r="AQ4268" s="34"/>
      <c r="AR4268" s="34"/>
    </row>
    <row r="4269" spans="10:44" x14ac:dyDescent="0.25">
      <c r="J4269" s="45"/>
      <c r="K4269" s="45"/>
      <c r="L4269" s="45"/>
      <c r="M4269" s="45"/>
      <c r="N4269" s="45"/>
      <c r="O4269" s="45"/>
      <c r="P4269" s="45"/>
      <c r="Q4269" s="45"/>
      <c r="R4269" s="45"/>
      <c r="AO4269" s="34"/>
      <c r="AP4269" s="34"/>
      <c r="AQ4269" s="34"/>
      <c r="AR4269" s="34"/>
    </row>
    <row r="4270" spans="10:44" x14ac:dyDescent="0.25">
      <c r="J4270" s="45"/>
      <c r="K4270" s="45"/>
      <c r="L4270" s="45"/>
      <c r="M4270" s="45"/>
      <c r="N4270" s="45"/>
      <c r="O4270" s="45"/>
      <c r="P4270" s="45"/>
      <c r="Q4270" s="45"/>
      <c r="R4270" s="45"/>
      <c r="AO4270" s="34"/>
      <c r="AP4270" s="34"/>
      <c r="AQ4270" s="34"/>
      <c r="AR4270" s="34"/>
    </row>
    <row r="4271" spans="10:44" x14ac:dyDescent="0.25">
      <c r="J4271" s="45"/>
      <c r="K4271" s="45"/>
      <c r="L4271" s="45"/>
      <c r="M4271" s="45"/>
      <c r="N4271" s="45"/>
      <c r="O4271" s="45"/>
      <c r="P4271" s="45"/>
      <c r="Q4271" s="45"/>
      <c r="R4271" s="45"/>
      <c r="AO4271" s="34"/>
      <c r="AP4271" s="34"/>
      <c r="AQ4271" s="34"/>
      <c r="AR4271" s="34"/>
    </row>
    <row r="4272" spans="10:44" x14ac:dyDescent="0.25">
      <c r="J4272" s="45"/>
      <c r="K4272" s="45"/>
      <c r="L4272" s="45"/>
      <c r="M4272" s="45"/>
      <c r="N4272" s="45"/>
      <c r="O4272" s="45"/>
      <c r="P4272" s="45"/>
      <c r="Q4272" s="45"/>
      <c r="R4272" s="45"/>
      <c r="AO4272" s="34"/>
      <c r="AP4272" s="34"/>
      <c r="AQ4272" s="34"/>
      <c r="AR4272" s="34"/>
    </row>
    <row r="4273" spans="10:44" x14ac:dyDescent="0.25">
      <c r="J4273" s="45"/>
      <c r="K4273" s="45"/>
      <c r="L4273" s="45"/>
      <c r="M4273" s="45"/>
      <c r="N4273" s="45"/>
      <c r="O4273" s="45"/>
      <c r="P4273" s="45"/>
      <c r="Q4273" s="45"/>
      <c r="R4273" s="45"/>
      <c r="AO4273" s="34"/>
      <c r="AP4273" s="34"/>
      <c r="AQ4273" s="34"/>
      <c r="AR4273" s="34"/>
    </row>
    <row r="4274" spans="10:44" x14ac:dyDescent="0.25">
      <c r="J4274" s="45"/>
      <c r="K4274" s="45"/>
      <c r="L4274" s="45"/>
      <c r="M4274" s="45"/>
      <c r="N4274" s="45"/>
      <c r="O4274" s="45"/>
      <c r="P4274" s="45"/>
      <c r="Q4274" s="45"/>
      <c r="R4274" s="45"/>
      <c r="AO4274" s="34"/>
      <c r="AP4274" s="34"/>
      <c r="AQ4274" s="34"/>
      <c r="AR4274" s="34"/>
    </row>
    <row r="4275" spans="10:44" x14ac:dyDescent="0.25">
      <c r="J4275" s="45"/>
      <c r="K4275" s="45"/>
      <c r="L4275" s="45"/>
      <c r="M4275" s="45"/>
      <c r="N4275" s="45"/>
      <c r="O4275" s="45"/>
      <c r="P4275" s="45"/>
      <c r="Q4275" s="45"/>
      <c r="R4275" s="45"/>
      <c r="AO4275" s="34"/>
      <c r="AP4275" s="34"/>
      <c r="AQ4275" s="34"/>
      <c r="AR4275" s="34"/>
    </row>
    <row r="4276" spans="10:44" x14ac:dyDescent="0.25">
      <c r="J4276" s="45"/>
      <c r="K4276" s="45"/>
      <c r="L4276" s="45"/>
      <c r="M4276" s="45"/>
      <c r="N4276" s="45"/>
      <c r="O4276" s="45"/>
      <c r="P4276" s="45"/>
      <c r="Q4276" s="45"/>
      <c r="R4276" s="45"/>
      <c r="AO4276" s="34"/>
      <c r="AP4276" s="34"/>
      <c r="AQ4276" s="34"/>
      <c r="AR4276" s="34"/>
    </row>
    <row r="4277" spans="10:44" x14ac:dyDescent="0.25">
      <c r="J4277" s="45"/>
      <c r="K4277" s="45"/>
      <c r="L4277" s="45"/>
      <c r="M4277" s="45"/>
      <c r="N4277" s="45"/>
      <c r="O4277" s="45"/>
      <c r="P4277" s="45"/>
      <c r="Q4277" s="45"/>
      <c r="R4277" s="45"/>
      <c r="AO4277" s="34"/>
      <c r="AP4277" s="34"/>
      <c r="AQ4277" s="34"/>
      <c r="AR4277" s="34"/>
    </row>
    <row r="4278" spans="10:44" x14ac:dyDescent="0.25">
      <c r="J4278" s="45"/>
      <c r="K4278" s="45"/>
      <c r="L4278" s="45"/>
      <c r="M4278" s="45"/>
      <c r="N4278" s="45"/>
      <c r="O4278" s="45"/>
      <c r="P4278" s="45"/>
      <c r="Q4278" s="45"/>
      <c r="R4278" s="45"/>
      <c r="AO4278" s="34"/>
      <c r="AP4278" s="34"/>
      <c r="AQ4278" s="34"/>
      <c r="AR4278" s="34"/>
    </row>
    <row r="4279" spans="10:44" x14ac:dyDescent="0.25">
      <c r="J4279" s="45"/>
      <c r="K4279" s="45"/>
      <c r="L4279" s="45"/>
      <c r="M4279" s="45"/>
      <c r="N4279" s="45"/>
      <c r="O4279" s="45"/>
      <c r="P4279" s="45"/>
      <c r="Q4279" s="45"/>
      <c r="R4279" s="45"/>
      <c r="AO4279" s="34"/>
      <c r="AP4279" s="34"/>
      <c r="AQ4279" s="34"/>
      <c r="AR4279" s="34"/>
    </row>
    <row r="4280" spans="10:44" x14ac:dyDescent="0.25">
      <c r="J4280" s="45"/>
      <c r="K4280" s="45"/>
      <c r="L4280" s="45"/>
      <c r="M4280" s="45"/>
      <c r="N4280" s="45"/>
      <c r="O4280" s="45"/>
      <c r="P4280" s="45"/>
      <c r="Q4280" s="45"/>
      <c r="R4280" s="45"/>
      <c r="AO4280" s="34"/>
      <c r="AP4280" s="34"/>
      <c r="AQ4280" s="34"/>
      <c r="AR4280" s="34"/>
    </row>
    <row r="4281" spans="10:44" x14ac:dyDescent="0.25">
      <c r="J4281" s="45"/>
      <c r="K4281" s="45"/>
      <c r="L4281" s="45"/>
      <c r="M4281" s="45"/>
      <c r="N4281" s="45"/>
      <c r="O4281" s="45"/>
      <c r="P4281" s="45"/>
      <c r="Q4281" s="45"/>
      <c r="R4281" s="45"/>
      <c r="AO4281" s="34"/>
      <c r="AP4281" s="34"/>
      <c r="AQ4281" s="34"/>
      <c r="AR4281" s="34"/>
    </row>
    <row r="4282" spans="10:44" x14ac:dyDescent="0.25">
      <c r="J4282" s="45"/>
      <c r="K4282" s="45"/>
      <c r="L4282" s="45"/>
      <c r="M4282" s="45"/>
      <c r="N4282" s="45"/>
      <c r="O4282" s="45"/>
      <c r="P4282" s="45"/>
      <c r="Q4282" s="45"/>
      <c r="R4282" s="45"/>
      <c r="AO4282" s="34"/>
      <c r="AP4282" s="34"/>
      <c r="AQ4282" s="34"/>
      <c r="AR4282" s="34"/>
    </row>
    <row r="4283" spans="10:44" x14ac:dyDescent="0.25">
      <c r="J4283" s="45"/>
      <c r="K4283" s="45"/>
      <c r="L4283" s="45"/>
      <c r="M4283" s="45"/>
      <c r="N4283" s="45"/>
      <c r="O4283" s="45"/>
      <c r="P4283" s="45"/>
      <c r="Q4283" s="45"/>
      <c r="R4283" s="45"/>
      <c r="AO4283" s="34"/>
      <c r="AP4283" s="34"/>
      <c r="AQ4283" s="34"/>
      <c r="AR4283" s="34"/>
    </row>
    <row r="4284" spans="10:44" x14ac:dyDescent="0.25">
      <c r="J4284" s="45"/>
      <c r="K4284" s="45"/>
      <c r="L4284" s="45"/>
      <c r="M4284" s="45"/>
      <c r="N4284" s="45"/>
      <c r="O4284" s="45"/>
      <c r="P4284" s="45"/>
      <c r="Q4284" s="45"/>
      <c r="R4284" s="45"/>
      <c r="AO4284" s="34"/>
      <c r="AP4284" s="34"/>
      <c r="AQ4284" s="34"/>
      <c r="AR4284" s="34"/>
    </row>
    <row r="4285" spans="10:44" x14ac:dyDescent="0.25">
      <c r="J4285" s="45"/>
      <c r="K4285" s="45"/>
      <c r="L4285" s="45"/>
      <c r="M4285" s="45"/>
      <c r="N4285" s="45"/>
      <c r="O4285" s="45"/>
      <c r="P4285" s="45"/>
      <c r="Q4285" s="45"/>
      <c r="R4285" s="45"/>
      <c r="AO4285" s="34"/>
      <c r="AP4285" s="34"/>
      <c r="AQ4285" s="34"/>
      <c r="AR4285" s="34"/>
    </row>
    <row r="4286" spans="10:44" x14ac:dyDescent="0.25">
      <c r="J4286" s="45"/>
      <c r="K4286" s="45"/>
      <c r="L4286" s="45"/>
      <c r="M4286" s="45"/>
      <c r="N4286" s="45"/>
      <c r="O4286" s="45"/>
      <c r="P4286" s="45"/>
      <c r="Q4286" s="45"/>
      <c r="R4286" s="45"/>
      <c r="AO4286" s="34"/>
      <c r="AP4286" s="34"/>
      <c r="AQ4286" s="34"/>
      <c r="AR4286" s="34"/>
    </row>
    <row r="4287" spans="10:44" x14ac:dyDescent="0.25">
      <c r="J4287" s="45"/>
      <c r="K4287" s="45"/>
      <c r="L4287" s="45"/>
      <c r="M4287" s="45"/>
      <c r="N4287" s="45"/>
      <c r="O4287" s="45"/>
      <c r="P4287" s="45"/>
      <c r="Q4287" s="45"/>
      <c r="R4287" s="45"/>
      <c r="AO4287" s="34"/>
      <c r="AP4287" s="34"/>
      <c r="AQ4287" s="34"/>
      <c r="AR4287" s="34"/>
    </row>
    <row r="4288" spans="10:44" x14ac:dyDescent="0.25">
      <c r="J4288" s="45"/>
      <c r="K4288" s="45"/>
      <c r="L4288" s="45"/>
      <c r="M4288" s="45"/>
      <c r="N4288" s="45"/>
      <c r="O4288" s="45"/>
      <c r="P4288" s="45"/>
      <c r="Q4288" s="45"/>
      <c r="R4288" s="45"/>
      <c r="AO4288" s="34"/>
      <c r="AP4288" s="34"/>
      <c r="AQ4288" s="34"/>
      <c r="AR4288" s="34"/>
    </row>
    <row r="4289" spans="10:44" x14ac:dyDescent="0.25">
      <c r="J4289" s="45"/>
      <c r="K4289" s="45"/>
      <c r="L4289" s="45"/>
      <c r="M4289" s="45"/>
      <c r="N4289" s="45"/>
      <c r="O4289" s="45"/>
      <c r="P4289" s="45"/>
      <c r="Q4289" s="45"/>
      <c r="R4289" s="45"/>
      <c r="AO4289" s="34"/>
      <c r="AP4289" s="34"/>
      <c r="AQ4289" s="34"/>
      <c r="AR4289" s="34"/>
    </row>
    <row r="4290" spans="10:44" x14ac:dyDescent="0.25">
      <c r="J4290" s="45"/>
      <c r="K4290" s="45"/>
      <c r="L4290" s="45"/>
      <c r="M4290" s="45"/>
      <c r="N4290" s="45"/>
      <c r="O4290" s="45"/>
      <c r="P4290" s="45"/>
      <c r="Q4290" s="45"/>
      <c r="R4290" s="45"/>
      <c r="AO4290" s="34"/>
      <c r="AP4290" s="34"/>
      <c r="AQ4290" s="34"/>
      <c r="AR4290" s="34"/>
    </row>
    <row r="4291" spans="10:44" x14ac:dyDescent="0.25">
      <c r="J4291" s="45"/>
      <c r="K4291" s="45"/>
      <c r="L4291" s="45"/>
      <c r="M4291" s="45"/>
      <c r="N4291" s="45"/>
      <c r="O4291" s="45"/>
      <c r="P4291" s="45"/>
      <c r="Q4291" s="45"/>
      <c r="R4291" s="45"/>
      <c r="AO4291" s="34"/>
      <c r="AP4291" s="34"/>
      <c r="AQ4291" s="34"/>
      <c r="AR4291" s="34"/>
    </row>
    <row r="4292" spans="10:44" x14ac:dyDescent="0.25">
      <c r="J4292" s="45"/>
      <c r="K4292" s="45"/>
      <c r="L4292" s="45"/>
      <c r="M4292" s="45"/>
      <c r="N4292" s="45"/>
      <c r="O4292" s="45"/>
      <c r="P4292" s="45"/>
      <c r="Q4292" s="45"/>
      <c r="R4292" s="45"/>
      <c r="AO4292" s="34"/>
      <c r="AP4292" s="34"/>
      <c r="AQ4292" s="34"/>
      <c r="AR4292" s="34"/>
    </row>
    <row r="4293" spans="10:44" x14ac:dyDescent="0.25">
      <c r="J4293" s="45"/>
      <c r="K4293" s="45"/>
      <c r="L4293" s="45"/>
      <c r="M4293" s="45"/>
      <c r="N4293" s="45"/>
      <c r="O4293" s="45"/>
      <c r="P4293" s="45"/>
      <c r="Q4293" s="45"/>
      <c r="R4293" s="45"/>
      <c r="AO4293" s="34"/>
      <c r="AP4293" s="34"/>
      <c r="AQ4293" s="34"/>
      <c r="AR4293" s="34"/>
    </row>
    <row r="4294" spans="10:44" x14ac:dyDescent="0.25">
      <c r="J4294" s="45"/>
      <c r="K4294" s="45"/>
      <c r="L4294" s="45"/>
      <c r="M4294" s="45"/>
      <c r="N4294" s="45"/>
      <c r="O4294" s="45"/>
      <c r="P4294" s="45"/>
      <c r="Q4294" s="45"/>
      <c r="R4294" s="45"/>
      <c r="AO4294" s="34"/>
      <c r="AP4294" s="34"/>
      <c r="AQ4294" s="34"/>
      <c r="AR4294" s="34"/>
    </row>
    <row r="4295" spans="10:44" x14ac:dyDescent="0.25">
      <c r="J4295" s="45"/>
      <c r="K4295" s="45"/>
      <c r="L4295" s="45"/>
      <c r="M4295" s="45"/>
      <c r="N4295" s="45"/>
      <c r="O4295" s="45"/>
      <c r="P4295" s="45"/>
      <c r="Q4295" s="45"/>
      <c r="R4295" s="45"/>
      <c r="AO4295" s="34"/>
      <c r="AP4295" s="34"/>
      <c r="AQ4295" s="34"/>
      <c r="AR4295" s="34"/>
    </row>
    <row r="4296" spans="10:44" x14ac:dyDescent="0.25">
      <c r="J4296" s="45"/>
      <c r="K4296" s="45"/>
      <c r="L4296" s="45"/>
      <c r="M4296" s="45"/>
      <c r="N4296" s="45"/>
      <c r="O4296" s="45"/>
      <c r="P4296" s="45"/>
      <c r="Q4296" s="45"/>
      <c r="R4296" s="45"/>
      <c r="AO4296" s="34"/>
      <c r="AP4296" s="34"/>
      <c r="AQ4296" s="34"/>
      <c r="AR4296" s="34"/>
    </row>
    <row r="4297" spans="10:44" x14ac:dyDescent="0.25">
      <c r="J4297" s="45"/>
      <c r="K4297" s="45"/>
      <c r="L4297" s="45"/>
      <c r="M4297" s="45"/>
      <c r="N4297" s="45"/>
      <c r="O4297" s="45"/>
      <c r="P4297" s="45"/>
      <c r="Q4297" s="45"/>
      <c r="R4297" s="45"/>
      <c r="AO4297" s="34"/>
      <c r="AP4297" s="34"/>
      <c r="AQ4297" s="34"/>
      <c r="AR4297" s="34"/>
    </row>
    <row r="4298" spans="10:44" x14ac:dyDescent="0.25">
      <c r="J4298" s="45"/>
      <c r="K4298" s="45"/>
      <c r="L4298" s="45"/>
      <c r="M4298" s="45"/>
      <c r="N4298" s="45"/>
      <c r="O4298" s="45"/>
      <c r="P4298" s="45"/>
      <c r="Q4298" s="45"/>
      <c r="R4298" s="45"/>
      <c r="AO4298" s="34"/>
      <c r="AP4298" s="34"/>
      <c r="AQ4298" s="34"/>
      <c r="AR4298" s="34"/>
    </row>
    <row r="4299" spans="10:44" x14ac:dyDescent="0.25">
      <c r="J4299" s="45"/>
      <c r="K4299" s="45"/>
      <c r="L4299" s="45"/>
      <c r="M4299" s="45"/>
      <c r="N4299" s="45"/>
      <c r="O4299" s="45"/>
      <c r="P4299" s="45"/>
      <c r="Q4299" s="45"/>
      <c r="R4299" s="45"/>
      <c r="AO4299" s="34"/>
      <c r="AP4299" s="34"/>
      <c r="AQ4299" s="34"/>
      <c r="AR4299" s="34"/>
    </row>
    <row r="4300" spans="10:44" x14ac:dyDescent="0.25">
      <c r="J4300" s="45"/>
      <c r="K4300" s="45"/>
      <c r="L4300" s="45"/>
      <c r="M4300" s="45"/>
      <c r="N4300" s="45"/>
      <c r="O4300" s="45"/>
      <c r="P4300" s="45"/>
      <c r="Q4300" s="45"/>
      <c r="R4300" s="45"/>
      <c r="AO4300" s="34"/>
      <c r="AP4300" s="34"/>
      <c r="AQ4300" s="34"/>
      <c r="AR4300" s="34"/>
    </row>
    <row r="4301" spans="10:44" x14ac:dyDescent="0.25">
      <c r="J4301" s="45"/>
      <c r="K4301" s="45"/>
      <c r="L4301" s="45"/>
      <c r="M4301" s="45"/>
      <c r="N4301" s="45"/>
      <c r="O4301" s="45"/>
      <c r="P4301" s="45"/>
      <c r="Q4301" s="45"/>
      <c r="R4301" s="45"/>
      <c r="AO4301" s="34"/>
      <c r="AP4301" s="34"/>
      <c r="AQ4301" s="34"/>
      <c r="AR4301" s="34"/>
    </row>
    <row r="4302" spans="10:44" x14ac:dyDescent="0.25">
      <c r="J4302" s="45"/>
      <c r="K4302" s="45"/>
      <c r="L4302" s="45"/>
      <c r="M4302" s="45"/>
      <c r="N4302" s="45"/>
      <c r="O4302" s="45"/>
      <c r="P4302" s="45"/>
      <c r="Q4302" s="45"/>
      <c r="R4302" s="45"/>
      <c r="AO4302" s="34"/>
      <c r="AP4302" s="34"/>
      <c r="AQ4302" s="34"/>
      <c r="AR4302" s="34"/>
    </row>
    <row r="4303" spans="10:44" x14ac:dyDescent="0.25">
      <c r="J4303" s="45"/>
      <c r="K4303" s="45"/>
      <c r="L4303" s="45"/>
      <c r="M4303" s="45"/>
      <c r="N4303" s="45"/>
      <c r="O4303" s="45"/>
      <c r="P4303" s="45"/>
      <c r="Q4303" s="45"/>
      <c r="R4303" s="45"/>
      <c r="AO4303" s="34"/>
      <c r="AP4303" s="34"/>
      <c r="AQ4303" s="34"/>
      <c r="AR4303" s="34"/>
    </row>
    <row r="4304" spans="10:44" x14ac:dyDescent="0.25">
      <c r="J4304" s="45"/>
      <c r="K4304" s="45"/>
      <c r="L4304" s="45"/>
      <c r="M4304" s="45"/>
      <c r="N4304" s="45"/>
      <c r="O4304" s="45"/>
      <c r="P4304" s="45"/>
      <c r="Q4304" s="45"/>
      <c r="R4304" s="45"/>
      <c r="AO4304" s="34"/>
      <c r="AP4304" s="34"/>
      <c r="AQ4304" s="34"/>
      <c r="AR4304" s="34"/>
    </row>
    <row r="4305" spans="10:44" x14ac:dyDescent="0.25">
      <c r="J4305" s="45"/>
      <c r="K4305" s="45"/>
      <c r="L4305" s="45"/>
      <c r="M4305" s="45"/>
      <c r="N4305" s="45"/>
      <c r="O4305" s="45"/>
      <c r="P4305" s="45"/>
      <c r="Q4305" s="45"/>
      <c r="R4305" s="45"/>
      <c r="AO4305" s="34"/>
      <c r="AP4305" s="34"/>
      <c r="AQ4305" s="34"/>
      <c r="AR4305" s="34"/>
    </row>
    <row r="4306" spans="10:44" x14ac:dyDescent="0.25">
      <c r="J4306" s="45"/>
      <c r="K4306" s="45"/>
      <c r="L4306" s="45"/>
      <c r="M4306" s="45"/>
      <c r="N4306" s="45"/>
      <c r="O4306" s="45"/>
      <c r="P4306" s="45"/>
      <c r="Q4306" s="45"/>
      <c r="R4306" s="45"/>
      <c r="AO4306" s="34"/>
      <c r="AP4306" s="34"/>
      <c r="AQ4306" s="34"/>
      <c r="AR4306" s="34"/>
    </row>
    <row r="4307" spans="10:44" x14ac:dyDescent="0.25">
      <c r="J4307" s="45"/>
      <c r="K4307" s="45"/>
      <c r="L4307" s="45"/>
      <c r="M4307" s="45"/>
      <c r="N4307" s="45"/>
      <c r="O4307" s="45"/>
      <c r="P4307" s="45"/>
      <c r="Q4307" s="45"/>
      <c r="R4307" s="45"/>
      <c r="AO4307" s="34"/>
      <c r="AP4307" s="34"/>
      <c r="AQ4307" s="34"/>
      <c r="AR4307" s="34"/>
    </row>
    <row r="4308" spans="10:44" x14ac:dyDescent="0.25">
      <c r="J4308" s="45"/>
      <c r="K4308" s="45"/>
      <c r="L4308" s="45"/>
      <c r="M4308" s="45"/>
      <c r="N4308" s="45"/>
      <c r="O4308" s="45"/>
      <c r="P4308" s="45"/>
      <c r="Q4308" s="45"/>
      <c r="R4308" s="45"/>
      <c r="AO4308" s="34"/>
      <c r="AP4308" s="34"/>
      <c r="AQ4308" s="34"/>
      <c r="AR4308" s="34"/>
    </row>
    <row r="4309" spans="10:44" x14ac:dyDescent="0.25">
      <c r="J4309" s="45"/>
      <c r="K4309" s="45"/>
      <c r="L4309" s="45"/>
      <c r="M4309" s="45"/>
      <c r="N4309" s="45"/>
      <c r="O4309" s="45"/>
      <c r="P4309" s="45"/>
      <c r="Q4309" s="45"/>
      <c r="R4309" s="45"/>
      <c r="AO4309" s="34"/>
      <c r="AP4309" s="34"/>
      <c r="AQ4309" s="34"/>
      <c r="AR4309" s="34"/>
    </row>
    <row r="4310" spans="10:44" x14ac:dyDescent="0.25">
      <c r="J4310" s="45"/>
      <c r="K4310" s="45"/>
      <c r="L4310" s="45"/>
      <c r="M4310" s="45"/>
      <c r="N4310" s="45"/>
      <c r="O4310" s="45"/>
      <c r="P4310" s="45"/>
      <c r="Q4310" s="45"/>
      <c r="R4310" s="45"/>
      <c r="AO4310" s="34"/>
      <c r="AP4310" s="34"/>
      <c r="AQ4310" s="34"/>
      <c r="AR4310" s="34"/>
    </row>
    <row r="4311" spans="10:44" x14ac:dyDescent="0.25">
      <c r="J4311" s="45"/>
      <c r="K4311" s="45"/>
      <c r="L4311" s="45"/>
      <c r="M4311" s="45"/>
      <c r="N4311" s="45"/>
      <c r="O4311" s="45"/>
      <c r="P4311" s="45"/>
      <c r="Q4311" s="45"/>
      <c r="R4311" s="45"/>
      <c r="AO4311" s="34"/>
      <c r="AP4311" s="34"/>
      <c r="AQ4311" s="34"/>
      <c r="AR4311" s="34"/>
    </row>
    <row r="4312" spans="10:44" x14ac:dyDescent="0.25">
      <c r="J4312" s="45"/>
      <c r="K4312" s="45"/>
      <c r="L4312" s="45"/>
      <c r="M4312" s="45"/>
      <c r="N4312" s="45"/>
      <c r="O4312" s="45"/>
      <c r="P4312" s="45"/>
      <c r="Q4312" s="45"/>
      <c r="R4312" s="45"/>
      <c r="AO4312" s="34"/>
      <c r="AP4312" s="34"/>
      <c r="AQ4312" s="34"/>
      <c r="AR4312" s="34"/>
    </row>
    <row r="4313" spans="10:44" x14ac:dyDescent="0.25">
      <c r="J4313" s="45"/>
      <c r="K4313" s="45"/>
      <c r="L4313" s="45"/>
      <c r="M4313" s="45"/>
      <c r="N4313" s="45"/>
      <c r="O4313" s="45"/>
      <c r="P4313" s="45"/>
      <c r="Q4313" s="45"/>
      <c r="R4313" s="45"/>
      <c r="AO4313" s="34"/>
      <c r="AP4313" s="34"/>
      <c r="AQ4313" s="34"/>
      <c r="AR4313" s="34"/>
    </row>
    <row r="4314" spans="10:44" x14ac:dyDescent="0.25">
      <c r="J4314" s="45"/>
      <c r="K4314" s="45"/>
      <c r="L4314" s="45"/>
      <c r="M4314" s="45"/>
      <c r="N4314" s="45"/>
      <c r="O4314" s="45"/>
      <c r="P4314" s="45"/>
      <c r="Q4314" s="45"/>
      <c r="R4314" s="45"/>
      <c r="AO4314" s="34"/>
      <c r="AP4314" s="34"/>
      <c r="AQ4314" s="34"/>
      <c r="AR4314" s="34"/>
    </row>
    <row r="4315" spans="10:44" x14ac:dyDescent="0.25">
      <c r="J4315" s="45"/>
      <c r="K4315" s="45"/>
      <c r="L4315" s="45"/>
      <c r="M4315" s="45"/>
      <c r="N4315" s="45"/>
      <c r="O4315" s="45"/>
      <c r="P4315" s="45"/>
      <c r="Q4315" s="45"/>
      <c r="R4315" s="45"/>
      <c r="AO4315" s="34"/>
      <c r="AP4315" s="34"/>
      <c r="AQ4315" s="34"/>
      <c r="AR4315" s="34"/>
    </row>
    <row r="4316" spans="10:44" x14ac:dyDescent="0.25">
      <c r="J4316" s="45"/>
      <c r="K4316" s="45"/>
      <c r="L4316" s="45"/>
      <c r="M4316" s="45"/>
      <c r="N4316" s="45"/>
      <c r="O4316" s="45"/>
      <c r="P4316" s="45"/>
      <c r="Q4316" s="45"/>
      <c r="R4316" s="45"/>
      <c r="AO4316" s="34"/>
      <c r="AP4316" s="34"/>
      <c r="AQ4316" s="34"/>
      <c r="AR4316" s="34"/>
    </row>
    <row r="4317" spans="10:44" x14ac:dyDescent="0.25">
      <c r="J4317" s="45"/>
      <c r="K4317" s="45"/>
      <c r="L4317" s="45"/>
      <c r="M4317" s="45"/>
      <c r="N4317" s="45"/>
      <c r="O4317" s="45"/>
      <c r="P4317" s="45"/>
      <c r="Q4317" s="45"/>
      <c r="R4317" s="45"/>
      <c r="AO4317" s="34"/>
      <c r="AP4317" s="34"/>
      <c r="AQ4317" s="34"/>
      <c r="AR4317" s="34"/>
    </row>
    <row r="4318" spans="10:44" x14ac:dyDescent="0.25">
      <c r="J4318" s="45"/>
      <c r="K4318" s="45"/>
      <c r="L4318" s="45"/>
      <c r="M4318" s="45"/>
      <c r="N4318" s="45"/>
      <c r="O4318" s="45"/>
      <c r="P4318" s="45"/>
      <c r="Q4318" s="45"/>
      <c r="R4318" s="45"/>
      <c r="AO4318" s="34"/>
      <c r="AP4318" s="34"/>
      <c r="AQ4318" s="34"/>
      <c r="AR4318" s="34"/>
    </row>
    <row r="4319" spans="10:44" x14ac:dyDescent="0.25">
      <c r="J4319" s="45"/>
      <c r="K4319" s="45"/>
      <c r="L4319" s="45"/>
      <c r="M4319" s="45"/>
      <c r="N4319" s="45"/>
      <c r="O4319" s="45"/>
      <c r="P4319" s="45"/>
      <c r="Q4319" s="45"/>
      <c r="R4319" s="45"/>
      <c r="AO4319" s="34"/>
      <c r="AP4319" s="34"/>
      <c r="AQ4319" s="34"/>
      <c r="AR4319" s="34"/>
    </row>
    <row r="4320" spans="10:44" x14ac:dyDescent="0.25">
      <c r="J4320" s="45"/>
      <c r="K4320" s="45"/>
      <c r="L4320" s="45"/>
      <c r="M4320" s="45"/>
      <c r="N4320" s="45"/>
      <c r="O4320" s="45"/>
      <c r="P4320" s="45"/>
      <c r="Q4320" s="45"/>
      <c r="R4320" s="45"/>
      <c r="AO4320" s="34"/>
      <c r="AP4320" s="34"/>
      <c r="AQ4320" s="34"/>
      <c r="AR4320" s="34"/>
    </row>
    <row r="4321" spans="10:44" x14ac:dyDescent="0.25">
      <c r="J4321" s="45"/>
      <c r="K4321" s="45"/>
      <c r="L4321" s="45"/>
      <c r="M4321" s="45"/>
      <c r="N4321" s="45"/>
      <c r="O4321" s="45"/>
      <c r="P4321" s="45"/>
      <c r="Q4321" s="45"/>
      <c r="R4321" s="45"/>
      <c r="AO4321" s="34"/>
      <c r="AP4321" s="34"/>
      <c r="AQ4321" s="34"/>
      <c r="AR4321" s="34"/>
    </row>
    <row r="4322" spans="10:44" x14ac:dyDescent="0.25">
      <c r="J4322" s="45"/>
      <c r="K4322" s="45"/>
      <c r="L4322" s="45"/>
      <c r="M4322" s="45"/>
      <c r="N4322" s="45"/>
      <c r="O4322" s="45"/>
      <c r="P4322" s="45"/>
      <c r="Q4322" s="45"/>
      <c r="R4322" s="45"/>
      <c r="AO4322" s="34"/>
      <c r="AP4322" s="34"/>
      <c r="AQ4322" s="34"/>
      <c r="AR4322" s="34"/>
    </row>
    <row r="4323" spans="10:44" x14ac:dyDescent="0.25">
      <c r="J4323" s="45"/>
      <c r="K4323" s="45"/>
      <c r="L4323" s="45"/>
      <c r="M4323" s="45"/>
      <c r="N4323" s="45"/>
      <c r="O4323" s="45"/>
      <c r="P4323" s="45"/>
      <c r="Q4323" s="45"/>
      <c r="R4323" s="45"/>
      <c r="AO4323" s="34"/>
      <c r="AP4323" s="34"/>
      <c r="AQ4323" s="34"/>
      <c r="AR4323" s="34"/>
    </row>
    <row r="4324" spans="10:44" x14ac:dyDescent="0.25">
      <c r="J4324" s="45"/>
      <c r="K4324" s="45"/>
      <c r="L4324" s="45"/>
      <c r="M4324" s="45"/>
      <c r="N4324" s="45"/>
      <c r="O4324" s="45"/>
      <c r="P4324" s="45"/>
      <c r="Q4324" s="45"/>
      <c r="R4324" s="45"/>
      <c r="AO4324" s="34"/>
      <c r="AP4324" s="34"/>
      <c r="AQ4324" s="34"/>
      <c r="AR4324" s="34"/>
    </row>
    <row r="4325" spans="10:44" x14ac:dyDescent="0.25">
      <c r="J4325" s="45"/>
      <c r="K4325" s="45"/>
      <c r="L4325" s="45"/>
      <c r="M4325" s="45"/>
      <c r="N4325" s="45"/>
      <c r="O4325" s="45"/>
      <c r="P4325" s="45"/>
      <c r="Q4325" s="45"/>
      <c r="R4325" s="45"/>
      <c r="AO4325" s="34"/>
      <c r="AP4325" s="34"/>
      <c r="AQ4325" s="34"/>
      <c r="AR4325" s="34"/>
    </row>
    <row r="4326" spans="10:44" x14ac:dyDescent="0.25">
      <c r="J4326" s="45"/>
      <c r="K4326" s="45"/>
      <c r="L4326" s="45"/>
      <c r="M4326" s="45"/>
      <c r="N4326" s="45"/>
      <c r="O4326" s="45"/>
      <c r="P4326" s="45"/>
      <c r="Q4326" s="45"/>
      <c r="R4326" s="45"/>
      <c r="AO4326" s="34"/>
      <c r="AP4326" s="34"/>
      <c r="AQ4326" s="34"/>
      <c r="AR4326" s="34"/>
    </row>
    <row r="4327" spans="10:44" x14ac:dyDescent="0.25">
      <c r="J4327" s="45"/>
      <c r="K4327" s="45"/>
      <c r="L4327" s="45"/>
      <c r="M4327" s="45"/>
      <c r="N4327" s="45"/>
      <c r="O4327" s="45"/>
      <c r="P4327" s="45"/>
      <c r="Q4327" s="45"/>
      <c r="R4327" s="45"/>
      <c r="AO4327" s="34"/>
      <c r="AP4327" s="34"/>
      <c r="AQ4327" s="34"/>
      <c r="AR4327" s="34"/>
    </row>
    <row r="4328" spans="10:44" x14ac:dyDescent="0.25">
      <c r="J4328" s="45"/>
      <c r="K4328" s="45"/>
      <c r="L4328" s="45"/>
      <c r="M4328" s="45"/>
      <c r="N4328" s="45"/>
      <c r="O4328" s="45"/>
      <c r="P4328" s="45"/>
      <c r="Q4328" s="45"/>
      <c r="R4328" s="45"/>
      <c r="AO4328" s="34"/>
      <c r="AP4328" s="34"/>
      <c r="AQ4328" s="34"/>
      <c r="AR4328" s="34"/>
    </row>
    <row r="4329" spans="10:44" x14ac:dyDescent="0.25">
      <c r="J4329" s="45"/>
      <c r="K4329" s="45"/>
      <c r="L4329" s="45"/>
      <c r="M4329" s="45"/>
      <c r="N4329" s="45"/>
      <c r="O4329" s="45"/>
      <c r="P4329" s="45"/>
      <c r="Q4329" s="45"/>
      <c r="R4329" s="45"/>
      <c r="AO4329" s="34"/>
      <c r="AP4329" s="34"/>
      <c r="AQ4329" s="34"/>
      <c r="AR4329" s="34"/>
    </row>
    <row r="4330" spans="10:44" x14ac:dyDescent="0.25">
      <c r="J4330" s="45"/>
      <c r="K4330" s="45"/>
      <c r="L4330" s="45"/>
      <c r="M4330" s="45"/>
      <c r="N4330" s="45"/>
      <c r="O4330" s="45"/>
      <c r="P4330" s="45"/>
      <c r="Q4330" s="45"/>
      <c r="R4330" s="45"/>
      <c r="AO4330" s="34"/>
      <c r="AP4330" s="34"/>
      <c r="AQ4330" s="34"/>
      <c r="AR4330" s="34"/>
    </row>
    <row r="4331" spans="10:44" x14ac:dyDescent="0.25">
      <c r="J4331" s="45"/>
      <c r="K4331" s="45"/>
      <c r="L4331" s="45"/>
      <c r="M4331" s="45"/>
      <c r="N4331" s="45"/>
      <c r="O4331" s="45"/>
      <c r="P4331" s="45"/>
      <c r="Q4331" s="45"/>
      <c r="R4331" s="45"/>
      <c r="AO4331" s="34"/>
      <c r="AP4331" s="34"/>
      <c r="AQ4331" s="34"/>
      <c r="AR4331" s="34"/>
    </row>
    <row r="4332" spans="10:44" x14ac:dyDescent="0.25">
      <c r="J4332" s="45"/>
      <c r="K4332" s="45"/>
      <c r="L4332" s="45"/>
      <c r="M4332" s="45"/>
      <c r="N4332" s="45"/>
      <c r="O4332" s="45"/>
      <c r="P4332" s="45"/>
      <c r="Q4332" s="45"/>
      <c r="R4332" s="45"/>
      <c r="AO4332" s="34"/>
      <c r="AP4332" s="34"/>
      <c r="AQ4332" s="34"/>
      <c r="AR4332" s="34"/>
    </row>
    <row r="4333" spans="10:44" x14ac:dyDescent="0.25">
      <c r="J4333" s="45"/>
      <c r="K4333" s="45"/>
      <c r="L4333" s="45"/>
      <c r="M4333" s="45"/>
      <c r="N4333" s="45"/>
      <c r="O4333" s="45"/>
      <c r="P4333" s="45"/>
      <c r="Q4333" s="45"/>
      <c r="R4333" s="45"/>
      <c r="AO4333" s="34"/>
      <c r="AP4333" s="34"/>
      <c r="AQ4333" s="34"/>
      <c r="AR4333" s="34"/>
    </row>
    <row r="4334" spans="10:44" x14ac:dyDescent="0.25">
      <c r="J4334" s="45"/>
      <c r="K4334" s="45"/>
      <c r="L4334" s="45"/>
      <c r="M4334" s="45"/>
      <c r="N4334" s="45"/>
      <c r="O4334" s="45"/>
      <c r="P4334" s="45"/>
      <c r="Q4334" s="45"/>
      <c r="R4334" s="45"/>
      <c r="AO4334" s="34"/>
      <c r="AP4334" s="34"/>
      <c r="AQ4334" s="34"/>
      <c r="AR4334" s="34"/>
    </row>
    <row r="4335" spans="10:44" x14ac:dyDescent="0.25">
      <c r="J4335" s="45"/>
      <c r="K4335" s="45"/>
      <c r="L4335" s="45"/>
      <c r="M4335" s="45"/>
      <c r="N4335" s="45"/>
      <c r="O4335" s="45"/>
      <c r="P4335" s="45"/>
      <c r="Q4335" s="45"/>
      <c r="R4335" s="45"/>
      <c r="AO4335" s="34"/>
      <c r="AP4335" s="34"/>
      <c r="AQ4335" s="34"/>
      <c r="AR4335" s="34"/>
    </row>
    <row r="4336" spans="10:44" x14ac:dyDescent="0.25">
      <c r="J4336" s="45"/>
      <c r="K4336" s="45"/>
      <c r="L4336" s="45"/>
      <c r="M4336" s="45"/>
      <c r="N4336" s="45"/>
      <c r="O4336" s="45"/>
      <c r="P4336" s="45"/>
      <c r="Q4336" s="45"/>
      <c r="R4336" s="45"/>
      <c r="AO4336" s="34"/>
      <c r="AP4336" s="34"/>
      <c r="AQ4336" s="34"/>
      <c r="AR4336" s="34"/>
    </row>
    <row r="4337" spans="10:44" x14ac:dyDescent="0.25">
      <c r="J4337" s="45"/>
      <c r="K4337" s="45"/>
      <c r="L4337" s="45"/>
      <c r="M4337" s="45"/>
      <c r="N4337" s="45"/>
      <c r="O4337" s="45"/>
      <c r="P4337" s="45"/>
      <c r="Q4337" s="45"/>
      <c r="R4337" s="45"/>
      <c r="AO4337" s="34"/>
      <c r="AP4337" s="34"/>
      <c r="AQ4337" s="34"/>
      <c r="AR4337" s="34"/>
    </row>
    <row r="4338" spans="10:44" x14ac:dyDescent="0.25">
      <c r="J4338" s="45"/>
      <c r="K4338" s="45"/>
      <c r="L4338" s="45"/>
      <c r="M4338" s="45"/>
      <c r="N4338" s="45"/>
      <c r="O4338" s="45"/>
      <c r="P4338" s="45"/>
      <c r="Q4338" s="45"/>
      <c r="R4338" s="45"/>
      <c r="AO4338" s="34"/>
      <c r="AP4338" s="34"/>
      <c r="AQ4338" s="34"/>
      <c r="AR4338" s="34"/>
    </row>
    <row r="4339" spans="10:44" x14ac:dyDescent="0.25">
      <c r="J4339" s="45"/>
      <c r="K4339" s="45"/>
      <c r="L4339" s="45"/>
      <c r="M4339" s="45"/>
      <c r="N4339" s="45"/>
      <c r="O4339" s="45"/>
      <c r="P4339" s="45"/>
      <c r="Q4339" s="45"/>
      <c r="R4339" s="45"/>
      <c r="AO4339" s="34"/>
      <c r="AP4339" s="34"/>
      <c r="AQ4339" s="34"/>
      <c r="AR4339" s="34"/>
    </row>
    <row r="4340" spans="10:44" x14ac:dyDescent="0.25">
      <c r="J4340" s="45"/>
      <c r="K4340" s="45"/>
      <c r="L4340" s="45"/>
      <c r="M4340" s="45"/>
      <c r="N4340" s="45"/>
      <c r="O4340" s="45"/>
      <c r="P4340" s="45"/>
      <c r="Q4340" s="45"/>
      <c r="R4340" s="45"/>
      <c r="AO4340" s="34"/>
      <c r="AP4340" s="34"/>
      <c r="AQ4340" s="34"/>
      <c r="AR4340" s="34"/>
    </row>
    <row r="4341" spans="10:44" x14ac:dyDescent="0.25">
      <c r="J4341" s="45"/>
      <c r="K4341" s="45"/>
      <c r="L4341" s="45"/>
      <c r="M4341" s="45"/>
      <c r="N4341" s="45"/>
      <c r="O4341" s="45"/>
      <c r="P4341" s="45"/>
      <c r="Q4341" s="45"/>
      <c r="R4341" s="45"/>
      <c r="AO4341" s="34"/>
      <c r="AP4341" s="34"/>
      <c r="AQ4341" s="34"/>
      <c r="AR4341" s="34"/>
    </row>
    <row r="4342" spans="10:44" x14ac:dyDescent="0.25">
      <c r="J4342" s="45"/>
      <c r="K4342" s="45"/>
      <c r="L4342" s="45"/>
      <c r="M4342" s="45"/>
      <c r="N4342" s="45"/>
      <c r="O4342" s="45"/>
      <c r="P4342" s="45"/>
      <c r="Q4342" s="45"/>
      <c r="R4342" s="45"/>
      <c r="AO4342" s="34"/>
      <c r="AP4342" s="34"/>
      <c r="AQ4342" s="34"/>
      <c r="AR4342" s="34"/>
    </row>
    <row r="4343" spans="10:44" x14ac:dyDescent="0.25">
      <c r="J4343" s="45"/>
      <c r="K4343" s="45"/>
      <c r="L4343" s="45"/>
      <c r="M4343" s="45"/>
      <c r="N4343" s="45"/>
      <c r="O4343" s="45"/>
      <c r="P4343" s="45"/>
      <c r="Q4343" s="45"/>
      <c r="R4343" s="45"/>
      <c r="AO4343" s="34"/>
      <c r="AP4343" s="34"/>
      <c r="AQ4343" s="34"/>
      <c r="AR4343" s="34"/>
    </row>
    <row r="4344" spans="10:44" x14ac:dyDescent="0.25">
      <c r="J4344" s="45"/>
      <c r="K4344" s="45"/>
      <c r="L4344" s="45"/>
      <c r="M4344" s="45"/>
      <c r="N4344" s="45"/>
      <c r="O4344" s="45"/>
      <c r="P4344" s="45"/>
      <c r="Q4344" s="45"/>
      <c r="R4344" s="45"/>
      <c r="AO4344" s="34"/>
      <c r="AP4344" s="34"/>
      <c r="AQ4344" s="34"/>
      <c r="AR4344" s="34"/>
    </row>
    <row r="4345" spans="10:44" x14ac:dyDescent="0.25">
      <c r="J4345" s="45"/>
      <c r="K4345" s="45"/>
      <c r="L4345" s="45"/>
      <c r="M4345" s="45"/>
      <c r="N4345" s="45"/>
      <c r="O4345" s="45"/>
      <c r="P4345" s="45"/>
      <c r="Q4345" s="45"/>
      <c r="R4345" s="45"/>
      <c r="AO4345" s="34"/>
      <c r="AP4345" s="34"/>
      <c r="AQ4345" s="34"/>
      <c r="AR4345" s="34"/>
    </row>
    <row r="4346" spans="10:44" x14ac:dyDescent="0.25">
      <c r="J4346" s="45"/>
      <c r="K4346" s="45"/>
      <c r="L4346" s="45"/>
      <c r="M4346" s="45"/>
      <c r="N4346" s="45"/>
      <c r="O4346" s="45"/>
      <c r="P4346" s="45"/>
      <c r="Q4346" s="45"/>
      <c r="R4346" s="45"/>
      <c r="AO4346" s="34"/>
      <c r="AP4346" s="34"/>
      <c r="AQ4346" s="34"/>
      <c r="AR4346" s="34"/>
    </row>
    <row r="4347" spans="10:44" x14ac:dyDescent="0.25">
      <c r="J4347" s="45"/>
      <c r="K4347" s="45"/>
      <c r="L4347" s="45"/>
      <c r="M4347" s="45"/>
      <c r="N4347" s="45"/>
      <c r="O4347" s="45"/>
      <c r="P4347" s="45"/>
      <c r="Q4347" s="45"/>
      <c r="R4347" s="45"/>
      <c r="AO4347" s="34"/>
      <c r="AP4347" s="34"/>
      <c r="AQ4347" s="34"/>
      <c r="AR4347" s="34"/>
    </row>
    <row r="4348" spans="10:44" x14ac:dyDescent="0.25">
      <c r="J4348" s="45"/>
      <c r="K4348" s="45"/>
      <c r="L4348" s="45"/>
      <c r="M4348" s="45"/>
      <c r="N4348" s="45"/>
      <c r="O4348" s="45"/>
      <c r="P4348" s="45"/>
      <c r="Q4348" s="45"/>
      <c r="R4348" s="45"/>
      <c r="AO4348" s="34"/>
      <c r="AP4348" s="34"/>
      <c r="AQ4348" s="34"/>
      <c r="AR4348" s="34"/>
    </row>
    <row r="4349" spans="10:44" x14ac:dyDescent="0.25">
      <c r="J4349" s="45"/>
      <c r="K4349" s="45"/>
      <c r="L4349" s="45"/>
      <c r="M4349" s="45"/>
      <c r="N4349" s="45"/>
      <c r="O4349" s="45"/>
      <c r="P4349" s="45"/>
      <c r="Q4349" s="45"/>
      <c r="R4349" s="45"/>
      <c r="AO4349" s="34"/>
      <c r="AP4349" s="34"/>
      <c r="AQ4349" s="34"/>
      <c r="AR4349" s="34"/>
    </row>
    <row r="4350" spans="10:44" x14ac:dyDescent="0.25">
      <c r="J4350" s="45"/>
      <c r="K4350" s="45"/>
      <c r="L4350" s="45"/>
      <c r="M4350" s="45"/>
      <c r="N4350" s="45"/>
      <c r="O4350" s="45"/>
      <c r="P4350" s="45"/>
      <c r="Q4350" s="45"/>
      <c r="R4350" s="45"/>
      <c r="AO4350" s="34"/>
      <c r="AP4350" s="34"/>
      <c r="AQ4350" s="34"/>
      <c r="AR4350" s="34"/>
    </row>
    <row r="4351" spans="10:44" x14ac:dyDescent="0.25">
      <c r="J4351" s="45"/>
      <c r="K4351" s="45"/>
      <c r="L4351" s="45"/>
      <c r="M4351" s="45"/>
      <c r="N4351" s="45"/>
      <c r="O4351" s="45"/>
      <c r="P4351" s="45"/>
      <c r="Q4351" s="45"/>
      <c r="R4351" s="45"/>
      <c r="AO4351" s="34"/>
      <c r="AP4351" s="34"/>
      <c r="AQ4351" s="34"/>
      <c r="AR4351" s="34"/>
    </row>
    <row r="4352" spans="10:44" x14ac:dyDescent="0.25">
      <c r="J4352" s="45"/>
      <c r="K4352" s="45"/>
      <c r="L4352" s="45"/>
      <c r="M4352" s="45"/>
      <c r="N4352" s="45"/>
      <c r="O4352" s="45"/>
      <c r="P4352" s="45"/>
      <c r="Q4352" s="45"/>
      <c r="R4352" s="45"/>
      <c r="AO4352" s="34"/>
      <c r="AP4352" s="34"/>
      <c r="AQ4352" s="34"/>
      <c r="AR4352" s="34"/>
    </row>
    <row r="4353" spans="10:44" x14ac:dyDescent="0.25">
      <c r="J4353" s="45"/>
      <c r="K4353" s="45"/>
      <c r="L4353" s="45"/>
      <c r="M4353" s="45"/>
      <c r="N4353" s="45"/>
      <c r="O4353" s="45"/>
      <c r="P4353" s="45"/>
      <c r="Q4353" s="45"/>
      <c r="R4353" s="45"/>
      <c r="AO4353" s="34"/>
      <c r="AP4353" s="34"/>
      <c r="AQ4353" s="34"/>
      <c r="AR4353" s="34"/>
    </row>
    <row r="4354" spans="10:44" x14ac:dyDescent="0.25">
      <c r="J4354" s="45"/>
      <c r="K4354" s="45"/>
      <c r="L4354" s="45"/>
      <c r="M4354" s="45"/>
      <c r="N4354" s="45"/>
      <c r="O4354" s="45"/>
      <c r="P4354" s="45"/>
      <c r="Q4354" s="45"/>
      <c r="R4354" s="45"/>
      <c r="AO4354" s="34"/>
      <c r="AP4354" s="34"/>
      <c r="AQ4354" s="34"/>
      <c r="AR4354" s="34"/>
    </row>
    <row r="4355" spans="10:44" x14ac:dyDescent="0.25">
      <c r="J4355" s="45"/>
      <c r="K4355" s="45"/>
      <c r="L4355" s="45"/>
      <c r="M4355" s="45"/>
      <c r="N4355" s="45"/>
      <c r="O4355" s="45"/>
      <c r="P4355" s="45"/>
      <c r="Q4355" s="45"/>
      <c r="R4355" s="45"/>
      <c r="AO4355" s="34"/>
      <c r="AP4355" s="34"/>
      <c r="AQ4355" s="34"/>
      <c r="AR4355" s="34"/>
    </row>
    <row r="4356" spans="10:44" x14ac:dyDescent="0.25">
      <c r="J4356" s="45"/>
      <c r="K4356" s="45"/>
      <c r="L4356" s="45"/>
      <c r="M4356" s="45"/>
      <c r="N4356" s="45"/>
      <c r="O4356" s="45"/>
      <c r="P4356" s="45"/>
      <c r="Q4356" s="45"/>
      <c r="R4356" s="45"/>
      <c r="AO4356" s="34"/>
      <c r="AP4356" s="34"/>
      <c r="AQ4356" s="34"/>
      <c r="AR4356" s="34"/>
    </row>
    <row r="4357" spans="10:44" x14ac:dyDescent="0.25">
      <c r="J4357" s="45"/>
      <c r="K4357" s="45"/>
      <c r="L4357" s="45"/>
      <c r="M4357" s="45"/>
      <c r="N4357" s="45"/>
      <c r="O4357" s="45"/>
      <c r="P4357" s="45"/>
      <c r="Q4357" s="45"/>
      <c r="R4357" s="45"/>
      <c r="AO4357" s="34"/>
      <c r="AP4357" s="34"/>
      <c r="AQ4357" s="34"/>
      <c r="AR4357" s="34"/>
    </row>
    <row r="4358" spans="10:44" x14ac:dyDescent="0.25">
      <c r="J4358" s="45"/>
      <c r="K4358" s="45"/>
      <c r="L4358" s="45"/>
      <c r="M4358" s="45"/>
      <c r="N4358" s="45"/>
      <c r="O4358" s="45"/>
      <c r="P4358" s="45"/>
      <c r="Q4358" s="45"/>
      <c r="R4358" s="45"/>
      <c r="AO4358" s="34"/>
      <c r="AP4358" s="34"/>
      <c r="AQ4358" s="34"/>
      <c r="AR4358" s="34"/>
    </row>
    <row r="4359" spans="10:44" x14ac:dyDescent="0.25">
      <c r="J4359" s="45"/>
      <c r="K4359" s="45"/>
      <c r="L4359" s="45"/>
      <c r="M4359" s="45"/>
      <c r="N4359" s="45"/>
      <c r="O4359" s="45"/>
      <c r="P4359" s="45"/>
      <c r="Q4359" s="45"/>
      <c r="R4359" s="45"/>
      <c r="AO4359" s="34"/>
      <c r="AP4359" s="34"/>
      <c r="AQ4359" s="34"/>
      <c r="AR4359" s="34"/>
    </row>
    <row r="4360" spans="10:44" x14ac:dyDescent="0.25">
      <c r="J4360" s="45"/>
      <c r="K4360" s="45"/>
      <c r="L4360" s="45"/>
      <c r="M4360" s="45"/>
      <c r="N4360" s="45"/>
      <c r="O4360" s="45"/>
      <c r="P4360" s="45"/>
      <c r="Q4360" s="45"/>
      <c r="R4360" s="45"/>
      <c r="AO4360" s="34"/>
      <c r="AP4360" s="34"/>
      <c r="AQ4360" s="34"/>
      <c r="AR4360" s="34"/>
    </row>
    <row r="4361" spans="10:44" x14ac:dyDescent="0.25">
      <c r="J4361" s="45"/>
      <c r="K4361" s="45"/>
      <c r="L4361" s="45"/>
      <c r="M4361" s="45"/>
      <c r="N4361" s="45"/>
      <c r="O4361" s="45"/>
      <c r="P4361" s="45"/>
      <c r="Q4361" s="45"/>
      <c r="R4361" s="45"/>
      <c r="AO4361" s="34"/>
      <c r="AP4361" s="34"/>
      <c r="AQ4361" s="34"/>
      <c r="AR4361" s="34"/>
    </row>
    <row r="4362" spans="10:44" x14ac:dyDescent="0.25">
      <c r="J4362" s="45"/>
      <c r="K4362" s="45"/>
      <c r="L4362" s="45"/>
      <c r="M4362" s="45"/>
      <c r="N4362" s="45"/>
      <c r="O4362" s="45"/>
      <c r="P4362" s="45"/>
      <c r="Q4362" s="45"/>
      <c r="R4362" s="45"/>
      <c r="AO4362" s="34"/>
      <c r="AP4362" s="34"/>
      <c r="AQ4362" s="34"/>
      <c r="AR4362" s="34"/>
    </row>
    <row r="4363" spans="10:44" x14ac:dyDescent="0.25">
      <c r="J4363" s="45"/>
      <c r="K4363" s="45"/>
      <c r="L4363" s="45"/>
      <c r="M4363" s="45"/>
      <c r="N4363" s="45"/>
      <c r="O4363" s="45"/>
      <c r="P4363" s="45"/>
      <c r="Q4363" s="45"/>
      <c r="R4363" s="45"/>
      <c r="AO4363" s="34"/>
      <c r="AP4363" s="34"/>
      <c r="AQ4363" s="34"/>
      <c r="AR4363" s="34"/>
    </row>
    <row r="4364" spans="10:44" x14ac:dyDescent="0.25">
      <c r="J4364" s="45"/>
      <c r="K4364" s="45"/>
      <c r="L4364" s="45"/>
      <c r="M4364" s="45"/>
      <c r="N4364" s="45"/>
      <c r="O4364" s="45"/>
      <c r="P4364" s="45"/>
      <c r="Q4364" s="45"/>
      <c r="R4364" s="45"/>
      <c r="AO4364" s="34"/>
      <c r="AP4364" s="34"/>
      <c r="AQ4364" s="34"/>
      <c r="AR4364" s="34"/>
    </row>
    <row r="4365" spans="10:44" x14ac:dyDescent="0.25">
      <c r="J4365" s="45"/>
      <c r="K4365" s="45"/>
      <c r="L4365" s="45"/>
      <c r="M4365" s="45"/>
      <c r="N4365" s="45"/>
      <c r="O4365" s="45"/>
      <c r="P4365" s="45"/>
      <c r="Q4365" s="45"/>
      <c r="R4365" s="45"/>
      <c r="AO4365" s="34"/>
      <c r="AP4365" s="34"/>
      <c r="AQ4365" s="34"/>
      <c r="AR4365" s="34"/>
    </row>
    <row r="4366" spans="10:44" x14ac:dyDescent="0.25">
      <c r="J4366" s="45"/>
      <c r="K4366" s="45"/>
      <c r="L4366" s="45"/>
      <c r="M4366" s="45"/>
      <c r="N4366" s="45"/>
      <c r="O4366" s="45"/>
      <c r="P4366" s="45"/>
      <c r="Q4366" s="45"/>
      <c r="R4366" s="45"/>
      <c r="AO4366" s="34"/>
      <c r="AP4366" s="34"/>
      <c r="AQ4366" s="34"/>
      <c r="AR4366" s="34"/>
    </row>
    <row r="4367" spans="10:44" x14ac:dyDescent="0.25">
      <c r="J4367" s="45"/>
      <c r="K4367" s="45"/>
      <c r="L4367" s="45"/>
      <c r="M4367" s="45"/>
      <c r="N4367" s="45"/>
      <c r="O4367" s="45"/>
      <c r="P4367" s="45"/>
      <c r="Q4367" s="45"/>
      <c r="R4367" s="45"/>
      <c r="AO4367" s="34"/>
      <c r="AP4367" s="34"/>
      <c r="AQ4367" s="34"/>
      <c r="AR4367" s="34"/>
    </row>
    <row r="4368" spans="10:44" x14ac:dyDescent="0.25">
      <c r="J4368" s="45"/>
      <c r="K4368" s="45"/>
      <c r="L4368" s="45"/>
      <c r="M4368" s="45"/>
      <c r="N4368" s="45"/>
      <c r="O4368" s="45"/>
      <c r="P4368" s="45"/>
      <c r="Q4368" s="45"/>
      <c r="R4368" s="45"/>
      <c r="AO4368" s="34"/>
      <c r="AP4368" s="34"/>
      <c r="AQ4368" s="34"/>
      <c r="AR4368" s="34"/>
    </row>
    <row r="4369" spans="10:44" x14ac:dyDescent="0.25">
      <c r="J4369" s="45"/>
      <c r="K4369" s="45"/>
      <c r="L4369" s="45"/>
      <c r="M4369" s="45"/>
      <c r="N4369" s="45"/>
      <c r="O4369" s="45"/>
      <c r="P4369" s="45"/>
      <c r="Q4369" s="45"/>
      <c r="R4369" s="45"/>
      <c r="AO4369" s="34"/>
      <c r="AP4369" s="34"/>
      <c r="AQ4369" s="34"/>
      <c r="AR4369" s="34"/>
    </row>
    <row r="4370" spans="10:44" x14ac:dyDescent="0.25">
      <c r="J4370" s="45"/>
      <c r="K4370" s="45"/>
      <c r="L4370" s="45"/>
      <c r="M4370" s="45"/>
      <c r="N4370" s="45"/>
      <c r="O4370" s="45"/>
      <c r="P4370" s="45"/>
      <c r="Q4370" s="45"/>
      <c r="R4370" s="45"/>
      <c r="AO4370" s="34"/>
      <c r="AP4370" s="34"/>
      <c r="AQ4370" s="34"/>
      <c r="AR4370" s="34"/>
    </row>
    <row r="4371" spans="10:44" x14ac:dyDescent="0.25">
      <c r="J4371" s="45"/>
      <c r="K4371" s="45"/>
      <c r="L4371" s="45"/>
      <c r="M4371" s="45"/>
      <c r="N4371" s="45"/>
      <c r="O4371" s="45"/>
      <c r="P4371" s="45"/>
      <c r="Q4371" s="45"/>
      <c r="R4371" s="45"/>
      <c r="AO4371" s="34"/>
      <c r="AP4371" s="34"/>
      <c r="AQ4371" s="34"/>
      <c r="AR4371" s="34"/>
    </row>
    <row r="4372" spans="10:44" x14ac:dyDescent="0.25">
      <c r="J4372" s="45"/>
      <c r="K4372" s="45"/>
      <c r="L4372" s="45"/>
      <c r="M4372" s="45"/>
      <c r="N4372" s="45"/>
      <c r="O4372" s="45"/>
      <c r="P4372" s="45"/>
      <c r="Q4372" s="45"/>
      <c r="R4372" s="45"/>
      <c r="AO4372" s="34"/>
      <c r="AP4372" s="34"/>
      <c r="AQ4372" s="34"/>
      <c r="AR4372" s="34"/>
    </row>
    <row r="4373" spans="10:44" x14ac:dyDescent="0.25">
      <c r="J4373" s="45"/>
      <c r="K4373" s="45"/>
      <c r="L4373" s="45"/>
      <c r="M4373" s="45"/>
      <c r="N4373" s="45"/>
      <c r="O4373" s="45"/>
      <c r="P4373" s="45"/>
      <c r="Q4373" s="45"/>
      <c r="R4373" s="45"/>
      <c r="AO4373" s="34"/>
      <c r="AP4373" s="34"/>
      <c r="AQ4373" s="34"/>
      <c r="AR4373" s="34"/>
    </row>
    <row r="4374" spans="10:44" x14ac:dyDescent="0.25">
      <c r="J4374" s="45"/>
      <c r="K4374" s="45"/>
      <c r="L4374" s="45"/>
      <c r="M4374" s="45"/>
      <c r="N4374" s="45"/>
      <c r="O4374" s="45"/>
      <c r="P4374" s="45"/>
      <c r="Q4374" s="45"/>
      <c r="R4374" s="45"/>
      <c r="AO4374" s="34"/>
      <c r="AP4374" s="34"/>
      <c r="AQ4374" s="34"/>
      <c r="AR4374" s="34"/>
    </row>
    <row r="4375" spans="10:44" x14ac:dyDescent="0.25">
      <c r="J4375" s="45"/>
      <c r="K4375" s="45"/>
      <c r="L4375" s="45"/>
      <c r="M4375" s="45"/>
      <c r="N4375" s="45"/>
      <c r="O4375" s="45"/>
      <c r="P4375" s="45"/>
      <c r="Q4375" s="45"/>
      <c r="R4375" s="45"/>
      <c r="AO4375" s="34"/>
      <c r="AP4375" s="34"/>
      <c r="AQ4375" s="34"/>
      <c r="AR4375" s="34"/>
    </row>
    <row r="4376" spans="10:44" x14ac:dyDescent="0.25">
      <c r="J4376" s="45"/>
      <c r="K4376" s="45"/>
      <c r="L4376" s="45"/>
      <c r="M4376" s="45"/>
      <c r="N4376" s="45"/>
      <c r="O4376" s="45"/>
      <c r="P4376" s="45"/>
      <c r="Q4376" s="45"/>
      <c r="R4376" s="45"/>
      <c r="AO4376" s="34"/>
      <c r="AP4376" s="34"/>
      <c r="AQ4376" s="34"/>
      <c r="AR4376" s="34"/>
    </row>
    <row r="4377" spans="10:44" x14ac:dyDescent="0.25">
      <c r="J4377" s="45"/>
      <c r="K4377" s="45"/>
      <c r="L4377" s="45"/>
      <c r="M4377" s="45"/>
      <c r="N4377" s="45"/>
      <c r="O4377" s="45"/>
      <c r="P4377" s="45"/>
      <c r="Q4377" s="45"/>
      <c r="R4377" s="45"/>
      <c r="AO4377" s="34"/>
      <c r="AP4377" s="34"/>
      <c r="AQ4377" s="34"/>
      <c r="AR4377" s="34"/>
    </row>
    <row r="4378" spans="10:44" x14ac:dyDescent="0.25">
      <c r="J4378" s="45"/>
      <c r="K4378" s="45"/>
      <c r="L4378" s="45"/>
      <c r="M4378" s="45"/>
      <c r="N4378" s="45"/>
      <c r="O4378" s="45"/>
      <c r="P4378" s="45"/>
      <c r="Q4378" s="45"/>
      <c r="R4378" s="45"/>
      <c r="AO4378" s="34"/>
      <c r="AP4378" s="34"/>
      <c r="AQ4378" s="34"/>
      <c r="AR4378" s="34"/>
    </row>
    <row r="4379" spans="10:44" x14ac:dyDescent="0.25">
      <c r="J4379" s="45"/>
      <c r="K4379" s="45"/>
      <c r="L4379" s="45"/>
      <c r="M4379" s="45"/>
      <c r="N4379" s="45"/>
      <c r="O4379" s="45"/>
      <c r="P4379" s="45"/>
      <c r="Q4379" s="45"/>
      <c r="R4379" s="45"/>
      <c r="AO4379" s="34"/>
      <c r="AP4379" s="34"/>
      <c r="AQ4379" s="34"/>
      <c r="AR4379" s="34"/>
    </row>
    <row r="4380" spans="10:44" x14ac:dyDescent="0.25">
      <c r="J4380" s="45"/>
      <c r="K4380" s="45"/>
      <c r="L4380" s="45"/>
      <c r="M4380" s="45"/>
      <c r="N4380" s="45"/>
      <c r="O4380" s="45"/>
      <c r="P4380" s="45"/>
      <c r="Q4380" s="45"/>
      <c r="R4380" s="45"/>
      <c r="AO4380" s="34"/>
      <c r="AP4380" s="34"/>
      <c r="AQ4380" s="34"/>
      <c r="AR4380" s="34"/>
    </row>
    <row r="4381" spans="10:44" x14ac:dyDescent="0.25">
      <c r="J4381" s="45"/>
      <c r="K4381" s="45"/>
      <c r="L4381" s="45"/>
      <c r="M4381" s="45"/>
      <c r="N4381" s="45"/>
      <c r="O4381" s="45"/>
      <c r="P4381" s="45"/>
      <c r="Q4381" s="45"/>
      <c r="R4381" s="45"/>
      <c r="AO4381" s="34"/>
      <c r="AP4381" s="34"/>
      <c r="AQ4381" s="34"/>
      <c r="AR4381" s="34"/>
    </row>
    <row r="4382" spans="10:44" x14ac:dyDescent="0.25">
      <c r="J4382" s="45"/>
      <c r="K4382" s="45"/>
      <c r="L4382" s="45"/>
      <c r="M4382" s="45"/>
      <c r="N4382" s="45"/>
      <c r="O4382" s="45"/>
      <c r="P4382" s="45"/>
      <c r="Q4382" s="45"/>
      <c r="R4382" s="45"/>
      <c r="AO4382" s="34"/>
      <c r="AP4382" s="34"/>
      <c r="AQ4382" s="34"/>
      <c r="AR4382" s="34"/>
    </row>
    <row r="4383" spans="10:44" x14ac:dyDescent="0.25">
      <c r="J4383" s="45"/>
      <c r="K4383" s="45"/>
      <c r="L4383" s="45"/>
      <c r="M4383" s="45"/>
      <c r="N4383" s="45"/>
      <c r="O4383" s="45"/>
      <c r="P4383" s="45"/>
      <c r="Q4383" s="45"/>
      <c r="R4383" s="45"/>
      <c r="AO4383" s="34"/>
      <c r="AP4383" s="34"/>
      <c r="AQ4383" s="34"/>
      <c r="AR4383" s="34"/>
    </row>
    <row r="4384" spans="10:44" x14ac:dyDescent="0.25">
      <c r="J4384" s="45"/>
      <c r="K4384" s="45"/>
      <c r="L4384" s="45"/>
      <c r="M4384" s="45"/>
      <c r="N4384" s="45"/>
      <c r="O4384" s="45"/>
      <c r="P4384" s="45"/>
      <c r="Q4384" s="45"/>
      <c r="R4384" s="45"/>
      <c r="AO4384" s="34"/>
      <c r="AP4384" s="34"/>
      <c r="AQ4384" s="34"/>
      <c r="AR4384" s="34"/>
    </row>
    <row r="4385" spans="10:44" x14ac:dyDescent="0.25">
      <c r="J4385" s="45"/>
      <c r="K4385" s="45"/>
      <c r="L4385" s="45"/>
      <c r="M4385" s="45"/>
      <c r="N4385" s="45"/>
      <c r="O4385" s="45"/>
      <c r="P4385" s="45"/>
      <c r="Q4385" s="45"/>
      <c r="R4385" s="45"/>
      <c r="AO4385" s="34"/>
      <c r="AP4385" s="34"/>
      <c r="AQ4385" s="34"/>
      <c r="AR4385" s="34"/>
    </row>
    <row r="4386" spans="10:44" x14ac:dyDescent="0.25">
      <c r="J4386" s="45"/>
      <c r="K4386" s="45"/>
      <c r="L4386" s="45"/>
      <c r="M4386" s="45"/>
      <c r="N4386" s="45"/>
      <c r="O4386" s="45"/>
      <c r="P4386" s="45"/>
      <c r="Q4386" s="45"/>
      <c r="R4386" s="45"/>
      <c r="AO4386" s="34"/>
      <c r="AP4386" s="34"/>
      <c r="AQ4386" s="34"/>
      <c r="AR4386" s="34"/>
    </row>
    <row r="4387" spans="10:44" x14ac:dyDescent="0.25">
      <c r="J4387" s="45"/>
      <c r="K4387" s="45"/>
      <c r="L4387" s="45"/>
      <c r="M4387" s="45"/>
      <c r="N4387" s="45"/>
      <c r="O4387" s="45"/>
      <c r="P4387" s="45"/>
      <c r="Q4387" s="45"/>
      <c r="R4387" s="45"/>
      <c r="AO4387" s="34"/>
      <c r="AP4387" s="34"/>
      <c r="AQ4387" s="34"/>
      <c r="AR4387" s="34"/>
    </row>
    <row r="4388" spans="10:44" x14ac:dyDescent="0.25">
      <c r="J4388" s="45"/>
      <c r="K4388" s="45"/>
      <c r="L4388" s="45"/>
      <c r="M4388" s="45"/>
      <c r="N4388" s="45"/>
      <c r="O4388" s="45"/>
      <c r="P4388" s="45"/>
      <c r="Q4388" s="45"/>
      <c r="R4388" s="45"/>
      <c r="AO4388" s="34"/>
      <c r="AP4388" s="34"/>
      <c r="AQ4388" s="34"/>
      <c r="AR4388" s="34"/>
    </row>
    <row r="4389" spans="10:44" x14ac:dyDescent="0.25">
      <c r="J4389" s="45"/>
      <c r="K4389" s="45"/>
      <c r="L4389" s="45"/>
      <c r="M4389" s="45"/>
      <c r="N4389" s="45"/>
      <c r="O4389" s="45"/>
      <c r="P4389" s="45"/>
      <c r="Q4389" s="45"/>
      <c r="R4389" s="45"/>
      <c r="AO4389" s="34"/>
      <c r="AP4389" s="34"/>
      <c r="AQ4389" s="34"/>
      <c r="AR4389" s="34"/>
    </row>
    <row r="4390" spans="10:44" x14ac:dyDescent="0.25">
      <c r="J4390" s="45"/>
      <c r="K4390" s="45"/>
      <c r="L4390" s="45"/>
      <c r="M4390" s="45"/>
      <c r="N4390" s="45"/>
      <c r="O4390" s="45"/>
      <c r="P4390" s="45"/>
      <c r="Q4390" s="45"/>
      <c r="R4390" s="45"/>
      <c r="AO4390" s="34"/>
      <c r="AP4390" s="34"/>
      <c r="AQ4390" s="34"/>
      <c r="AR4390" s="34"/>
    </row>
    <row r="4391" spans="10:44" x14ac:dyDescent="0.25">
      <c r="J4391" s="45"/>
      <c r="K4391" s="45"/>
      <c r="L4391" s="45"/>
      <c r="M4391" s="45"/>
      <c r="N4391" s="45"/>
      <c r="O4391" s="45"/>
      <c r="P4391" s="45"/>
      <c r="Q4391" s="45"/>
      <c r="R4391" s="45"/>
      <c r="AO4391" s="34"/>
      <c r="AP4391" s="34"/>
      <c r="AQ4391" s="34"/>
      <c r="AR4391" s="34"/>
    </row>
    <row r="4392" spans="10:44" x14ac:dyDescent="0.25">
      <c r="J4392" s="45"/>
      <c r="K4392" s="45"/>
      <c r="L4392" s="45"/>
      <c r="M4392" s="45"/>
      <c r="N4392" s="45"/>
      <c r="O4392" s="45"/>
      <c r="P4392" s="45"/>
      <c r="Q4392" s="45"/>
      <c r="R4392" s="45"/>
      <c r="AO4392" s="34"/>
      <c r="AP4392" s="34"/>
      <c r="AQ4392" s="34"/>
      <c r="AR4392" s="34"/>
    </row>
    <row r="4393" spans="10:44" x14ac:dyDescent="0.25">
      <c r="J4393" s="45"/>
      <c r="K4393" s="45"/>
      <c r="L4393" s="45"/>
      <c r="M4393" s="45"/>
      <c r="N4393" s="45"/>
      <c r="O4393" s="45"/>
      <c r="P4393" s="45"/>
      <c r="Q4393" s="45"/>
      <c r="R4393" s="45"/>
      <c r="AO4393" s="34"/>
      <c r="AP4393" s="34"/>
      <c r="AQ4393" s="34"/>
      <c r="AR4393" s="34"/>
    </row>
    <row r="4394" spans="10:44" x14ac:dyDescent="0.25">
      <c r="J4394" s="45"/>
      <c r="K4394" s="45"/>
      <c r="L4394" s="45"/>
      <c r="M4394" s="45"/>
      <c r="N4394" s="45"/>
      <c r="O4394" s="45"/>
      <c r="P4394" s="45"/>
      <c r="Q4394" s="45"/>
      <c r="R4394" s="45"/>
      <c r="AO4394" s="34"/>
      <c r="AP4394" s="34"/>
      <c r="AQ4394" s="34"/>
      <c r="AR4394" s="34"/>
    </row>
    <row r="4395" spans="10:44" x14ac:dyDescent="0.25">
      <c r="J4395" s="45"/>
      <c r="K4395" s="45"/>
      <c r="L4395" s="45"/>
      <c r="M4395" s="45"/>
      <c r="N4395" s="45"/>
      <c r="O4395" s="45"/>
      <c r="P4395" s="45"/>
      <c r="Q4395" s="45"/>
      <c r="R4395" s="45"/>
      <c r="AO4395" s="34"/>
      <c r="AP4395" s="34"/>
      <c r="AQ4395" s="34"/>
      <c r="AR4395" s="34"/>
    </row>
    <row r="4396" spans="10:44" x14ac:dyDescent="0.25">
      <c r="J4396" s="45"/>
      <c r="K4396" s="45"/>
      <c r="L4396" s="45"/>
      <c r="M4396" s="45"/>
      <c r="N4396" s="45"/>
      <c r="O4396" s="45"/>
      <c r="P4396" s="45"/>
      <c r="Q4396" s="45"/>
      <c r="R4396" s="45"/>
      <c r="AO4396" s="34"/>
      <c r="AP4396" s="34"/>
      <c r="AQ4396" s="34"/>
      <c r="AR4396" s="34"/>
    </row>
    <row r="4397" spans="10:44" x14ac:dyDescent="0.25">
      <c r="J4397" s="45"/>
      <c r="K4397" s="45"/>
      <c r="L4397" s="45"/>
      <c r="M4397" s="45"/>
      <c r="N4397" s="45"/>
      <c r="O4397" s="45"/>
      <c r="P4397" s="45"/>
      <c r="Q4397" s="45"/>
      <c r="R4397" s="45"/>
      <c r="AO4397" s="34"/>
      <c r="AP4397" s="34"/>
      <c r="AQ4397" s="34"/>
      <c r="AR4397" s="34"/>
    </row>
    <row r="4398" spans="10:44" x14ac:dyDescent="0.25">
      <c r="J4398" s="45"/>
      <c r="K4398" s="45"/>
      <c r="L4398" s="45"/>
      <c r="M4398" s="45"/>
      <c r="N4398" s="45"/>
      <c r="O4398" s="45"/>
      <c r="P4398" s="45"/>
      <c r="Q4398" s="45"/>
      <c r="R4398" s="45"/>
      <c r="AO4398" s="34"/>
      <c r="AP4398" s="34"/>
      <c r="AQ4398" s="34"/>
      <c r="AR4398" s="34"/>
    </row>
    <row r="4399" spans="10:44" x14ac:dyDescent="0.25">
      <c r="J4399" s="45"/>
      <c r="K4399" s="45"/>
      <c r="L4399" s="45"/>
      <c r="M4399" s="45"/>
      <c r="N4399" s="45"/>
      <c r="O4399" s="45"/>
      <c r="P4399" s="45"/>
      <c r="Q4399" s="45"/>
      <c r="R4399" s="45"/>
      <c r="AO4399" s="34"/>
      <c r="AP4399" s="34"/>
      <c r="AQ4399" s="34"/>
      <c r="AR4399" s="34"/>
    </row>
    <row r="4400" spans="10:44" x14ac:dyDescent="0.25">
      <c r="J4400" s="45"/>
      <c r="K4400" s="45"/>
      <c r="L4400" s="45"/>
      <c r="M4400" s="45"/>
      <c r="N4400" s="45"/>
      <c r="O4400" s="45"/>
      <c r="P4400" s="45"/>
      <c r="Q4400" s="45"/>
      <c r="R4400" s="45"/>
      <c r="AO4400" s="34"/>
      <c r="AP4400" s="34"/>
      <c r="AQ4400" s="34"/>
      <c r="AR4400" s="34"/>
    </row>
    <row r="4401" spans="10:44" x14ac:dyDescent="0.25">
      <c r="J4401" s="45"/>
      <c r="K4401" s="45"/>
      <c r="L4401" s="45"/>
      <c r="M4401" s="45"/>
      <c r="N4401" s="45"/>
      <c r="O4401" s="45"/>
      <c r="P4401" s="45"/>
      <c r="Q4401" s="45"/>
      <c r="R4401" s="45"/>
      <c r="AO4401" s="34"/>
      <c r="AP4401" s="34"/>
      <c r="AQ4401" s="34"/>
      <c r="AR4401" s="34"/>
    </row>
    <row r="4402" spans="10:44" x14ac:dyDescent="0.25">
      <c r="J4402" s="45"/>
      <c r="K4402" s="45"/>
      <c r="L4402" s="45"/>
      <c r="M4402" s="45"/>
      <c r="N4402" s="45"/>
      <c r="O4402" s="45"/>
      <c r="P4402" s="45"/>
      <c r="Q4402" s="45"/>
      <c r="R4402" s="45"/>
      <c r="AO4402" s="34"/>
      <c r="AP4402" s="34"/>
      <c r="AQ4402" s="34"/>
      <c r="AR4402" s="34"/>
    </row>
    <row r="4403" spans="10:44" x14ac:dyDescent="0.25">
      <c r="J4403" s="45"/>
      <c r="K4403" s="45"/>
      <c r="L4403" s="45"/>
      <c r="M4403" s="45"/>
      <c r="N4403" s="45"/>
      <c r="O4403" s="45"/>
      <c r="P4403" s="45"/>
      <c r="Q4403" s="45"/>
      <c r="R4403" s="45"/>
      <c r="AO4403" s="34"/>
      <c r="AP4403" s="34"/>
      <c r="AQ4403" s="34"/>
      <c r="AR4403" s="34"/>
    </row>
    <row r="4404" spans="10:44" x14ac:dyDescent="0.25">
      <c r="J4404" s="45"/>
      <c r="K4404" s="45"/>
      <c r="L4404" s="45"/>
      <c r="M4404" s="45"/>
      <c r="N4404" s="45"/>
      <c r="O4404" s="45"/>
      <c r="P4404" s="45"/>
      <c r="Q4404" s="45"/>
      <c r="R4404" s="45"/>
      <c r="AO4404" s="34"/>
      <c r="AP4404" s="34"/>
      <c r="AQ4404" s="34"/>
      <c r="AR4404" s="34"/>
    </row>
    <row r="4405" spans="10:44" x14ac:dyDescent="0.25">
      <c r="J4405" s="45"/>
      <c r="K4405" s="45"/>
      <c r="L4405" s="45"/>
      <c r="M4405" s="45"/>
      <c r="N4405" s="45"/>
      <c r="O4405" s="45"/>
      <c r="P4405" s="45"/>
      <c r="Q4405" s="45"/>
      <c r="R4405" s="45"/>
      <c r="AO4405" s="34"/>
      <c r="AP4405" s="34"/>
      <c r="AQ4405" s="34"/>
      <c r="AR4405" s="34"/>
    </row>
    <row r="4406" spans="10:44" x14ac:dyDescent="0.25">
      <c r="J4406" s="45"/>
      <c r="K4406" s="45"/>
      <c r="L4406" s="45"/>
      <c r="M4406" s="45"/>
      <c r="N4406" s="45"/>
      <c r="O4406" s="45"/>
      <c r="P4406" s="45"/>
      <c r="Q4406" s="45"/>
      <c r="R4406" s="45"/>
      <c r="AO4406" s="34"/>
      <c r="AP4406" s="34"/>
      <c r="AQ4406" s="34"/>
      <c r="AR4406" s="34"/>
    </row>
    <row r="4407" spans="10:44" x14ac:dyDescent="0.25">
      <c r="J4407" s="45"/>
      <c r="K4407" s="45"/>
      <c r="L4407" s="45"/>
      <c r="M4407" s="45"/>
      <c r="N4407" s="45"/>
      <c r="O4407" s="45"/>
      <c r="P4407" s="45"/>
      <c r="Q4407" s="45"/>
      <c r="R4407" s="45"/>
      <c r="AO4407" s="34"/>
      <c r="AP4407" s="34"/>
      <c r="AQ4407" s="34"/>
      <c r="AR4407" s="34"/>
    </row>
    <row r="4408" spans="10:44" x14ac:dyDescent="0.25">
      <c r="J4408" s="45"/>
      <c r="K4408" s="45"/>
      <c r="L4408" s="45"/>
      <c r="M4408" s="45"/>
      <c r="N4408" s="45"/>
      <c r="O4408" s="45"/>
      <c r="P4408" s="45"/>
      <c r="Q4408" s="45"/>
      <c r="R4408" s="45"/>
      <c r="AO4408" s="34"/>
      <c r="AP4408" s="34"/>
      <c r="AQ4408" s="34"/>
      <c r="AR4408" s="34"/>
    </row>
    <row r="4409" spans="10:44" x14ac:dyDescent="0.25">
      <c r="J4409" s="45"/>
      <c r="K4409" s="45"/>
      <c r="L4409" s="45"/>
      <c r="M4409" s="45"/>
      <c r="N4409" s="45"/>
      <c r="O4409" s="45"/>
      <c r="P4409" s="45"/>
      <c r="Q4409" s="45"/>
      <c r="R4409" s="45"/>
      <c r="AO4409" s="34"/>
      <c r="AP4409" s="34"/>
      <c r="AQ4409" s="34"/>
      <c r="AR4409" s="34"/>
    </row>
    <row r="4410" spans="10:44" x14ac:dyDescent="0.25">
      <c r="J4410" s="45"/>
      <c r="K4410" s="45"/>
      <c r="L4410" s="45"/>
      <c r="M4410" s="45"/>
      <c r="N4410" s="45"/>
      <c r="O4410" s="45"/>
      <c r="P4410" s="45"/>
      <c r="Q4410" s="45"/>
      <c r="R4410" s="45"/>
      <c r="AO4410" s="34"/>
      <c r="AP4410" s="34"/>
      <c r="AQ4410" s="34"/>
      <c r="AR4410" s="34"/>
    </row>
    <row r="4411" spans="10:44" x14ac:dyDescent="0.25">
      <c r="J4411" s="45"/>
      <c r="K4411" s="45"/>
      <c r="L4411" s="45"/>
      <c r="M4411" s="45"/>
      <c r="N4411" s="45"/>
      <c r="O4411" s="45"/>
      <c r="P4411" s="45"/>
      <c r="Q4411" s="45"/>
      <c r="R4411" s="45"/>
      <c r="AO4411" s="34"/>
      <c r="AP4411" s="34"/>
      <c r="AQ4411" s="34"/>
      <c r="AR4411" s="34"/>
    </row>
    <row r="4412" spans="10:44" x14ac:dyDescent="0.25">
      <c r="J4412" s="45"/>
      <c r="K4412" s="45"/>
      <c r="L4412" s="45"/>
      <c r="M4412" s="45"/>
      <c r="N4412" s="45"/>
      <c r="O4412" s="45"/>
      <c r="P4412" s="45"/>
      <c r="Q4412" s="45"/>
      <c r="R4412" s="45"/>
      <c r="AO4412" s="34"/>
      <c r="AP4412" s="34"/>
      <c r="AQ4412" s="34"/>
      <c r="AR4412" s="34"/>
    </row>
    <row r="4413" spans="10:44" x14ac:dyDescent="0.25">
      <c r="J4413" s="45"/>
      <c r="K4413" s="45"/>
      <c r="L4413" s="45"/>
      <c r="M4413" s="45"/>
      <c r="N4413" s="45"/>
      <c r="O4413" s="45"/>
      <c r="P4413" s="45"/>
      <c r="Q4413" s="45"/>
      <c r="R4413" s="45"/>
      <c r="AO4413" s="34"/>
      <c r="AP4413" s="34"/>
      <c r="AQ4413" s="34"/>
      <c r="AR4413" s="34"/>
    </row>
    <row r="4414" spans="10:44" x14ac:dyDescent="0.25">
      <c r="J4414" s="45"/>
      <c r="K4414" s="45"/>
      <c r="L4414" s="45"/>
      <c r="M4414" s="45"/>
      <c r="N4414" s="45"/>
      <c r="O4414" s="45"/>
      <c r="P4414" s="45"/>
      <c r="Q4414" s="45"/>
      <c r="R4414" s="45"/>
      <c r="AO4414" s="34"/>
      <c r="AP4414" s="34"/>
      <c r="AQ4414" s="34"/>
      <c r="AR4414" s="34"/>
    </row>
    <row r="4415" spans="10:44" x14ac:dyDescent="0.25">
      <c r="J4415" s="45"/>
      <c r="K4415" s="45"/>
      <c r="L4415" s="45"/>
      <c r="M4415" s="45"/>
      <c r="N4415" s="45"/>
      <c r="O4415" s="45"/>
      <c r="P4415" s="45"/>
      <c r="Q4415" s="45"/>
      <c r="R4415" s="45"/>
      <c r="AO4415" s="34"/>
      <c r="AP4415" s="34"/>
      <c r="AQ4415" s="34"/>
      <c r="AR4415" s="34"/>
    </row>
    <row r="4416" spans="10:44" x14ac:dyDescent="0.25">
      <c r="J4416" s="45"/>
      <c r="K4416" s="45"/>
      <c r="L4416" s="45"/>
      <c r="M4416" s="45"/>
      <c r="N4416" s="45"/>
      <c r="O4416" s="45"/>
      <c r="P4416" s="45"/>
      <c r="Q4416" s="45"/>
      <c r="R4416" s="45"/>
      <c r="AO4416" s="34"/>
      <c r="AP4416" s="34"/>
      <c r="AQ4416" s="34"/>
      <c r="AR4416" s="34"/>
    </row>
    <row r="4417" spans="10:44" x14ac:dyDescent="0.25">
      <c r="J4417" s="45"/>
      <c r="K4417" s="45"/>
      <c r="L4417" s="45"/>
      <c r="M4417" s="45"/>
      <c r="N4417" s="45"/>
      <c r="O4417" s="45"/>
      <c r="P4417" s="45"/>
      <c r="Q4417" s="45"/>
      <c r="R4417" s="45"/>
      <c r="AO4417" s="34"/>
      <c r="AP4417" s="34"/>
      <c r="AQ4417" s="34"/>
      <c r="AR4417" s="34"/>
    </row>
    <row r="4418" spans="10:44" x14ac:dyDescent="0.25">
      <c r="J4418" s="45"/>
      <c r="K4418" s="45"/>
      <c r="L4418" s="45"/>
      <c r="M4418" s="45"/>
      <c r="N4418" s="45"/>
      <c r="O4418" s="45"/>
      <c r="P4418" s="45"/>
      <c r="Q4418" s="45"/>
      <c r="R4418" s="45"/>
      <c r="AO4418" s="34"/>
      <c r="AP4418" s="34"/>
      <c r="AQ4418" s="34"/>
      <c r="AR4418" s="34"/>
    </row>
    <row r="4419" spans="10:44" x14ac:dyDescent="0.25">
      <c r="J4419" s="45"/>
      <c r="K4419" s="45"/>
      <c r="L4419" s="45"/>
      <c r="M4419" s="45"/>
      <c r="N4419" s="45"/>
      <c r="O4419" s="45"/>
      <c r="P4419" s="45"/>
      <c r="Q4419" s="45"/>
      <c r="R4419" s="45"/>
      <c r="AO4419" s="34"/>
      <c r="AP4419" s="34"/>
      <c r="AQ4419" s="34"/>
      <c r="AR4419" s="34"/>
    </row>
    <row r="4420" spans="10:44" x14ac:dyDescent="0.25">
      <c r="J4420" s="45"/>
      <c r="K4420" s="45"/>
      <c r="L4420" s="45"/>
      <c r="M4420" s="45"/>
      <c r="N4420" s="45"/>
      <c r="O4420" s="45"/>
      <c r="P4420" s="45"/>
      <c r="Q4420" s="45"/>
      <c r="R4420" s="45"/>
      <c r="AO4420" s="34"/>
      <c r="AP4420" s="34"/>
      <c r="AQ4420" s="34"/>
      <c r="AR4420" s="34"/>
    </row>
    <row r="4421" spans="10:44" x14ac:dyDescent="0.25">
      <c r="J4421" s="45"/>
      <c r="K4421" s="45"/>
      <c r="L4421" s="45"/>
      <c r="M4421" s="45"/>
      <c r="N4421" s="45"/>
      <c r="O4421" s="45"/>
      <c r="P4421" s="45"/>
      <c r="Q4421" s="45"/>
      <c r="R4421" s="45"/>
      <c r="AO4421" s="34"/>
      <c r="AP4421" s="34"/>
      <c r="AQ4421" s="34"/>
      <c r="AR4421" s="34"/>
    </row>
    <row r="4422" spans="10:44" x14ac:dyDescent="0.25">
      <c r="J4422" s="45"/>
      <c r="K4422" s="45"/>
      <c r="L4422" s="45"/>
      <c r="M4422" s="45"/>
      <c r="N4422" s="45"/>
      <c r="O4422" s="45"/>
      <c r="P4422" s="45"/>
      <c r="Q4422" s="45"/>
      <c r="R4422" s="45"/>
      <c r="AO4422" s="34"/>
      <c r="AP4422" s="34"/>
      <c r="AQ4422" s="34"/>
      <c r="AR4422" s="34"/>
    </row>
    <row r="4423" spans="10:44" x14ac:dyDescent="0.25">
      <c r="J4423" s="45"/>
      <c r="K4423" s="45"/>
      <c r="L4423" s="45"/>
      <c r="M4423" s="45"/>
      <c r="N4423" s="45"/>
      <c r="O4423" s="45"/>
      <c r="P4423" s="45"/>
      <c r="Q4423" s="45"/>
      <c r="R4423" s="45"/>
      <c r="AO4423" s="34"/>
      <c r="AP4423" s="34"/>
      <c r="AQ4423" s="34"/>
      <c r="AR4423" s="34"/>
    </row>
    <row r="4424" spans="10:44" x14ac:dyDescent="0.25">
      <c r="J4424" s="45"/>
      <c r="K4424" s="45"/>
      <c r="L4424" s="45"/>
      <c r="M4424" s="45"/>
      <c r="N4424" s="45"/>
      <c r="O4424" s="45"/>
      <c r="P4424" s="45"/>
      <c r="Q4424" s="45"/>
      <c r="R4424" s="45"/>
      <c r="AO4424" s="34"/>
      <c r="AP4424" s="34"/>
      <c r="AQ4424" s="34"/>
      <c r="AR4424" s="34"/>
    </row>
    <row r="4425" spans="10:44" x14ac:dyDescent="0.25">
      <c r="J4425" s="45"/>
      <c r="K4425" s="45"/>
      <c r="L4425" s="45"/>
      <c r="M4425" s="45"/>
      <c r="N4425" s="45"/>
      <c r="O4425" s="45"/>
      <c r="P4425" s="45"/>
      <c r="Q4425" s="45"/>
      <c r="R4425" s="45"/>
      <c r="AO4425" s="34"/>
      <c r="AP4425" s="34"/>
      <c r="AQ4425" s="34"/>
      <c r="AR4425" s="34"/>
    </row>
    <row r="4426" spans="10:44" x14ac:dyDescent="0.25">
      <c r="J4426" s="45"/>
      <c r="K4426" s="45"/>
      <c r="L4426" s="45"/>
      <c r="M4426" s="45"/>
      <c r="N4426" s="45"/>
      <c r="O4426" s="45"/>
      <c r="P4426" s="45"/>
      <c r="Q4426" s="45"/>
      <c r="R4426" s="45"/>
      <c r="AO4426" s="34"/>
      <c r="AP4426" s="34"/>
      <c r="AQ4426" s="34"/>
      <c r="AR4426" s="34"/>
    </row>
    <row r="4427" spans="10:44" x14ac:dyDescent="0.25">
      <c r="J4427" s="45"/>
      <c r="K4427" s="45"/>
      <c r="L4427" s="45"/>
      <c r="M4427" s="45"/>
      <c r="N4427" s="45"/>
      <c r="O4427" s="45"/>
      <c r="P4427" s="45"/>
      <c r="Q4427" s="45"/>
      <c r="R4427" s="45"/>
      <c r="AO4427" s="34"/>
      <c r="AP4427" s="34"/>
      <c r="AQ4427" s="34"/>
      <c r="AR4427" s="34"/>
    </row>
    <row r="4428" spans="10:44" x14ac:dyDescent="0.25">
      <c r="J4428" s="45"/>
      <c r="K4428" s="45"/>
      <c r="L4428" s="45"/>
      <c r="M4428" s="45"/>
      <c r="N4428" s="45"/>
      <c r="O4428" s="45"/>
      <c r="P4428" s="45"/>
      <c r="Q4428" s="45"/>
      <c r="R4428" s="45"/>
      <c r="AO4428" s="34"/>
      <c r="AP4428" s="34"/>
      <c r="AQ4428" s="34"/>
      <c r="AR4428" s="34"/>
    </row>
    <row r="4429" spans="10:44" x14ac:dyDescent="0.25">
      <c r="J4429" s="45"/>
      <c r="K4429" s="45"/>
      <c r="L4429" s="45"/>
      <c r="M4429" s="45"/>
      <c r="N4429" s="45"/>
      <c r="O4429" s="45"/>
      <c r="P4429" s="45"/>
      <c r="Q4429" s="45"/>
      <c r="R4429" s="45"/>
      <c r="AO4429" s="34"/>
      <c r="AP4429" s="34"/>
      <c r="AQ4429" s="34"/>
      <c r="AR4429" s="34"/>
    </row>
    <row r="4430" spans="10:44" x14ac:dyDescent="0.25">
      <c r="J4430" s="45"/>
      <c r="K4430" s="45"/>
      <c r="L4430" s="45"/>
      <c r="M4430" s="45"/>
      <c r="N4430" s="45"/>
      <c r="O4430" s="45"/>
      <c r="P4430" s="45"/>
      <c r="Q4430" s="45"/>
      <c r="R4430" s="45"/>
      <c r="AO4430" s="34"/>
      <c r="AP4430" s="34"/>
      <c r="AQ4430" s="34"/>
      <c r="AR4430" s="34"/>
    </row>
    <row r="4431" spans="10:44" x14ac:dyDescent="0.25">
      <c r="J4431" s="45"/>
      <c r="K4431" s="45"/>
      <c r="L4431" s="45"/>
      <c r="M4431" s="45"/>
      <c r="N4431" s="45"/>
      <c r="O4431" s="45"/>
      <c r="P4431" s="45"/>
      <c r="Q4431" s="45"/>
      <c r="R4431" s="45"/>
      <c r="AO4431" s="34"/>
      <c r="AP4431" s="34"/>
      <c r="AQ4431" s="34"/>
      <c r="AR4431" s="34"/>
    </row>
    <row r="4432" spans="10:44" x14ac:dyDescent="0.25">
      <c r="J4432" s="45"/>
      <c r="K4432" s="45"/>
      <c r="L4432" s="45"/>
      <c r="M4432" s="45"/>
      <c r="N4432" s="45"/>
      <c r="O4432" s="45"/>
      <c r="P4432" s="45"/>
      <c r="Q4432" s="45"/>
      <c r="R4432" s="45"/>
      <c r="AO4432" s="34"/>
      <c r="AP4432" s="34"/>
      <c r="AQ4432" s="34"/>
      <c r="AR4432" s="34"/>
    </row>
    <row r="4433" spans="10:44" x14ac:dyDescent="0.25">
      <c r="J4433" s="45"/>
      <c r="K4433" s="45"/>
      <c r="L4433" s="45"/>
      <c r="M4433" s="45"/>
      <c r="N4433" s="45"/>
      <c r="O4433" s="45"/>
      <c r="P4433" s="45"/>
      <c r="Q4433" s="45"/>
      <c r="R4433" s="45"/>
      <c r="AO4433" s="34"/>
      <c r="AP4433" s="34"/>
      <c r="AQ4433" s="34"/>
      <c r="AR4433" s="34"/>
    </row>
    <row r="4434" spans="10:44" x14ac:dyDescent="0.25">
      <c r="J4434" s="45"/>
      <c r="K4434" s="45"/>
      <c r="L4434" s="45"/>
      <c r="M4434" s="45"/>
      <c r="N4434" s="45"/>
      <c r="O4434" s="45"/>
      <c r="P4434" s="45"/>
      <c r="Q4434" s="45"/>
      <c r="R4434" s="45"/>
      <c r="AO4434" s="34"/>
      <c r="AP4434" s="34"/>
      <c r="AQ4434" s="34"/>
      <c r="AR4434" s="34"/>
    </row>
    <row r="4435" spans="10:44" x14ac:dyDescent="0.25">
      <c r="J4435" s="45"/>
      <c r="K4435" s="45"/>
      <c r="L4435" s="45"/>
      <c r="M4435" s="45"/>
      <c r="N4435" s="45"/>
      <c r="O4435" s="45"/>
      <c r="P4435" s="45"/>
      <c r="Q4435" s="45"/>
      <c r="R4435" s="45"/>
      <c r="AO4435" s="34"/>
      <c r="AP4435" s="34"/>
      <c r="AQ4435" s="34"/>
      <c r="AR4435" s="34"/>
    </row>
    <row r="4436" spans="10:44" x14ac:dyDescent="0.25">
      <c r="J4436" s="45"/>
      <c r="K4436" s="45"/>
      <c r="L4436" s="45"/>
      <c r="M4436" s="45"/>
      <c r="N4436" s="45"/>
      <c r="O4436" s="45"/>
      <c r="P4436" s="45"/>
      <c r="Q4436" s="45"/>
      <c r="R4436" s="45"/>
      <c r="AO4436" s="34"/>
      <c r="AP4436" s="34"/>
      <c r="AQ4436" s="34"/>
      <c r="AR4436" s="34"/>
    </row>
    <row r="4437" spans="10:44" x14ac:dyDescent="0.25">
      <c r="J4437" s="45"/>
      <c r="K4437" s="45"/>
      <c r="L4437" s="45"/>
      <c r="M4437" s="45"/>
      <c r="N4437" s="45"/>
      <c r="O4437" s="45"/>
      <c r="P4437" s="45"/>
      <c r="Q4437" s="45"/>
      <c r="R4437" s="45"/>
      <c r="AO4437" s="34"/>
      <c r="AP4437" s="34"/>
      <c r="AQ4437" s="34"/>
      <c r="AR4437" s="34"/>
    </row>
    <row r="4438" spans="10:44" x14ac:dyDescent="0.25">
      <c r="J4438" s="45"/>
      <c r="K4438" s="45"/>
      <c r="L4438" s="45"/>
      <c r="M4438" s="45"/>
      <c r="N4438" s="45"/>
      <c r="O4438" s="45"/>
      <c r="P4438" s="45"/>
      <c r="Q4438" s="45"/>
      <c r="R4438" s="45"/>
      <c r="AO4438" s="34"/>
      <c r="AP4438" s="34"/>
      <c r="AQ4438" s="34"/>
      <c r="AR4438" s="34"/>
    </row>
    <row r="4439" spans="10:44" x14ac:dyDescent="0.25">
      <c r="J4439" s="45"/>
      <c r="K4439" s="45"/>
      <c r="L4439" s="45"/>
      <c r="M4439" s="45"/>
      <c r="N4439" s="45"/>
      <c r="O4439" s="45"/>
      <c r="P4439" s="45"/>
      <c r="Q4439" s="45"/>
      <c r="R4439" s="45"/>
      <c r="AO4439" s="34"/>
      <c r="AP4439" s="34"/>
      <c r="AQ4439" s="34"/>
      <c r="AR4439" s="34"/>
    </row>
    <row r="4440" spans="10:44" x14ac:dyDescent="0.25">
      <c r="J4440" s="45"/>
      <c r="K4440" s="45"/>
      <c r="L4440" s="45"/>
      <c r="M4440" s="45"/>
      <c r="N4440" s="45"/>
      <c r="O4440" s="45"/>
      <c r="P4440" s="45"/>
      <c r="Q4440" s="45"/>
      <c r="R4440" s="45"/>
      <c r="AO4440" s="34"/>
      <c r="AP4440" s="34"/>
      <c r="AQ4440" s="34"/>
      <c r="AR4440" s="34"/>
    </row>
    <row r="4441" spans="10:44" x14ac:dyDescent="0.25">
      <c r="J4441" s="45"/>
      <c r="K4441" s="45"/>
      <c r="L4441" s="45"/>
      <c r="M4441" s="45"/>
      <c r="N4441" s="45"/>
      <c r="O4441" s="45"/>
      <c r="P4441" s="45"/>
      <c r="Q4441" s="45"/>
      <c r="R4441" s="45"/>
      <c r="AO4441" s="34"/>
      <c r="AP4441" s="34"/>
      <c r="AQ4441" s="34"/>
      <c r="AR4441" s="34"/>
    </row>
    <row r="4442" spans="10:44" x14ac:dyDescent="0.25">
      <c r="J4442" s="45"/>
      <c r="K4442" s="45"/>
      <c r="L4442" s="45"/>
      <c r="M4442" s="45"/>
      <c r="N4442" s="45"/>
      <c r="O4442" s="45"/>
      <c r="P4442" s="45"/>
      <c r="Q4442" s="45"/>
      <c r="R4442" s="45"/>
      <c r="AO4442" s="34"/>
      <c r="AP4442" s="34"/>
      <c r="AQ4442" s="34"/>
      <c r="AR4442" s="34"/>
    </row>
    <row r="4443" spans="10:44" x14ac:dyDescent="0.25">
      <c r="J4443" s="45"/>
      <c r="K4443" s="45"/>
      <c r="L4443" s="45"/>
      <c r="M4443" s="45"/>
      <c r="N4443" s="45"/>
      <c r="O4443" s="45"/>
      <c r="P4443" s="45"/>
      <c r="Q4443" s="45"/>
      <c r="R4443" s="45"/>
      <c r="AO4443" s="34"/>
      <c r="AP4443" s="34"/>
      <c r="AQ4443" s="34"/>
      <c r="AR4443" s="34"/>
    </row>
    <row r="4444" spans="10:44" x14ac:dyDescent="0.25">
      <c r="J4444" s="45"/>
      <c r="K4444" s="45"/>
      <c r="L4444" s="45"/>
      <c r="M4444" s="45"/>
      <c r="N4444" s="45"/>
      <c r="O4444" s="45"/>
      <c r="P4444" s="45"/>
      <c r="Q4444" s="45"/>
      <c r="R4444" s="45"/>
      <c r="AO4444" s="34"/>
      <c r="AP4444" s="34"/>
      <c r="AQ4444" s="34"/>
      <c r="AR4444" s="34"/>
    </row>
    <row r="4445" spans="10:44" x14ac:dyDescent="0.25">
      <c r="J4445" s="45"/>
      <c r="K4445" s="45"/>
      <c r="L4445" s="45"/>
      <c r="M4445" s="45"/>
      <c r="N4445" s="45"/>
      <c r="O4445" s="45"/>
      <c r="P4445" s="45"/>
      <c r="Q4445" s="45"/>
      <c r="R4445" s="45"/>
      <c r="AO4445" s="34"/>
      <c r="AP4445" s="34"/>
      <c r="AQ4445" s="34"/>
      <c r="AR4445" s="34"/>
    </row>
    <row r="4446" spans="10:44" x14ac:dyDescent="0.25">
      <c r="J4446" s="45"/>
      <c r="K4446" s="45"/>
      <c r="L4446" s="45"/>
      <c r="M4446" s="45"/>
      <c r="N4446" s="45"/>
      <c r="O4446" s="45"/>
      <c r="P4446" s="45"/>
      <c r="Q4446" s="45"/>
      <c r="R4446" s="45"/>
      <c r="AO4446" s="34"/>
      <c r="AP4446" s="34"/>
      <c r="AQ4446" s="34"/>
      <c r="AR4446" s="34"/>
    </row>
    <row r="4447" spans="10:44" x14ac:dyDescent="0.25">
      <c r="J4447" s="45"/>
      <c r="K4447" s="45"/>
      <c r="L4447" s="45"/>
      <c r="M4447" s="45"/>
      <c r="N4447" s="45"/>
      <c r="O4447" s="45"/>
      <c r="P4447" s="45"/>
      <c r="Q4447" s="45"/>
      <c r="R4447" s="45"/>
      <c r="AO4447" s="34"/>
      <c r="AP4447" s="34"/>
      <c r="AQ4447" s="34"/>
      <c r="AR4447" s="34"/>
    </row>
    <row r="4448" spans="10:44" x14ac:dyDescent="0.25">
      <c r="J4448" s="45"/>
      <c r="K4448" s="45"/>
      <c r="L4448" s="45"/>
      <c r="M4448" s="45"/>
      <c r="N4448" s="45"/>
      <c r="O4448" s="45"/>
      <c r="P4448" s="45"/>
      <c r="Q4448" s="45"/>
      <c r="R4448" s="45"/>
      <c r="AO4448" s="34"/>
      <c r="AP4448" s="34"/>
      <c r="AQ4448" s="34"/>
      <c r="AR4448" s="34"/>
    </row>
    <row r="4449" spans="10:44" x14ac:dyDescent="0.25">
      <c r="J4449" s="45"/>
      <c r="K4449" s="45"/>
      <c r="L4449" s="45"/>
      <c r="M4449" s="45"/>
      <c r="N4449" s="45"/>
      <c r="O4449" s="45"/>
      <c r="P4449" s="45"/>
      <c r="Q4449" s="45"/>
      <c r="R4449" s="45"/>
      <c r="AO4449" s="34"/>
      <c r="AP4449" s="34"/>
      <c r="AQ4449" s="34"/>
      <c r="AR4449" s="34"/>
    </row>
    <row r="4450" spans="10:44" x14ac:dyDescent="0.25">
      <c r="J4450" s="45"/>
      <c r="K4450" s="45"/>
      <c r="L4450" s="45"/>
      <c r="M4450" s="45"/>
      <c r="N4450" s="45"/>
      <c r="O4450" s="45"/>
      <c r="P4450" s="45"/>
      <c r="Q4450" s="45"/>
      <c r="R4450" s="45"/>
      <c r="AO4450" s="34"/>
      <c r="AP4450" s="34"/>
      <c r="AQ4450" s="34"/>
      <c r="AR4450" s="34"/>
    </row>
    <row r="4451" spans="10:44" x14ac:dyDescent="0.25">
      <c r="J4451" s="45"/>
      <c r="K4451" s="45"/>
      <c r="L4451" s="45"/>
      <c r="M4451" s="45"/>
      <c r="N4451" s="45"/>
      <c r="O4451" s="45"/>
      <c r="P4451" s="45"/>
      <c r="Q4451" s="45"/>
      <c r="R4451" s="45"/>
      <c r="AO4451" s="34"/>
      <c r="AP4451" s="34"/>
      <c r="AQ4451" s="34"/>
      <c r="AR4451" s="34"/>
    </row>
    <row r="4452" spans="10:44" x14ac:dyDescent="0.25">
      <c r="J4452" s="45"/>
      <c r="K4452" s="45"/>
      <c r="L4452" s="45"/>
      <c r="M4452" s="45"/>
      <c r="N4452" s="45"/>
      <c r="O4452" s="45"/>
      <c r="P4452" s="45"/>
      <c r="Q4452" s="45"/>
      <c r="R4452" s="45"/>
      <c r="AO4452" s="34"/>
      <c r="AP4452" s="34"/>
      <c r="AQ4452" s="34"/>
      <c r="AR4452" s="34"/>
    </row>
    <row r="4453" spans="10:44" x14ac:dyDescent="0.25">
      <c r="J4453" s="45"/>
      <c r="K4453" s="45"/>
      <c r="L4453" s="45"/>
      <c r="M4453" s="45"/>
      <c r="N4453" s="45"/>
      <c r="O4453" s="45"/>
      <c r="P4453" s="45"/>
      <c r="Q4453" s="45"/>
      <c r="R4453" s="45"/>
      <c r="AO4453" s="34"/>
      <c r="AP4453" s="34"/>
      <c r="AQ4453" s="34"/>
      <c r="AR4453" s="34"/>
    </row>
    <row r="4454" spans="10:44" x14ac:dyDescent="0.25">
      <c r="J4454" s="45"/>
      <c r="K4454" s="45"/>
      <c r="L4454" s="45"/>
      <c r="M4454" s="45"/>
      <c r="N4454" s="45"/>
      <c r="O4454" s="45"/>
      <c r="P4454" s="45"/>
      <c r="Q4454" s="45"/>
      <c r="R4454" s="45"/>
      <c r="AO4454" s="34"/>
      <c r="AP4454" s="34"/>
      <c r="AQ4454" s="34"/>
      <c r="AR4454" s="34"/>
    </row>
    <row r="4455" spans="10:44" x14ac:dyDescent="0.25">
      <c r="J4455" s="45"/>
      <c r="K4455" s="45"/>
      <c r="L4455" s="45"/>
      <c r="M4455" s="45"/>
      <c r="N4455" s="45"/>
      <c r="O4455" s="45"/>
      <c r="P4455" s="45"/>
      <c r="Q4455" s="45"/>
      <c r="R4455" s="45"/>
      <c r="AO4455" s="34"/>
      <c r="AP4455" s="34"/>
      <c r="AQ4455" s="34"/>
      <c r="AR4455" s="34"/>
    </row>
    <row r="4456" spans="10:44" x14ac:dyDescent="0.25">
      <c r="J4456" s="45"/>
      <c r="K4456" s="45"/>
      <c r="L4456" s="45"/>
      <c r="M4456" s="45"/>
      <c r="N4456" s="45"/>
      <c r="O4456" s="45"/>
      <c r="P4456" s="45"/>
      <c r="Q4456" s="45"/>
      <c r="R4456" s="45"/>
      <c r="AO4456" s="34"/>
      <c r="AP4456" s="34"/>
      <c r="AQ4456" s="34"/>
      <c r="AR4456" s="34"/>
    </row>
    <row r="4457" spans="10:44" x14ac:dyDescent="0.25">
      <c r="J4457" s="45"/>
      <c r="K4457" s="45"/>
      <c r="L4457" s="45"/>
      <c r="M4457" s="45"/>
      <c r="N4457" s="45"/>
      <c r="O4457" s="45"/>
      <c r="P4457" s="45"/>
      <c r="Q4457" s="45"/>
      <c r="R4457" s="45"/>
      <c r="AO4457" s="34"/>
      <c r="AP4457" s="34"/>
      <c r="AQ4457" s="34"/>
      <c r="AR4457" s="34"/>
    </row>
    <row r="4458" spans="10:44" x14ac:dyDescent="0.25">
      <c r="J4458" s="45"/>
      <c r="K4458" s="45"/>
      <c r="L4458" s="45"/>
      <c r="M4458" s="45"/>
      <c r="N4458" s="45"/>
      <c r="O4458" s="45"/>
      <c r="P4458" s="45"/>
      <c r="Q4458" s="45"/>
      <c r="R4458" s="45"/>
      <c r="AO4458" s="34"/>
      <c r="AP4458" s="34"/>
      <c r="AQ4458" s="34"/>
      <c r="AR4458" s="34"/>
    </row>
    <row r="4459" spans="10:44" x14ac:dyDescent="0.25">
      <c r="J4459" s="45"/>
      <c r="K4459" s="45"/>
      <c r="L4459" s="45"/>
      <c r="M4459" s="45"/>
      <c r="N4459" s="45"/>
      <c r="O4459" s="45"/>
      <c r="P4459" s="45"/>
      <c r="Q4459" s="45"/>
      <c r="R4459" s="45"/>
      <c r="AO4459" s="34"/>
      <c r="AP4459" s="34"/>
      <c r="AQ4459" s="34"/>
      <c r="AR4459" s="34"/>
    </row>
    <row r="4460" spans="10:44" x14ac:dyDescent="0.25">
      <c r="J4460" s="45"/>
      <c r="K4460" s="45"/>
      <c r="L4460" s="45"/>
      <c r="M4460" s="45"/>
      <c r="N4460" s="45"/>
      <c r="O4460" s="45"/>
      <c r="P4460" s="45"/>
      <c r="Q4460" s="45"/>
      <c r="R4460" s="45"/>
      <c r="AO4460" s="34"/>
      <c r="AP4460" s="34"/>
      <c r="AQ4460" s="34"/>
      <c r="AR4460" s="34"/>
    </row>
    <row r="4461" spans="10:44" x14ac:dyDescent="0.25">
      <c r="J4461" s="45"/>
      <c r="K4461" s="45"/>
      <c r="L4461" s="45"/>
      <c r="M4461" s="45"/>
      <c r="N4461" s="45"/>
      <c r="O4461" s="45"/>
      <c r="P4461" s="45"/>
      <c r="Q4461" s="45"/>
      <c r="R4461" s="45"/>
      <c r="AO4461" s="34"/>
      <c r="AP4461" s="34"/>
      <c r="AQ4461" s="34"/>
      <c r="AR4461" s="34"/>
    </row>
    <row r="4462" spans="10:44" x14ac:dyDescent="0.25">
      <c r="J4462" s="45"/>
      <c r="K4462" s="45"/>
      <c r="L4462" s="45"/>
      <c r="M4462" s="45"/>
      <c r="N4462" s="45"/>
      <c r="O4462" s="45"/>
      <c r="P4462" s="45"/>
      <c r="Q4462" s="45"/>
      <c r="R4462" s="45"/>
      <c r="AO4462" s="34"/>
      <c r="AP4462" s="34"/>
      <c r="AQ4462" s="34"/>
      <c r="AR4462" s="34"/>
    </row>
    <row r="4463" spans="10:44" x14ac:dyDescent="0.25">
      <c r="J4463" s="45"/>
      <c r="K4463" s="45"/>
      <c r="L4463" s="45"/>
      <c r="M4463" s="45"/>
      <c r="N4463" s="45"/>
      <c r="O4463" s="45"/>
      <c r="P4463" s="45"/>
      <c r="Q4463" s="45"/>
      <c r="R4463" s="45"/>
      <c r="AO4463" s="34"/>
      <c r="AP4463" s="34"/>
      <c r="AQ4463" s="34"/>
      <c r="AR4463" s="34"/>
    </row>
    <row r="4464" spans="10:44" x14ac:dyDescent="0.25">
      <c r="J4464" s="45"/>
      <c r="K4464" s="45"/>
      <c r="L4464" s="45"/>
      <c r="M4464" s="45"/>
      <c r="N4464" s="45"/>
      <c r="O4464" s="45"/>
      <c r="P4464" s="45"/>
      <c r="Q4464" s="45"/>
      <c r="R4464" s="45"/>
      <c r="AO4464" s="34"/>
      <c r="AP4464" s="34"/>
      <c r="AQ4464" s="34"/>
      <c r="AR4464" s="34"/>
    </row>
    <row r="4465" spans="10:44" x14ac:dyDescent="0.25">
      <c r="J4465" s="45"/>
      <c r="K4465" s="45"/>
      <c r="L4465" s="45"/>
      <c r="M4465" s="45"/>
      <c r="N4465" s="45"/>
      <c r="O4465" s="45"/>
      <c r="P4465" s="45"/>
      <c r="Q4465" s="45"/>
      <c r="R4465" s="45"/>
      <c r="AO4465" s="34"/>
      <c r="AP4465" s="34"/>
      <c r="AQ4465" s="34"/>
      <c r="AR4465" s="34"/>
    </row>
    <row r="4466" spans="10:44" x14ac:dyDescent="0.25">
      <c r="J4466" s="45"/>
      <c r="K4466" s="45"/>
      <c r="L4466" s="45"/>
      <c r="M4466" s="45"/>
      <c r="N4466" s="45"/>
      <c r="O4466" s="45"/>
      <c r="P4466" s="45"/>
      <c r="Q4466" s="45"/>
      <c r="R4466" s="45"/>
      <c r="AO4466" s="34"/>
      <c r="AP4466" s="34"/>
      <c r="AQ4466" s="34"/>
      <c r="AR4466" s="34"/>
    </row>
    <row r="4467" spans="10:44" x14ac:dyDescent="0.25">
      <c r="J4467" s="45"/>
      <c r="K4467" s="45"/>
      <c r="L4467" s="45"/>
      <c r="M4467" s="45"/>
      <c r="N4467" s="45"/>
      <c r="O4467" s="45"/>
      <c r="P4467" s="45"/>
      <c r="Q4467" s="45"/>
      <c r="R4467" s="45"/>
      <c r="AO4467" s="34"/>
      <c r="AP4467" s="34"/>
      <c r="AQ4467" s="34"/>
      <c r="AR4467" s="34"/>
    </row>
    <row r="4468" spans="10:44" x14ac:dyDescent="0.25">
      <c r="J4468" s="45"/>
      <c r="K4468" s="45"/>
      <c r="L4468" s="45"/>
      <c r="M4468" s="45"/>
      <c r="N4468" s="45"/>
      <c r="O4468" s="45"/>
      <c r="P4468" s="45"/>
      <c r="Q4468" s="45"/>
      <c r="R4468" s="45"/>
      <c r="AO4468" s="34"/>
      <c r="AP4468" s="34"/>
      <c r="AQ4468" s="34"/>
      <c r="AR4468" s="34"/>
    </row>
    <row r="4469" spans="10:44" x14ac:dyDescent="0.25">
      <c r="J4469" s="45"/>
      <c r="K4469" s="45"/>
      <c r="L4469" s="45"/>
      <c r="M4469" s="45"/>
      <c r="N4469" s="45"/>
      <c r="O4469" s="45"/>
      <c r="P4469" s="45"/>
      <c r="Q4469" s="45"/>
      <c r="R4469" s="45"/>
      <c r="AO4469" s="34"/>
      <c r="AP4469" s="34"/>
      <c r="AQ4469" s="34"/>
      <c r="AR4469" s="34"/>
    </row>
    <row r="4470" spans="10:44" x14ac:dyDescent="0.25">
      <c r="J4470" s="45"/>
      <c r="K4470" s="45"/>
      <c r="L4470" s="45"/>
      <c r="M4470" s="45"/>
      <c r="N4470" s="45"/>
      <c r="O4470" s="45"/>
      <c r="P4470" s="45"/>
      <c r="Q4470" s="45"/>
      <c r="R4470" s="45"/>
      <c r="AO4470" s="34"/>
      <c r="AP4470" s="34"/>
      <c r="AQ4470" s="34"/>
      <c r="AR4470" s="34"/>
    </row>
    <row r="4471" spans="10:44" x14ac:dyDescent="0.25">
      <c r="J4471" s="45"/>
      <c r="K4471" s="45"/>
      <c r="L4471" s="45"/>
      <c r="M4471" s="45"/>
      <c r="N4471" s="45"/>
      <c r="O4471" s="45"/>
      <c r="P4471" s="45"/>
      <c r="Q4471" s="45"/>
      <c r="R4471" s="45"/>
      <c r="AO4471" s="34"/>
      <c r="AP4471" s="34"/>
      <c r="AQ4471" s="34"/>
      <c r="AR4471" s="34"/>
    </row>
    <row r="4472" spans="10:44" x14ac:dyDescent="0.25">
      <c r="J4472" s="45"/>
      <c r="K4472" s="45"/>
      <c r="L4472" s="45"/>
      <c r="M4472" s="45"/>
      <c r="N4472" s="45"/>
      <c r="O4472" s="45"/>
      <c r="P4472" s="45"/>
      <c r="Q4472" s="45"/>
      <c r="R4472" s="45"/>
      <c r="AO4472" s="34"/>
      <c r="AP4472" s="34"/>
      <c r="AQ4472" s="34"/>
      <c r="AR4472" s="34"/>
    </row>
    <row r="4473" spans="10:44" x14ac:dyDescent="0.25">
      <c r="J4473" s="45"/>
      <c r="K4473" s="45"/>
      <c r="L4473" s="45"/>
      <c r="M4473" s="45"/>
      <c r="N4473" s="45"/>
      <c r="O4473" s="45"/>
      <c r="P4473" s="45"/>
      <c r="Q4473" s="45"/>
      <c r="R4473" s="45"/>
      <c r="AO4473" s="34"/>
      <c r="AP4473" s="34"/>
      <c r="AQ4473" s="34"/>
      <c r="AR4473" s="34"/>
    </row>
    <row r="4474" spans="10:44" x14ac:dyDescent="0.25">
      <c r="J4474" s="45"/>
      <c r="K4474" s="45"/>
      <c r="L4474" s="45"/>
      <c r="M4474" s="45"/>
      <c r="N4474" s="45"/>
      <c r="O4474" s="45"/>
      <c r="P4474" s="45"/>
      <c r="Q4474" s="45"/>
      <c r="R4474" s="45"/>
      <c r="AO4474" s="34"/>
      <c r="AP4474" s="34"/>
      <c r="AQ4474" s="34"/>
      <c r="AR4474" s="34"/>
    </row>
    <row r="4475" spans="10:44" x14ac:dyDescent="0.25">
      <c r="J4475" s="45"/>
      <c r="K4475" s="45"/>
      <c r="L4475" s="45"/>
      <c r="M4475" s="45"/>
      <c r="N4475" s="45"/>
      <c r="O4475" s="45"/>
      <c r="P4475" s="45"/>
      <c r="Q4475" s="45"/>
      <c r="R4475" s="45"/>
      <c r="AO4475" s="34"/>
      <c r="AP4475" s="34"/>
      <c r="AQ4475" s="34"/>
      <c r="AR4475" s="34"/>
    </row>
    <row r="4476" spans="10:44" x14ac:dyDescent="0.25">
      <c r="J4476" s="45"/>
      <c r="K4476" s="45"/>
      <c r="L4476" s="45"/>
      <c r="M4476" s="45"/>
      <c r="N4476" s="45"/>
      <c r="O4476" s="45"/>
      <c r="P4476" s="45"/>
      <c r="Q4476" s="45"/>
      <c r="R4476" s="45"/>
      <c r="AO4476" s="34"/>
      <c r="AP4476" s="34"/>
      <c r="AQ4476" s="34"/>
      <c r="AR4476" s="34"/>
    </row>
    <row r="4477" spans="10:44" x14ac:dyDescent="0.25">
      <c r="J4477" s="45"/>
      <c r="K4477" s="45"/>
      <c r="L4477" s="45"/>
      <c r="M4477" s="45"/>
      <c r="N4477" s="45"/>
      <c r="O4477" s="45"/>
      <c r="P4477" s="45"/>
      <c r="Q4477" s="45"/>
      <c r="R4477" s="45"/>
      <c r="AO4477" s="34"/>
      <c r="AP4477" s="34"/>
      <c r="AQ4477" s="34"/>
      <c r="AR4477" s="34"/>
    </row>
    <row r="4478" spans="10:44" x14ac:dyDescent="0.25">
      <c r="J4478" s="45"/>
      <c r="K4478" s="45"/>
      <c r="L4478" s="45"/>
      <c r="M4478" s="45"/>
      <c r="N4478" s="45"/>
      <c r="O4478" s="45"/>
      <c r="P4478" s="45"/>
      <c r="Q4478" s="45"/>
      <c r="R4478" s="45"/>
      <c r="AO4478" s="34"/>
      <c r="AP4478" s="34"/>
      <c r="AQ4478" s="34"/>
      <c r="AR4478" s="34"/>
    </row>
    <row r="4479" spans="10:44" x14ac:dyDescent="0.25">
      <c r="J4479" s="45"/>
      <c r="K4479" s="45"/>
      <c r="L4479" s="45"/>
      <c r="M4479" s="45"/>
      <c r="N4479" s="45"/>
      <c r="O4479" s="45"/>
      <c r="P4479" s="45"/>
      <c r="Q4479" s="45"/>
      <c r="R4479" s="45"/>
      <c r="AO4479" s="34"/>
      <c r="AP4479" s="34"/>
      <c r="AQ4479" s="34"/>
      <c r="AR4479" s="34"/>
    </row>
    <row r="4480" spans="10:44" x14ac:dyDescent="0.25">
      <c r="J4480" s="45"/>
      <c r="K4480" s="45"/>
      <c r="L4480" s="45"/>
      <c r="M4480" s="45"/>
      <c r="N4480" s="45"/>
      <c r="O4480" s="45"/>
      <c r="P4480" s="45"/>
      <c r="Q4480" s="45"/>
      <c r="R4480" s="45"/>
      <c r="AO4480" s="34"/>
      <c r="AP4480" s="34"/>
      <c r="AQ4480" s="34"/>
      <c r="AR4480" s="34"/>
    </row>
    <row r="4481" spans="10:44" x14ac:dyDescent="0.25">
      <c r="J4481" s="45"/>
      <c r="K4481" s="45"/>
      <c r="L4481" s="45"/>
      <c r="M4481" s="45"/>
      <c r="N4481" s="45"/>
      <c r="O4481" s="45"/>
      <c r="P4481" s="45"/>
      <c r="Q4481" s="45"/>
      <c r="R4481" s="45"/>
      <c r="AO4481" s="34"/>
      <c r="AP4481" s="34"/>
      <c r="AQ4481" s="34"/>
      <c r="AR4481" s="34"/>
    </row>
    <row r="4482" spans="10:44" x14ac:dyDescent="0.25">
      <c r="J4482" s="45"/>
      <c r="K4482" s="45"/>
      <c r="L4482" s="45"/>
      <c r="M4482" s="45"/>
      <c r="N4482" s="45"/>
      <c r="O4482" s="45"/>
      <c r="P4482" s="45"/>
      <c r="Q4482" s="45"/>
      <c r="R4482" s="45"/>
      <c r="AO4482" s="34"/>
      <c r="AP4482" s="34"/>
      <c r="AQ4482" s="34"/>
      <c r="AR4482" s="34"/>
    </row>
    <row r="4483" spans="10:44" x14ac:dyDescent="0.25">
      <c r="J4483" s="45"/>
      <c r="K4483" s="45"/>
      <c r="L4483" s="45"/>
      <c r="M4483" s="45"/>
      <c r="N4483" s="45"/>
      <c r="O4483" s="45"/>
      <c r="P4483" s="45"/>
      <c r="Q4483" s="45"/>
      <c r="R4483" s="45"/>
      <c r="AO4483" s="34"/>
      <c r="AP4483" s="34"/>
      <c r="AQ4483" s="34"/>
      <c r="AR4483" s="34"/>
    </row>
    <row r="4484" spans="10:44" x14ac:dyDescent="0.25">
      <c r="J4484" s="45"/>
      <c r="K4484" s="45"/>
      <c r="L4484" s="45"/>
      <c r="M4484" s="45"/>
      <c r="N4484" s="45"/>
      <c r="O4484" s="45"/>
      <c r="P4484" s="45"/>
      <c r="Q4484" s="45"/>
      <c r="R4484" s="45"/>
      <c r="AO4484" s="34"/>
      <c r="AP4484" s="34"/>
      <c r="AQ4484" s="34"/>
      <c r="AR4484" s="34"/>
    </row>
    <row r="4485" spans="10:44" x14ac:dyDescent="0.25">
      <c r="J4485" s="45"/>
      <c r="K4485" s="45"/>
      <c r="L4485" s="45"/>
      <c r="M4485" s="45"/>
      <c r="N4485" s="45"/>
      <c r="O4485" s="45"/>
      <c r="P4485" s="45"/>
      <c r="Q4485" s="45"/>
      <c r="R4485" s="45"/>
      <c r="AO4485" s="34"/>
      <c r="AP4485" s="34"/>
      <c r="AQ4485" s="34"/>
      <c r="AR4485" s="34"/>
    </row>
    <row r="4486" spans="10:44" x14ac:dyDescent="0.25">
      <c r="J4486" s="45"/>
      <c r="K4486" s="45"/>
      <c r="L4486" s="45"/>
      <c r="M4486" s="45"/>
      <c r="N4486" s="45"/>
      <c r="O4486" s="45"/>
      <c r="P4486" s="45"/>
      <c r="Q4486" s="45"/>
      <c r="R4486" s="45"/>
      <c r="AO4486" s="34"/>
      <c r="AP4486" s="34"/>
      <c r="AQ4486" s="34"/>
      <c r="AR4486" s="34"/>
    </row>
    <row r="4487" spans="10:44" x14ac:dyDescent="0.25">
      <c r="J4487" s="45"/>
      <c r="K4487" s="45"/>
      <c r="L4487" s="45"/>
      <c r="M4487" s="45"/>
      <c r="N4487" s="45"/>
      <c r="O4487" s="45"/>
      <c r="P4487" s="45"/>
      <c r="Q4487" s="45"/>
      <c r="R4487" s="45"/>
      <c r="AO4487" s="34"/>
      <c r="AP4487" s="34"/>
      <c r="AQ4487" s="34"/>
      <c r="AR4487" s="34"/>
    </row>
    <row r="4488" spans="10:44" x14ac:dyDescent="0.25">
      <c r="J4488" s="45"/>
      <c r="K4488" s="45"/>
      <c r="L4488" s="45"/>
      <c r="M4488" s="45"/>
      <c r="N4488" s="45"/>
      <c r="O4488" s="45"/>
      <c r="P4488" s="45"/>
      <c r="Q4488" s="45"/>
      <c r="R4488" s="45"/>
      <c r="AO4488" s="34"/>
      <c r="AP4488" s="34"/>
      <c r="AQ4488" s="34"/>
      <c r="AR4488" s="34"/>
    </row>
    <row r="4489" spans="10:44" x14ac:dyDescent="0.25">
      <c r="J4489" s="45"/>
      <c r="K4489" s="45"/>
      <c r="L4489" s="45"/>
      <c r="M4489" s="45"/>
      <c r="N4489" s="45"/>
      <c r="O4489" s="45"/>
      <c r="P4489" s="45"/>
      <c r="Q4489" s="45"/>
      <c r="R4489" s="45"/>
      <c r="AO4489" s="34"/>
      <c r="AP4489" s="34"/>
      <c r="AQ4489" s="34"/>
      <c r="AR4489" s="34"/>
    </row>
    <row r="4490" spans="10:44" x14ac:dyDescent="0.25">
      <c r="J4490" s="45"/>
      <c r="K4490" s="45"/>
      <c r="L4490" s="45"/>
      <c r="M4490" s="45"/>
      <c r="N4490" s="45"/>
      <c r="O4490" s="45"/>
      <c r="P4490" s="45"/>
      <c r="Q4490" s="45"/>
      <c r="R4490" s="45"/>
      <c r="AO4490" s="34"/>
      <c r="AP4490" s="34"/>
      <c r="AQ4490" s="34"/>
      <c r="AR4490" s="34"/>
    </row>
    <row r="4491" spans="10:44" x14ac:dyDescent="0.25">
      <c r="J4491" s="45"/>
      <c r="K4491" s="45"/>
      <c r="L4491" s="45"/>
      <c r="M4491" s="45"/>
      <c r="N4491" s="45"/>
      <c r="O4491" s="45"/>
      <c r="P4491" s="45"/>
      <c r="Q4491" s="45"/>
      <c r="R4491" s="45"/>
      <c r="AO4491" s="34"/>
      <c r="AP4491" s="34"/>
      <c r="AQ4491" s="34"/>
      <c r="AR4491" s="34"/>
    </row>
    <row r="4492" spans="10:44" x14ac:dyDescent="0.25">
      <c r="J4492" s="45"/>
      <c r="K4492" s="45"/>
      <c r="L4492" s="45"/>
      <c r="M4492" s="45"/>
      <c r="N4492" s="45"/>
      <c r="O4492" s="45"/>
      <c r="P4492" s="45"/>
      <c r="Q4492" s="45"/>
      <c r="R4492" s="45"/>
      <c r="AO4492" s="34"/>
      <c r="AP4492" s="34"/>
      <c r="AQ4492" s="34"/>
      <c r="AR4492" s="34"/>
    </row>
    <row r="4493" spans="10:44" x14ac:dyDescent="0.25">
      <c r="J4493" s="45"/>
      <c r="K4493" s="45"/>
      <c r="L4493" s="45"/>
      <c r="M4493" s="45"/>
      <c r="N4493" s="45"/>
      <c r="O4493" s="45"/>
      <c r="P4493" s="45"/>
      <c r="Q4493" s="45"/>
      <c r="R4493" s="45"/>
      <c r="AO4493" s="34"/>
      <c r="AP4493" s="34"/>
      <c r="AQ4493" s="34"/>
      <c r="AR4493" s="34"/>
    </row>
    <row r="4494" spans="10:44" x14ac:dyDescent="0.25">
      <c r="J4494" s="45"/>
      <c r="K4494" s="45"/>
      <c r="L4494" s="45"/>
      <c r="M4494" s="45"/>
      <c r="N4494" s="45"/>
      <c r="O4494" s="45"/>
      <c r="P4494" s="45"/>
      <c r="Q4494" s="45"/>
      <c r="R4494" s="45"/>
      <c r="AO4494" s="34"/>
      <c r="AP4494" s="34"/>
      <c r="AQ4494" s="34"/>
      <c r="AR4494" s="34"/>
    </row>
    <row r="4495" spans="10:44" x14ac:dyDescent="0.25">
      <c r="J4495" s="45"/>
      <c r="K4495" s="45"/>
      <c r="L4495" s="45"/>
      <c r="M4495" s="45"/>
      <c r="N4495" s="45"/>
      <c r="O4495" s="45"/>
      <c r="P4495" s="45"/>
      <c r="Q4495" s="45"/>
      <c r="R4495" s="45"/>
      <c r="AO4495" s="34"/>
      <c r="AP4495" s="34"/>
      <c r="AQ4495" s="34"/>
      <c r="AR4495" s="34"/>
    </row>
    <row r="4496" spans="10:44" x14ac:dyDescent="0.25">
      <c r="J4496" s="45"/>
      <c r="K4496" s="45"/>
      <c r="L4496" s="45"/>
      <c r="M4496" s="45"/>
      <c r="N4496" s="45"/>
      <c r="O4496" s="45"/>
      <c r="P4496" s="45"/>
      <c r="Q4496" s="45"/>
      <c r="R4496" s="45"/>
      <c r="AO4496" s="34"/>
      <c r="AP4496" s="34"/>
      <c r="AQ4496" s="34"/>
      <c r="AR4496" s="34"/>
    </row>
    <row r="4497" spans="10:44" x14ac:dyDescent="0.25">
      <c r="J4497" s="45"/>
      <c r="K4497" s="45"/>
      <c r="L4497" s="45"/>
      <c r="M4497" s="45"/>
      <c r="N4497" s="45"/>
      <c r="O4497" s="45"/>
      <c r="P4497" s="45"/>
      <c r="Q4497" s="45"/>
      <c r="R4497" s="45"/>
      <c r="AO4497" s="34"/>
      <c r="AP4497" s="34"/>
      <c r="AQ4497" s="34"/>
      <c r="AR4497" s="34"/>
    </row>
    <row r="4498" spans="10:44" x14ac:dyDescent="0.25">
      <c r="J4498" s="45"/>
      <c r="K4498" s="45"/>
      <c r="L4498" s="45"/>
      <c r="M4498" s="45"/>
      <c r="N4498" s="45"/>
      <c r="O4498" s="45"/>
      <c r="P4498" s="45"/>
      <c r="Q4498" s="45"/>
      <c r="R4498" s="45"/>
      <c r="AO4498" s="34"/>
      <c r="AP4498" s="34"/>
      <c r="AQ4498" s="34"/>
      <c r="AR4498" s="34"/>
    </row>
    <row r="4499" spans="10:44" x14ac:dyDescent="0.25">
      <c r="J4499" s="45"/>
      <c r="K4499" s="45"/>
      <c r="L4499" s="45"/>
      <c r="M4499" s="45"/>
      <c r="N4499" s="45"/>
      <c r="O4499" s="45"/>
      <c r="P4499" s="45"/>
      <c r="Q4499" s="45"/>
      <c r="R4499" s="45"/>
      <c r="AO4499" s="34"/>
      <c r="AP4499" s="34"/>
      <c r="AQ4499" s="34"/>
      <c r="AR4499" s="34"/>
    </row>
    <row r="4500" spans="10:44" x14ac:dyDescent="0.25">
      <c r="J4500" s="45"/>
      <c r="K4500" s="45"/>
      <c r="L4500" s="45"/>
      <c r="M4500" s="45"/>
      <c r="N4500" s="45"/>
      <c r="O4500" s="45"/>
      <c r="P4500" s="45"/>
      <c r="Q4500" s="45"/>
      <c r="R4500" s="45"/>
      <c r="AO4500" s="34"/>
      <c r="AP4500" s="34"/>
      <c r="AQ4500" s="34"/>
      <c r="AR4500" s="34"/>
    </row>
    <row r="4501" spans="10:44" x14ac:dyDescent="0.25">
      <c r="J4501" s="45"/>
      <c r="K4501" s="45"/>
      <c r="L4501" s="45"/>
      <c r="M4501" s="45"/>
      <c r="N4501" s="45"/>
      <c r="O4501" s="45"/>
      <c r="P4501" s="45"/>
      <c r="Q4501" s="45"/>
      <c r="R4501" s="45"/>
      <c r="AO4501" s="34"/>
      <c r="AP4501" s="34"/>
      <c r="AQ4501" s="34"/>
      <c r="AR4501" s="34"/>
    </row>
    <row r="4502" spans="10:44" x14ac:dyDescent="0.25">
      <c r="J4502" s="45"/>
      <c r="K4502" s="45"/>
      <c r="L4502" s="45"/>
      <c r="M4502" s="45"/>
      <c r="N4502" s="45"/>
      <c r="O4502" s="45"/>
      <c r="P4502" s="45"/>
      <c r="Q4502" s="45"/>
      <c r="R4502" s="45"/>
      <c r="AO4502" s="34"/>
      <c r="AP4502" s="34"/>
      <c r="AQ4502" s="34"/>
      <c r="AR4502" s="34"/>
    </row>
    <row r="4503" spans="10:44" x14ac:dyDescent="0.25">
      <c r="J4503" s="45"/>
      <c r="K4503" s="45"/>
      <c r="L4503" s="45"/>
      <c r="M4503" s="45"/>
      <c r="N4503" s="45"/>
      <c r="O4503" s="45"/>
      <c r="P4503" s="45"/>
      <c r="Q4503" s="45"/>
      <c r="R4503" s="45"/>
      <c r="AO4503" s="34"/>
      <c r="AP4503" s="34"/>
      <c r="AQ4503" s="34"/>
      <c r="AR4503" s="34"/>
    </row>
    <row r="4504" spans="10:44" x14ac:dyDescent="0.25">
      <c r="J4504" s="45"/>
      <c r="K4504" s="45"/>
      <c r="L4504" s="45"/>
      <c r="M4504" s="45"/>
      <c r="N4504" s="45"/>
      <c r="O4504" s="45"/>
      <c r="P4504" s="45"/>
      <c r="Q4504" s="45"/>
      <c r="R4504" s="45"/>
      <c r="AO4504" s="34"/>
      <c r="AP4504" s="34"/>
      <c r="AQ4504" s="34"/>
      <c r="AR4504" s="34"/>
    </row>
    <row r="4505" spans="10:44" x14ac:dyDescent="0.25">
      <c r="J4505" s="45"/>
      <c r="K4505" s="45"/>
      <c r="L4505" s="45"/>
      <c r="M4505" s="45"/>
      <c r="N4505" s="45"/>
      <c r="O4505" s="45"/>
      <c r="P4505" s="45"/>
      <c r="Q4505" s="45"/>
      <c r="R4505" s="45"/>
      <c r="AO4505" s="34"/>
      <c r="AP4505" s="34"/>
      <c r="AQ4505" s="34"/>
      <c r="AR4505" s="34"/>
    </row>
    <row r="4506" spans="10:44" x14ac:dyDescent="0.25">
      <c r="J4506" s="45"/>
      <c r="K4506" s="45"/>
      <c r="L4506" s="45"/>
      <c r="M4506" s="45"/>
      <c r="N4506" s="45"/>
      <c r="O4506" s="45"/>
      <c r="P4506" s="45"/>
      <c r="Q4506" s="45"/>
      <c r="R4506" s="45"/>
      <c r="AO4506" s="34"/>
      <c r="AP4506" s="34"/>
      <c r="AQ4506" s="34"/>
      <c r="AR4506" s="34"/>
    </row>
    <row r="4507" spans="10:44" x14ac:dyDescent="0.25">
      <c r="J4507" s="45"/>
      <c r="K4507" s="45"/>
      <c r="L4507" s="45"/>
      <c r="M4507" s="45"/>
      <c r="N4507" s="45"/>
      <c r="O4507" s="45"/>
      <c r="P4507" s="45"/>
      <c r="Q4507" s="45"/>
      <c r="R4507" s="45"/>
      <c r="AO4507" s="34"/>
      <c r="AP4507" s="34"/>
      <c r="AQ4507" s="34"/>
      <c r="AR4507" s="34"/>
    </row>
    <row r="4508" spans="10:44" x14ac:dyDescent="0.25">
      <c r="J4508" s="45"/>
      <c r="K4508" s="45"/>
      <c r="L4508" s="45"/>
      <c r="M4508" s="45"/>
      <c r="N4508" s="45"/>
      <c r="O4508" s="45"/>
      <c r="P4508" s="45"/>
      <c r="Q4508" s="45"/>
      <c r="R4508" s="45"/>
      <c r="AO4508" s="34"/>
      <c r="AP4508" s="34"/>
      <c r="AQ4508" s="34"/>
      <c r="AR4508" s="34"/>
    </row>
    <row r="4509" spans="10:44" x14ac:dyDescent="0.25">
      <c r="J4509" s="45"/>
      <c r="K4509" s="45"/>
      <c r="L4509" s="45"/>
      <c r="M4509" s="45"/>
      <c r="N4509" s="45"/>
      <c r="O4509" s="45"/>
      <c r="P4509" s="45"/>
      <c r="Q4509" s="45"/>
      <c r="R4509" s="45"/>
      <c r="AO4509" s="34"/>
      <c r="AP4509" s="34"/>
      <c r="AQ4509" s="34"/>
      <c r="AR4509" s="34"/>
    </row>
    <row r="4510" spans="10:44" x14ac:dyDescent="0.25">
      <c r="J4510" s="45"/>
      <c r="K4510" s="45"/>
      <c r="L4510" s="45"/>
      <c r="M4510" s="45"/>
      <c r="N4510" s="45"/>
      <c r="O4510" s="45"/>
      <c r="P4510" s="45"/>
      <c r="Q4510" s="45"/>
      <c r="R4510" s="45"/>
      <c r="AO4510" s="34"/>
      <c r="AP4510" s="34"/>
      <c r="AQ4510" s="34"/>
      <c r="AR4510" s="34"/>
    </row>
    <row r="4511" spans="10:44" x14ac:dyDescent="0.25">
      <c r="J4511" s="45"/>
      <c r="K4511" s="45"/>
      <c r="L4511" s="45"/>
      <c r="M4511" s="45"/>
      <c r="N4511" s="45"/>
      <c r="O4511" s="45"/>
      <c r="P4511" s="45"/>
      <c r="Q4511" s="45"/>
      <c r="R4511" s="45"/>
      <c r="AO4511" s="34"/>
      <c r="AP4511" s="34"/>
      <c r="AQ4511" s="34"/>
      <c r="AR4511" s="34"/>
    </row>
    <row r="4512" spans="10:44" x14ac:dyDescent="0.25">
      <c r="J4512" s="45"/>
      <c r="K4512" s="45"/>
      <c r="L4512" s="45"/>
      <c r="M4512" s="45"/>
      <c r="N4512" s="45"/>
      <c r="O4512" s="45"/>
      <c r="P4512" s="45"/>
      <c r="Q4512" s="45"/>
      <c r="R4512" s="45"/>
      <c r="AO4512" s="34"/>
      <c r="AP4512" s="34"/>
      <c r="AQ4512" s="34"/>
      <c r="AR4512" s="34"/>
    </row>
    <row r="4513" spans="10:44" x14ac:dyDescent="0.25">
      <c r="J4513" s="45"/>
      <c r="K4513" s="45"/>
      <c r="L4513" s="45"/>
      <c r="M4513" s="45"/>
      <c r="N4513" s="45"/>
      <c r="O4513" s="45"/>
      <c r="P4513" s="45"/>
      <c r="Q4513" s="45"/>
      <c r="R4513" s="45"/>
      <c r="AO4513" s="34"/>
      <c r="AP4513" s="34"/>
      <c r="AQ4513" s="34"/>
      <c r="AR4513" s="34"/>
    </row>
    <row r="4514" spans="10:44" x14ac:dyDescent="0.25">
      <c r="J4514" s="45"/>
      <c r="K4514" s="45"/>
      <c r="L4514" s="45"/>
      <c r="M4514" s="45"/>
      <c r="N4514" s="45"/>
      <c r="O4514" s="45"/>
      <c r="P4514" s="45"/>
      <c r="Q4514" s="45"/>
      <c r="R4514" s="45"/>
      <c r="AO4514" s="34"/>
      <c r="AP4514" s="34"/>
      <c r="AQ4514" s="34"/>
      <c r="AR4514" s="34"/>
    </row>
    <row r="4515" spans="10:44" x14ac:dyDescent="0.25">
      <c r="J4515" s="45"/>
      <c r="K4515" s="45"/>
      <c r="L4515" s="45"/>
      <c r="M4515" s="45"/>
      <c r="N4515" s="45"/>
      <c r="O4515" s="45"/>
      <c r="P4515" s="45"/>
      <c r="Q4515" s="45"/>
      <c r="R4515" s="45"/>
      <c r="AO4515" s="34"/>
      <c r="AP4515" s="34"/>
      <c r="AQ4515" s="34"/>
      <c r="AR4515" s="34"/>
    </row>
    <row r="4516" spans="10:44" x14ac:dyDescent="0.25">
      <c r="J4516" s="45"/>
      <c r="K4516" s="45"/>
      <c r="L4516" s="45"/>
      <c r="M4516" s="45"/>
      <c r="N4516" s="45"/>
      <c r="O4516" s="45"/>
      <c r="P4516" s="45"/>
      <c r="Q4516" s="45"/>
      <c r="R4516" s="45"/>
      <c r="AO4516" s="34"/>
      <c r="AP4516" s="34"/>
      <c r="AQ4516" s="34"/>
      <c r="AR4516" s="34"/>
    </row>
    <row r="4517" spans="10:44" x14ac:dyDescent="0.25">
      <c r="J4517" s="45"/>
      <c r="K4517" s="45"/>
      <c r="L4517" s="45"/>
      <c r="M4517" s="45"/>
      <c r="N4517" s="45"/>
      <c r="O4517" s="45"/>
      <c r="P4517" s="45"/>
      <c r="Q4517" s="45"/>
      <c r="R4517" s="45"/>
      <c r="AO4517" s="34"/>
      <c r="AP4517" s="34"/>
      <c r="AQ4517" s="34"/>
      <c r="AR4517" s="34"/>
    </row>
    <row r="4518" spans="10:44" x14ac:dyDescent="0.25">
      <c r="J4518" s="45"/>
      <c r="K4518" s="45"/>
      <c r="L4518" s="45"/>
      <c r="M4518" s="45"/>
      <c r="N4518" s="45"/>
      <c r="O4518" s="45"/>
      <c r="P4518" s="45"/>
      <c r="Q4518" s="45"/>
      <c r="R4518" s="45"/>
      <c r="AO4518" s="34"/>
      <c r="AP4518" s="34"/>
      <c r="AQ4518" s="34"/>
      <c r="AR4518" s="34"/>
    </row>
    <row r="4519" spans="10:44" x14ac:dyDescent="0.25">
      <c r="J4519" s="45"/>
      <c r="K4519" s="45"/>
      <c r="L4519" s="45"/>
      <c r="M4519" s="45"/>
      <c r="N4519" s="45"/>
      <c r="O4519" s="45"/>
      <c r="P4519" s="45"/>
      <c r="Q4519" s="45"/>
      <c r="R4519" s="45"/>
      <c r="AO4519" s="34"/>
      <c r="AP4519" s="34"/>
      <c r="AQ4519" s="34"/>
      <c r="AR4519" s="34"/>
    </row>
    <row r="4520" spans="10:44" x14ac:dyDescent="0.25">
      <c r="J4520" s="45"/>
      <c r="K4520" s="45"/>
      <c r="L4520" s="45"/>
      <c r="M4520" s="45"/>
      <c r="N4520" s="45"/>
      <c r="O4520" s="45"/>
      <c r="P4520" s="45"/>
      <c r="Q4520" s="45"/>
      <c r="R4520" s="45"/>
      <c r="AO4520" s="34"/>
      <c r="AP4520" s="34"/>
      <c r="AQ4520" s="34"/>
      <c r="AR4520" s="34"/>
    </row>
    <row r="4521" spans="10:44" x14ac:dyDescent="0.25">
      <c r="J4521" s="45"/>
      <c r="K4521" s="45"/>
      <c r="L4521" s="45"/>
      <c r="M4521" s="45"/>
      <c r="N4521" s="45"/>
      <c r="O4521" s="45"/>
      <c r="P4521" s="45"/>
      <c r="Q4521" s="45"/>
      <c r="R4521" s="45"/>
      <c r="AO4521" s="34"/>
      <c r="AP4521" s="34"/>
      <c r="AQ4521" s="34"/>
      <c r="AR4521" s="34"/>
    </row>
    <row r="4522" spans="10:44" x14ac:dyDescent="0.25">
      <c r="J4522" s="45"/>
      <c r="K4522" s="45"/>
      <c r="L4522" s="45"/>
      <c r="M4522" s="45"/>
      <c r="N4522" s="45"/>
      <c r="O4522" s="45"/>
      <c r="P4522" s="45"/>
      <c r="Q4522" s="45"/>
      <c r="R4522" s="45"/>
      <c r="AO4522" s="34"/>
      <c r="AP4522" s="34"/>
      <c r="AQ4522" s="34"/>
      <c r="AR4522" s="34"/>
    </row>
    <row r="4523" spans="10:44" x14ac:dyDescent="0.25">
      <c r="J4523" s="45"/>
      <c r="K4523" s="45"/>
      <c r="L4523" s="45"/>
      <c r="M4523" s="45"/>
      <c r="N4523" s="45"/>
      <c r="O4523" s="45"/>
      <c r="P4523" s="45"/>
      <c r="Q4523" s="45"/>
      <c r="R4523" s="45"/>
      <c r="AO4523" s="34"/>
      <c r="AP4523" s="34"/>
      <c r="AQ4523" s="34"/>
      <c r="AR4523" s="34"/>
    </row>
    <row r="4524" spans="10:44" x14ac:dyDescent="0.25">
      <c r="J4524" s="45"/>
      <c r="K4524" s="45"/>
      <c r="L4524" s="45"/>
      <c r="M4524" s="45"/>
      <c r="N4524" s="45"/>
      <c r="O4524" s="45"/>
      <c r="P4524" s="45"/>
      <c r="Q4524" s="45"/>
      <c r="R4524" s="45"/>
      <c r="AO4524" s="34"/>
      <c r="AP4524" s="34"/>
      <c r="AQ4524" s="34"/>
      <c r="AR4524" s="34"/>
    </row>
    <row r="4525" spans="10:44" x14ac:dyDescent="0.25">
      <c r="J4525" s="45"/>
      <c r="K4525" s="45"/>
      <c r="L4525" s="45"/>
      <c r="M4525" s="45"/>
      <c r="N4525" s="45"/>
      <c r="O4525" s="45"/>
      <c r="P4525" s="45"/>
      <c r="Q4525" s="45"/>
      <c r="R4525" s="45"/>
      <c r="AO4525" s="34"/>
      <c r="AP4525" s="34"/>
      <c r="AQ4525" s="34"/>
      <c r="AR4525" s="34"/>
    </row>
    <row r="4526" spans="10:44" x14ac:dyDescent="0.25">
      <c r="J4526" s="45"/>
      <c r="K4526" s="45"/>
      <c r="L4526" s="45"/>
      <c r="M4526" s="45"/>
      <c r="N4526" s="45"/>
      <c r="O4526" s="45"/>
      <c r="P4526" s="45"/>
      <c r="Q4526" s="45"/>
      <c r="R4526" s="45"/>
      <c r="AO4526" s="34"/>
      <c r="AP4526" s="34"/>
      <c r="AQ4526" s="34"/>
      <c r="AR4526" s="34"/>
    </row>
    <row r="4527" spans="10:44" x14ac:dyDescent="0.25">
      <c r="J4527" s="45"/>
      <c r="K4527" s="45"/>
      <c r="L4527" s="45"/>
      <c r="M4527" s="45"/>
      <c r="N4527" s="45"/>
      <c r="O4527" s="45"/>
      <c r="P4527" s="45"/>
      <c r="Q4527" s="45"/>
      <c r="R4527" s="45"/>
      <c r="AO4527" s="34"/>
      <c r="AP4527" s="34"/>
      <c r="AQ4527" s="34"/>
      <c r="AR4527" s="34"/>
    </row>
    <row r="4528" spans="10:44" x14ac:dyDescent="0.25">
      <c r="J4528" s="45"/>
      <c r="K4528" s="45"/>
      <c r="L4528" s="45"/>
      <c r="M4528" s="45"/>
      <c r="N4528" s="45"/>
      <c r="O4528" s="45"/>
      <c r="P4528" s="45"/>
      <c r="Q4528" s="45"/>
      <c r="R4528" s="45"/>
      <c r="AO4528" s="34"/>
      <c r="AP4528" s="34"/>
      <c r="AQ4528" s="34"/>
      <c r="AR4528" s="34"/>
    </row>
    <row r="4529" spans="10:44" x14ac:dyDescent="0.25">
      <c r="J4529" s="45"/>
      <c r="K4529" s="45"/>
      <c r="L4529" s="45"/>
      <c r="M4529" s="45"/>
      <c r="N4529" s="45"/>
      <c r="O4529" s="45"/>
      <c r="P4529" s="45"/>
      <c r="Q4529" s="45"/>
      <c r="R4529" s="45"/>
      <c r="AO4529" s="34"/>
      <c r="AP4529" s="34"/>
      <c r="AQ4529" s="34"/>
      <c r="AR4529" s="34"/>
    </row>
    <row r="4530" spans="10:44" x14ac:dyDescent="0.25">
      <c r="J4530" s="45"/>
      <c r="K4530" s="45"/>
      <c r="L4530" s="45"/>
      <c r="M4530" s="45"/>
      <c r="N4530" s="45"/>
      <c r="O4530" s="45"/>
      <c r="P4530" s="45"/>
      <c r="Q4530" s="45"/>
      <c r="R4530" s="45"/>
      <c r="AO4530" s="34"/>
      <c r="AP4530" s="34"/>
      <c r="AQ4530" s="34"/>
      <c r="AR4530" s="34"/>
    </row>
    <row r="4531" spans="10:44" x14ac:dyDescent="0.25">
      <c r="J4531" s="45"/>
      <c r="K4531" s="45"/>
      <c r="L4531" s="45"/>
      <c r="M4531" s="45"/>
      <c r="N4531" s="45"/>
      <c r="O4531" s="45"/>
      <c r="P4531" s="45"/>
      <c r="Q4531" s="45"/>
      <c r="R4531" s="45"/>
      <c r="AO4531" s="34"/>
      <c r="AP4531" s="34"/>
      <c r="AQ4531" s="34"/>
      <c r="AR4531" s="34"/>
    </row>
    <row r="4532" spans="10:44" x14ac:dyDescent="0.25">
      <c r="J4532" s="45"/>
      <c r="K4532" s="45"/>
      <c r="L4532" s="45"/>
      <c r="M4532" s="45"/>
      <c r="N4532" s="45"/>
      <c r="O4532" s="45"/>
      <c r="P4532" s="45"/>
      <c r="Q4532" s="45"/>
      <c r="R4532" s="45"/>
      <c r="AO4532" s="34"/>
      <c r="AP4532" s="34"/>
      <c r="AQ4532" s="34"/>
      <c r="AR4532" s="34"/>
    </row>
    <row r="4533" spans="10:44" x14ac:dyDescent="0.25">
      <c r="J4533" s="45"/>
      <c r="K4533" s="45"/>
      <c r="L4533" s="45"/>
      <c r="M4533" s="45"/>
      <c r="N4533" s="45"/>
      <c r="O4533" s="45"/>
      <c r="P4533" s="45"/>
      <c r="Q4533" s="45"/>
      <c r="R4533" s="45"/>
      <c r="AO4533" s="34"/>
      <c r="AP4533" s="34"/>
      <c r="AQ4533" s="34"/>
      <c r="AR4533" s="34"/>
    </row>
    <row r="4534" spans="10:44" x14ac:dyDescent="0.25">
      <c r="J4534" s="45"/>
      <c r="K4534" s="45"/>
      <c r="L4534" s="45"/>
      <c r="M4534" s="45"/>
      <c r="N4534" s="45"/>
      <c r="O4534" s="45"/>
      <c r="P4534" s="45"/>
      <c r="Q4534" s="45"/>
      <c r="R4534" s="45"/>
      <c r="AO4534" s="34"/>
      <c r="AP4534" s="34"/>
      <c r="AQ4534" s="34"/>
      <c r="AR4534" s="34"/>
    </row>
    <row r="4535" spans="10:44" x14ac:dyDescent="0.25">
      <c r="J4535" s="45"/>
      <c r="K4535" s="45"/>
      <c r="L4535" s="45"/>
      <c r="M4535" s="45"/>
      <c r="N4535" s="45"/>
      <c r="O4535" s="45"/>
      <c r="P4535" s="45"/>
      <c r="Q4535" s="45"/>
      <c r="R4535" s="45"/>
      <c r="AO4535" s="34"/>
      <c r="AP4535" s="34"/>
      <c r="AQ4535" s="34"/>
      <c r="AR4535" s="34"/>
    </row>
    <row r="4536" spans="10:44" x14ac:dyDescent="0.25">
      <c r="J4536" s="45"/>
      <c r="K4536" s="45"/>
      <c r="L4536" s="45"/>
      <c r="M4536" s="45"/>
      <c r="N4536" s="45"/>
      <c r="O4536" s="45"/>
      <c r="P4536" s="45"/>
      <c r="Q4536" s="45"/>
      <c r="R4536" s="45"/>
      <c r="AO4536" s="34"/>
      <c r="AP4536" s="34"/>
      <c r="AQ4536" s="34"/>
      <c r="AR4536" s="34"/>
    </row>
    <row r="4537" spans="10:44" x14ac:dyDescent="0.25">
      <c r="J4537" s="45"/>
      <c r="K4537" s="45"/>
      <c r="L4537" s="45"/>
      <c r="M4537" s="45"/>
      <c r="N4537" s="45"/>
      <c r="O4537" s="45"/>
      <c r="P4537" s="45"/>
      <c r="Q4537" s="45"/>
      <c r="R4537" s="45"/>
      <c r="AO4537" s="34"/>
      <c r="AP4537" s="34"/>
      <c r="AQ4537" s="34"/>
      <c r="AR4537" s="34"/>
    </row>
    <row r="4538" spans="10:44" x14ac:dyDescent="0.25">
      <c r="J4538" s="45"/>
      <c r="K4538" s="45"/>
      <c r="L4538" s="45"/>
      <c r="M4538" s="45"/>
      <c r="N4538" s="45"/>
      <c r="O4538" s="45"/>
      <c r="P4538" s="45"/>
      <c r="Q4538" s="45"/>
      <c r="R4538" s="45"/>
      <c r="AO4538" s="34"/>
      <c r="AP4538" s="34"/>
      <c r="AQ4538" s="34"/>
      <c r="AR4538" s="34"/>
    </row>
    <row r="4539" spans="10:44" x14ac:dyDescent="0.25">
      <c r="J4539" s="45"/>
      <c r="K4539" s="45"/>
      <c r="L4539" s="45"/>
      <c r="M4539" s="45"/>
      <c r="N4539" s="45"/>
      <c r="O4539" s="45"/>
      <c r="P4539" s="45"/>
      <c r="Q4539" s="45"/>
      <c r="R4539" s="45"/>
      <c r="AO4539" s="34"/>
      <c r="AP4539" s="34"/>
      <c r="AQ4539" s="34"/>
      <c r="AR4539" s="34"/>
    </row>
    <row r="4540" spans="10:44" x14ac:dyDescent="0.25">
      <c r="J4540" s="45"/>
      <c r="K4540" s="45"/>
      <c r="L4540" s="45"/>
      <c r="M4540" s="45"/>
      <c r="N4540" s="45"/>
      <c r="O4540" s="45"/>
      <c r="P4540" s="45"/>
      <c r="Q4540" s="45"/>
      <c r="R4540" s="45"/>
      <c r="AO4540" s="34"/>
      <c r="AP4540" s="34"/>
      <c r="AQ4540" s="34"/>
      <c r="AR4540" s="34"/>
    </row>
    <row r="4541" spans="10:44" x14ac:dyDescent="0.25">
      <c r="J4541" s="45"/>
      <c r="K4541" s="45"/>
      <c r="L4541" s="45"/>
      <c r="M4541" s="45"/>
      <c r="N4541" s="45"/>
      <c r="O4541" s="45"/>
      <c r="P4541" s="45"/>
      <c r="Q4541" s="45"/>
      <c r="R4541" s="45"/>
      <c r="AO4541" s="34"/>
      <c r="AP4541" s="34"/>
      <c r="AQ4541" s="34"/>
      <c r="AR4541" s="34"/>
    </row>
    <row r="4542" spans="10:44" x14ac:dyDescent="0.25">
      <c r="J4542" s="45"/>
      <c r="K4542" s="45"/>
      <c r="L4542" s="45"/>
      <c r="M4542" s="45"/>
      <c r="N4542" s="45"/>
      <c r="O4542" s="45"/>
      <c r="P4542" s="45"/>
      <c r="Q4542" s="45"/>
      <c r="R4542" s="45"/>
      <c r="AO4542" s="34"/>
      <c r="AP4542" s="34"/>
      <c r="AQ4542" s="34"/>
      <c r="AR4542" s="34"/>
    </row>
    <row r="4543" spans="10:44" x14ac:dyDescent="0.25">
      <c r="J4543" s="45"/>
      <c r="K4543" s="45"/>
      <c r="L4543" s="45"/>
      <c r="M4543" s="45"/>
      <c r="N4543" s="45"/>
      <c r="O4543" s="45"/>
      <c r="P4543" s="45"/>
      <c r="Q4543" s="45"/>
      <c r="R4543" s="45"/>
      <c r="AO4543" s="34"/>
      <c r="AP4543" s="34"/>
      <c r="AQ4543" s="34"/>
      <c r="AR4543" s="34"/>
    </row>
    <row r="4544" spans="10:44" x14ac:dyDescent="0.25">
      <c r="J4544" s="45"/>
      <c r="K4544" s="45"/>
      <c r="L4544" s="45"/>
      <c r="M4544" s="45"/>
      <c r="N4544" s="45"/>
      <c r="O4544" s="45"/>
      <c r="P4544" s="45"/>
      <c r="Q4544" s="45"/>
      <c r="R4544" s="45"/>
      <c r="AO4544" s="34"/>
      <c r="AP4544" s="34"/>
      <c r="AQ4544" s="34"/>
      <c r="AR4544" s="34"/>
    </row>
    <row r="4545" spans="10:44" x14ac:dyDescent="0.25">
      <c r="J4545" s="45"/>
      <c r="K4545" s="45"/>
      <c r="L4545" s="45"/>
      <c r="M4545" s="45"/>
      <c r="N4545" s="45"/>
      <c r="O4545" s="45"/>
      <c r="P4545" s="45"/>
      <c r="Q4545" s="45"/>
      <c r="R4545" s="45"/>
      <c r="AO4545" s="34"/>
      <c r="AP4545" s="34"/>
      <c r="AQ4545" s="34"/>
      <c r="AR4545" s="34"/>
    </row>
    <row r="4546" spans="10:44" x14ac:dyDescent="0.25">
      <c r="J4546" s="45"/>
      <c r="K4546" s="45"/>
      <c r="L4546" s="45"/>
      <c r="M4546" s="45"/>
      <c r="N4546" s="45"/>
      <c r="O4546" s="45"/>
      <c r="P4546" s="45"/>
      <c r="Q4546" s="45"/>
      <c r="R4546" s="45"/>
      <c r="AO4546" s="34"/>
      <c r="AP4546" s="34"/>
      <c r="AQ4546" s="34"/>
      <c r="AR4546" s="34"/>
    </row>
    <row r="4547" spans="10:44" x14ac:dyDescent="0.25">
      <c r="J4547" s="45"/>
      <c r="K4547" s="45"/>
      <c r="L4547" s="45"/>
      <c r="M4547" s="45"/>
      <c r="N4547" s="45"/>
      <c r="O4547" s="45"/>
      <c r="P4547" s="45"/>
      <c r="Q4547" s="45"/>
      <c r="R4547" s="45"/>
      <c r="AO4547" s="34"/>
      <c r="AP4547" s="34"/>
      <c r="AQ4547" s="34"/>
      <c r="AR4547" s="34"/>
    </row>
    <row r="4548" spans="10:44" x14ac:dyDescent="0.25">
      <c r="J4548" s="45"/>
      <c r="K4548" s="45"/>
      <c r="L4548" s="45"/>
      <c r="M4548" s="45"/>
      <c r="N4548" s="45"/>
      <c r="O4548" s="45"/>
      <c r="P4548" s="45"/>
      <c r="Q4548" s="45"/>
      <c r="R4548" s="45"/>
      <c r="AO4548" s="34"/>
      <c r="AP4548" s="34"/>
      <c r="AQ4548" s="34"/>
      <c r="AR4548" s="34"/>
    </row>
    <row r="4549" spans="10:44" x14ac:dyDescent="0.25">
      <c r="J4549" s="45"/>
      <c r="K4549" s="45"/>
      <c r="L4549" s="45"/>
      <c r="M4549" s="45"/>
      <c r="N4549" s="45"/>
      <c r="O4549" s="45"/>
      <c r="P4549" s="45"/>
      <c r="Q4549" s="45"/>
      <c r="R4549" s="45"/>
      <c r="AO4549" s="34"/>
      <c r="AP4549" s="34"/>
      <c r="AQ4549" s="34"/>
      <c r="AR4549" s="34"/>
    </row>
    <row r="4550" spans="10:44" x14ac:dyDescent="0.25">
      <c r="J4550" s="45"/>
      <c r="K4550" s="45"/>
      <c r="L4550" s="45"/>
      <c r="M4550" s="45"/>
      <c r="N4550" s="45"/>
      <c r="O4550" s="45"/>
      <c r="P4550" s="45"/>
      <c r="Q4550" s="45"/>
      <c r="R4550" s="45"/>
      <c r="AO4550" s="34"/>
      <c r="AP4550" s="34"/>
      <c r="AQ4550" s="34"/>
      <c r="AR4550" s="34"/>
    </row>
    <row r="4551" spans="10:44" x14ac:dyDescent="0.25">
      <c r="J4551" s="45"/>
      <c r="K4551" s="45"/>
      <c r="L4551" s="45"/>
      <c r="M4551" s="45"/>
      <c r="N4551" s="45"/>
      <c r="O4551" s="45"/>
      <c r="P4551" s="45"/>
      <c r="Q4551" s="45"/>
      <c r="R4551" s="45"/>
      <c r="AO4551" s="34"/>
      <c r="AP4551" s="34"/>
      <c r="AQ4551" s="34"/>
      <c r="AR4551" s="34"/>
    </row>
    <row r="4552" spans="10:44" x14ac:dyDescent="0.25">
      <c r="J4552" s="45"/>
      <c r="K4552" s="45"/>
      <c r="L4552" s="45"/>
      <c r="M4552" s="45"/>
      <c r="N4552" s="45"/>
      <c r="O4552" s="45"/>
      <c r="P4552" s="45"/>
      <c r="Q4552" s="45"/>
      <c r="R4552" s="45"/>
      <c r="AO4552" s="34"/>
      <c r="AP4552" s="34"/>
      <c r="AQ4552" s="34"/>
      <c r="AR4552" s="34"/>
    </row>
    <row r="4553" spans="10:44" x14ac:dyDescent="0.25">
      <c r="J4553" s="45"/>
      <c r="K4553" s="45"/>
      <c r="L4553" s="45"/>
      <c r="M4553" s="45"/>
      <c r="N4553" s="45"/>
      <c r="O4553" s="45"/>
      <c r="P4553" s="45"/>
      <c r="Q4553" s="45"/>
      <c r="R4553" s="45"/>
      <c r="AO4553" s="34"/>
      <c r="AP4553" s="34"/>
      <c r="AQ4553" s="34"/>
      <c r="AR4553" s="34"/>
    </row>
    <row r="4554" spans="10:44" x14ac:dyDescent="0.25">
      <c r="J4554" s="45"/>
      <c r="K4554" s="45"/>
      <c r="L4554" s="45"/>
      <c r="M4554" s="45"/>
      <c r="N4554" s="45"/>
      <c r="O4554" s="45"/>
      <c r="P4554" s="45"/>
      <c r="Q4554" s="45"/>
      <c r="R4554" s="45"/>
      <c r="AO4554" s="34"/>
      <c r="AP4554" s="34"/>
      <c r="AQ4554" s="34"/>
      <c r="AR4554" s="34"/>
    </row>
    <row r="4555" spans="10:44" x14ac:dyDescent="0.25">
      <c r="J4555" s="45"/>
      <c r="K4555" s="45"/>
      <c r="L4555" s="45"/>
      <c r="M4555" s="45"/>
      <c r="N4555" s="45"/>
      <c r="O4555" s="45"/>
      <c r="P4555" s="45"/>
      <c r="Q4555" s="45"/>
      <c r="R4555" s="45"/>
      <c r="AO4555" s="34"/>
      <c r="AP4555" s="34"/>
      <c r="AQ4555" s="34"/>
      <c r="AR4555" s="34"/>
    </row>
    <row r="4556" spans="10:44" x14ac:dyDescent="0.25">
      <c r="J4556" s="45"/>
      <c r="K4556" s="45"/>
      <c r="L4556" s="45"/>
      <c r="M4556" s="45"/>
      <c r="N4556" s="45"/>
      <c r="O4556" s="45"/>
      <c r="P4556" s="45"/>
      <c r="Q4556" s="45"/>
      <c r="R4556" s="45"/>
      <c r="AO4556" s="34"/>
      <c r="AP4556" s="34"/>
      <c r="AQ4556" s="34"/>
      <c r="AR4556" s="34"/>
    </row>
    <row r="4557" spans="10:44" x14ac:dyDescent="0.25">
      <c r="J4557" s="45"/>
      <c r="K4557" s="45"/>
      <c r="L4557" s="45"/>
      <c r="M4557" s="45"/>
      <c r="N4557" s="45"/>
      <c r="O4557" s="45"/>
      <c r="P4557" s="45"/>
      <c r="Q4557" s="45"/>
      <c r="R4557" s="45"/>
      <c r="AO4557" s="34"/>
      <c r="AP4557" s="34"/>
      <c r="AQ4557" s="34"/>
      <c r="AR4557" s="34"/>
    </row>
    <row r="4558" spans="10:44" x14ac:dyDescent="0.25">
      <c r="J4558" s="45"/>
      <c r="K4558" s="45"/>
      <c r="L4558" s="45"/>
      <c r="M4558" s="45"/>
      <c r="N4558" s="45"/>
      <c r="O4558" s="45"/>
      <c r="P4558" s="45"/>
      <c r="Q4558" s="45"/>
      <c r="R4558" s="45"/>
      <c r="AO4558" s="34"/>
      <c r="AP4558" s="34"/>
      <c r="AQ4558" s="34"/>
      <c r="AR4558" s="34"/>
    </row>
    <row r="4559" spans="10:44" x14ac:dyDescent="0.25">
      <c r="J4559" s="45"/>
      <c r="K4559" s="45"/>
      <c r="L4559" s="45"/>
      <c r="M4559" s="45"/>
      <c r="N4559" s="45"/>
      <c r="O4559" s="45"/>
      <c r="P4559" s="45"/>
      <c r="Q4559" s="45"/>
      <c r="R4559" s="45"/>
      <c r="AO4559" s="34"/>
      <c r="AP4559" s="34"/>
      <c r="AQ4559" s="34"/>
      <c r="AR4559" s="34"/>
    </row>
    <row r="4560" spans="10:44" x14ac:dyDescent="0.25">
      <c r="J4560" s="45"/>
      <c r="K4560" s="45"/>
      <c r="L4560" s="45"/>
      <c r="M4560" s="45"/>
      <c r="N4560" s="45"/>
      <c r="O4560" s="45"/>
      <c r="P4560" s="45"/>
      <c r="Q4560" s="45"/>
      <c r="R4560" s="45"/>
      <c r="AO4560" s="34"/>
      <c r="AP4560" s="34"/>
      <c r="AQ4560" s="34"/>
      <c r="AR4560" s="34"/>
    </row>
    <row r="4561" spans="10:44" x14ac:dyDescent="0.25">
      <c r="J4561" s="45"/>
      <c r="K4561" s="45"/>
      <c r="L4561" s="45"/>
      <c r="M4561" s="45"/>
      <c r="N4561" s="45"/>
      <c r="O4561" s="45"/>
      <c r="P4561" s="45"/>
      <c r="Q4561" s="45"/>
      <c r="R4561" s="45"/>
      <c r="AO4561" s="34"/>
      <c r="AP4561" s="34"/>
      <c r="AQ4561" s="34"/>
      <c r="AR4561" s="34"/>
    </row>
    <row r="4562" spans="10:44" x14ac:dyDescent="0.25">
      <c r="J4562" s="45"/>
      <c r="K4562" s="45"/>
      <c r="L4562" s="45"/>
      <c r="M4562" s="45"/>
      <c r="N4562" s="45"/>
      <c r="O4562" s="45"/>
      <c r="P4562" s="45"/>
      <c r="Q4562" s="45"/>
      <c r="R4562" s="45"/>
      <c r="AO4562" s="34"/>
      <c r="AP4562" s="34"/>
      <c r="AQ4562" s="34"/>
      <c r="AR4562" s="34"/>
    </row>
    <row r="4563" spans="10:44" x14ac:dyDescent="0.25">
      <c r="J4563" s="45"/>
      <c r="K4563" s="45"/>
      <c r="L4563" s="45"/>
      <c r="M4563" s="45"/>
      <c r="N4563" s="45"/>
      <c r="O4563" s="45"/>
      <c r="P4563" s="45"/>
      <c r="Q4563" s="45"/>
      <c r="R4563" s="45"/>
      <c r="AO4563" s="34"/>
      <c r="AP4563" s="34"/>
      <c r="AQ4563" s="34"/>
      <c r="AR4563" s="34"/>
    </row>
    <row r="4564" spans="10:44" x14ac:dyDescent="0.25">
      <c r="J4564" s="45"/>
      <c r="K4564" s="45"/>
      <c r="L4564" s="45"/>
      <c r="M4564" s="45"/>
      <c r="N4564" s="45"/>
      <c r="O4564" s="45"/>
      <c r="P4564" s="45"/>
      <c r="Q4564" s="45"/>
      <c r="R4564" s="45"/>
      <c r="AO4564" s="34"/>
      <c r="AP4564" s="34"/>
      <c r="AQ4564" s="34"/>
      <c r="AR4564" s="34"/>
    </row>
    <row r="4565" spans="10:44" x14ac:dyDescent="0.25">
      <c r="J4565" s="45"/>
      <c r="K4565" s="45"/>
      <c r="L4565" s="45"/>
      <c r="M4565" s="45"/>
      <c r="N4565" s="45"/>
      <c r="O4565" s="45"/>
      <c r="P4565" s="45"/>
      <c r="Q4565" s="45"/>
      <c r="R4565" s="45"/>
      <c r="AO4565" s="34"/>
      <c r="AP4565" s="34"/>
      <c r="AQ4565" s="34"/>
      <c r="AR4565" s="34"/>
    </row>
    <row r="4566" spans="10:44" x14ac:dyDescent="0.25">
      <c r="J4566" s="45"/>
      <c r="K4566" s="45"/>
      <c r="L4566" s="45"/>
      <c r="M4566" s="45"/>
      <c r="N4566" s="45"/>
      <c r="O4566" s="45"/>
      <c r="P4566" s="45"/>
      <c r="Q4566" s="45"/>
      <c r="R4566" s="45"/>
      <c r="AO4566" s="34"/>
      <c r="AP4566" s="34"/>
      <c r="AQ4566" s="34"/>
      <c r="AR4566" s="34"/>
    </row>
    <row r="4567" spans="10:44" x14ac:dyDescent="0.25">
      <c r="J4567" s="45"/>
      <c r="K4567" s="45"/>
      <c r="L4567" s="45"/>
      <c r="M4567" s="45"/>
      <c r="N4567" s="45"/>
      <c r="O4567" s="45"/>
      <c r="P4567" s="45"/>
      <c r="Q4567" s="45"/>
      <c r="R4567" s="45"/>
      <c r="AO4567" s="34"/>
      <c r="AP4567" s="34"/>
      <c r="AQ4567" s="34"/>
      <c r="AR4567" s="34"/>
    </row>
    <row r="4568" spans="10:44" x14ac:dyDescent="0.25">
      <c r="J4568" s="45"/>
      <c r="K4568" s="45"/>
      <c r="L4568" s="45"/>
      <c r="M4568" s="45"/>
      <c r="N4568" s="45"/>
      <c r="O4568" s="45"/>
      <c r="P4568" s="45"/>
      <c r="Q4568" s="45"/>
      <c r="R4568" s="45"/>
      <c r="AO4568" s="34"/>
      <c r="AP4568" s="34"/>
      <c r="AQ4568" s="34"/>
      <c r="AR4568" s="34"/>
    </row>
    <row r="4569" spans="10:44" x14ac:dyDescent="0.25">
      <c r="J4569" s="45"/>
      <c r="K4569" s="45"/>
      <c r="L4569" s="45"/>
      <c r="M4569" s="45"/>
      <c r="N4569" s="45"/>
      <c r="O4569" s="45"/>
      <c r="P4569" s="45"/>
      <c r="Q4569" s="45"/>
      <c r="R4569" s="45"/>
      <c r="AO4569" s="34"/>
      <c r="AP4569" s="34"/>
      <c r="AQ4569" s="34"/>
      <c r="AR4569" s="34"/>
    </row>
    <row r="4570" spans="10:44" x14ac:dyDescent="0.25">
      <c r="J4570" s="45"/>
      <c r="K4570" s="45"/>
      <c r="L4570" s="45"/>
      <c r="M4570" s="45"/>
      <c r="N4570" s="45"/>
      <c r="O4570" s="45"/>
      <c r="P4570" s="45"/>
      <c r="Q4570" s="45"/>
      <c r="R4570" s="45"/>
      <c r="AO4570" s="34"/>
      <c r="AP4570" s="34"/>
      <c r="AQ4570" s="34"/>
      <c r="AR4570" s="34"/>
    </row>
    <row r="4571" spans="10:44" x14ac:dyDescent="0.25">
      <c r="J4571" s="45"/>
      <c r="K4571" s="45"/>
      <c r="L4571" s="45"/>
      <c r="M4571" s="45"/>
      <c r="N4571" s="45"/>
      <c r="O4571" s="45"/>
      <c r="P4571" s="45"/>
      <c r="Q4571" s="45"/>
      <c r="R4571" s="45"/>
      <c r="AO4571" s="34"/>
      <c r="AP4571" s="34"/>
      <c r="AQ4571" s="34"/>
      <c r="AR4571" s="34"/>
    </row>
    <row r="4572" spans="10:44" x14ac:dyDescent="0.25">
      <c r="J4572" s="45"/>
      <c r="K4572" s="45"/>
      <c r="L4572" s="45"/>
      <c r="M4572" s="45"/>
      <c r="N4572" s="45"/>
      <c r="O4572" s="45"/>
      <c r="P4572" s="45"/>
      <c r="Q4572" s="45"/>
      <c r="R4572" s="45"/>
      <c r="AO4572" s="34"/>
      <c r="AP4572" s="34"/>
      <c r="AQ4572" s="34"/>
      <c r="AR4572" s="34"/>
    </row>
    <row r="4573" spans="10:44" x14ac:dyDescent="0.25">
      <c r="J4573" s="45"/>
      <c r="K4573" s="45"/>
      <c r="L4573" s="45"/>
      <c r="M4573" s="45"/>
      <c r="N4573" s="45"/>
      <c r="O4573" s="45"/>
      <c r="P4573" s="45"/>
      <c r="Q4573" s="45"/>
      <c r="R4573" s="45"/>
      <c r="AO4573" s="34"/>
      <c r="AP4573" s="34"/>
      <c r="AQ4573" s="34"/>
      <c r="AR4573" s="34"/>
    </row>
    <row r="4574" spans="10:44" x14ac:dyDescent="0.25">
      <c r="J4574" s="45"/>
      <c r="K4574" s="45"/>
      <c r="L4574" s="45"/>
      <c r="M4574" s="45"/>
      <c r="N4574" s="45"/>
      <c r="O4574" s="45"/>
      <c r="P4574" s="45"/>
      <c r="Q4574" s="45"/>
      <c r="R4574" s="45"/>
      <c r="AO4574" s="34"/>
      <c r="AP4574" s="34"/>
      <c r="AQ4574" s="34"/>
      <c r="AR4574" s="34"/>
    </row>
    <row r="4575" spans="10:44" x14ac:dyDescent="0.25">
      <c r="J4575" s="45"/>
      <c r="K4575" s="45"/>
      <c r="L4575" s="45"/>
      <c r="M4575" s="45"/>
      <c r="N4575" s="45"/>
      <c r="O4575" s="45"/>
      <c r="P4575" s="45"/>
      <c r="Q4575" s="45"/>
      <c r="R4575" s="45"/>
      <c r="AO4575" s="34"/>
      <c r="AP4575" s="34"/>
      <c r="AQ4575" s="34"/>
      <c r="AR4575" s="34"/>
    </row>
    <row r="4576" spans="10:44" x14ac:dyDescent="0.25">
      <c r="J4576" s="45"/>
      <c r="K4576" s="45"/>
      <c r="L4576" s="45"/>
      <c r="M4576" s="45"/>
      <c r="N4576" s="45"/>
      <c r="O4576" s="45"/>
      <c r="P4576" s="45"/>
      <c r="Q4576" s="45"/>
      <c r="R4576" s="45"/>
      <c r="AO4576" s="34"/>
      <c r="AP4576" s="34"/>
      <c r="AQ4576" s="34"/>
      <c r="AR4576" s="34"/>
    </row>
    <row r="4577" spans="10:44" x14ac:dyDescent="0.25">
      <c r="J4577" s="45"/>
      <c r="K4577" s="45"/>
      <c r="L4577" s="45"/>
      <c r="M4577" s="45"/>
      <c r="N4577" s="45"/>
      <c r="O4577" s="45"/>
      <c r="P4577" s="45"/>
      <c r="Q4577" s="45"/>
      <c r="R4577" s="45"/>
      <c r="AO4577" s="34"/>
      <c r="AP4577" s="34"/>
      <c r="AQ4577" s="34"/>
      <c r="AR4577" s="34"/>
    </row>
    <row r="4578" spans="10:44" x14ac:dyDescent="0.25">
      <c r="J4578" s="45"/>
      <c r="K4578" s="45"/>
      <c r="L4578" s="45"/>
      <c r="M4578" s="45"/>
      <c r="N4578" s="45"/>
      <c r="O4578" s="45"/>
      <c r="P4578" s="45"/>
      <c r="Q4578" s="45"/>
      <c r="R4578" s="45"/>
      <c r="AO4578" s="34"/>
      <c r="AP4578" s="34"/>
      <c r="AQ4578" s="34"/>
      <c r="AR4578" s="34"/>
    </row>
    <row r="4579" spans="10:44" x14ac:dyDescent="0.25">
      <c r="J4579" s="45"/>
      <c r="K4579" s="45"/>
      <c r="L4579" s="45"/>
      <c r="M4579" s="45"/>
      <c r="N4579" s="45"/>
      <c r="O4579" s="45"/>
      <c r="P4579" s="45"/>
      <c r="Q4579" s="45"/>
      <c r="R4579" s="45"/>
      <c r="AO4579" s="34"/>
      <c r="AP4579" s="34"/>
      <c r="AQ4579" s="34"/>
      <c r="AR4579" s="34"/>
    </row>
    <row r="4580" spans="10:44" x14ac:dyDescent="0.25">
      <c r="J4580" s="45"/>
      <c r="K4580" s="45"/>
      <c r="L4580" s="45"/>
      <c r="M4580" s="45"/>
      <c r="N4580" s="45"/>
      <c r="O4580" s="45"/>
      <c r="P4580" s="45"/>
      <c r="Q4580" s="45"/>
      <c r="R4580" s="45"/>
      <c r="AO4580" s="34"/>
      <c r="AP4580" s="34"/>
      <c r="AQ4580" s="34"/>
      <c r="AR4580" s="34"/>
    </row>
    <row r="4581" spans="10:44" x14ac:dyDescent="0.25">
      <c r="J4581" s="45"/>
      <c r="K4581" s="45"/>
      <c r="L4581" s="45"/>
      <c r="M4581" s="45"/>
      <c r="N4581" s="45"/>
      <c r="O4581" s="45"/>
      <c r="P4581" s="45"/>
      <c r="Q4581" s="45"/>
      <c r="R4581" s="45"/>
      <c r="AO4581" s="34"/>
      <c r="AP4581" s="34"/>
      <c r="AQ4581" s="34"/>
      <c r="AR4581" s="34"/>
    </row>
    <row r="4582" spans="10:44" x14ac:dyDescent="0.25">
      <c r="J4582" s="45"/>
      <c r="K4582" s="45"/>
      <c r="L4582" s="45"/>
      <c r="M4582" s="45"/>
      <c r="N4582" s="45"/>
      <c r="O4582" s="45"/>
      <c r="P4582" s="45"/>
      <c r="Q4582" s="45"/>
      <c r="R4582" s="45"/>
      <c r="AO4582" s="34"/>
      <c r="AP4582" s="34"/>
      <c r="AQ4582" s="34"/>
      <c r="AR4582" s="34"/>
    </row>
    <row r="4583" spans="10:44" x14ac:dyDescent="0.25">
      <c r="J4583" s="45"/>
      <c r="K4583" s="45"/>
      <c r="L4583" s="45"/>
      <c r="M4583" s="45"/>
      <c r="N4583" s="45"/>
      <c r="O4583" s="45"/>
      <c r="P4583" s="45"/>
      <c r="Q4583" s="45"/>
      <c r="R4583" s="45"/>
      <c r="AO4583" s="34"/>
      <c r="AP4583" s="34"/>
      <c r="AQ4583" s="34"/>
      <c r="AR4583" s="34"/>
    </row>
    <row r="4584" spans="10:44" x14ac:dyDescent="0.25">
      <c r="J4584" s="45"/>
      <c r="K4584" s="45"/>
      <c r="L4584" s="45"/>
      <c r="M4584" s="45"/>
      <c r="N4584" s="45"/>
      <c r="O4584" s="45"/>
      <c r="P4584" s="45"/>
      <c r="Q4584" s="45"/>
      <c r="R4584" s="45"/>
      <c r="AO4584" s="34"/>
      <c r="AP4584" s="34"/>
      <c r="AQ4584" s="34"/>
      <c r="AR4584" s="34"/>
    </row>
    <row r="4585" spans="10:44" x14ac:dyDescent="0.25">
      <c r="J4585" s="45"/>
      <c r="K4585" s="45"/>
      <c r="L4585" s="45"/>
      <c r="M4585" s="45"/>
      <c r="N4585" s="45"/>
      <c r="O4585" s="45"/>
      <c r="P4585" s="45"/>
      <c r="Q4585" s="45"/>
      <c r="R4585" s="45"/>
      <c r="AO4585" s="34"/>
      <c r="AP4585" s="34"/>
      <c r="AQ4585" s="34"/>
      <c r="AR4585" s="34"/>
    </row>
    <row r="4586" spans="10:44" x14ac:dyDescent="0.25">
      <c r="J4586" s="45"/>
      <c r="K4586" s="45"/>
      <c r="L4586" s="45"/>
      <c r="M4586" s="45"/>
      <c r="N4586" s="45"/>
      <c r="O4586" s="45"/>
      <c r="P4586" s="45"/>
      <c r="Q4586" s="45"/>
      <c r="R4586" s="45"/>
      <c r="AO4586" s="34"/>
      <c r="AP4586" s="34"/>
      <c r="AQ4586" s="34"/>
      <c r="AR4586" s="34"/>
    </row>
    <row r="4587" spans="10:44" x14ac:dyDescent="0.25">
      <c r="J4587" s="45"/>
      <c r="K4587" s="45"/>
      <c r="L4587" s="45"/>
      <c r="M4587" s="45"/>
      <c r="N4587" s="45"/>
      <c r="O4587" s="45"/>
      <c r="P4587" s="45"/>
      <c r="Q4587" s="45"/>
      <c r="R4587" s="45"/>
      <c r="AO4587" s="34"/>
      <c r="AP4587" s="34"/>
      <c r="AQ4587" s="34"/>
      <c r="AR4587" s="34"/>
    </row>
    <row r="4588" spans="10:44" x14ac:dyDescent="0.25">
      <c r="J4588" s="45"/>
      <c r="K4588" s="45"/>
      <c r="L4588" s="45"/>
      <c r="M4588" s="45"/>
      <c r="N4588" s="45"/>
      <c r="O4588" s="45"/>
      <c r="P4588" s="45"/>
      <c r="Q4588" s="45"/>
      <c r="R4588" s="45"/>
      <c r="AO4588" s="34"/>
      <c r="AP4588" s="34"/>
      <c r="AQ4588" s="34"/>
      <c r="AR4588" s="34"/>
    </row>
    <row r="4589" spans="10:44" x14ac:dyDescent="0.25">
      <c r="J4589" s="45"/>
      <c r="K4589" s="45"/>
      <c r="L4589" s="45"/>
      <c r="M4589" s="45"/>
      <c r="N4589" s="45"/>
      <c r="O4589" s="45"/>
      <c r="P4589" s="45"/>
      <c r="Q4589" s="45"/>
      <c r="R4589" s="45"/>
      <c r="AO4589" s="34"/>
      <c r="AP4589" s="34"/>
      <c r="AQ4589" s="34"/>
      <c r="AR4589" s="34"/>
    </row>
    <row r="4590" spans="10:44" x14ac:dyDescent="0.25">
      <c r="J4590" s="45"/>
      <c r="K4590" s="45"/>
      <c r="L4590" s="45"/>
      <c r="M4590" s="45"/>
      <c r="N4590" s="45"/>
      <c r="O4590" s="45"/>
      <c r="P4590" s="45"/>
      <c r="Q4590" s="45"/>
      <c r="R4590" s="45"/>
      <c r="AO4590" s="34"/>
      <c r="AP4590" s="34"/>
      <c r="AQ4590" s="34"/>
      <c r="AR4590" s="34"/>
    </row>
    <row r="4591" spans="10:44" x14ac:dyDescent="0.25">
      <c r="J4591" s="45"/>
      <c r="K4591" s="45"/>
      <c r="L4591" s="45"/>
      <c r="M4591" s="45"/>
      <c r="N4591" s="45"/>
      <c r="O4591" s="45"/>
      <c r="P4591" s="45"/>
      <c r="Q4591" s="45"/>
      <c r="R4591" s="45"/>
      <c r="AO4591" s="34"/>
      <c r="AP4591" s="34"/>
      <c r="AQ4591" s="34"/>
      <c r="AR4591" s="34"/>
    </row>
    <row r="4592" spans="10:44" x14ac:dyDescent="0.25">
      <c r="J4592" s="45"/>
      <c r="K4592" s="45"/>
      <c r="L4592" s="45"/>
      <c r="M4592" s="45"/>
      <c r="N4592" s="45"/>
      <c r="O4592" s="45"/>
      <c r="P4592" s="45"/>
      <c r="Q4592" s="45"/>
      <c r="R4592" s="45"/>
      <c r="AO4592" s="34"/>
      <c r="AP4592" s="34"/>
      <c r="AQ4592" s="34"/>
      <c r="AR4592" s="34"/>
    </row>
    <row r="4593" spans="10:44" x14ac:dyDescent="0.25">
      <c r="J4593" s="45"/>
      <c r="K4593" s="45"/>
      <c r="L4593" s="45"/>
      <c r="M4593" s="45"/>
      <c r="N4593" s="45"/>
      <c r="O4593" s="45"/>
      <c r="P4593" s="45"/>
      <c r="Q4593" s="45"/>
      <c r="R4593" s="45"/>
      <c r="AO4593" s="34"/>
      <c r="AP4593" s="34"/>
      <c r="AQ4593" s="34"/>
      <c r="AR4593" s="34"/>
    </row>
    <row r="4594" spans="10:44" x14ac:dyDescent="0.25">
      <c r="J4594" s="45"/>
      <c r="K4594" s="45"/>
      <c r="L4594" s="45"/>
      <c r="M4594" s="45"/>
      <c r="N4594" s="45"/>
      <c r="O4594" s="45"/>
      <c r="P4594" s="45"/>
      <c r="Q4594" s="45"/>
      <c r="R4594" s="45"/>
      <c r="AO4594" s="34"/>
      <c r="AP4594" s="34"/>
      <c r="AQ4594" s="34"/>
      <c r="AR4594" s="34"/>
    </row>
    <row r="4595" spans="10:44" x14ac:dyDescent="0.25">
      <c r="J4595" s="45"/>
      <c r="K4595" s="45"/>
      <c r="L4595" s="45"/>
      <c r="M4595" s="45"/>
      <c r="N4595" s="45"/>
      <c r="O4595" s="45"/>
      <c r="P4595" s="45"/>
      <c r="Q4595" s="45"/>
      <c r="R4595" s="45"/>
      <c r="AO4595" s="34"/>
      <c r="AP4595" s="34"/>
      <c r="AQ4595" s="34"/>
      <c r="AR4595" s="34"/>
    </row>
    <row r="4596" spans="10:44" x14ac:dyDescent="0.25">
      <c r="J4596" s="45"/>
      <c r="K4596" s="45"/>
      <c r="L4596" s="45"/>
      <c r="M4596" s="45"/>
      <c r="N4596" s="45"/>
      <c r="O4596" s="45"/>
      <c r="P4596" s="45"/>
      <c r="Q4596" s="45"/>
      <c r="R4596" s="45"/>
      <c r="AO4596" s="34"/>
      <c r="AP4596" s="34"/>
      <c r="AQ4596" s="34"/>
      <c r="AR4596" s="34"/>
    </row>
    <row r="4597" spans="10:44" x14ac:dyDescent="0.25">
      <c r="J4597" s="45"/>
      <c r="K4597" s="45"/>
      <c r="L4597" s="45"/>
      <c r="M4597" s="45"/>
      <c r="N4597" s="45"/>
      <c r="O4597" s="45"/>
      <c r="P4597" s="45"/>
      <c r="Q4597" s="45"/>
      <c r="R4597" s="45"/>
      <c r="AO4597" s="34"/>
      <c r="AP4597" s="34"/>
      <c r="AQ4597" s="34"/>
      <c r="AR4597" s="34"/>
    </row>
    <row r="4598" spans="10:44" x14ac:dyDescent="0.25">
      <c r="J4598" s="45"/>
      <c r="K4598" s="45"/>
      <c r="L4598" s="45"/>
      <c r="M4598" s="45"/>
      <c r="N4598" s="45"/>
      <c r="O4598" s="45"/>
      <c r="P4598" s="45"/>
      <c r="Q4598" s="45"/>
      <c r="R4598" s="45"/>
      <c r="AO4598" s="34"/>
      <c r="AP4598" s="34"/>
      <c r="AQ4598" s="34"/>
      <c r="AR4598" s="34"/>
    </row>
    <row r="4599" spans="10:44" x14ac:dyDescent="0.25">
      <c r="J4599" s="45"/>
      <c r="K4599" s="45"/>
      <c r="L4599" s="45"/>
      <c r="M4599" s="45"/>
      <c r="N4599" s="45"/>
      <c r="O4599" s="45"/>
      <c r="P4599" s="45"/>
      <c r="Q4599" s="45"/>
      <c r="R4599" s="45"/>
      <c r="AO4599" s="34"/>
      <c r="AP4599" s="34"/>
      <c r="AQ4599" s="34"/>
      <c r="AR4599" s="34"/>
    </row>
    <row r="4600" spans="10:44" x14ac:dyDescent="0.25">
      <c r="J4600" s="45"/>
      <c r="K4600" s="45"/>
      <c r="L4600" s="45"/>
      <c r="M4600" s="45"/>
      <c r="N4600" s="45"/>
      <c r="O4600" s="45"/>
      <c r="P4600" s="45"/>
      <c r="Q4600" s="45"/>
      <c r="R4600" s="45"/>
      <c r="AO4600" s="34"/>
      <c r="AP4600" s="34"/>
      <c r="AQ4600" s="34"/>
      <c r="AR4600" s="34"/>
    </row>
    <row r="4601" spans="10:44" x14ac:dyDescent="0.25">
      <c r="J4601" s="45"/>
      <c r="K4601" s="45"/>
      <c r="L4601" s="45"/>
      <c r="M4601" s="45"/>
      <c r="N4601" s="45"/>
      <c r="O4601" s="45"/>
      <c r="P4601" s="45"/>
      <c r="Q4601" s="45"/>
      <c r="R4601" s="45"/>
      <c r="AO4601" s="34"/>
      <c r="AP4601" s="34"/>
      <c r="AQ4601" s="34"/>
      <c r="AR4601" s="34"/>
    </row>
    <row r="4602" spans="10:44" x14ac:dyDescent="0.25">
      <c r="J4602" s="45"/>
      <c r="K4602" s="45"/>
      <c r="L4602" s="45"/>
      <c r="M4602" s="45"/>
      <c r="N4602" s="45"/>
      <c r="O4602" s="45"/>
      <c r="P4602" s="45"/>
      <c r="Q4602" s="45"/>
      <c r="R4602" s="45"/>
      <c r="AO4602" s="34"/>
      <c r="AP4602" s="34"/>
      <c r="AQ4602" s="34"/>
      <c r="AR4602" s="34"/>
    </row>
    <row r="4603" spans="10:44" x14ac:dyDescent="0.25">
      <c r="J4603" s="45"/>
      <c r="K4603" s="45"/>
      <c r="L4603" s="45"/>
      <c r="M4603" s="45"/>
      <c r="N4603" s="45"/>
      <c r="O4603" s="45"/>
      <c r="P4603" s="45"/>
      <c r="Q4603" s="45"/>
      <c r="R4603" s="45"/>
      <c r="AO4603" s="34"/>
      <c r="AP4603" s="34"/>
      <c r="AQ4603" s="34"/>
      <c r="AR4603" s="34"/>
    </row>
    <row r="4604" spans="10:44" x14ac:dyDescent="0.25">
      <c r="J4604" s="45"/>
      <c r="K4604" s="45"/>
      <c r="L4604" s="45"/>
      <c r="M4604" s="45"/>
      <c r="N4604" s="45"/>
      <c r="O4604" s="45"/>
      <c r="P4604" s="45"/>
      <c r="Q4604" s="45"/>
      <c r="R4604" s="45"/>
      <c r="AO4604" s="34"/>
      <c r="AP4604" s="34"/>
      <c r="AQ4604" s="34"/>
      <c r="AR4604" s="34"/>
    </row>
    <row r="4605" spans="10:44" x14ac:dyDescent="0.25">
      <c r="J4605" s="45"/>
      <c r="K4605" s="45"/>
      <c r="L4605" s="45"/>
      <c r="M4605" s="45"/>
      <c r="N4605" s="45"/>
      <c r="O4605" s="45"/>
      <c r="P4605" s="45"/>
      <c r="Q4605" s="45"/>
      <c r="R4605" s="45"/>
      <c r="AO4605" s="34"/>
      <c r="AP4605" s="34"/>
      <c r="AQ4605" s="34"/>
      <c r="AR4605" s="34"/>
    </row>
    <row r="4606" spans="10:44" x14ac:dyDescent="0.25">
      <c r="J4606" s="45"/>
      <c r="K4606" s="45"/>
      <c r="L4606" s="45"/>
      <c r="M4606" s="45"/>
      <c r="N4606" s="45"/>
      <c r="O4606" s="45"/>
      <c r="P4606" s="45"/>
      <c r="Q4606" s="45"/>
      <c r="R4606" s="45"/>
      <c r="AO4606" s="34"/>
      <c r="AP4606" s="34"/>
      <c r="AQ4606" s="34"/>
      <c r="AR4606" s="34"/>
    </row>
    <row r="4607" spans="10:44" x14ac:dyDescent="0.25">
      <c r="J4607" s="45"/>
      <c r="K4607" s="45"/>
      <c r="L4607" s="45"/>
      <c r="M4607" s="45"/>
      <c r="N4607" s="45"/>
      <c r="O4607" s="45"/>
      <c r="P4607" s="45"/>
      <c r="Q4607" s="45"/>
      <c r="R4607" s="45"/>
      <c r="AO4607" s="34"/>
      <c r="AP4607" s="34"/>
      <c r="AQ4607" s="34"/>
      <c r="AR4607" s="34"/>
    </row>
    <row r="4608" spans="10:44" x14ac:dyDescent="0.25">
      <c r="J4608" s="45"/>
      <c r="K4608" s="45"/>
      <c r="L4608" s="45"/>
      <c r="M4608" s="45"/>
      <c r="N4608" s="45"/>
      <c r="O4608" s="45"/>
      <c r="P4608" s="45"/>
      <c r="Q4608" s="45"/>
      <c r="R4608" s="45"/>
      <c r="AO4608" s="34"/>
      <c r="AP4608" s="34"/>
      <c r="AQ4608" s="34"/>
      <c r="AR4608" s="34"/>
    </row>
    <row r="4609" spans="10:44" x14ac:dyDescent="0.25">
      <c r="J4609" s="45"/>
      <c r="K4609" s="45"/>
      <c r="L4609" s="45"/>
      <c r="M4609" s="45"/>
      <c r="N4609" s="45"/>
      <c r="O4609" s="45"/>
      <c r="P4609" s="45"/>
      <c r="Q4609" s="45"/>
      <c r="R4609" s="45"/>
      <c r="AO4609" s="34"/>
      <c r="AP4609" s="34"/>
      <c r="AQ4609" s="34"/>
      <c r="AR4609" s="34"/>
    </row>
    <row r="4610" spans="10:44" x14ac:dyDescent="0.25">
      <c r="J4610" s="45"/>
      <c r="K4610" s="45"/>
      <c r="L4610" s="45"/>
      <c r="M4610" s="45"/>
      <c r="N4610" s="45"/>
      <c r="O4610" s="45"/>
      <c r="P4610" s="45"/>
      <c r="Q4610" s="45"/>
      <c r="R4610" s="45"/>
      <c r="AO4610" s="34"/>
      <c r="AP4610" s="34"/>
      <c r="AQ4610" s="34"/>
      <c r="AR4610" s="34"/>
    </row>
    <row r="4611" spans="10:44" x14ac:dyDescent="0.25">
      <c r="J4611" s="45"/>
      <c r="K4611" s="45"/>
      <c r="L4611" s="45"/>
      <c r="M4611" s="45"/>
      <c r="N4611" s="45"/>
      <c r="O4611" s="45"/>
      <c r="P4611" s="45"/>
      <c r="Q4611" s="45"/>
      <c r="R4611" s="45"/>
      <c r="AO4611" s="34"/>
      <c r="AP4611" s="34"/>
      <c r="AQ4611" s="34"/>
      <c r="AR4611" s="34"/>
    </row>
    <row r="4612" spans="10:44" x14ac:dyDescent="0.25">
      <c r="J4612" s="45"/>
      <c r="K4612" s="45"/>
      <c r="L4612" s="45"/>
      <c r="M4612" s="45"/>
      <c r="N4612" s="45"/>
      <c r="O4612" s="45"/>
      <c r="P4612" s="45"/>
      <c r="Q4612" s="45"/>
      <c r="R4612" s="45"/>
      <c r="AO4612" s="34"/>
      <c r="AP4612" s="34"/>
      <c r="AQ4612" s="34"/>
      <c r="AR4612" s="34"/>
    </row>
    <row r="4613" spans="10:44" x14ac:dyDescent="0.25">
      <c r="J4613" s="45"/>
      <c r="K4613" s="45"/>
      <c r="L4613" s="45"/>
      <c r="M4613" s="45"/>
      <c r="N4613" s="45"/>
      <c r="O4613" s="45"/>
      <c r="P4613" s="45"/>
      <c r="Q4613" s="45"/>
      <c r="R4613" s="45"/>
      <c r="AO4613" s="34"/>
      <c r="AP4613" s="34"/>
      <c r="AQ4613" s="34"/>
      <c r="AR4613" s="34"/>
    </row>
    <row r="4614" spans="10:44" x14ac:dyDescent="0.25">
      <c r="J4614" s="45"/>
      <c r="K4614" s="45"/>
      <c r="L4614" s="45"/>
      <c r="M4614" s="45"/>
      <c r="N4614" s="45"/>
      <c r="O4614" s="45"/>
      <c r="P4614" s="45"/>
      <c r="Q4614" s="45"/>
      <c r="R4614" s="45"/>
      <c r="AO4614" s="34"/>
      <c r="AP4614" s="34"/>
      <c r="AQ4614" s="34"/>
      <c r="AR4614" s="34"/>
    </row>
    <row r="4615" spans="10:44" x14ac:dyDescent="0.25">
      <c r="J4615" s="45"/>
      <c r="K4615" s="45"/>
      <c r="L4615" s="45"/>
      <c r="M4615" s="45"/>
      <c r="N4615" s="45"/>
      <c r="O4615" s="45"/>
      <c r="P4615" s="45"/>
      <c r="Q4615" s="45"/>
      <c r="R4615" s="45"/>
      <c r="AO4615" s="34"/>
      <c r="AP4615" s="34"/>
      <c r="AQ4615" s="34"/>
      <c r="AR4615" s="34"/>
    </row>
    <row r="4616" spans="10:44" x14ac:dyDescent="0.25">
      <c r="J4616" s="45"/>
      <c r="K4616" s="45"/>
      <c r="L4616" s="45"/>
      <c r="M4616" s="45"/>
      <c r="N4616" s="45"/>
      <c r="O4616" s="45"/>
      <c r="P4616" s="45"/>
      <c r="Q4616" s="45"/>
      <c r="R4616" s="45"/>
      <c r="AO4616" s="34"/>
      <c r="AP4616" s="34"/>
      <c r="AQ4616" s="34"/>
      <c r="AR4616" s="34"/>
    </row>
    <row r="4617" spans="10:44" x14ac:dyDescent="0.25">
      <c r="J4617" s="45"/>
      <c r="K4617" s="45"/>
      <c r="L4617" s="45"/>
      <c r="M4617" s="45"/>
      <c r="N4617" s="45"/>
      <c r="O4617" s="45"/>
      <c r="P4617" s="45"/>
      <c r="Q4617" s="45"/>
      <c r="R4617" s="45"/>
      <c r="AO4617" s="34"/>
      <c r="AP4617" s="34"/>
      <c r="AQ4617" s="34"/>
      <c r="AR4617" s="34"/>
    </row>
    <row r="4618" spans="10:44" x14ac:dyDescent="0.25">
      <c r="J4618" s="45"/>
      <c r="K4618" s="45"/>
      <c r="L4618" s="45"/>
      <c r="M4618" s="45"/>
      <c r="N4618" s="45"/>
      <c r="O4618" s="45"/>
      <c r="P4618" s="45"/>
      <c r="Q4618" s="45"/>
      <c r="R4618" s="45"/>
      <c r="AO4618" s="34"/>
      <c r="AP4618" s="34"/>
      <c r="AQ4618" s="34"/>
      <c r="AR4618" s="34"/>
    </row>
    <row r="4619" spans="10:44" x14ac:dyDescent="0.25">
      <c r="J4619" s="45"/>
      <c r="K4619" s="45"/>
      <c r="L4619" s="45"/>
      <c r="M4619" s="45"/>
      <c r="N4619" s="45"/>
      <c r="O4619" s="45"/>
      <c r="P4619" s="45"/>
      <c r="Q4619" s="45"/>
      <c r="R4619" s="45"/>
      <c r="AO4619" s="34"/>
      <c r="AP4619" s="34"/>
      <c r="AQ4619" s="34"/>
      <c r="AR4619" s="34"/>
    </row>
    <row r="4620" spans="10:44" x14ac:dyDescent="0.25">
      <c r="J4620" s="45"/>
      <c r="K4620" s="45"/>
      <c r="L4620" s="45"/>
      <c r="M4620" s="45"/>
      <c r="N4620" s="45"/>
      <c r="O4620" s="45"/>
      <c r="P4620" s="45"/>
      <c r="Q4620" s="45"/>
      <c r="R4620" s="45"/>
      <c r="AO4620" s="34"/>
      <c r="AP4620" s="34"/>
      <c r="AQ4620" s="34"/>
      <c r="AR4620" s="34"/>
    </row>
    <row r="4621" spans="10:44" x14ac:dyDescent="0.25">
      <c r="J4621" s="45"/>
      <c r="K4621" s="45"/>
      <c r="L4621" s="45"/>
      <c r="M4621" s="45"/>
      <c r="N4621" s="45"/>
      <c r="O4621" s="45"/>
      <c r="P4621" s="45"/>
      <c r="Q4621" s="45"/>
      <c r="R4621" s="45"/>
      <c r="AO4621" s="34"/>
      <c r="AP4621" s="34"/>
      <c r="AQ4621" s="34"/>
      <c r="AR4621" s="34"/>
    </row>
    <row r="4622" spans="10:44" x14ac:dyDescent="0.25">
      <c r="J4622" s="45"/>
      <c r="K4622" s="45"/>
      <c r="L4622" s="45"/>
      <c r="M4622" s="45"/>
      <c r="N4622" s="45"/>
      <c r="O4622" s="45"/>
      <c r="P4622" s="45"/>
      <c r="Q4622" s="45"/>
      <c r="R4622" s="45"/>
      <c r="AO4622" s="34"/>
      <c r="AP4622" s="34"/>
      <c r="AQ4622" s="34"/>
      <c r="AR4622" s="34"/>
    </row>
    <row r="4623" spans="10:44" x14ac:dyDescent="0.25">
      <c r="J4623" s="45"/>
      <c r="K4623" s="45"/>
      <c r="L4623" s="45"/>
      <c r="M4623" s="45"/>
      <c r="N4623" s="45"/>
      <c r="O4623" s="45"/>
      <c r="P4623" s="45"/>
      <c r="Q4623" s="45"/>
      <c r="R4623" s="45"/>
      <c r="AO4623" s="34"/>
      <c r="AP4623" s="34"/>
      <c r="AQ4623" s="34"/>
      <c r="AR4623" s="34"/>
    </row>
    <row r="4624" spans="10:44" x14ac:dyDescent="0.25">
      <c r="J4624" s="45"/>
      <c r="K4624" s="45"/>
      <c r="L4624" s="45"/>
      <c r="M4624" s="45"/>
      <c r="N4624" s="45"/>
      <c r="O4624" s="45"/>
      <c r="P4624" s="45"/>
      <c r="Q4624" s="45"/>
      <c r="R4624" s="45"/>
      <c r="AO4624" s="34"/>
      <c r="AP4624" s="34"/>
      <c r="AQ4624" s="34"/>
      <c r="AR4624" s="34"/>
    </row>
    <row r="4625" spans="10:44" x14ac:dyDescent="0.25">
      <c r="J4625" s="45"/>
      <c r="K4625" s="45"/>
      <c r="L4625" s="45"/>
      <c r="M4625" s="45"/>
      <c r="N4625" s="45"/>
      <c r="O4625" s="45"/>
      <c r="P4625" s="45"/>
      <c r="Q4625" s="45"/>
      <c r="R4625" s="45"/>
      <c r="AO4625" s="34"/>
      <c r="AP4625" s="34"/>
      <c r="AQ4625" s="34"/>
      <c r="AR4625" s="34"/>
    </row>
    <row r="4626" spans="10:44" x14ac:dyDescent="0.25">
      <c r="J4626" s="45"/>
      <c r="K4626" s="45"/>
      <c r="L4626" s="45"/>
      <c r="M4626" s="45"/>
      <c r="N4626" s="45"/>
      <c r="O4626" s="45"/>
      <c r="P4626" s="45"/>
      <c r="Q4626" s="45"/>
      <c r="R4626" s="45"/>
      <c r="AO4626" s="34"/>
      <c r="AP4626" s="34"/>
      <c r="AQ4626" s="34"/>
      <c r="AR4626" s="34"/>
    </row>
    <row r="4627" spans="10:44" x14ac:dyDescent="0.25">
      <c r="J4627" s="45"/>
      <c r="K4627" s="45"/>
      <c r="L4627" s="45"/>
      <c r="M4627" s="45"/>
      <c r="N4627" s="45"/>
      <c r="O4627" s="45"/>
      <c r="P4627" s="45"/>
      <c r="Q4627" s="45"/>
      <c r="R4627" s="45"/>
      <c r="AO4627" s="34"/>
      <c r="AP4627" s="34"/>
      <c r="AQ4627" s="34"/>
      <c r="AR4627" s="34"/>
    </row>
    <row r="4628" spans="10:44" x14ac:dyDescent="0.25">
      <c r="J4628" s="45"/>
      <c r="K4628" s="45"/>
      <c r="L4628" s="45"/>
      <c r="M4628" s="45"/>
      <c r="N4628" s="45"/>
      <c r="O4628" s="45"/>
      <c r="P4628" s="45"/>
      <c r="Q4628" s="45"/>
      <c r="R4628" s="45"/>
      <c r="AO4628" s="34"/>
      <c r="AP4628" s="34"/>
      <c r="AQ4628" s="34"/>
      <c r="AR4628" s="34"/>
    </row>
    <row r="4629" spans="10:44" x14ac:dyDescent="0.25">
      <c r="J4629" s="45"/>
      <c r="K4629" s="45"/>
      <c r="L4629" s="45"/>
      <c r="M4629" s="45"/>
      <c r="N4629" s="45"/>
      <c r="O4629" s="45"/>
      <c r="P4629" s="45"/>
      <c r="Q4629" s="45"/>
      <c r="R4629" s="45"/>
      <c r="AO4629" s="34"/>
      <c r="AP4629" s="34"/>
      <c r="AQ4629" s="34"/>
      <c r="AR4629" s="34"/>
    </row>
    <row r="4630" spans="10:44" x14ac:dyDescent="0.25">
      <c r="J4630" s="45"/>
      <c r="K4630" s="45"/>
      <c r="L4630" s="45"/>
      <c r="M4630" s="45"/>
      <c r="N4630" s="45"/>
      <c r="O4630" s="45"/>
      <c r="P4630" s="45"/>
      <c r="Q4630" s="45"/>
      <c r="R4630" s="45"/>
      <c r="AO4630" s="34"/>
      <c r="AP4630" s="34"/>
      <c r="AQ4630" s="34"/>
      <c r="AR4630" s="34"/>
    </row>
    <row r="4631" spans="10:44" x14ac:dyDescent="0.25">
      <c r="J4631" s="45"/>
      <c r="K4631" s="45"/>
      <c r="L4631" s="45"/>
      <c r="M4631" s="45"/>
      <c r="N4631" s="45"/>
      <c r="O4631" s="45"/>
      <c r="P4631" s="45"/>
      <c r="Q4631" s="45"/>
      <c r="R4631" s="45"/>
      <c r="AO4631" s="34"/>
      <c r="AP4631" s="34"/>
      <c r="AQ4631" s="34"/>
      <c r="AR4631" s="34"/>
    </row>
    <row r="4632" spans="10:44" x14ac:dyDescent="0.25">
      <c r="J4632" s="45"/>
      <c r="K4632" s="45"/>
      <c r="L4632" s="45"/>
      <c r="M4632" s="45"/>
      <c r="N4632" s="45"/>
      <c r="O4632" s="45"/>
      <c r="P4632" s="45"/>
      <c r="Q4632" s="45"/>
      <c r="R4632" s="45"/>
      <c r="AO4632" s="34"/>
      <c r="AP4632" s="34"/>
      <c r="AQ4632" s="34"/>
      <c r="AR4632" s="34"/>
    </row>
    <row r="4633" spans="10:44" x14ac:dyDescent="0.25">
      <c r="J4633" s="45"/>
      <c r="K4633" s="45"/>
      <c r="L4633" s="45"/>
      <c r="M4633" s="45"/>
      <c r="N4633" s="45"/>
      <c r="O4633" s="45"/>
      <c r="P4633" s="45"/>
      <c r="Q4633" s="45"/>
      <c r="R4633" s="45"/>
      <c r="AO4633" s="34"/>
      <c r="AP4633" s="34"/>
      <c r="AQ4633" s="34"/>
      <c r="AR4633" s="34"/>
    </row>
    <row r="4634" spans="10:44" x14ac:dyDescent="0.25">
      <c r="J4634" s="45"/>
      <c r="K4634" s="45"/>
      <c r="L4634" s="45"/>
      <c r="M4634" s="45"/>
      <c r="N4634" s="45"/>
      <c r="O4634" s="45"/>
      <c r="P4634" s="45"/>
      <c r="Q4634" s="45"/>
      <c r="R4634" s="45"/>
      <c r="AO4634" s="34"/>
      <c r="AP4634" s="34"/>
      <c r="AQ4634" s="34"/>
      <c r="AR4634" s="34"/>
    </row>
    <row r="4635" spans="10:44" x14ac:dyDescent="0.25">
      <c r="J4635" s="45"/>
      <c r="K4635" s="45"/>
      <c r="L4635" s="45"/>
      <c r="M4635" s="45"/>
      <c r="N4635" s="45"/>
      <c r="O4635" s="45"/>
      <c r="P4635" s="45"/>
      <c r="Q4635" s="45"/>
      <c r="R4635" s="45"/>
      <c r="AO4635" s="34"/>
      <c r="AP4635" s="34"/>
      <c r="AQ4635" s="34"/>
      <c r="AR4635" s="34"/>
    </row>
    <row r="4636" spans="10:44" x14ac:dyDescent="0.25">
      <c r="J4636" s="45"/>
      <c r="K4636" s="45"/>
      <c r="L4636" s="45"/>
      <c r="M4636" s="45"/>
      <c r="N4636" s="45"/>
      <c r="O4636" s="45"/>
      <c r="P4636" s="45"/>
      <c r="Q4636" s="45"/>
      <c r="R4636" s="45"/>
      <c r="AO4636" s="34"/>
      <c r="AP4636" s="34"/>
      <c r="AQ4636" s="34"/>
      <c r="AR4636" s="34"/>
    </row>
    <row r="4637" spans="10:44" x14ac:dyDescent="0.25">
      <c r="J4637" s="45"/>
      <c r="K4637" s="45"/>
      <c r="L4637" s="45"/>
      <c r="M4637" s="45"/>
      <c r="N4637" s="45"/>
      <c r="O4637" s="45"/>
      <c r="P4637" s="45"/>
      <c r="Q4637" s="45"/>
      <c r="R4637" s="45"/>
      <c r="AO4637" s="34"/>
      <c r="AP4637" s="34"/>
      <c r="AQ4637" s="34"/>
      <c r="AR4637" s="34"/>
    </row>
    <row r="4638" spans="10:44" x14ac:dyDescent="0.25">
      <c r="J4638" s="45"/>
      <c r="K4638" s="45"/>
      <c r="L4638" s="45"/>
      <c r="M4638" s="45"/>
      <c r="N4638" s="45"/>
      <c r="O4638" s="45"/>
      <c r="P4638" s="45"/>
      <c r="Q4638" s="45"/>
      <c r="R4638" s="45"/>
      <c r="AO4638" s="34"/>
      <c r="AP4638" s="34"/>
      <c r="AQ4638" s="34"/>
      <c r="AR4638" s="34"/>
    </row>
    <row r="4639" spans="10:44" x14ac:dyDescent="0.25">
      <c r="J4639" s="45"/>
      <c r="K4639" s="45"/>
      <c r="L4639" s="45"/>
      <c r="M4639" s="45"/>
      <c r="N4639" s="45"/>
      <c r="O4639" s="45"/>
      <c r="P4639" s="45"/>
      <c r="Q4639" s="45"/>
      <c r="R4639" s="45"/>
      <c r="AO4639" s="34"/>
      <c r="AP4639" s="34"/>
      <c r="AQ4639" s="34"/>
      <c r="AR4639" s="34"/>
    </row>
    <row r="4640" spans="10:44" x14ac:dyDescent="0.25">
      <c r="J4640" s="45"/>
      <c r="K4640" s="45"/>
      <c r="L4640" s="45"/>
      <c r="M4640" s="45"/>
      <c r="N4640" s="45"/>
      <c r="O4640" s="45"/>
      <c r="P4640" s="45"/>
      <c r="Q4640" s="45"/>
      <c r="R4640" s="45"/>
      <c r="AO4640" s="34"/>
      <c r="AP4640" s="34"/>
      <c r="AQ4640" s="34"/>
      <c r="AR4640" s="34"/>
    </row>
    <row r="4641" spans="10:44" x14ac:dyDescent="0.25">
      <c r="J4641" s="45"/>
      <c r="K4641" s="45"/>
      <c r="L4641" s="45"/>
      <c r="M4641" s="45"/>
      <c r="N4641" s="45"/>
      <c r="O4641" s="45"/>
      <c r="P4641" s="45"/>
      <c r="Q4641" s="45"/>
      <c r="R4641" s="45"/>
      <c r="AO4641" s="34"/>
      <c r="AP4641" s="34"/>
      <c r="AQ4641" s="34"/>
      <c r="AR4641" s="34"/>
    </row>
    <row r="4642" spans="10:44" x14ac:dyDescent="0.25">
      <c r="J4642" s="45"/>
      <c r="K4642" s="45"/>
      <c r="L4642" s="45"/>
      <c r="M4642" s="45"/>
      <c r="N4642" s="45"/>
      <c r="O4642" s="45"/>
      <c r="P4642" s="45"/>
      <c r="Q4642" s="45"/>
      <c r="R4642" s="45"/>
      <c r="AO4642" s="34"/>
      <c r="AP4642" s="34"/>
      <c r="AQ4642" s="34"/>
      <c r="AR4642" s="34"/>
    </row>
    <row r="4643" spans="10:44" x14ac:dyDescent="0.25">
      <c r="J4643" s="45"/>
      <c r="K4643" s="45"/>
      <c r="L4643" s="45"/>
      <c r="M4643" s="45"/>
      <c r="N4643" s="45"/>
      <c r="O4643" s="45"/>
      <c r="P4643" s="45"/>
      <c r="Q4643" s="45"/>
      <c r="R4643" s="45"/>
      <c r="AO4643" s="34"/>
      <c r="AP4643" s="34"/>
      <c r="AQ4643" s="34"/>
      <c r="AR4643" s="34"/>
    </row>
    <row r="4644" spans="10:44" x14ac:dyDescent="0.25">
      <c r="J4644" s="45"/>
      <c r="K4644" s="45"/>
      <c r="L4644" s="45"/>
      <c r="M4644" s="45"/>
      <c r="N4644" s="45"/>
      <c r="O4644" s="45"/>
      <c r="P4644" s="45"/>
      <c r="Q4644" s="45"/>
      <c r="R4644" s="45"/>
      <c r="AO4644" s="34"/>
      <c r="AP4644" s="34"/>
      <c r="AQ4644" s="34"/>
      <c r="AR4644" s="34"/>
    </row>
    <row r="4645" spans="10:44" x14ac:dyDescent="0.25">
      <c r="J4645" s="45"/>
      <c r="K4645" s="45"/>
      <c r="L4645" s="45"/>
      <c r="M4645" s="45"/>
      <c r="N4645" s="45"/>
      <c r="O4645" s="45"/>
      <c r="P4645" s="45"/>
      <c r="Q4645" s="45"/>
      <c r="R4645" s="45"/>
      <c r="AO4645" s="34"/>
      <c r="AP4645" s="34"/>
      <c r="AQ4645" s="34"/>
      <c r="AR4645" s="34"/>
    </row>
    <row r="4646" spans="10:44" x14ac:dyDescent="0.25">
      <c r="J4646" s="45"/>
      <c r="K4646" s="45"/>
      <c r="L4646" s="45"/>
      <c r="M4646" s="45"/>
      <c r="N4646" s="45"/>
      <c r="O4646" s="45"/>
      <c r="P4646" s="45"/>
      <c r="Q4646" s="45"/>
      <c r="R4646" s="45"/>
      <c r="AO4646" s="34"/>
      <c r="AP4646" s="34"/>
      <c r="AQ4646" s="34"/>
      <c r="AR4646" s="34"/>
    </row>
    <row r="4647" spans="10:44" x14ac:dyDescent="0.25">
      <c r="J4647" s="45"/>
      <c r="K4647" s="45"/>
      <c r="L4647" s="45"/>
      <c r="M4647" s="45"/>
      <c r="N4647" s="45"/>
      <c r="O4647" s="45"/>
      <c r="P4647" s="45"/>
      <c r="Q4647" s="45"/>
      <c r="R4647" s="45"/>
      <c r="AO4647" s="34"/>
      <c r="AP4647" s="34"/>
      <c r="AQ4647" s="34"/>
      <c r="AR4647" s="34"/>
    </row>
    <row r="4648" spans="10:44" x14ac:dyDescent="0.25">
      <c r="J4648" s="45"/>
      <c r="K4648" s="45"/>
      <c r="L4648" s="45"/>
      <c r="M4648" s="45"/>
      <c r="N4648" s="45"/>
      <c r="O4648" s="45"/>
      <c r="P4648" s="45"/>
      <c r="Q4648" s="45"/>
      <c r="R4648" s="45"/>
      <c r="AO4648" s="34"/>
      <c r="AP4648" s="34"/>
      <c r="AQ4648" s="34"/>
      <c r="AR4648" s="34"/>
    </row>
    <row r="4649" spans="10:44" x14ac:dyDescent="0.25">
      <c r="J4649" s="45"/>
      <c r="K4649" s="45"/>
      <c r="L4649" s="45"/>
      <c r="M4649" s="45"/>
      <c r="N4649" s="45"/>
      <c r="O4649" s="45"/>
      <c r="P4649" s="45"/>
      <c r="Q4649" s="45"/>
      <c r="R4649" s="45"/>
      <c r="AO4649" s="34"/>
      <c r="AP4649" s="34"/>
      <c r="AQ4649" s="34"/>
      <c r="AR4649" s="34"/>
    </row>
    <row r="4650" spans="10:44" x14ac:dyDescent="0.25">
      <c r="J4650" s="45"/>
      <c r="K4650" s="45"/>
      <c r="L4650" s="45"/>
      <c r="M4650" s="45"/>
      <c r="N4650" s="45"/>
      <c r="O4650" s="45"/>
      <c r="P4650" s="45"/>
      <c r="Q4650" s="45"/>
      <c r="R4650" s="45"/>
      <c r="AO4650" s="34"/>
      <c r="AP4650" s="34"/>
      <c r="AQ4650" s="34"/>
      <c r="AR4650" s="34"/>
    </row>
    <row r="4651" spans="10:44" x14ac:dyDescent="0.25">
      <c r="J4651" s="45"/>
      <c r="K4651" s="45"/>
      <c r="L4651" s="45"/>
      <c r="M4651" s="45"/>
      <c r="N4651" s="45"/>
      <c r="O4651" s="45"/>
      <c r="P4651" s="45"/>
      <c r="Q4651" s="45"/>
      <c r="R4651" s="45"/>
      <c r="AO4651" s="34"/>
      <c r="AP4651" s="34"/>
      <c r="AQ4651" s="34"/>
      <c r="AR4651" s="34"/>
    </row>
    <row r="4652" spans="10:44" x14ac:dyDescent="0.25">
      <c r="J4652" s="45"/>
      <c r="K4652" s="45"/>
      <c r="L4652" s="45"/>
      <c r="M4652" s="45"/>
      <c r="N4652" s="45"/>
      <c r="O4652" s="45"/>
      <c r="P4652" s="45"/>
      <c r="Q4652" s="45"/>
      <c r="R4652" s="45"/>
      <c r="AO4652" s="34"/>
      <c r="AP4652" s="34"/>
      <c r="AQ4652" s="34"/>
      <c r="AR4652" s="34"/>
    </row>
    <row r="4653" spans="10:44" x14ac:dyDescent="0.25">
      <c r="J4653" s="45"/>
      <c r="K4653" s="45"/>
      <c r="L4653" s="45"/>
      <c r="M4653" s="45"/>
      <c r="N4653" s="45"/>
      <c r="O4653" s="45"/>
      <c r="P4653" s="45"/>
      <c r="Q4653" s="45"/>
      <c r="R4653" s="45"/>
      <c r="AO4653" s="34"/>
      <c r="AP4653" s="34"/>
      <c r="AQ4653" s="34"/>
      <c r="AR4653" s="34"/>
    </row>
    <row r="4654" spans="10:44" x14ac:dyDescent="0.25">
      <c r="J4654" s="45"/>
      <c r="K4654" s="45"/>
      <c r="L4654" s="45"/>
      <c r="M4654" s="45"/>
      <c r="N4654" s="45"/>
      <c r="O4654" s="45"/>
      <c r="P4654" s="45"/>
      <c r="Q4654" s="45"/>
      <c r="R4654" s="45"/>
      <c r="AO4654" s="34"/>
      <c r="AP4654" s="34"/>
      <c r="AQ4654" s="34"/>
      <c r="AR4654" s="34"/>
    </row>
    <row r="4655" spans="10:44" x14ac:dyDescent="0.25">
      <c r="J4655" s="45"/>
      <c r="K4655" s="45"/>
      <c r="L4655" s="45"/>
      <c r="M4655" s="45"/>
      <c r="N4655" s="45"/>
      <c r="O4655" s="45"/>
      <c r="P4655" s="45"/>
      <c r="Q4655" s="45"/>
      <c r="R4655" s="45"/>
      <c r="AO4655" s="34"/>
      <c r="AP4655" s="34"/>
      <c r="AQ4655" s="34"/>
      <c r="AR4655" s="34"/>
    </row>
    <row r="4656" spans="10:44" x14ac:dyDescent="0.25">
      <c r="J4656" s="45"/>
      <c r="K4656" s="45"/>
      <c r="L4656" s="45"/>
      <c r="M4656" s="45"/>
      <c r="N4656" s="45"/>
      <c r="O4656" s="45"/>
      <c r="P4656" s="45"/>
      <c r="Q4656" s="45"/>
      <c r="R4656" s="45"/>
      <c r="AO4656" s="34"/>
      <c r="AP4656" s="34"/>
      <c r="AQ4656" s="34"/>
      <c r="AR4656" s="34"/>
    </row>
    <row r="4657" spans="10:44" x14ac:dyDescent="0.25">
      <c r="J4657" s="45"/>
      <c r="K4657" s="45"/>
      <c r="L4657" s="45"/>
      <c r="M4657" s="45"/>
      <c r="N4657" s="45"/>
      <c r="O4657" s="45"/>
      <c r="P4657" s="45"/>
      <c r="Q4657" s="45"/>
      <c r="R4657" s="45"/>
      <c r="AO4657" s="34"/>
      <c r="AP4657" s="34"/>
      <c r="AQ4657" s="34"/>
      <c r="AR4657" s="34"/>
    </row>
    <row r="4658" spans="10:44" x14ac:dyDescent="0.25">
      <c r="J4658" s="45"/>
      <c r="K4658" s="45"/>
      <c r="L4658" s="45"/>
      <c r="M4658" s="45"/>
      <c r="N4658" s="45"/>
      <c r="O4658" s="45"/>
      <c r="P4658" s="45"/>
      <c r="Q4658" s="45"/>
      <c r="R4658" s="45"/>
      <c r="AO4658" s="34"/>
      <c r="AP4658" s="34"/>
      <c r="AQ4658" s="34"/>
      <c r="AR4658" s="34"/>
    </row>
    <row r="4659" spans="10:44" x14ac:dyDescent="0.25">
      <c r="J4659" s="45"/>
      <c r="K4659" s="45"/>
      <c r="L4659" s="45"/>
      <c r="M4659" s="45"/>
      <c r="N4659" s="45"/>
      <c r="O4659" s="45"/>
      <c r="P4659" s="45"/>
      <c r="Q4659" s="45"/>
      <c r="R4659" s="45"/>
      <c r="AO4659" s="34"/>
      <c r="AP4659" s="34"/>
      <c r="AQ4659" s="34"/>
      <c r="AR4659" s="34"/>
    </row>
    <row r="4660" spans="10:44" x14ac:dyDescent="0.25">
      <c r="J4660" s="45"/>
      <c r="K4660" s="45"/>
      <c r="L4660" s="45"/>
      <c r="M4660" s="45"/>
      <c r="N4660" s="45"/>
      <c r="O4660" s="45"/>
      <c r="P4660" s="45"/>
      <c r="Q4660" s="45"/>
      <c r="R4660" s="45"/>
      <c r="AO4660" s="34"/>
      <c r="AP4660" s="34"/>
      <c r="AQ4660" s="34"/>
      <c r="AR4660" s="34"/>
    </row>
    <row r="4661" spans="10:44" x14ac:dyDescent="0.25">
      <c r="J4661" s="45"/>
      <c r="K4661" s="45"/>
      <c r="L4661" s="45"/>
      <c r="M4661" s="45"/>
      <c r="N4661" s="45"/>
      <c r="O4661" s="45"/>
      <c r="P4661" s="45"/>
      <c r="Q4661" s="45"/>
      <c r="R4661" s="45"/>
      <c r="AO4661" s="34"/>
      <c r="AP4661" s="34"/>
      <c r="AQ4661" s="34"/>
      <c r="AR4661" s="34"/>
    </row>
    <row r="4662" spans="10:44" x14ac:dyDescent="0.25">
      <c r="J4662" s="45"/>
      <c r="K4662" s="45"/>
      <c r="L4662" s="45"/>
      <c r="M4662" s="45"/>
      <c r="N4662" s="45"/>
      <c r="O4662" s="45"/>
      <c r="P4662" s="45"/>
      <c r="Q4662" s="45"/>
      <c r="R4662" s="45"/>
      <c r="AO4662" s="34"/>
      <c r="AP4662" s="34"/>
      <c r="AQ4662" s="34"/>
      <c r="AR4662" s="34"/>
    </row>
    <row r="4663" spans="10:44" x14ac:dyDescent="0.25">
      <c r="J4663" s="45"/>
      <c r="K4663" s="45"/>
      <c r="L4663" s="45"/>
      <c r="M4663" s="45"/>
      <c r="N4663" s="45"/>
      <c r="O4663" s="45"/>
      <c r="P4663" s="45"/>
      <c r="Q4663" s="45"/>
      <c r="R4663" s="45"/>
      <c r="AO4663" s="34"/>
      <c r="AP4663" s="34"/>
      <c r="AQ4663" s="34"/>
      <c r="AR4663" s="34"/>
    </row>
    <row r="4664" spans="10:44" x14ac:dyDescent="0.25">
      <c r="J4664" s="45"/>
      <c r="K4664" s="45"/>
      <c r="L4664" s="45"/>
      <c r="M4664" s="45"/>
      <c r="N4664" s="45"/>
      <c r="O4664" s="45"/>
      <c r="P4664" s="45"/>
      <c r="Q4664" s="45"/>
      <c r="R4664" s="45"/>
      <c r="AO4664" s="34"/>
      <c r="AP4664" s="34"/>
      <c r="AQ4664" s="34"/>
      <c r="AR4664" s="34"/>
    </row>
    <row r="4665" spans="10:44" x14ac:dyDescent="0.25">
      <c r="J4665" s="45"/>
      <c r="K4665" s="45"/>
      <c r="L4665" s="45"/>
      <c r="M4665" s="45"/>
      <c r="N4665" s="45"/>
      <c r="O4665" s="45"/>
      <c r="P4665" s="45"/>
      <c r="Q4665" s="45"/>
      <c r="R4665" s="45"/>
      <c r="AO4665" s="34"/>
      <c r="AP4665" s="34"/>
      <c r="AQ4665" s="34"/>
      <c r="AR4665" s="34"/>
    </row>
    <row r="4666" spans="10:44" x14ac:dyDescent="0.25">
      <c r="J4666" s="45"/>
      <c r="K4666" s="45"/>
      <c r="L4666" s="45"/>
      <c r="M4666" s="45"/>
      <c r="N4666" s="45"/>
      <c r="O4666" s="45"/>
      <c r="P4666" s="45"/>
      <c r="Q4666" s="45"/>
      <c r="R4666" s="45"/>
      <c r="AO4666" s="34"/>
      <c r="AP4666" s="34"/>
      <c r="AQ4666" s="34"/>
      <c r="AR4666" s="34"/>
    </row>
    <row r="4667" spans="10:44" x14ac:dyDescent="0.25">
      <c r="J4667" s="45"/>
      <c r="K4667" s="45"/>
      <c r="L4667" s="45"/>
      <c r="M4667" s="45"/>
      <c r="N4667" s="45"/>
      <c r="O4667" s="45"/>
      <c r="P4667" s="45"/>
      <c r="Q4667" s="45"/>
      <c r="R4667" s="45"/>
      <c r="AO4667" s="34"/>
      <c r="AP4667" s="34"/>
      <c r="AQ4667" s="34"/>
      <c r="AR4667" s="34"/>
    </row>
    <row r="4668" spans="10:44" x14ac:dyDescent="0.25">
      <c r="J4668" s="45"/>
      <c r="K4668" s="45"/>
      <c r="L4668" s="45"/>
      <c r="M4668" s="45"/>
      <c r="N4668" s="45"/>
      <c r="O4668" s="45"/>
      <c r="P4668" s="45"/>
      <c r="Q4668" s="45"/>
      <c r="R4668" s="45"/>
      <c r="AO4668" s="34"/>
      <c r="AP4668" s="34"/>
      <c r="AQ4668" s="34"/>
      <c r="AR4668" s="34"/>
    </row>
    <row r="4669" spans="10:44" x14ac:dyDescent="0.25">
      <c r="J4669" s="45"/>
      <c r="K4669" s="45"/>
      <c r="L4669" s="45"/>
      <c r="M4669" s="45"/>
      <c r="N4669" s="45"/>
      <c r="O4669" s="45"/>
      <c r="P4669" s="45"/>
      <c r="Q4669" s="45"/>
      <c r="R4669" s="45"/>
      <c r="AO4669" s="34"/>
      <c r="AP4669" s="34"/>
      <c r="AQ4669" s="34"/>
      <c r="AR4669" s="34"/>
    </row>
    <row r="4670" spans="10:44" x14ac:dyDescent="0.25">
      <c r="J4670" s="45"/>
      <c r="K4670" s="45"/>
      <c r="L4670" s="45"/>
      <c r="M4670" s="45"/>
      <c r="N4670" s="45"/>
      <c r="O4670" s="45"/>
      <c r="P4670" s="45"/>
      <c r="Q4670" s="45"/>
      <c r="R4670" s="45"/>
      <c r="AO4670" s="34"/>
      <c r="AP4670" s="34"/>
      <c r="AQ4670" s="34"/>
      <c r="AR4670" s="34"/>
    </row>
    <row r="4671" spans="10:44" x14ac:dyDescent="0.25">
      <c r="J4671" s="45"/>
      <c r="K4671" s="45"/>
      <c r="L4671" s="45"/>
      <c r="M4671" s="45"/>
      <c r="N4671" s="45"/>
      <c r="O4671" s="45"/>
      <c r="P4671" s="45"/>
      <c r="Q4671" s="45"/>
      <c r="R4671" s="45"/>
      <c r="AO4671" s="34"/>
      <c r="AP4671" s="34"/>
      <c r="AQ4671" s="34"/>
      <c r="AR4671" s="34"/>
    </row>
    <row r="4672" spans="10:44" x14ac:dyDescent="0.25">
      <c r="J4672" s="45"/>
      <c r="K4672" s="45"/>
      <c r="L4672" s="45"/>
      <c r="M4672" s="45"/>
      <c r="N4672" s="45"/>
      <c r="O4672" s="45"/>
      <c r="P4672" s="45"/>
      <c r="Q4672" s="45"/>
      <c r="R4672" s="45"/>
      <c r="AO4672" s="34"/>
      <c r="AP4672" s="34"/>
      <c r="AQ4672" s="34"/>
      <c r="AR4672" s="34"/>
    </row>
    <row r="4673" spans="10:44" x14ac:dyDescent="0.25">
      <c r="J4673" s="45"/>
      <c r="K4673" s="45"/>
      <c r="L4673" s="45"/>
      <c r="M4673" s="45"/>
      <c r="N4673" s="45"/>
      <c r="O4673" s="45"/>
      <c r="P4673" s="45"/>
      <c r="Q4673" s="45"/>
      <c r="R4673" s="45"/>
      <c r="AO4673" s="34"/>
      <c r="AP4673" s="34"/>
      <c r="AQ4673" s="34"/>
      <c r="AR4673" s="34"/>
    </row>
    <row r="4674" spans="10:44" x14ac:dyDescent="0.25">
      <c r="J4674" s="45"/>
      <c r="K4674" s="45"/>
      <c r="L4674" s="45"/>
      <c r="M4674" s="45"/>
      <c r="N4674" s="45"/>
      <c r="O4674" s="45"/>
      <c r="P4674" s="45"/>
      <c r="Q4674" s="45"/>
      <c r="R4674" s="45"/>
      <c r="AO4674" s="34"/>
      <c r="AP4674" s="34"/>
      <c r="AQ4674" s="34"/>
      <c r="AR4674" s="34"/>
    </row>
    <row r="4675" spans="10:44" x14ac:dyDescent="0.25">
      <c r="J4675" s="45"/>
      <c r="K4675" s="45"/>
      <c r="L4675" s="45"/>
      <c r="M4675" s="45"/>
      <c r="N4675" s="45"/>
      <c r="O4675" s="45"/>
      <c r="P4675" s="45"/>
      <c r="Q4675" s="45"/>
      <c r="R4675" s="45"/>
      <c r="AO4675" s="34"/>
      <c r="AP4675" s="34"/>
      <c r="AQ4675" s="34"/>
      <c r="AR4675" s="34"/>
    </row>
    <row r="4676" spans="10:44" x14ac:dyDescent="0.25">
      <c r="J4676" s="45"/>
      <c r="K4676" s="45"/>
      <c r="L4676" s="45"/>
      <c r="M4676" s="45"/>
      <c r="N4676" s="45"/>
      <c r="O4676" s="45"/>
      <c r="P4676" s="45"/>
      <c r="Q4676" s="45"/>
      <c r="R4676" s="45"/>
      <c r="AO4676" s="34"/>
      <c r="AP4676" s="34"/>
      <c r="AQ4676" s="34"/>
      <c r="AR4676" s="34"/>
    </row>
    <row r="4677" spans="10:44" x14ac:dyDescent="0.25">
      <c r="J4677" s="45"/>
      <c r="K4677" s="45"/>
      <c r="L4677" s="45"/>
      <c r="M4677" s="45"/>
      <c r="N4677" s="45"/>
      <c r="O4677" s="45"/>
      <c r="P4677" s="45"/>
      <c r="Q4677" s="45"/>
      <c r="R4677" s="45"/>
      <c r="AO4677" s="34"/>
      <c r="AP4677" s="34"/>
      <c r="AQ4677" s="34"/>
      <c r="AR4677" s="34"/>
    </row>
    <row r="4678" spans="10:44" x14ac:dyDescent="0.25">
      <c r="J4678" s="45"/>
      <c r="K4678" s="45"/>
      <c r="L4678" s="45"/>
      <c r="M4678" s="45"/>
      <c r="N4678" s="45"/>
      <c r="O4678" s="45"/>
      <c r="P4678" s="45"/>
      <c r="Q4678" s="45"/>
      <c r="R4678" s="45"/>
      <c r="AO4678" s="34"/>
      <c r="AP4678" s="34"/>
      <c r="AQ4678" s="34"/>
      <c r="AR4678" s="34"/>
    </row>
    <row r="4679" spans="10:44" x14ac:dyDescent="0.25">
      <c r="J4679" s="45"/>
      <c r="K4679" s="45"/>
      <c r="L4679" s="45"/>
      <c r="M4679" s="45"/>
      <c r="N4679" s="45"/>
      <c r="O4679" s="45"/>
      <c r="P4679" s="45"/>
      <c r="Q4679" s="45"/>
      <c r="R4679" s="45"/>
      <c r="AO4679" s="34"/>
      <c r="AP4679" s="34"/>
      <c r="AQ4679" s="34"/>
      <c r="AR4679" s="34"/>
    </row>
    <row r="4680" spans="10:44" x14ac:dyDescent="0.25">
      <c r="J4680" s="45"/>
      <c r="K4680" s="45"/>
      <c r="L4680" s="45"/>
      <c r="M4680" s="45"/>
      <c r="N4680" s="45"/>
      <c r="O4680" s="45"/>
      <c r="P4680" s="45"/>
      <c r="Q4680" s="45"/>
      <c r="R4680" s="45"/>
      <c r="AO4680" s="34"/>
      <c r="AP4680" s="34"/>
      <c r="AQ4680" s="34"/>
      <c r="AR4680" s="34"/>
    </row>
    <row r="4681" spans="10:44" x14ac:dyDescent="0.25">
      <c r="J4681" s="45"/>
      <c r="K4681" s="45"/>
      <c r="L4681" s="45"/>
      <c r="M4681" s="45"/>
      <c r="N4681" s="45"/>
      <c r="O4681" s="45"/>
      <c r="P4681" s="45"/>
      <c r="Q4681" s="45"/>
      <c r="R4681" s="45"/>
      <c r="AO4681" s="34"/>
      <c r="AP4681" s="34"/>
      <c r="AQ4681" s="34"/>
      <c r="AR4681" s="34"/>
    </row>
    <row r="4682" spans="10:44" x14ac:dyDescent="0.25">
      <c r="J4682" s="45"/>
      <c r="K4682" s="45"/>
      <c r="L4682" s="45"/>
      <c r="M4682" s="45"/>
      <c r="N4682" s="45"/>
      <c r="O4682" s="45"/>
      <c r="P4682" s="45"/>
      <c r="Q4682" s="45"/>
      <c r="R4682" s="45"/>
      <c r="AO4682" s="34"/>
      <c r="AP4682" s="34"/>
      <c r="AQ4682" s="34"/>
      <c r="AR4682" s="34"/>
    </row>
    <row r="4683" spans="10:44" x14ac:dyDescent="0.25">
      <c r="J4683" s="45"/>
      <c r="K4683" s="45"/>
      <c r="L4683" s="45"/>
      <c r="M4683" s="45"/>
      <c r="N4683" s="45"/>
      <c r="O4683" s="45"/>
      <c r="P4683" s="45"/>
      <c r="Q4683" s="45"/>
      <c r="R4683" s="45"/>
      <c r="AO4683" s="34"/>
      <c r="AP4683" s="34"/>
      <c r="AQ4683" s="34"/>
      <c r="AR4683" s="34"/>
    </row>
    <row r="4684" spans="10:44" x14ac:dyDescent="0.25">
      <c r="J4684" s="45"/>
      <c r="K4684" s="45"/>
      <c r="L4684" s="45"/>
      <c r="M4684" s="45"/>
      <c r="N4684" s="45"/>
      <c r="O4684" s="45"/>
      <c r="P4684" s="45"/>
      <c r="Q4684" s="45"/>
      <c r="R4684" s="45"/>
      <c r="AO4684" s="34"/>
      <c r="AP4684" s="34"/>
      <c r="AQ4684" s="34"/>
      <c r="AR4684" s="34"/>
    </row>
    <row r="4685" spans="10:44" x14ac:dyDescent="0.25">
      <c r="J4685" s="45"/>
      <c r="K4685" s="45"/>
      <c r="L4685" s="45"/>
      <c r="M4685" s="45"/>
      <c r="N4685" s="45"/>
      <c r="O4685" s="45"/>
      <c r="P4685" s="45"/>
      <c r="Q4685" s="45"/>
      <c r="R4685" s="45"/>
      <c r="AO4685" s="34"/>
      <c r="AP4685" s="34"/>
      <c r="AQ4685" s="34"/>
      <c r="AR4685" s="34"/>
    </row>
    <row r="4686" spans="10:44" x14ac:dyDescent="0.25">
      <c r="J4686" s="45"/>
      <c r="K4686" s="45"/>
      <c r="L4686" s="45"/>
      <c r="M4686" s="45"/>
      <c r="N4686" s="45"/>
      <c r="O4686" s="45"/>
      <c r="P4686" s="45"/>
      <c r="Q4686" s="45"/>
      <c r="R4686" s="45"/>
      <c r="AO4686" s="34"/>
      <c r="AP4686" s="34"/>
      <c r="AQ4686" s="34"/>
      <c r="AR4686" s="34"/>
    </row>
    <row r="4687" spans="10:44" x14ac:dyDescent="0.25">
      <c r="J4687" s="45"/>
      <c r="K4687" s="45"/>
      <c r="L4687" s="45"/>
      <c r="M4687" s="45"/>
      <c r="N4687" s="45"/>
      <c r="O4687" s="45"/>
      <c r="P4687" s="45"/>
      <c r="Q4687" s="45"/>
      <c r="R4687" s="45"/>
      <c r="AO4687" s="34"/>
      <c r="AP4687" s="34"/>
      <c r="AQ4687" s="34"/>
      <c r="AR4687" s="34"/>
    </row>
    <row r="4688" spans="10:44" x14ac:dyDescent="0.25">
      <c r="J4688" s="45"/>
      <c r="K4688" s="45"/>
      <c r="L4688" s="45"/>
      <c r="M4688" s="45"/>
      <c r="N4688" s="45"/>
      <c r="O4688" s="45"/>
      <c r="P4688" s="45"/>
      <c r="Q4688" s="45"/>
      <c r="R4688" s="45"/>
      <c r="AO4688" s="34"/>
      <c r="AP4688" s="34"/>
      <c r="AQ4688" s="34"/>
      <c r="AR4688" s="34"/>
    </row>
    <row r="4689" spans="10:44" x14ac:dyDescent="0.25">
      <c r="J4689" s="45"/>
      <c r="K4689" s="45"/>
      <c r="L4689" s="45"/>
      <c r="M4689" s="45"/>
      <c r="N4689" s="45"/>
      <c r="O4689" s="45"/>
      <c r="P4689" s="45"/>
      <c r="Q4689" s="45"/>
      <c r="R4689" s="45"/>
      <c r="AO4689" s="34"/>
      <c r="AP4689" s="34"/>
      <c r="AQ4689" s="34"/>
      <c r="AR4689" s="34"/>
    </row>
    <row r="4690" spans="10:44" x14ac:dyDescent="0.25">
      <c r="J4690" s="45"/>
      <c r="K4690" s="45"/>
      <c r="L4690" s="45"/>
      <c r="M4690" s="45"/>
      <c r="N4690" s="45"/>
      <c r="O4690" s="45"/>
      <c r="P4690" s="45"/>
      <c r="Q4690" s="45"/>
      <c r="R4690" s="45"/>
      <c r="AO4690" s="34"/>
      <c r="AP4690" s="34"/>
      <c r="AQ4690" s="34"/>
      <c r="AR4690" s="34"/>
    </row>
    <row r="4691" spans="10:44" x14ac:dyDescent="0.25">
      <c r="J4691" s="45"/>
      <c r="K4691" s="45"/>
      <c r="L4691" s="45"/>
      <c r="M4691" s="45"/>
      <c r="N4691" s="45"/>
      <c r="O4691" s="45"/>
      <c r="P4691" s="45"/>
      <c r="Q4691" s="45"/>
      <c r="R4691" s="45"/>
      <c r="AO4691" s="34"/>
      <c r="AP4691" s="34"/>
      <c r="AQ4691" s="34"/>
      <c r="AR4691" s="34"/>
    </row>
    <row r="4692" spans="10:44" x14ac:dyDescent="0.25">
      <c r="J4692" s="45"/>
      <c r="K4692" s="45"/>
      <c r="L4692" s="45"/>
      <c r="M4692" s="45"/>
      <c r="N4692" s="45"/>
      <c r="O4692" s="45"/>
      <c r="P4692" s="45"/>
      <c r="Q4692" s="45"/>
      <c r="R4692" s="45"/>
      <c r="AO4692" s="34"/>
      <c r="AP4692" s="34"/>
      <c r="AQ4692" s="34"/>
      <c r="AR4692" s="34"/>
    </row>
    <row r="4693" spans="10:44" x14ac:dyDescent="0.25">
      <c r="J4693" s="45"/>
      <c r="K4693" s="45"/>
      <c r="L4693" s="45"/>
      <c r="M4693" s="45"/>
      <c r="N4693" s="45"/>
      <c r="O4693" s="45"/>
      <c r="P4693" s="45"/>
      <c r="Q4693" s="45"/>
      <c r="R4693" s="45"/>
      <c r="AO4693" s="34"/>
      <c r="AP4693" s="34"/>
      <c r="AQ4693" s="34"/>
      <c r="AR4693" s="34"/>
    </row>
    <row r="4694" spans="10:44" x14ac:dyDescent="0.25">
      <c r="J4694" s="45"/>
      <c r="K4694" s="45"/>
      <c r="L4694" s="45"/>
      <c r="M4694" s="45"/>
      <c r="N4694" s="45"/>
      <c r="O4694" s="45"/>
      <c r="P4694" s="45"/>
      <c r="Q4694" s="45"/>
      <c r="R4694" s="45"/>
      <c r="AO4694" s="34"/>
      <c r="AP4694" s="34"/>
      <c r="AQ4694" s="34"/>
      <c r="AR4694" s="34"/>
    </row>
    <row r="4695" spans="10:44" x14ac:dyDescent="0.25">
      <c r="J4695" s="45"/>
      <c r="K4695" s="45"/>
      <c r="L4695" s="45"/>
      <c r="M4695" s="45"/>
      <c r="N4695" s="45"/>
      <c r="O4695" s="45"/>
      <c r="P4695" s="45"/>
      <c r="Q4695" s="45"/>
      <c r="R4695" s="45"/>
      <c r="AO4695" s="34"/>
      <c r="AP4695" s="34"/>
      <c r="AQ4695" s="34"/>
      <c r="AR4695" s="34"/>
    </row>
    <row r="4696" spans="10:44" x14ac:dyDescent="0.25">
      <c r="J4696" s="45"/>
      <c r="K4696" s="45"/>
      <c r="L4696" s="45"/>
      <c r="M4696" s="45"/>
      <c r="N4696" s="45"/>
      <c r="O4696" s="45"/>
      <c r="P4696" s="45"/>
      <c r="Q4696" s="45"/>
      <c r="R4696" s="45"/>
      <c r="AO4696" s="34"/>
      <c r="AP4696" s="34"/>
      <c r="AQ4696" s="34"/>
      <c r="AR4696" s="34"/>
    </row>
    <row r="4697" spans="10:44" x14ac:dyDescent="0.25">
      <c r="J4697" s="45"/>
      <c r="K4697" s="45"/>
      <c r="L4697" s="45"/>
      <c r="M4697" s="45"/>
      <c r="N4697" s="45"/>
      <c r="O4697" s="45"/>
      <c r="P4697" s="45"/>
      <c r="Q4697" s="45"/>
      <c r="R4697" s="45"/>
      <c r="AO4697" s="34"/>
      <c r="AP4697" s="34"/>
      <c r="AQ4697" s="34"/>
      <c r="AR4697" s="34"/>
    </row>
    <row r="4698" spans="10:44" x14ac:dyDescent="0.25">
      <c r="J4698" s="45"/>
      <c r="K4698" s="45"/>
      <c r="L4698" s="45"/>
      <c r="M4698" s="45"/>
      <c r="N4698" s="45"/>
      <c r="O4698" s="45"/>
      <c r="P4698" s="45"/>
      <c r="Q4698" s="45"/>
      <c r="R4698" s="45"/>
      <c r="AO4698" s="34"/>
      <c r="AP4698" s="34"/>
      <c r="AQ4698" s="34"/>
      <c r="AR4698" s="34"/>
    </row>
    <row r="4699" spans="10:44" x14ac:dyDescent="0.25">
      <c r="J4699" s="45"/>
      <c r="K4699" s="45"/>
      <c r="L4699" s="45"/>
      <c r="M4699" s="45"/>
      <c r="N4699" s="45"/>
      <c r="O4699" s="45"/>
      <c r="P4699" s="45"/>
      <c r="Q4699" s="45"/>
      <c r="R4699" s="45"/>
      <c r="AO4699" s="34"/>
      <c r="AP4699" s="34"/>
      <c r="AQ4699" s="34"/>
      <c r="AR4699" s="34"/>
    </row>
    <row r="4700" spans="10:44" x14ac:dyDescent="0.25">
      <c r="J4700" s="45"/>
      <c r="K4700" s="45"/>
      <c r="L4700" s="45"/>
      <c r="M4700" s="45"/>
      <c r="N4700" s="45"/>
      <c r="O4700" s="45"/>
      <c r="P4700" s="45"/>
      <c r="Q4700" s="45"/>
      <c r="R4700" s="45"/>
      <c r="AO4700" s="34"/>
      <c r="AP4700" s="34"/>
      <c r="AQ4700" s="34"/>
      <c r="AR4700" s="34"/>
    </row>
    <row r="4701" spans="10:44" x14ac:dyDescent="0.25">
      <c r="J4701" s="45"/>
      <c r="K4701" s="45"/>
      <c r="L4701" s="45"/>
      <c r="M4701" s="45"/>
      <c r="N4701" s="45"/>
      <c r="O4701" s="45"/>
      <c r="P4701" s="45"/>
      <c r="Q4701" s="45"/>
      <c r="R4701" s="45"/>
      <c r="AO4701" s="34"/>
      <c r="AP4701" s="34"/>
      <c r="AQ4701" s="34"/>
      <c r="AR4701" s="34"/>
    </row>
    <row r="4702" spans="10:44" x14ac:dyDescent="0.25">
      <c r="J4702" s="45"/>
      <c r="K4702" s="45"/>
      <c r="L4702" s="45"/>
      <c r="M4702" s="45"/>
      <c r="N4702" s="45"/>
      <c r="O4702" s="45"/>
      <c r="P4702" s="45"/>
      <c r="Q4702" s="45"/>
      <c r="R4702" s="45"/>
      <c r="AO4702" s="34"/>
      <c r="AP4702" s="34"/>
      <c r="AQ4702" s="34"/>
      <c r="AR4702" s="34"/>
    </row>
    <row r="4703" spans="10:44" x14ac:dyDescent="0.25">
      <c r="J4703" s="45"/>
      <c r="K4703" s="45"/>
      <c r="L4703" s="45"/>
      <c r="M4703" s="45"/>
      <c r="N4703" s="45"/>
      <c r="O4703" s="45"/>
      <c r="P4703" s="45"/>
      <c r="Q4703" s="45"/>
      <c r="R4703" s="45"/>
      <c r="AO4703" s="34"/>
      <c r="AP4703" s="34"/>
      <c r="AQ4703" s="34"/>
      <c r="AR4703" s="34"/>
    </row>
    <row r="4704" spans="10:44" x14ac:dyDescent="0.25">
      <c r="J4704" s="45"/>
      <c r="K4704" s="45"/>
      <c r="L4704" s="45"/>
      <c r="M4704" s="45"/>
      <c r="N4704" s="45"/>
      <c r="O4704" s="45"/>
      <c r="P4704" s="45"/>
      <c r="Q4704" s="45"/>
      <c r="R4704" s="45"/>
      <c r="AO4704" s="34"/>
      <c r="AP4704" s="34"/>
      <c r="AQ4704" s="34"/>
      <c r="AR4704" s="34"/>
    </row>
    <row r="4705" spans="10:44" x14ac:dyDescent="0.25">
      <c r="J4705" s="45"/>
      <c r="K4705" s="45"/>
      <c r="L4705" s="45"/>
      <c r="M4705" s="45"/>
      <c r="N4705" s="45"/>
      <c r="O4705" s="45"/>
      <c r="P4705" s="45"/>
      <c r="Q4705" s="45"/>
      <c r="R4705" s="45"/>
      <c r="AO4705" s="34"/>
      <c r="AP4705" s="34"/>
      <c r="AQ4705" s="34"/>
      <c r="AR4705" s="34"/>
    </row>
    <row r="4706" spans="10:44" x14ac:dyDescent="0.25">
      <c r="J4706" s="45"/>
      <c r="K4706" s="45"/>
      <c r="L4706" s="45"/>
      <c r="M4706" s="45"/>
      <c r="N4706" s="45"/>
      <c r="O4706" s="45"/>
      <c r="P4706" s="45"/>
      <c r="Q4706" s="45"/>
      <c r="R4706" s="45"/>
      <c r="AO4706" s="34"/>
      <c r="AP4706" s="34"/>
      <c r="AQ4706" s="34"/>
      <c r="AR4706" s="34"/>
    </row>
    <row r="4707" spans="10:44" x14ac:dyDescent="0.25">
      <c r="J4707" s="45"/>
      <c r="K4707" s="45"/>
      <c r="L4707" s="45"/>
      <c r="M4707" s="45"/>
      <c r="N4707" s="45"/>
      <c r="O4707" s="45"/>
      <c r="P4707" s="45"/>
      <c r="Q4707" s="45"/>
      <c r="R4707" s="45"/>
      <c r="AO4707" s="34"/>
      <c r="AP4707" s="34"/>
      <c r="AQ4707" s="34"/>
      <c r="AR4707" s="34"/>
    </row>
    <row r="4708" spans="10:44" x14ac:dyDescent="0.25">
      <c r="J4708" s="45"/>
      <c r="K4708" s="45"/>
      <c r="L4708" s="45"/>
      <c r="M4708" s="45"/>
      <c r="N4708" s="45"/>
      <c r="O4708" s="45"/>
      <c r="P4708" s="45"/>
      <c r="Q4708" s="45"/>
      <c r="R4708" s="45"/>
      <c r="AO4708" s="34"/>
      <c r="AP4708" s="34"/>
      <c r="AQ4708" s="34"/>
      <c r="AR4708" s="34"/>
    </row>
    <row r="4709" spans="10:44" x14ac:dyDescent="0.25">
      <c r="J4709" s="45"/>
      <c r="K4709" s="45"/>
      <c r="L4709" s="45"/>
      <c r="M4709" s="45"/>
      <c r="N4709" s="45"/>
      <c r="O4709" s="45"/>
      <c r="P4709" s="45"/>
      <c r="Q4709" s="45"/>
      <c r="R4709" s="45"/>
      <c r="AO4709" s="34"/>
      <c r="AP4709" s="34"/>
      <c r="AQ4709" s="34"/>
      <c r="AR4709" s="34"/>
    </row>
    <row r="4710" spans="10:44" x14ac:dyDescent="0.25">
      <c r="J4710" s="45"/>
      <c r="K4710" s="45"/>
      <c r="L4710" s="45"/>
      <c r="M4710" s="45"/>
      <c r="N4710" s="45"/>
      <c r="O4710" s="45"/>
      <c r="P4710" s="45"/>
      <c r="Q4710" s="45"/>
      <c r="R4710" s="45"/>
      <c r="AO4710" s="34"/>
      <c r="AP4710" s="34"/>
      <c r="AQ4710" s="34"/>
      <c r="AR4710" s="34"/>
    </row>
    <row r="4711" spans="10:44" x14ac:dyDescent="0.25">
      <c r="J4711" s="45"/>
      <c r="K4711" s="45"/>
      <c r="L4711" s="45"/>
      <c r="M4711" s="45"/>
      <c r="N4711" s="45"/>
      <c r="O4711" s="45"/>
      <c r="P4711" s="45"/>
      <c r="Q4711" s="45"/>
      <c r="R4711" s="45"/>
      <c r="AO4711" s="34"/>
      <c r="AP4711" s="34"/>
      <c r="AQ4711" s="34"/>
      <c r="AR4711" s="34"/>
    </row>
    <row r="4712" spans="10:44" x14ac:dyDescent="0.25">
      <c r="J4712" s="45"/>
      <c r="K4712" s="45"/>
      <c r="L4712" s="45"/>
      <c r="M4712" s="45"/>
      <c r="N4712" s="45"/>
      <c r="O4712" s="45"/>
      <c r="P4712" s="45"/>
      <c r="Q4712" s="45"/>
      <c r="R4712" s="45"/>
      <c r="AO4712" s="34"/>
      <c r="AP4712" s="34"/>
      <c r="AQ4712" s="34"/>
      <c r="AR4712" s="34"/>
    </row>
    <row r="4713" spans="10:44" x14ac:dyDescent="0.25">
      <c r="J4713" s="45"/>
      <c r="K4713" s="45"/>
      <c r="L4713" s="45"/>
      <c r="M4713" s="45"/>
      <c r="N4713" s="45"/>
      <c r="O4713" s="45"/>
      <c r="P4713" s="45"/>
      <c r="Q4713" s="45"/>
      <c r="R4713" s="45"/>
      <c r="AO4713" s="34"/>
      <c r="AP4713" s="34"/>
      <c r="AQ4713" s="34"/>
      <c r="AR4713" s="34"/>
    </row>
    <row r="4714" spans="10:44" x14ac:dyDescent="0.25">
      <c r="J4714" s="45"/>
      <c r="K4714" s="45"/>
      <c r="L4714" s="45"/>
      <c r="M4714" s="45"/>
      <c r="N4714" s="45"/>
      <c r="O4714" s="45"/>
      <c r="P4714" s="45"/>
      <c r="Q4714" s="45"/>
      <c r="R4714" s="45"/>
      <c r="AO4714" s="34"/>
      <c r="AP4714" s="34"/>
      <c r="AQ4714" s="34"/>
      <c r="AR4714" s="34"/>
    </row>
    <row r="4715" spans="10:44" x14ac:dyDescent="0.25">
      <c r="J4715" s="45"/>
      <c r="K4715" s="45"/>
      <c r="L4715" s="45"/>
      <c r="M4715" s="45"/>
      <c r="N4715" s="45"/>
      <c r="O4715" s="45"/>
      <c r="P4715" s="45"/>
      <c r="Q4715" s="45"/>
      <c r="R4715" s="45"/>
      <c r="AO4715" s="34"/>
      <c r="AP4715" s="34"/>
      <c r="AQ4715" s="34"/>
      <c r="AR4715" s="34"/>
    </row>
    <row r="4716" spans="10:44" x14ac:dyDescent="0.25">
      <c r="J4716" s="45"/>
      <c r="K4716" s="45"/>
      <c r="L4716" s="45"/>
      <c r="M4716" s="45"/>
      <c r="N4716" s="45"/>
      <c r="O4716" s="45"/>
      <c r="P4716" s="45"/>
      <c r="Q4716" s="45"/>
      <c r="R4716" s="45"/>
      <c r="AO4716" s="34"/>
      <c r="AP4716" s="34"/>
      <c r="AQ4716" s="34"/>
      <c r="AR4716" s="34"/>
    </row>
    <row r="4717" spans="10:44" x14ac:dyDescent="0.25">
      <c r="J4717" s="45"/>
      <c r="K4717" s="45"/>
      <c r="L4717" s="45"/>
      <c r="M4717" s="45"/>
      <c r="N4717" s="45"/>
      <c r="O4717" s="45"/>
      <c r="P4717" s="45"/>
      <c r="Q4717" s="45"/>
      <c r="R4717" s="45"/>
      <c r="AO4717" s="34"/>
      <c r="AP4717" s="34"/>
      <c r="AQ4717" s="34"/>
      <c r="AR4717" s="34"/>
    </row>
    <row r="4718" spans="10:44" x14ac:dyDescent="0.25">
      <c r="J4718" s="45"/>
      <c r="K4718" s="45"/>
      <c r="L4718" s="45"/>
      <c r="M4718" s="45"/>
      <c r="N4718" s="45"/>
      <c r="O4718" s="45"/>
      <c r="P4718" s="45"/>
      <c r="Q4718" s="45"/>
      <c r="R4718" s="45"/>
      <c r="AO4718" s="34"/>
      <c r="AP4718" s="34"/>
      <c r="AQ4718" s="34"/>
      <c r="AR4718" s="34"/>
    </row>
    <row r="4719" spans="10:44" x14ac:dyDescent="0.25">
      <c r="J4719" s="45"/>
      <c r="K4719" s="45"/>
      <c r="L4719" s="45"/>
      <c r="M4719" s="45"/>
      <c r="N4719" s="45"/>
      <c r="O4719" s="45"/>
      <c r="P4719" s="45"/>
      <c r="Q4719" s="45"/>
      <c r="R4719" s="45"/>
      <c r="AO4719" s="34"/>
      <c r="AP4719" s="34"/>
      <c r="AQ4719" s="34"/>
      <c r="AR4719" s="34"/>
    </row>
    <row r="4720" spans="10:44" x14ac:dyDescent="0.25">
      <c r="J4720" s="45"/>
      <c r="K4720" s="45"/>
      <c r="L4720" s="45"/>
      <c r="M4720" s="45"/>
      <c r="N4720" s="45"/>
      <c r="O4720" s="45"/>
      <c r="P4720" s="45"/>
      <c r="Q4720" s="45"/>
      <c r="R4720" s="45"/>
      <c r="AO4720" s="34"/>
      <c r="AP4720" s="34"/>
      <c r="AQ4720" s="34"/>
      <c r="AR4720" s="34"/>
    </row>
    <row r="4721" spans="10:44" x14ac:dyDescent="0.25">
      <c r="J4721" s="45"/>
      <c r="K4721" s="45"/>
      <c r="L4721" s="45"/>
      <c r="M4721" s="45"/>
      <c r="N4721" s="45"/>
      <c r="O4721" s="45"/>
      <c r="P4721" s="45"/>
      <c r="Q4721" s="45"/>
      <c r="R4721" s="45"/>
      <c r="AO4721" s="34"/>
      <c r="AP4721" s="34"/>
      <c r="AQ4721" s="34"/>
      <c r="AR4721" s="34"/>
    </row>
    <row r="4722" spans="10:44" x14ac:dyDescent="0.25">
      <c r="J4722" s="45"/>
      <c r="K4722" s="45"/>
      <c r="L4722" s="45"/>
      <c r="M4722" s="45"/>
      <c r="N4722" s="45"/>
      <c r="O4722" s="45"/>
      <c r="P4722" s="45"/>
      <c r="Q4722" s="45"/>
      <c r="R4722" s="45"/>
      <c r="AO4722" s="34"/>
      <c r="AP4722" s="34"/>
      <c r="AQ4722" s="34"/>
      <c r="AR4722" s="34"/>
    </row>
    <row r="4723" spans="10:44" x14ac:dyDescent="0.25">
      <c r="J4723" s="45"/>
      <c r="K4723" s="45"/>
      <c r="L4723" s="45"/>
      <c r="M4723" s="45"/>
      <c r="N4723" s="45"/>
      <c r="O4723" s="45"/>
      <c r="P4723" s="45"/>
      <c r="Q4723" s="45"/>
      <c r="R4723" s="45"/>
      <c r="AO4723" s="34"/>
      <c r="AP4723" s="34"/>
      <c r="AQ4723" s="34"/>
      <c r="AR4723" s="34"/>
    </row>
    <row r="4724" spans="10:44" x14ac:dyDescent="0.25">
      <c r="J4724" s="45"/>
      <c r="K4724" s="45"/>
      <c r="L4724" s="45"/>
      <c r="M4724" s="45"/>
      <c r="N4724" s="45"/>
      <c r="O4724" s="45"/>
      <c r="P4724" s="45"/>
      <c r="Q4724" s="45"/>
      <c r="R4724" s="45"/>
      <c r="AO4724" s="34"/>
      <c r="AP4724" s="34"/>
      <c r="AQ4724" s="34"/>
      <c r="AR4724" s="34"/>
    </row>
    <row r="4725" spans="10:44" x14ac:dyDescent="0.25">
      <c r="J4725" s="45"/>
      <c r="K4725" s="45"/>
      <c r="L4725" s="45"/>
      <c r="M4725" s="45"/>
      <c r="N4725" s="45"/>
      <c r="O4725" s="45"/>
      <c r="P4725" s="45"/>
      <c r="Q4725" s="45"/>
      <c r="R4725" s="45"/>
      <c r="AO4725" s="34"/>
      <c r="AP4725" s="34"/>
      <c r="AQ4725" s="34"/>
      <c r="AR4725" s="34"/>
    </row>
    <row r="4726" spans="10:44" x14ac:dyDescent="0.25">
      <c r="J4726" s="45"/>
      <c r="K4726" s="45"/>
      <c r="L4726" s="45"/>
      <c r="M4726" s="45"/>
      <c r="N4726" s="45"/>
      <c r="O4726" s="45"/>
      <c r="P4726" s="45"/>
      <c r="Q4726" s="45"/>
      <c r="R4726" s="45"/>
      <c r="AO4726" s="34"/>
      <c r="AP4726" s="34"/>
      <c r="AQ4726" s="34"/>
      <c r="AR4726" s="34"/>
    </row>
    <row r="4727" spans="10:44" x14ac:dyDescent="0.25">
      <c r="J4727" s="45"/>
      <c r="K4727" s="45"/>
      <c r="L4727" s="45"/>
      <c r="M4727" s="45"/>
      <c r="N4727" s="45"/>
      <c r="O4727" s="45"/>
      <c r="P4727" s="45"/>
      <c r="Q4727" s="45"/>
      <c r="R4727" s="45"/>
      <c r="AO4727" s="34"/>
      <c r="AP4727" s="34"/>
      <c r="AQ4727" s="34"/>
      <c r="AR4727" s="34"/>
    </row>
    <row r="4728" spans="10:44" x14ac:dyDescent="0.25">
      <c r="J4728" s="45"/>
      <c r="K4728" s="45"/>
      <c r="L4728" s="45"/>
      <c r="M4728" s="45"/>
      <c r="N4728" s="45"/>
      <c r="O4728" s="45"/>
      <c r="P4728" s="45"/>
      <c r="Q4728" s="45"/>
      <c r="R4728" s="45"/>
      <c r="AO4728" s="34"/>
      <c r="AP4728" s="34"/>
      <c r="AQ4728" s="34"/>
      <c r="AR4728" s="34"/>
    </row>
    <row r="4729" spans="10:44" x14ac:dyDescent="0.25">
      <c r="J4729" s="45"/>
      <c r="K4729" s="45"/>
      <c r="L4729" s="45"/>
      <c r="M4729" s="45"/>
      <c r="N4729" s="45"/>
      <c r="O4729" s="45"/>
      <c r="P4729" s="45"/>
      <c r="Q4729" s="45"/>
      <c r="R4729" s="45"/>
      <c r="AO4729" s="34"/>
      <c r="AP4729" s="34"/>
      <c r="AQ4729" s="34"/>
      <c r="AR4729" s="34"/>
    </row>
    <row r="4730" spans="10:44" x14ac:dyDescent="0.25">
      <c r="J4730" s="45"/>
      <c r="K4730" s="45"/>
      <c r="L4730" s="45"/>
      <c r="M4730" s="45"/>
      <c r="N4730" s="45"/>
      <c r="O4730" s="45"/>
      <c r="P4730" s="45"/>
      <c r="Q4730" s="45"/>
      <c r="R4730" s="45"/>
      <c r="AO4730" s="34"/>
      <c r="AP4730" s="34"/>
      <c r="AQ4730" s="34"/>
      <c r="AR4730" s="34"/>
    </row>
    <row r="4731" spans="10:44" x14ac:dyDescent="0.25">
      <c r="J4731" s="45"/>
      <c r="K4731" s="45"/>
      <c r="L4731" s="45"/>
      <c r="M4731" s="45"/>
      <c r="N4731" s="45"/>
      <c r="O4731" s="45"/>
      <c r="P4731" s="45"/>
      <c r="Q4731" s="45"/>
      <c r="R4731" s="45"/>
      <c r="AO4731" s="34"/>
      <c r="AP4731" s="34"/>
      <c r="AQ4731" s="34"/>
      <c r="AR4731" s="34"/>
    </row>
    <row r="4732" spans="10:44" x14ac:dyDescent="0.25">
      <c r="J4732" s="45"/>
      <c r="K4732" s="45"/>
      <c r="L4732" s="45"/>
      <c r="M4732" s="45"/>
      <c r="N4732" s="45"/>
      <c r="O4732" s="45"/>
      <c r="P4732" s="45"/>
      <c r="Q4732" s="45"/>
      <c r="R4732" s="45"/>
      <c r="AO4732" s="34"/>
      <c r="AP4732" s="34"/>
      <c r="AQ4732" s="34"/>
      <c r="AR4732" s="34"/>
    </row>
    <row r="4733" spans="10:44" x14ac:dyDescent="0.25">
      <c r="J4733" s="45"/>
      <c r="K4733" s="45"/>
      <c r="L4733" s="45"/>
      <c r="M4733" s="45"/>
      <c r="N4733" s="45"/>
      <c r="O4733" s="45"/>
      <c r="P4733" s="45"/>
      <c r="Q4733" s="45"/>
      <c r="R4733" s="45"/>
      <c r="AO4733" s="34"/>
      <c r="AP4733" s="34"/>
      <c r="AQ4733" s="34"/>
      <c r="AR4733" s="34"/>
    </row>
    <row r="4734" spans="10:44" x14ac:dyDescent="0.25">
      <c r="J4734" s="45"/>
      <c r="K4734" s="45"/>
      <c r="L4734" s="45"/>
      <c r="M4734" s="45"/>
      <c r="N4734" s="45"/>
      <c r="O4734" s="45"/>
      <c r="P4734" s="45"/>
      <c r="Q4734" s="45"/>
      <c r="R4734" s="45"/>
      <c r="AO4734" s="34"/>
      <c r="AP4734" s="34"/>
      <c r="AQ4734" s="34"/>
      <c r="AR4734" s="34"/>
    </row>
    <row r="4735" spans="10:44" x14ac:dyDescent="0.25">
      <c r="J4735" s="45"/>
      <c r="K4735" s="45"/>
      <c r="L4735" s="45"/>
      <c r="M4735" s="45"/>
      <c r="N4735" s="45"/>
      <c r="O4735" s="45"/>
      <c r="P4735" s="45"/>
      <c r="Q4735" s="45"/>
      <c r="R4735" s="45"/>
      <c r="AO4735" s="34"/>
      <c r="AP4735" s="34"/>
      <c r="AQ4735" s="34"/>
      <c r="AR4735" s="34"/>
    </row>
    <row r="4736" spans="10:44" x14ac:dyDescent="0.25">
      <c r="J4736" s="45"/>
      <c r="K4736" s="45"/>
      <c r="L4736" s="45"/>
      <c r="M4736" s="45"/>
      <c r="N4736" s="45"/>
      <c r="O4736" s="45"/>
      <c r="P4736" s="45"/>
      <c r="Q4736" s="45"/>
      <c r="R4736" s="45"/>
      <c r="AO4736" s="34"/>
      <c r="AP4736" s="34"/>
      <c r="AQ4736" s="34"/>
      <c r="AR4736" s="34"/>
    </row>
    <row r="4737" spans="10:44" x14ac:dyDescent="0.25">
      <c r="J4737" s="45"/>
      <c r="K4737" s="45"/>
      <c r="L4737" s="45"/>
      <c r="M4737" s="45"/>
      <c r="N4737" s="45"/>
      <c r="O4737" s="45"/>
      <c r="P4737" s="45"/>
      <c r="Q4737" s="45"/>
      <c r="R4737" s="45"/>
      <c r="AO4737" s="34"/>
      <c r="AP4737" s="34"/>
      <c r="AQ4737" s="34"/>
      <c r="AR4737" s="34"/>
    </row>
    <row r="4738" spans="10:44" x14ac:dyDescent="0.25">
      <c r="J4738" s="45"/>
      <c r="K4738" s="45"/>
      <c r="L4738" s="45"/>
      <c r="M4738" s="45"/>
      <c r="N4738" s="45"/>
      <c r="O4738" s="45"/>
      <c r="P4738" s="45"/>
      <c r="Q4738" s="45"/>
      <c r="R4738" s="45"/>
      <c r="AO4738" s="34"/>
      <c r="AP4738" s="34"/>
      <c r="AQ4738" s="34"/>
      <c r="AR4738" s="34"/>
    </row>
    <row r="4739" spans="10:44" x14ac:dyDescent="0.25">
      <c r="J4739" s="45"/>
      <c r="K4739" s="45"/>
      <c r="L4739" s="45"/>
      <c r="M4739" s="45"/>
      <c r="N4739" s="45"/>
      <c r="O4739" s="45"/>
      <c r="P4739" s="45"/>
      <c r="Q4739" s="45"/>
      <c r="R4739" s="45"/>
      <c r="AO4739" s="34"/>
      <c r="AP4739" s="34"/>
      <c r="AQ4739" s="34"/>
      <c r="AR4739" s="34"/>
    </row>
    <row r="4740" spans="10:44" x14ac:dyDescent="0.25">
      <c r="J4740" s="45"/>
      <c r="K4740" s="45"/>
      <c r="L4740" s="45"/>
      <c r="M4740" s="45"/>
      <c r="N4740" s="45"/>
      <c r="O4740" s="45"/>
      <c r="P4740" s="45"/>
      <c r="Q4740" s="45"/>
      <c r="R4740" s="45"/>
      <c r="AO4740" s="34"/>
      <c r="AP4740" s="34"/>
      <c r="AQ4740" s="34"/>
      <c r="AR4740" s="34"/>
    </row>
    <row r="4741" spans="10:44" x14ac:dyDescent="0.25">
      <c r="J4741" s="45"/>
      <c r="K4741" s="45"/>
      <c r="L4741" s="45"/>
      <c r="M4741" s="45"/>
      <c r="N4741" s="45"/>
      <c r="O4741" s="45"/>
      <c r="P4741" s="45"/>
      <c r="Q4741" s="45"/>
      <c r="R4741" s="45"/>
      <c r="AO4741" s="34"/>
      <c r="AP4741" s="34"/>
      <c r="AQ4741" s="34"/>
      <c r="AR4741" s="34"/>
    </row>
    <row r="4742" spans="10:44" x14ac:dyDescent="0.25">
      <c r="J4742" s="45"/>
      <c r="K4742" s="45"/>
      <c r="L4742" s="45"/>
      <c r="M4742" s="45"/>
      <c r="N4742" s="45"/>
      <c r="O4742" s="45"/>
      <c r="P4742" s="45"/>
      <c r="Q4742" s="45"/>
      <c r="R4742" s="45"/>
      <c r="AO4742" s="34"/>
      <c r="AP4742" s="34"/>
      <c r="AQ4742" s="34"/>
      <c r="AR4742" s="34"/>
    </row>
    <row r="4743" spans="10:44" x14ac:dyDescent="0.25">
      <c r="J4743" s="45"/>
      <c r="K4743" s="45"/>
      <c r="L4743" s="45"/>
      <c r="M4743" s="45"/>
      <c r="N4743" s="45"/>
      <c r="O4743" s="45"/>
      <c r="P4743" s="45"/>
      <c r="Q4743" s="45"/>
      <c r="R4743" s="45"/>
      <c r="AO4743" s="34"/>
      <c r="AP4743" s="34"/>
      <c r="AQ4743" s="34"/>
      <c r="AR4743" s="34"/>
    </row>
    <row r="4744" spans="10:44" x14ac:dyDescent="0.25">
      <c r="J4744" s="45"/>
      <c r="K4744" s="45"/>
      <c r="L4744" s="45"/>
      <c r="M4744" s="45"/>
      <c r="N4744" s="45"/>
      <c r="O4744" s="45"/>
      <c r="P4744" s="45"/>
      <c r="Q4744" s="45"/>
      <c r="R4744" s="45"/>
      <c r="AO4744" s="34"/>
      <c r="AP4744" s="34"/>
      <c r="AQ4744" s="34"/>
      <c r="AR4744" s="34"/>
    </row>
    <row r="4745" spans="10:44" x14ac:dyDescent="0.25">
      <c r="J4745" s="45"/>
      <c r="K4745" s="45"/>
      <c r="L4745" s="45"/>
      <c r="M4745" s="45"/>
      <c r="N4745" s="45"/>
      <c r="O4745" s="45"/>
      <c r="P4745" s="45"/>
      <c r="Q4745" s="45"/>
      <c r="R4745" s="45"/>
      <c r="AO4745" s="34"/>
      <c r="AP4745" s="34"/>
      <c r="AQ4745" s="34"/>
      <c r="AR4745" s="34"/>
    </row>
    <row r="4746" spans="10:44" x14ac:dyDescent="0.25">
      <c r="J4746" s="45"/>
      <c r="K4746" s="45"/>
      <c r="L4746" s="45"/>
      <c r="M4746" s="45"/>
      <c r="N4746" s="45"/>
      <c r="O4746" s="45"/>
      <c r="P4746" s="45"/>
      <c r="Q4746" s="45"/>
      <c r="R4746" s="45"/>
      <c r="AO4746" s="34"/>
      <c r="AP4746" s="34"/>
      <c r="AQ4746" s="34"/>
      <c r="AR4746" s="34"/>
    </row>
    <row r="4747" spans="10:44" x14ac:dyDescent="0.25">
      <c r="J4747" s="45"/>
      <c r="K4747" s="45"/>
      <c r="L4747" s="45"/>
      <c r="M4747" s="45"/>
      <c r="N4747" s="45"/>
      <c r="O4747" s="45"/>
      <c r="P4747" s="45"/>
      <c r="Q4747" s="45"/>
      <c r="R4747" s="45"/>
      <c r="AO4747" s="34"/>
      <c r="AP4747" s="34"/>
      <c r="AQ4747" s="34"/>
      <c r="AR4747" s="34"/>
    </row>
    <row r="4748" spans="10:44" x14ac:dyDescent="0.25">
      <c r="J4748" s="45"/>
      <c r="K4748" s="45"/>
      <c r="L4748" s="45"/>
      <c r="M4748" s="45"/>
      <c r="N4748" s="45"/>
      <c r="O4748" s="45"/>
      <c r="P4748" s="45"/>
      <c r="Q4748" s="45"/>
      <c r="R4748" s="45"/>
      <c r="AO4748" s="34"/>
      <c r="AP4748" s="34"/>
      <c r="AQ4748" s="34"/>
      <c r="AR4748" s="34"/>
    </row>
    <row r="4749" spans="10:44" x14ac:dyDescent="0.25">
      <c r="J4749" s="45"/>
      <c r="K4749" s="45"/>
      <c r="L4749" s="45"/>
      <c r="M4749" s="45"/>
      <c r="N4749" s="45"/>
      <c r="O4749" s="45"/>
      <c r="P4749" s="45"/>
      <c r="Q4749" s="45"/>
      <c r="R4749" s="45"/>
      <c r="AO4749" s="34"/>
      <c r="AP4749" s="34"/>
      <c r="AQ4749" s="34"/>
      <c r="AR4749" s="34"/>
    </row>
    <row r="4750" spans="10:44" x14ac:dyDescent="0.25">
      <c r="J4750" s="45"/>
      <c r="K4750" s="45"/>
      <c r="L4750" s="45"/>
      <c r="M4750" s="45"/>
      <c r="N4750" s="45"/>
      <c r="O4750" s="45"/>
      <c r="P4750" s="45"/>
      <c r="Q4750" s="45"/>
      <c r="R4750" s="45"/>
      <c r="AO4750" s="34"/>
      <c r="AP4750" s="34"/>
      <c r="AQ4750" s="34"/>
      <c r="AR4750" s="34"/>
    </row>
    <row r="4751" spans="10:44" x14ac:dyDescent="0.25">
      <c r="J4751" s="45"/>
      <c r="K4751" s="45"/>
      <c r="L4751" s="45"/>
      <c r="M4751" s="45"/>
      <c r="N4751" s="45"/>
      <c r="O4751" s="45"/>
      <c r="P4751" s="45"/>
      <c r="Q4751" s="45"/>
      <c r="R4751" s="45"/>
      <c r="AO4751" s="34"/>
      <c r="AP4751" s="34"/>
      <c r="AQ4751" s="34"/>
      <c r="AR4751" s="34"/>
    </row>
    <row r="4752" spans="10:44" x14ac:dyDescent="0.25">
      <c r="J4752" s="45"/>
      <c r="K4752" s="45"/>
      <c r="L4752" s="45"/>
      <c r="M4752" s="45"/>
      <c r="N4752" s="45"/>
      <c r="O4752" s="45"/>
      <c r="P4752" s="45"/>
      <c r="Q4752" s="45"/>
      <c r="R4752" s="45"/>
      <c r="AO4752" s="34"/>
      <c r="AP4752" s="34"/>
      <c r="AQ4752" s="34"/>
      <c r="AR4752" s="34"/>
    </row>
    <row r="4753" spans="10:44" x14ac:dyDescent="0.25">
      <c r="J4753" s="45"/>
      <c r="K4753" s="45"/>
      <c r="L4753" s="45"/>
      <c r="M4753" s="45"/>
      <c r="N4753" s="45"/>
      <c r="O4753" s="45"/>
      <c r="P4753" s="45"/>
      <c r="Q4753" s="45"/>
      <c r="R4753" s="45"/>
      <c r="AO4753" s="34"/>
      <c r="AP4753" s="34"/>
      <c r="AQ4753" s="34"/>
      <c r="AR4753" s="34"/>
    </row>
    <row r="4754" spans="10:44" x14ac:dyDescent="0.25">
      <c r="J4754" s="45"/>
      <c r="K4754" s="45"/>
      <c r="L4754" s="45"/>
      <c r="M4754" s="45"/>
      <c r="N4754" s="45"/>
      <c r="O4754" s="45"/>
      <c r="P4754" s="45"/>
      <c r="Q4754" s="45"/>
      <c r="R4754" s="45"/>
      <c r="AO4754" s="34"/>
      <c r="AP4754" s="34"/>
      <c r="AQ4754" s="34"/>
      <c r="AR4754" s="34"/>
    </row>
    <row r="4755" spans="10:44" x14ac:dyDescent="0.25">
      <c r="J4755" s="45"/>
      <c r="K4755" s="45"/>
      <c r="L4755" s="45"/>
      <c r="M4755" s="45"/>
      <c r="N4755" s="45"/>
      <c r="O4755" s="45"/>
      <c r="P4755" s="45"/>
      <c r="Q4755" s="45"/>
      <c r="R4755" s="45"/>
      <c r="AO4755" s="34"/>
      <c r="AP4755" s="34"/>
      <c r="AQ4755" s="34"/>
      <c r="AR4755" s="34"/>
    </row>
    <row r="4756" spans="10:44" x14ac:dyDescent="0.25">
      <c r="J4756" s="45"/>
      <c r="K4756" s="45"/>
      <c r="L4756" s="45"/>
      <c r="M4756" s="45"/>
      <c r="N4756" s="45"/>
      <c r="O4756" s="45"/>
      <c r="P4756" s="45"/>
      <c r="Q4756" s="45"/>
      <c r="R4756" s="45"/>
      <c r="AO4756" s="34"/>
      <c r="AP4756" s="34"/>
      <c r="AQ4756" s="34"/>
      <c r="AR4756" s="34"/>
    </row>
    <row r="4757" spans="10:44" x14ac:dyDescent="0.25">
      <c r="J4757" s="45"/>
      <c r="K4757" s="45"/>
      <c r="L4757" s="45"/>
      <c r="M4757" s="45"/>
      <c r="N4757" s="45"/>
      <c r="O4757" s="45"/>
      <c r="P4757" s="45"/>
      <c r="Q4757" s="45"/>
      <c r="R4757" s="45"/>
      <c r="AO4757" s="34"/>
      <c r="AP4757" s="34"/>
      <c r="AQ4757" s="34"/>
      <c r="AR4757" s="34"/>
    </row>
    <row r="4758" spans="10:44" x14ac:dyDescent="0.25">
      <c r="J4758" s="45"/>
      <c r="K4758" s="45"/>
      <c r="L4758" s="45"/>
      <c r="M4758" s="45"/>
      <c r="N4758" s="45"/>
      <c r="O4758" s="45"/>
      <c r="P4758" s="45"/>
      <c r="Q4758" s="45"/>
      <c r="R4758" s="45"/>
      <c r="AO4758" s="34"/>
      <c r="AP4758" s="34"/>
      <c r="AQ4758" s="34"/>
      <c r="AR4758" s="34"/>
    </row>
    <row r="4759" spans="10:44" x14ac:dyDescent="0.25">
      <c r="J4759" s="45"/>
      <c r="K4759" s="45"/>
      <c r="L4759" s="45"/>
      <c r="M4759" s="45"/>
      <c r="N4759" s="45"/>
      <c r="O4759" s="45"/>
      <c r="P4759" s="45"/>
      <c r="Q4759" s="45"/>
      <c r="R4759" s="45"/>
      <c r="AO4759" s="34"/>
      <c r="AP4759" s="34"/>
      <c r="AQ4759" s="34"/>
      <c r="AR4759" s="34"/>
    </row>
    <row r="4760" spans="10:44" x14ac:dyDescent="0.25">
      <c r="J4760" s="45"/>
      <c r="K4760" s="45"/>
      <c r="L4760" s="45"/>
      <c r="M4760" s="45"/>
      <c r="N4760" s="45"/>
      <c r="O4760" s="45"/>
      <c r="P4760" s="45"/>
      <c r="Q4760" s="45"/>
      <c r="R4760" s="45"/>
      <c r="AO4760" s="34"/>
      <c r="AP4760" s="34"/>
      <c r="AQ4760" s="34"/>
      <c r="AR4760" s="34"/>
    </row>
    <row r="4761" spans="10:44" x14ac:dyDescent="0.25">
      <c r="J4761" s="45"/>
      <c r="K4761" s="45"/>
      <c r="L4761" s="45"/>
      <c r="M4761" s="45"/>
      <c r="N4761" s="45"/>
      <c r="O4761" s="45"/>
      <c r="P4761" s="45"/>
      <c r="Q4761" s="45"/>
      <c r="R4761" s="45"/>
      <c r="AO4761" s="34"/>
      <c r="AP4761" s="34"/>
      <c r="AQ4761" s="34"/>
      <c r="AR4761" s="34"/>
    </row>
    <row r="4762" spans="10:44" x14ac:dyDescent="0.25">
      <c r="J4762" s="45"/>
      <c r="K4762" s="45"/>
      <c r="L4762" s="45"/>
      <c r="M4762" s="45"/>
      <c r="N4762" s="45"/>
      <c r="O4762" s="45"/>
      <c r="P4762" s="45"/>
      <c r="Q4762" s="45"/>
      <c r="R4762" s="45"/>
      <c r="AO4762" s="34"/>
      <c r="AP4762" s="34"/>
      <c r="AQ4762" s="34"/>
      <c r="AR4762" s="34"/>
    </row>
    <row r="4763" spans="10:44" x14ac:dyDescent="0.25">
      <c r="J4763" s="45"/>
      <c r="K4763" s="45"/>
      <c r="L4763" s="45"/>
      <c r="M4763" s="45"/>
      <c r="N4763" s="45"/>
      <c r="O4763" s="45"/>
      <c r="P4763" s="45"/>
      <c r="Q4763" s="45"/>
      <c r="R4763" s="45"/>
      <c r="AO4763" s="34"/>
      <c r="AP4763" s="34"/>
      <c r="AQ4763" s="34"/>
      <c r="AR4763" s="34"/>
    </row>
    <row r="4764" spans="10:44" x14ac:dyDescent="0.25">
      <c r="J4764" s="45"/>
      <c r="K4764" s="45"/>
      <c r="L4764" s="45"/>
      <c r="M4764" s="45"/>
      <c r="N4764" s="45"/>
      <c r="O4764" s="45"/>
      <c r="P4764" s="45"/>
      <c r="Q4764" s="45"/>
      <c r="R4764" s="45"/>
      <c r="AO4764" s="34"/>
      <c r="AP4764" s="34"/>
      <c r="AQ4764" s="34"/>
      <c r="AR4764" s="34"/>
    </row>
    <row r="4765" spans="10:44" x14ac:dyDescent="0.25">
      <c r="J4765" s="45"/>
      <c r="K4765" s="45"/>
      <c r="L4765" s="45"/>
      <c r="M4765" s="45"/>
      <c r="N4765" s="45"/>
      <c r="O4765" s="45"/>
      <c r="P4765" s="45"/>
      <c r="Q4765" s="45"/>
      <c r="R4765" s="45"/>
      <c r="AO4765" s="34"/>
      <c r="AP4765" s="34"/>
      <c r="AQ4765" s="34"/>
      <c r="AR4765" s="34"/>
    </row>
    <row r="4766" spans="10:44" x14ac:dyDescent="0.25">
      <c r="J4766" s="45"/>
      <c r="K4766" s="45"/>
      <c r="L4766" s="45"/>
      <c r="M4766" s="45"/>
      <c r="N4766" s="45"/>
      <c r="O4766" s="45"/>
      <c r="P4766" s="45"/>
      <c r="Q4766" s="45"/>
      <c r="R4766" s="45"/>
      <c r="AO4766" s="34"/>
      <c r="AP4766" s="34"/>
      <c r="AQ4766" s="34"/>
      <c r="AR4766" s="34"/>
    </row>
    <row r="4767" spans="10:44" x14ac:dyDescent="0.25">
      <c r="J4767" s="45"/>
      <c r="K4767" s="45"/>
      <c r="L4767" s="45"/>
      <c r="M4767" s="45"/>
      <c r="N4767" s="45"/>
      <c r="O4767" s="45"/>
      <c r="P4767" s="45"/>
      <c r="Q4767" s="45"/>
      <c r="R4767" s="45"/>
      <c r="AO4767" s="34"/>
      <c r="AP4767" s="34"/>
      <c r="AQ4767" s="34"/>
      <c r="AR4767" s="34"/>
    </row>
    <row r="4768" spans="10:44" x14ac:dyDescent="0.25">
      <c r="J4768" s="45"/>
      <c r="K4768" s="45"/>
      <c r="L4768" s="45"/>
      <c r="M4768" s="45"/>
      <c r="N4768" s="45"/>
      <c r="O4768" s="45"/>
      <c r="P4768" s="45"/>
      <c r="Q4768" s="45"/>
      <c r="R4768" s="45"/>
      <c r="AO4768" s="34"/>
      <c r="AP4768" s="34"/>
      <c r="AQ4768" s="34"/>
      <c r="AR4768" s="34"/>
    </row>
    <row r="4769" spans="10:44" x14ac:dyDescent="0.25">
      <c r="J4769" s="45"/>
      <c r="K4769" s="45"/>
      <c r="L4769" s="45"/>
      <c r="M4769" s="45"/>
      <c r="N4769" s="45"/>
      <c r="O4769" s="45"/>
      <c r="P4769" s="45"/>
      <c r="Q4769" s="45"/>
      <c r="R4769" s="45"/>
      <c r="AO4769" s="34"/>
      <c r="AP4769" s="34"/>
      <c r="AQ4769" s="34"/>
      <c r="AR4769" s="34"/>
    </row>
    <row r="4770" spans="10:44" x14ac:dyDescent="0.25">
      <c r="J4770" s="45"/>
      <c r="K4770" s="45"/>
      <c r="L4770" s="45"/>
      <c r="M4770" s="45"/>
      <c r="N4770" s="45"/>
      <c r="O4770" s="45"/>
      <c r="P4770" s="45"/>
      <c r="Q4770" s="45"/>
      <c r="R4770" s="45"/>
      <c r="AO4770" s="34"/>
      <c r="AP4770" s="34"/>
      <c r="AQ4770" s="34"/>
      <c r="AR4770" s="34"/>
    </row>
    <row r="4771" spans="10:44" x14ac:dyDescent="0.25">
      <c r="J4771" s="45"/>
      <c r="K4771" s="45"/>
      <c r="L4771" s="45"/>
      <c r="M4771" s="45"/>
      <c r="N4771" s="45"/>
      <c r="O4771" s="45"/>
      <c r="P4771" s="45"/>
      <c r="Q4771" s="45"/>
      <c r="R4771" s="45"/>
      <c r="AO4771" s="34"/>
      <c r="AP4771" s="34"/>
      <c r="AQ4771" s="34"/>
      <c r="AR4771" s="34"/>
    </row>
    <row r="4772" spans="10:44" x14ac:dyDescent="0.25">
      <c r="J4772" s="45"/>
      <c r="K4772" s="45"/>
      <c r="L4772" s="45"/>
      <c r="M4772" s="45"/>
      <c r="N4772" s="45"/>
      <c r="O4772" s="45"/>
      <c r="P4772" s="45"/>
      <c r="Q4772" s="45"/>
      <c r="R4772" s="45"/>
      <c r="AO4772" s="34"/>
      <c r="AP4772" s="34"/>
      <c r="AQ4772" s="34"/>
      <c r="AR4772" s="34"/>
    </row>
    <row r="4773" spans="10:44" x14ac:dyDescent="0.25">
      <c r="J4773" s="45"/>
      <c r="K4773" s="45"/>
      <c r="L4773" s="45"/>
      <c r="M4773" s="45"/>
      <c r="N4773" s="45"/>
      <c r="O4773" s="45"/>
      <c r="P4773" s="45"/>
      <c r="Q4773" s="45"/>
      <c r="R4773" s="45"/>
      <c r="AO4773" s="34"/>
      <c r="AP4773" s="34"/>
      <c r="AQ4773" s="34"/>
      <c r="AR4773" s="34"/>
    </row>
    <row r="4774" spans="10:44" x14ac:dyDescent="0.25">
      <c r="J4774" s="45"/>
      <c r="K4774" s="45"/>
      <c r="L4774" s="45"/>
      <c r="M4774" s="45"/>
      <c r="N4774" s="45"/>
      <c r="O4774" s="45"/>
      <c r="P4774" s="45"/>
      <c r="Q4774" s="45"/>
      <c r="R4774" s="45"/>
      <c r="AO4774" s="34"/>
      <c r="AP4774" s="34"/>
      <c r="AQ4774" s="34"/>
      <c r="AR4774" s="34"/>
    </row>
    <row r="4775" spans="10:44" x14ac:dyDescent="0.25">
      <c r="J4775" s="45"/>
      <c r="K4775" s="45"/>
      <c r="L4775" s="45"/>
      <c r="M4775" s="45"/>
      <c r="N4775" s="45"/>
      <c r="O4775" s="45"/>
      <c r="P4775" s="45"/>
      <c r="Q4775" s="45"/>
      <c r="R4775" s="45"/>
      <c r="AO4775" s="34"/>
      <c r="AP4775" s="34"/>
      <c r="AQ4775" s="34"/>
      <c r="AR4775" s="34"/>
    </row>
    <row r="4776" spans="10:44" x14ac:dyDescent="0.25">
      <c r="J4776" s="45"/>
      <c r="K4776" s="45"/>
      <c r="L4776" s="45"/>
      <c r="M4776" s="45"/>
      <c r="N4776" s="45"/>
      <c r="O4776" s="45"/>
      <c r="P4776" s="45"/>
      <c r="Q4776" s="45"/>
      <c r="R4776" s="45"/>
      <c r="AO4776" s="34"/>
      <c r="AP4776" s="34"/>
      <c r="AQ4776" s="34"/>
      <c r="AR4776" s="34"/>
    </row>
    <row r="4777" spans="10:44" x14ac:dyDescent="0.25">
      <c r="J4777" s="45"/>
      <c r="K4777" s="45"/>
      <c r="L4777" s="45"/>
      <c r="M4777" s="45"/>
      <c r="N4777" s="45"/>
      <c r="O4777" s="45"/>
      <c r="P4777" s="45"/>
      <c r="Q4777" s="45"/>
      <c r="R4777" s="45"/>
      <c r="AO4777" s="34"/>
      <c r="AP4777" s="34"/>
      <c r="AQ4777" s="34"/>
      <c r="AR4777" s="34"/>
    </row>
    <row r="4778" spans="10:44" x14ac:dyDescent="0.25">
      <c r="J4778" s="45"/>
      <c r="K4778" s="45"/>
      <c r="L4778" s="45"/>
      <c r="M4778" s="45"/>
      <c r="N4778" s="45"/>
      <c r="O4778" s="45"/>
      <c r="P4778" s="45"/>
      <c r="Q4778" s="45"/>
      <c r="R4778" s="45"/>
      <c r="AO4778" s="34"/>
      <c r="AP4778" s="34"/>
      <c r="AQ4778" s="34"/>
      <c r="AR4778" s="34"/>
    </row>
    <row r="4779" spans="10:44" x14ac:dyDescent="0.25">
      <c r="J4779" s="45"/>
      <c r="K4779" s="45"/>
      <c r="L4779" s="45"/>
      <c r="M4779" s="45"/>
      <c r="N4779" s="45"/>
      <c r="O4779" s="45"/>
      <c r="P4779" s="45"/>
      <c r="Q4779" s="45"/>
      <c r="R4779" s="45"/>
      <c r="AO4779" s="34"/>
      <c r="AP4779" s="34"/>
      <c r="AQ4779" s="34"/>
      <c r="AR4779" s="34"/>
    </row>
    <row r="4780" spans="10:44" x14ac:dyDescent="0.25">
      <c r="J4780" s="45"/>
      <c r="K4780" s="45"/>
      <c r="L4780" s="45"/>
      <c r="M4780" s="45"/>
      <c r="N4780" s="45"/>
      <c r="O4780" s="45"/>
      <c r="P4780" s="45"/>
      <c r="Q4780" s="45"/>
      <c r="R4780" s="45"/>
      <c r="AO4780" s="34"/>
      <c r="AP4780" s="34"/>
      <c r="AQ4780" s="34"/>
      <c r="AR4780" s="34"/>
    </row>
    <row r="4781" spans="10:44" x14ac:dyDescent="0.25">
      <c r="J4781" s="45"/>
      <c r="K4781" s="45"/>
      <c r="L4781" s="45"/>
      <c r="M4781" s="45"/>
      <c r="N4781" s="45"/>
      <c r="O4781" s="45"/>
      <c r="P4781" s="45"/>
      <c r="Q4781" s="45"/>
      <c r="R4781" s="45"/>
      <c r="AO4781" s="34"/>
      <c r="AP4781" s="34"/>
      <c r="AQ4781" s="34"/>
      <c r="AR4781" s="34"/>
    </row>
    <row r="4782" spans="10:44" x14ac:dyDescent="0.25">
      <c r="J4782" s="45"/>
      <c r="K4782" s="45"/>
      <c r="L4782" s="45"/>
      <c r="M4782" s="45"/>
      <c r="N4782" s="45"/>
      <c r="O4782" s="45"/>
      <c r="P4782" s="45"/>
      <c r="Q4782" s="45"/>
      <c r="R4782" s="45"/>
      <c r="AO4782" s="34"/>
      <c r="AP4782" s="34"/>
      <c r="AQ4782" s="34"/>
      <c r="AR4782" s="34"/>
    </row>
    <row r="4783" spans="10:44" x14ac:dyDescent="0.25">
      <c r="J4783" s="45"/>
      <c r="K4783" s="45"/>
      <c r="L4783" s="45"/>
      <c r="M4783" s="45"/>
      <c r="N4783" s="45"/>
      <c r="O4783" s="45"/>
      <c r="P4783" s="45"/>
      <c r="Q4783" s="45"/>
      <c r="R4783" s="45"/>
      <c r="AO4783" s="34"/>
      <c r="AP4783" s="34"/>
      <c r="AQ4783" s="34"/>
      <c r="AR4783" s="34"/>
    </row>
    <row r="4784" spans="10:44" x14ac:dyDescent="0.25">
      <c r="J4784" s="45"/>
      <c r="K4784" s="45"/>
      <c r="L4784" s="45"/>
      <c r="M4784" s="45"/>
      <c r="N4784" s="45"/>
      <c r="O4784" s="45"/>
      <c r="P4784" s="45"/>
      <c r="Q4784" s="45"/>
      <c r="R4784" s="45"/>
      <c r="AO4784" s="34"/>
      <c r="AP4784" s="34"/>
      <c r="AQ4784" s="34"/>
      <c r="AR4784" s="34"/>
    </row>
    <row r="4785" spans="10:44" x14ac:dyDescent="0.25">
      <c r="J4785" s="45"/>
      <c r="K4785" s="45"/>
      <c r="L4785" s="45"/>
      <c r="M4785" s="45"/>
      <c r="N4785" s="45"/>
      <c r="O4785" s="45"/>
      <c r="P4785" s="45"/>
      <c r="Q4785" s="45"/>
      <c r="R4785" s="45"/>
      <c r="AO4785" s="34"/>
      <c r="AP4785" s="34"/>
      <c r="AQ4785" s="34"/>
      <c r="AR4785" s="34"/>
    </row>
    <row r="4786" spans="10:44" x14ac:dyDescent="0.25">
      <c r="J4786" s="45"/>
      <c r="K4786" s="45"/>
      <c r="L4786" s="45"/>
      <c r="M4786" s="45"/>
      <c r="N4786" s="45"/>
      <c r="O4786" s="45"/>
      <c r="P4786" s="45"/>
      <c r="Q4786" s="45"/>
      <c r="R4786" s="45"/>
      <c r="AO4786" s="34"/>
      <c r="AP4786" s="34"/>
      <c r="AQ4786" s="34"/>
      <c r="AR4786" s="34"/>
    </row>
    <row r="4787" spans="10:44" x14ac:dyDescent="0.25">
      <c r="J4787" s="45"/>
      <c r="K4787" s="45"/>
      <c r="L4787" s="45"/>
      <c r="M4787" s="45"/>
      <c r="N4787" s="45"/>
      <c r="O4787" s="45"/>
      <c r="P4787" s="45"/>
      <c r="Q4787" s="45"/>
      <c r="R4787" s="45"/>
      <c r="AO4787" s="34"/>
      <c r="AP4787" s="34"/>
      <c r="AQ4787" s="34"/>
      <c r="AR4787" s="34"/>
    </row>
    <row r="4788" spans="10:44" x14ac:dyDescent="0.25">
      <c r="J4788" s="45"/>
      <c r="K4788" s="45"/>
      <c r="L4788" s="45"/>
      <c r="M4788" s="45"/>
      <c r="N4788" s="45"/>
      <c r="O4788" s="45"/>
      <c r="P4788" s="45"/>
      <c r="Q4788" s="45"/>
      <c r="R4788" s="45"/>
      <c r="AO4788" s="34"/>
      <c r="AP4788" s="34"/>
      <c r="AQ4788" s="34"/>
      <c r="AR4788" s="34"/>
    </row>
    <row r="4789" spans="10:44" x14ac:dyDescent="0.25">
      <c r="J4789" s="45"/>
      <c r="K4789" s="45"/>
      <c r="L4789" s="45"/>
      <c r="M4789" s="45"/>
      <c r="N4789" s="45"/>
      <c r="O4789" s="45"/>
      <c r="P4789" s="45"/>
      <c r="Q4789" s="45"/>
      <c r="R4789" s="45"/>
      <c r="AO4789" s="34"/>
      <c r="AP4789" s="34"/>
      <c r="AQ4789" s="34"/>
      <c r="AR4789" s="34"/>
    </row>
    <row r="4790" spans="10:44" x14ac:dyDescent="0.25">
      <c r="J4790" s="45"/>
      <c r="K4790" s="45"/>
      <c r="L4790" s="45"/>
      <c r="M4790" s="45"/>
      <c r="N4790" s="45"/>
      <c r="O4790" s="45"/>
      <c r="P4790" s="45"/>
      <c r="Q4790" s="45"/>
      <c r="R4790" s="45"/>
      <c r="AO4790" s="34"/>
      <c r="AP4790" s="34"/>
      <c r="AQ4790" s="34"/>
      <c r="AR4790" s="34"/>
    </row>
    <row r="4791" spans="10:44" x14ac:dyDescent="0.25">
      <c r="J4791" s="45"/>
      <c r="K4791" s="45"/>
      <c r="L4791" s="45"/>
      <c r="M4791" s="45"/>
      <c r="N4791" s="45"/>
      <c r="O4791" s="45"/>
      <c r="P4791" s="45"/>
      <c r="Q4791" s="45"/>
      <c r="R4791" s="45"/>
      <c r="AO4791" s="34"/>
      <c r="AP4791" s="34"/>
      <c r="AQ4791" s="34"/>
      <c r="AR4791" s="34"/>
    </row>
    <row r="4792" spans="10:44" x14ac:dyDescent="0.25">
      <c r="J4792" s="45"/>
      <c r="K4792" s="45"/>
      <c r="L4792" s="45"/>
      <c r="M4792" s="45"/>
      <c r="N4792" s="45"/>
      <c r="O4792" s="45"/>
      <c r="P4792" s="45"/>
      <c r="Q4792" s="45"/>
      <c r="R4792" s="45"/>
      <c r="AO4792" s="34"/>
      <c r="AP4792" s="34"/>
      <c r="AQ4792" s="34"/>
      <c r="AR4792" s="34"/>
    </row>
    <row r="4793" spans="10:44" x14ac:dyDescent="0.25">
      <c r="J4793" s="45"/>
      <c r="K4793" s="45"/>
      <c r="L4793" s="45"/>
      <c r="M4793" s="45"/>
      <c r="N4793" s="45"/>
      <c r="O4793" s="45"/>
      <c r="P4793" s="45"/>
      <c r="Q4793" s="45"/>
      <c r="R4793" s="45"/>
      <c r="AO4793" s="34"/>
      <c r="AP4793" s="34"/>
      <c r="AQ4793" s="34"/>
      <c r="AR4793" s="34"/>
    </row>
    <row r="4794" spans="10:44" x14ac:dyDescent="0.25">
      <c r="J4794" s="45"/>
      <c r="K4794" s="45"/>
      <c r="L4794" s="45"/>
      <c r="M4794" s="45"/>
      <c r="N4794" s="45"/>
      <c r="O4794" s="45"/>
      <c r="P4794" s="45"/>
      <c r="Q4794" s="45"/>
      <c r="R4794" s="45"/>
      <c r="AO4794" s="34"/>
      <c r="AP4794" s="34"/>
      <c r="AQ4794" s="34"/>
      <c r="AR4794" s="34"/>
    </row>
    <row r="4795" spans="10:44" x14ac:dyDescent="0.25">
      <c r="J4795" s="45"/>
      <c r="K4795" s="45"/>
      <c r="L4795" s="45"/>
      <c r="M4795" s="45"/>
      <c r="N4795" s="45"/>
      <c r="O4795" s="45"/>
      <c r="P4795" s="45"/>
      <c r="Q4795" s="45"/>
      <c r="R4795" s="45"/>
      <c r="AO4795" s="34"/>
      <c r="AP4795" s="34"/>
      <c r="AQ4795" s="34"/>
      <c r="AR4795" s="34"/>
    </row>
    <row r="4796" spans="10:44" x14ac:dyDescent="0.25">
      <c r="J4796" s="45"/>
      <c r="K4796" s="45"/>
      <c r="L4796" s="45"/>
      <c r="M4796" s="45"/>
      <c r="N4796" s="45"/>
      <c r="O4796" s="45"/>
      <c r="P4796" s="45"/>
      <c r="Q4796" s="45"/>
      <c r="R4796" s="45"/>
      <c r="AO4796" s="34"/>
      <c r="AP4796" s="34"/>
      <c r="AQ4796" s="34"/>
      <c r="AR4796" s="34"/>
    </row>
    <row r="4797" spans="10:44" x14ac:dyDescent="0.25">
      <c r="J4797" s="45"/>
      <c r="K4797" s="45"/>
      <c r="L4797" s="45"/>
      <c r="M4797" s="45"/>
      <c r="N4797" s="45"/>
      <c r="O4797" s="45"/>
      <c r="P4797" s="45"/>
      <c r="Q4797" s="45"/>
      <c r="R4797" s="45"/>
      <c r="AO4797" s="34"/>
      <c r="AP4797" s="34"/>
      <c r="AQ4797" s="34"/>
      <c r="AR4797" s="34"/>
    </row>
    <row r="4798" spans="10:44" x14ac:dyDescent="0.25">
      <c r="J4798" s="45"/>
      <c r="K4798" s="45"/>
      <c r="L4798" s="45"/>
      <c r="M4798" s="45"/>
      <c r="N4798" s="45"/>
      <c r="O4798" s="45"/>
      <c r="P4798" s="45"/>
      <c r="Q4798" s="45"/>
      <c r="R4798" s="45"/>
      <c r="AO4798" s="34"/>
      <c r="AP4798" s="34"/>
      <c r="AQ4798" s="34"/>
      <c r="AR4798" s="34"/>
    </row>
    <row r="4799" spans="10:44" x14ac:dyDescent="0.25">
      <c r="J4799" s="45"/>
      <c r="K4799" s="45"/>
      <c r="L4799" s="45"/>
      <c r="M4799" s="45"/>
      <c r="N4799" s="45"/>
      <c r="O4799" s="45"/>
      <c r="P4799" s="45"/>
      <c r="Q4799" s="45"/>
      <c r="R4799" s="45"/>
      <c r="AO4799" s="34"/>
      <c r="AP4799" s="34"/>
      <c r="AQ4799" s="34"/>
      <c r="AR4799" s="34"/>
    </row>
    <row r="4800" spans="10:44" x14ac:dyDescent="0.25">
      <c r="J4800" s="45"/>
      <c r="K4800" s="45"/>
      <c r="L4800" s="45"/>
      <c r="M4800" s="45"/>
      <c r="N4800" s="45"/>
      <c r="O4800" s="45"/>
      <c r="P4800" s="45"/>
      <c r="Q4800" s="45"/>
      <c r="R4800" s="45"/>
      <c r="AO4800" s="34"/>
      <c r="AP4800" s="34"/>
      <c r="AQ4800" s="34"/>
      <c r="AR4800" s="34"/>
    </row>
    <row r="4801" spans="10:44" x14ac:dyDescent="0.25">
      <c r="J4801" s="45"/>
      <c r="K4801" s="45"/>
      <c r="L4801" s="45"/>
      <c r="M4801" s="45"/>
      <c r="N4801" s="45"/>
      <c r="O4801" s="45"/>
      <c r="P4801" s="45"/>
      <c r="Q4801" s="45"/>
      <c r="R4801" s="45"/>
      <c r="AO4801" s="34"/>
      <c r="AP4801" s="34"/>
      <c r="AQ4801" s="34"/>
      <c r="AR4801" s="34"/>
    </row>
    <row r="4802" spans="10:44" x14ac:dyDescent="0.25">
      <c r="J4802" s="45"/>
      <c r="K4802" s="45"/>
      <c r="L4802" s="45"/>
      <c r="M4802" s="45"/>
      <c r="N4802" s="45"/>
      <c r="O4802" s="45"/>
      <c r="P4802" s="45"/>
      <c r="Q4802" s="45"/>
      <c r="R4802" s="45"/>
      <c r="AO4802" s="34"/>
      <c r="AP4802" s="34"/>
      <c r="AQ4802" s="34"/>
      <c r="AR4802" s="34"/>
    </row>
    <row r="4803" spans="10:44" x14ac:dyDescent="0.25">
      <c r="J4803" s="45"/>
      <c r="K4803" s="45"/>
      <c r="L4803" s="45"/>
      <c r="M4803" s="45"/>
      <c r="N4803" s="45"/>
      <c r="O4803" s="45"/>
      <c r="P4803" s="45"/>
      <c r="Q4803" s="45"/>
      <c r="R4803" s="45"/>
      <c r="AO4803" s="34"/>
      <c r="AP4803" s="34"/>
      <c r="AQ4803" s="34"/>
      <c r="AR4803" s="34"/>
    </row>
    <row r="4804" spans="10:44" x14ac:dyDescent="0.25">
      <c r="J4804" s="45"/>
      <c r="K4804" s="45"/>
      <c r="L4804" s="45"/>
      <c r="M4804" s="45"/>
      <c r="N4804" s="45"/>
      <c r="O4804" s="45"/>
      <c r="P4804" s="45"/>
      <c r="Q4804" s="45"/>
      <c r="R4804" s="45"/>
      <c r="AO4804" s="34"/>
      <c r="AP4804" s="34"/>
      <c r="AQ4804" s="34"/>
      <c r="AR4804" s="34"/>
    </row>
    <row r="4805" spans="10:44" x14ac:dyDescent="0.25">
      <c r="J4805" s="45"/>
      <c r="K4805" s="45"/>
      <c r="L4805" s="45"/>
      <c r="M4805" s="45"/>
      <c r="N4805" s="45"/>
      <c r="O4805" s="45"/>
      <c r="P4805" s="45"/>
      <c r="Q4805" s="45"/>
      <c r="R4805" s="45"/>
      <c r="AO4805" s="34"/>
      <c r="AP4805" s="34"/>
      <c r="AQ4805" s="34"/>
      <c r="AR4805" s="34"/>
    </row>
    <row r="4806" spans="10:44" x14ac:dyDescent="0.25">
      <c r="J4806" s="45"/>
      <c r="K4806" s="45"/>
      <c r="L4806" s="45"/>
      <c r="M4806" s="45"/>
      <c r="N4806" s="45"/>
      <c r="O4806" s="45"/>
      <c r="P4806" s="45"/>
      <c r="Q4806" s="45"/>
      <c r="R4806" s="45"/>
      <c r="AO4806" s="34"/>
      <c r="AP4806" s="34"/>
      <c r="AQ4806" s="34"/>
      <c r="AR4806" s="34"/>
    </row>
    <row r="4807" spans="10:44" x14ac:dyDescent="0.25">
      <c r="J4807" s="45"/>
      <c r="K4807" s="45"/>
      <c r="L4807" s="45"/>
      <c r="M4807" s="45"/>
      <c r="N4807" s="45"/>
      <c r="O4807" s="45"/>
      <c r="P4807" s="45"/>
      <c r="Q4807" s="45"/>
      <c r="R4807" s="45"/>
      <c r="AO4807" s="34"/>
      <c r="AP4807" s="34"/>
      <c r="AQ4807" s="34"/>
      <c r="AR4807" s="34"/>
    </row>
    <row r="4808" spans="10:44" x14ac:dyDescent="0.25">
      <c r="J4808" s="45"/>
      <c r="K4808" s="45"/>
      <c r="L4808" s="45"/>
      <c r="M4808" s="45"/>
      <c r="N4808" s="45"/>
      <c r="O4808" s="45"/>
      <c r="P4808" s="45"/>
      <c r="Q4808" s="45"/>
      <c r="R4808" s="45"/>
      <c r="AO4808" s="34"/>
      <c r="AP4808" s="34"/>
      <c r="AQ4808" s="34"/>
      <c r="AR4808" s="34"/>
    </row>
    <row r="4809" spans="10:44" x14ac:dyDescent="0.25">
      <c r="J4809" s="45"/>
      <c r="K4809" s="45"/>
      <c r="L4809" s="45"/>
      <c r="M4809" s="45"/>
      <c r="N4809" s="45"/>
      <c r="O4809" s="45"/>
      <c r="P4809" s="45"/>
      <c r="Q4809" s="45"/>
      <c r="R4809" s="45"/>
      <c r="AO4809" s="34"/>
      <c r="AP4809" s="34"/>
      <c r="AQ4809" s="34"/>
      <c r="AR4809" s="34"/>
    </row>
    <row r="4810" spans="10:44" x14ac:dyDescent="0.25">
      <c r="J4810" s="45"/>
      <c r="K4810" s="45"/>
      <c r="L4810" s="45"/>
      <c r="M4810" s="45"/>
      <c r="N4810" s="45"/>
      <c r="O4810" s="45"/>
      <c r="P4810" s="45"/>
      <c r="Q4810" s="45"/>
      <c r="R4810" s="45"/>
      <c r="AO4810" s="34"/>
      <c r="AP4810" s="34"/>
      <c r="AQ4810" s="34"/>
      <c r="AR4810" s="34"/>
    </row>
    <row r="4811" spans="10:44" x14ac:dyDescent="0.25">
      <c r="J4811" s="45"/>
      <c r="K4811" s="45"/>
      <c r="L4811" s="45"/>
      <c r="M4811" s="45"/>
      <c r="N4811" s="45"/>
      <c r="O4811" s="45"/>
      <c r="P4811" s="45"/>
      <c r="Q4811" s="45"/>
      <c r="R4811" s="45"/>
      <c r="AO4811" s="34"/>
      <c r="AP4811" s="34"/>
      <c r="AQ4811" s="34"/>
      <c r="AR4811" s="34"/>
    </row>
    <row r="4812" spans="10:44" x14ac:dyDescent="0.25">
      <c r="J4812" s="45"/>
      <c r="K4812" s="45"/>
      <c r="L4812" s="45"/>
      <c r="M4812" s="45"/>
      <c r="N4812" s="45"/>
      <c r="O4812" s="45"/>
      <c r="P4812" s="45"/>
      <c r="Q4812" s="45"/>
      <c r="R4812" s="45"/>
      <c r="AO4812" s="34"/>
      <c r="AP4812" s="34"/>
      <c r="AQ4812" s="34"/>
      <c r="AR4812" s="34"/>
    </row>
    <row r="4813" spans="10:44" x14ac:dyDescent="0.25">
      <c r="J4813" s="45"/>
      <c r="K4813" s="45"/>
      <c r="L4813" s="45"/>
      <c r="M4813" s="45"/>
      <c r="N4813" s="45"/>
      <c r="O4813" s="45"/>
      <c r="P4813" s="45"/>
      <c r="Q4813" s="45"/>
      <c r="R4813" s="45"/>
      <c r="AO4813" s="34"/>
      <c r="AP4813" s="34"/>
      <c r="AQ4813" s="34"/>
      <c r="AR4813" s="34"/>
    </row>
    <row r="4814" spans="10:44" x14ac:dyDescent="0.25">
      <c r="J4814" s="45"/>
      <c r="K4814" s="45"/>
      <c r="L4814" s="45"/>
      <c r="M4814" s="45"/>
      <c r="N4814" s="45"/>
      <c r="O4814" s="45"/>
      <c r="P4814" s="45"/>
      <c r="Q4814" s="45"/>
      <c r="R4814" s="45"/>
      <c r="AO4814" s="34"/>
      <c r="AP4814" s="34"/>
      <c r="AQ4814" s="34"/>
      <c r="AR4814" s="34"/>
    </row>
    <row r="4815" spans="10:44" x14ac:dyDescent="0.25">
      <c r="J4815" s="45"/>
      <c r="K4815" s="45"/>
      <c r="L4815" s="45"/>
      <c r="M4815" s="45"/>
      <c r="N4815" s="45"/>
      <c r="O4815" s="45"/>
      <c r="P4815" s="45"/>
      <c r="Q4815" s="45"/>
      <c r="R4815" s="45"/>
      <c r="AO4815" s="34"/>
      <c r="AP4815" s="34"/>
      <c r="AQ4815" s="34"/>
      <c r="AR4815" s="34"/>
    </row>
    <row r="4816" spans="10:44" x14ac:dyDescent="0.25">
      <c r="J4816" s="45"/>
      <c r="K4816" s="45"/>
      <c r="L4816" s="45"/>
      <c r="M4816" s="45"/>
      <c r="N4816" s="45"/>
      <c r="O4816" s="45"/>
      <c r="P4816" s="45"/>
      <c r="Q4816" s="45"/>
      <c r="R4816" s="45"/>
      <c r="AO4816" s="34"/>
      <c r="AP4816" s="34"/>
      <c r="AQ4816" s="34"/>
      <c r="AR4816" s="34"/>
    </row>
    <row r="4817" spans="10:44" x14ac:dyDescent="0.25">
      <c r="J4817" s="45"/>
      <c r="K4817" s="45"/>
      <c r="L4817" s="45"/>
      <c r="M4817" s="45"/>
      <c r="N4817" s="45"/>
      <c r="O4817" s="45"/>
      <c r="P4817" s="45"/>
      <c r="Q4817" s="45"/>
      <c r="R4817" s="45"/>
      <c r="AO4817" s="34"/>
      <c r="AP4817" s="34"/>
      <c r="AQ4817" s="34"/>
      <c r="AR4817" s="34"/>
    </row>
    <row r="4818" spans="10:44" x14ac:dyDescent="0.25">
      <c r="J4818" s="45"/>
      <c r="K4818" s="45"/>
      <c r="L4818" s="45"/>
      <c r="M4818" s="45"/>
      <c r="N4818" s="45"/>
      <c r="O4818" s="45"/>
      <c r="P4818" s="45"/>
      <c r="Q4818" s="45"/>
      <c r="R4818" s="45"/>
      <c r="AO4818" s="34"/>
      <c r="AP4818" s="34"/>
      <c r="AQ4818" s="34"/>
      <c r="AR4818" s="34"/>
    </row>
    <row r="4819" spans="10:44" x14ac:dyDescent="0.25">
      <c r="J4819" s="45"/>
      <c r="K4819" s="45"/>
      <c r="L4819" s="45"/>
      <c r="M4819" s="45"/>
      <c r="N4819" s="45"/>
      <c r="O4819" s="45"/>
      <c r="P4819" s="45"/>
      <c r="Q4819" s="45"/>
      <c r="R4819" s="45"/>
      <c r="AO4819" s="34"/>
      <c r="AP4819" s="34"/>
      <c r="AQ4819" s="34"/>
      <c r="AR4819" s="34"/>
    </row>
    <row r="4820" spans="10:44" x14ac:dyDescent="0.25">
      <c r="J4820" s="45"/>
      <c r="K4820" s="45"/>
      <c r="L4820" s="45"/>
      <c r="M4820" s="45"/>
      <c r="N4820" s="45"/>
      <c r="O4820" s="45"/>
      <c r="P4820" s="45"/>
      <c r="Q4820" s="45"/>
      <c r="R4820" s="45"/>
      <c r="AO4820" s="34"/>
      <c r="AP4820" s="34"/>
      <c r="AQ4820" s="34"/>
      <c r="AR4820" s="34"/>
    </row>
    <row r="4821" spans="10:44" x14ac:dyDescent="0.25">
      <c r="J4821" s="45"/>
      <c r="K4821" s="45"/>
      <c r="L4821" s="45"/>
      <c r="M4821" s="45"/>
      <c r="N4821" s="45"/>
      <c r="O4821" s="45"/>
      <c r="P4821" s="45"/>
      <c r="Q4821" s="45"/>
      <c r="R4821" s="45"/>
      <c r="AO4821" s="34"/>
      <c r="AP4821" s="34"/>
      <c r="AQ4821" s="34"/>
      <c r="AR4821" s="34"/>
    </row>
    <row r="4822" spans="10:44" x14ac:dyDescent="0.25">
      <c r="J4822" s="45"/>
      <c r="K4822" s="45"/>
      <c r="L4822" s="45"/>
      <c r="M4822" s="45"/>
      <c r="N4822" s="45"/>
      <c r="O4822" s="45"/>
      <c r="P4822" s="45"/>
      <c r="Q4822" s="45"/>
      <c r="R4822" s="45"/>
      <c r="AO4822" s="34"/>
      <c r="AP4822" s="34"/>
      <c r="AQ4822" s="34"/>
      <c r="AR4822" s="34"/>
    </row>
    <row r="4823" spans="10:44" x14ac:dyDescent="0.25">
      <c r="J4823" s="45"/>
      <c r="K4823" s="45"/>
      <c r="L4823" s="45"/>
      <c r="M4823" s="45"/>
      <c r="N4823" s="45"/>
      <c r="O4823" s="45"/>
      <c r="P4823" s="45"/>
      <c r="Q4823" s="45"/>
      <c r="R4823" s="45"/>
      <c r="AO4823" s="34"/>
      <c r="AP4823" s="34"/>
      <c r="AQ4823" s="34"/>
      <c r="AR4823" s="34"/>
    </row>
    <row r="4824" spans="10:44" x14ac:dyDescent="0.25">
      <c r="J4824" s="45"/>
      <c r="K4824" s="45"/>
      <c r="L4824" s="45"/>
      <c r="M4824" s="45"/>
      <c r="N4824" s="45"/>
      <c r="O4824" s="45"/>
      <c r="P4824" s="45"/>
      <c r="Q4824" s="45"/>
      <c r="R4824" s="45"/>
      <c r="AO4824" s="34"/>
      <c r="AP4824" s="34"/>
      <c r="AQ4824" s="34"/>
      <c r="AR4824" s="34"/>
    </row>
    <row r="4825" spans="10:44" x14ac:dyDescent="0.25">
      <c r="J4825" s="45"/>
      <c r="K4825" s="45"/>
      <c r="L4825" s="45"/>
      <c r="M4825" s="45"/>
      <c r="N4825" s="45"/>
      <c r="O4825" s="45"/>
      <c r="P4825" s="45"/>
      <c r="Q4825" s="45"/>
      <c r="R4825" s="45"/>
      <c r="AO4825" s="34"/>
      <c r="AP4825" s="34"/>
      <c r="AQ4825" s="34"/>
      <c r="AR4825" s="34"/>
    </row>
    <row r="4826" spans="10:44" x14ac:dyDescent="0.25">
      <c r="J4826" s="45"/>
      <c r="K4826" s="45"/>
      <c r="L4826" s="45"/>
      <c r="M4826" s="45"/>
      <c r="N4826" s="45"/>
      <c r="O4826" s="45"/>
      <c r="P4826" s="45"/>
      <c r="Q4826" s="45"/>
      <c r="R4826" s="45"/>
      <c r="AO4826" s="34"/>
      <c r="AP4826" s="34"/>
      <c r="AQ4826" s="34"/>
      <c r="AR4826" s="34"/>
    </row>
    <row r="4827" spans="10:44" x14ac:dyDescent="0.25">
      <c r="J4827" s="45"/>
      <c r="K4827" s="45"/>
      <c r="L4827" s="45"/>
      <c r="M4827" s="45"/>
      <c r="N4827" s="45"/>
      <c r="O4827" s="45"/>
      <c r="P4827" s="45"/>
      <c r="Q4827" s="45"/>
      <c r="R4827" s="45"/>
      <c r="AO4827" s="34"/>
      <c r="AP4827" s="34"/>
      <c r="AQ4827" s="34"/>
      <c r="AR4827" s="34"/>
    </row>
    <row r="4828" spans="10:44" x14ac:dyDescent="0.25">
      <c r="J4828" s="45"/>
      <c r="K4828" s="45"/>
      <c r="L4828" s="45"/>
      <c r="M4828" s="45"/>
      <c r="N4828" s="45"/>
      <c r="O4828" s="45"/>
      <c r="P4828" s="45"/>
      <c r="Q4828" s="45"/>
      <c r="R4828" s="45"/>
      <c r="AO4828" s="34"/>
      <c r="AP4828" s="34"/>
      <c r="AQ4828" s="34"/>
      <c r="AR4828" s="34"/>
    </row>
    <row r="4829" spans="10:44" x14ac:dyDescent="0.25">
      <c r="J4829" s="45"/>
      <c r="K4829" s="45"/>
      <c r="L4829" s="45"/>
      <c r="M4829" s="45"/>
      <c r="N4829" s="45"/>
      <c r="O4829" s="45"/>
      <c r="P4829" s="45"/>
      <c r="Q4829" s="45"/>
      <c r="R4829" s="45"/>
      <c r="AO4829" s="34"/>
      <c r="AP4829" s="34"/>
      <c r="AQ4829" s="34"/>
      <c r="AR4829" s="34"/>
    </row>
    <row r="4830" spans="10:44" x14ac:dyDescent="0.25">
      <c r="J4830" s="45"/>
      <c r="K4830" s="45"/>
      <c r="L4830" s="45"/>
      <c r="M4830" s="45"/>
      <c r="N4830" s="45"/>
      <c r="O4830" s="45"/>
      <c r="P4830" s="45"/>
      <c r="Q4830" s="45"/>
      <c r="R4830" s="45"/>
      <c r="AO4830" s="34"/>
      <c r="AP4830" s="34"/>
      <c r="AQ4830" s="34"/>
      <c r="AR4830" s="34"/>
    </row>
    <row r="4831" spans="10:44" x14ac:dyDescent="0.25">
      <c r="J4831" s="45"/>
      <c r="K4831" s="45"/>
      <c r="L4831" s="45"/>
      <c r="M4831" s="45"/>
      <c r="N4831" s="45"/>
      <c r="O4831" s="45"/>
      <c r="P4831" s="45"/>
      <c r="Q4831" s="45"/>
      <c r="R4831" s="45"/>
      <c r="AO4831" s="34"/>
      <c r="AP4831" s="34"/>
      <c r="AQ4831" s="34"/>
      <c r="AR4831" s="34"/>
    </row>
    <row r="4832" spans="10:44" x14ac:dyDescent="0.25">
      <c r="J4832" s="45"/>
      <c r="K4832" s="45"/>
      <c r="L4832" s="45"/>
      <c r="M4832" s="45"/>
      <c r="N4832" s="45"/>
      <c r="O4832" s="45"/>
      <c r="P4832" s="45"/>
      <c r="Q4832" s="45"/>
      <c r="R4832" s="45"/>
      <c r="AO4832" s="34"/>
      <c r="AP4832" s="34"/>
      <c r="AQ4832" s="34"/>
      <c r="AR4832" s="34"/>
    </row>
    <row r="4833" spans="10:44" x14ac:dyDescent="0.25">
      <c r="J4833" s="45"/>
      <c r="K4833" s="45"/>
      <c r="L4833" s="45"/>
      <c r="M4833" s="45"/>
      <c r="N4833" s="45"/>
      <c r="O4833" s="45"/>
      <c r="P4833" s="45"/>
      <c r="Q4833" s="45"/>
      <c r="R4833" s="45"/>
      <c r="AO4833" s="34"/>
      <c r="AP4833" s="34"/>
      <c r="AQ4833" s="34"/>
      <c r="AR4833" s="34"/>
    </row>
    <row r="4834" spans="10:44" x14ac:dyDescent="0.25">
      <c r="J4834" s="45"/>
      <c r="K4834" s="45"/>
      <c r="L4834" s="45"/>
      <c r="M4834" s="45"/>
      <c r="N4834" s="45"/>
      <c r="O4834" s="45"/>
      <c r="P4834" s="45"/>
      <c r="Q4834" s="45"/>
      <c r="R4834" s="45"/>
      <c r="AO4834" s="34"/>
      <c r="AP4834" s="34"/>
      <c r="AQ4834" s="34"/>
      <c r="AR4834" s="34"/>
    </row>
    <row r="4835" spans="10:44" x14ac:dyDescent="0.25">
      <c r="J4835" s="45"/>
      <c r="K4835" s="45"/>
      <c r="L4835" s="45"/>
      <c r="M4835" s="45"/>
      <c r="N4835" s="45"/>
      <c r="O4835" s="45"/>
      <c r="P4835" s="45"/>
      <c r="Q4835" s="45"/>
      <c r="R4835" s="45"/>
      <c r="AO4835" s="34"/>
      <c r="AP4835" s="34"/>
      <c r="AQ4835" s="34"/>
      <c r="AR4835" s="34"/>
    </row>
    <row r="4836" spans="10:44" x14ac:dyDescent="0.25">
      <c r="J4836" s="45"/>
      <c r="K4836" s="45"/>
      <c r="L4836" s="45"/>
      <c r="M4836" s="45"/>
      <c r="N4836" s="45"/>
      <c r="O4836" s="45"/>
      <c r="P4836" s="45"/>
      <c r="Q4836" s="45"/>
      <c r="R4836" s="45"/>
      <c r="AO4836" s="34"/>
      <c r="AP4836" s="34"/>
      <c r="AQ4836" s="34"/>
      <c r="AR4836" s="34"/>
    </row>
    <row r="4837" spans="10:44" x14ac:dyDescent="0.25">
      <c r="J4837" s="45"/>
      <c r="K4837" s="45"/>
      <c r="L4837" s="45"/>
      <c r="M4837" s="45"/>
      <c r="N4837" s="45"/>
      <c r="O4837" s="45"/>
      <c r="P4837" s="45"/>
      <c r="Q4837" s="45"/>
      <c r="R4837" s="45"/>
      <c r="AO4837" s="34"/>
      <c r="AP4837" s="34"/>
      <c r="AQ4837" s="34"/>
      <c r="AR4837" s="34"/>
    </row>
    <row r="4838" spans="10:44" x14ac:dyDescent="0.25">
      <c r="J4838" s="45"/>
      <c r="K4838" s="45"/>
      <c r="L4838" s="45"/>
      <c r="M4838" s="45"/>
      <c r="N4838" s="45"/>
      <c r="O4838" s="45"/>
      <c r="P4838" s="45"/>
      <c r="Q4838" s="45"/>
      <c r="R4838" s="45"/>
      <c r="AO4838" s="34"/>
      <c r="AP4838" s="34"/>
      <c r="AQ4838" s="34"/>
      <c r="AR4838" s="34"/>
    </row>
    <row r="4839" spans="10:44" x14ac:dyDescent="0.25">
      <c r="J4839" s="45"/>
      <c r="K4839" s="45"/>
      <c r="L4839" s="45"/>
      <c r="M4839" s="45"/>
      <c r="N4839" s="45"/>
      <c r="O4839" s="45"/>
      <c r="P4839" s="45"/>
      <c r="Q4839" s="45"/>
      <c r="R4839" s="45"/>
      <c r="AO4839" s="34"/>
      <c r="AP4839" s="34"/>
      <c r="AQ4839" s="34"/>
      <c r="AR4839" s="34"/>
    </row>
    <row r="4840" spans="10:44" x14ac:dyDescent="0.25">
      <c r="J4840" s="45"/>
      <c r="K4840" s="45"/>
      <c r="L4840" s="45"/>
      <c r="M4840" s="45"/>
      <c r="N4840" s="45"/>
      <c r="O4840" s="45"/>
      <c r="P4840" s="45"/>
      <c r="Q4840" s="45"/>
      <c r="R4840" s="45"/>
      <c r="AO4840" s="34"/>
      <c r="AP4840" s="34"/>
      <c r="AQ4840" s="34"/>
      <c r="AR4840" s="34"/>
    </row>
    <row r="4841" spans="10:44" x14ac:dyDescent="0.25">
      <c r="J4841" s="45"/>
      <c r="K4841" s="45"/>
      <c r="L4841" s="45"/>
      <c r="M4841" s="45"/>
      <c r="N4841" s="45"/>
      <c r="O4841" s="45"/>
      <c r="P4841" s="45"/>
      <c r="Q4841" s="45"/>
      <c r="R4841" s="45"/>
      <c r="AO4841" s="34"/>
      <c r="AP4841" s="34"/>
      <c r="AQ4841" s="34"/>
      <c r="AR4841" s="34"/>
    </row>
    <row r="4842" spans="10:44" x14ac:dyDescent="0.25">
      <c r="J4842" s="45"/>
      <c r="K4842" s="45"/>
      <c r="L4842" s="45"/>
      <c r="M4842" s="45"/>
      <c r="N4842" s="45"/>
      <c r="O4842" s="45"/>
      <c r="P4842" s="45"/>
      <c r="Q4842" s="45"/>
      <c r="R4842" s="45"/>
      <c r="AO4842" s="34"/>
      <c r="AP4842" s="34"/>
      <c r="AQ4842" s="34"/>
      <c r="AR4842" s="34"/>
    </row>
    <row r="4843" spans="10:44" x14ac:dyDescent="0.25">
      <c r="J4843" s="45"/>
      <c r="K4843" s="45"/>
      <c r="L4843" s="45"/>
      <c r="M4843" s="45"/>
      <c r="N4843" s="45"/>
      <c r="O4843" s="45"/>
      <c r="P4843" s="45"/>
      <c r="Q4843" s="45"/>
      <c r="R4843" s="45"/>
      <c r="AO4843" s="34"/>
      <c r="AP4843" s="34"/>
      <c r="AQ4843" s="34"/>
      <c r="AR4843" s="34"/>
    </row>
    <row r="4844" spans="10:44" x14ac:dyDescent="0.25">
      <c r="J4844" s="45"/>
      <c r="K4844" s="45"/>
      <c r="L4844" s="45"/>
      <c r="M4844" s="45"/>
      <c r="N4844" s="45"/>
      <c r="O4844" s="45"/>
      <c r="P4844" s="45"/>
      <c r="Q4844" s="45"/>
      <c r="R4844" s="45"/>
      <c r="AO4844" s="34"/>
      <c r="AP4844" s="34"/>
      <c r="AQ4844" s="34"/>
      <c r="AR4844" s="34"/>
    </row>
    <row r="4845" spans="10:44" x14ac:dyDescent="0.25">
      <c r="J4845" s="45"/>
      <c r="K4845" s="45"/>
      <c r="L4845" s="45"/>
      <c r="M4845" s="45"/>
      <c r="N4845" s="45"/>
      <c r="O4845" s="45"/>
      <c r="P4845" s="45"/>
      <c r="Q4845" s="45"/>
      <c r="R4845" s="45"/>
      <c r="AO4845" s="34"/>
      <c r="AP4845" s="34"/>
      <c r="AQ4845" s="34"/>
      <c r="AR4845" s="34"/>
    </row>
    <row r="4846" spans="10:44" x14ac:dyDescent="0.25">
      <c r="J4846" s="45"/>
      <c r="K4846" s="45"/>
      <c r="L4846" s="45"/>
      <c r="M4846" s="45"/>
      <c r="N4846" s="45"/>
      <c r="O4846" s="45"/>
      <c r="P4846" s="45"/>
      <c r="Q4846" s="45"/>
      <c r="R4846" s="45"/>
      <c r="AO4846" s="34"/>
      <c r="AP4846" s="34"/>
      <c r="AQ4846" s="34"/>
      <c r="AR4846" s="34"/>
    </row>
    <row r="4847" spans="10:44" x14ac:dyDescent="0.25">
      <c r="J4847" s="45"/>
      <c r="K4847" s="45"/>
      <c r="L4847" s="45"/>
      <c r="M4847" s="45"/>
      <c r="N4847" s="45"/>
      <c r="O4847" s="45"/>
      <c r="P4847" s="45"/>
      <c r="Q4847" s="45"/>
      <c r="R4847" s="45"/>
      <c r="AO4847" s="34"/>
      <c r="AP4847" s="34"/>
      <c r="AQ4847" s="34"/>
      <c r="AR4847" s="34"/>
    </row>
    <row r="4848" spans="10:44" x14ac:dyDescent="0.25">
      <c r="J4848" s="45"/>
      <c r="K4848" s="45"/>
      <c r="L4848" s="45"/>
      <c r="M4848" s="45"/>
      <c r="N4848" s="45"/>
      <c r="O4848" s="45"/>
      <c r="P4848" s="45"/>
      <c r="Q4848" s="45"/>
      <c r="R4848" s="45"/>
      <c r="AO4848" s="34"/>
      <c r="AP4848" s="34"/>
      <c r="AQ4848" s="34"/>
      <c r="AR4848" s="34"/>
    </row>
    <row r="4849" spans="10:44" x14ac:dyDescent="0.25">
      <c r="J4849" s="45"/>
      <c r="K4849" s="45"/>
      <c r="L4849" s="45"/>
      <c r="M4849" s="45"/>
      <c r="N4849" s="45"/>
      <c r="O4849" s="45"/>
      <c r="P4849" s="45"/>
      <c r="Q4849" s="45"/>
      <c r="R4849" s="45"/>
      <c r="AO4849" s="34"/>
      <c r="AP4849" s="34"/>
      <c r="AQ4849" s="34"/>
      <c r="AR4849" s="34"/>
    </row>
    <row r="4850" spans="10:44" x14ac:dyDescent="0.25">
      <c r="J4850" s="45"/>
      <c r="K4850" s="45"/>
      <c r="L4850" s="45"/>
      <c r="M4850" s="45"/>
      <c r="N4850" s="45"/>
      <c r="O4850" s="45"/>
      <c r="P4850" s="45"/>
      <c r="Q4850" s="45"/>
      <c r="R4850" s="45"/>
      <c r="AO4850" s="34"/>
      <c r="AP4850" s="34"/>
      <c r="AQ4850" s="34"/>
      <c r="AR4850" s="34"/>
    </row>
    <row r="4851" spans="10:44" x14ac:dyDescent="0.25">
      <c r="J4851" s="45"/>
      <c r="K4851" s="45"/>
      <c r="L4851" s="45"/>
      <c r="M4851" s="45"/>
      <c r="N4851" s="45"/>
      <c r="O4851" s="45"/>
      <c r="P4851" s="45"/>
      <c r="Q4851" s="45"/>
      <c r="R4851" s="45"/>
      <c r="AO4851" s="34"/>
      <c r="AP4851" s="34"/>
      <c r="AQ4851" s="34"/>
      <c r="AR4851" s="34"/>
    </row>
    <row r="4852" spans="10:44" x14ac:dyDescent="0.25">
      <c r="J4852" s="45"/>
      <c r="K4852" s="45"/>
      <c r="L4852" s="45"/>
      <c r="M4852" s="45"/>
      <c r="N4852" s="45"/>
      <c r="O4852" s="45"/>
      <c r="P4852" s="45"/>
      <c r="Q4852" s="45"/>
      <c r="R4852" s="45"/>
      <c r="AO4852" s="34"/>
      <c r="AP4852" s="34"/>
      <c r="AQ4852" s="34"/>
      <c r="AR4852" s="34"/>
    </row>
    <row r="4853" spans="10:44" x14ac:dyDescent="0.25">
      <c r="J4853" s="45"/>
      <c r="K4853" s="45"/>
      <c r="L4853" s="45"/>
      <c r="M4853" s="45"/>
      <c r="N4853" s="45"/>
      <c r="O4853" s="45"/>
      <c r="P4853" s="45"/>
      <c r="Q4853" s="45"/>
      <c r="R4853" s="45"/>
      <c r="AO4853" s="34"/>
      <c r="AP4853" s="34"/>
      <c r="AQ4853" s="34"/>
      <c r="AR4853" s="34"/>
    </row>
    <row r="4854" spans="10:44" x14ac:dyDescent="0.25">
      <c r="J4854" s="45"/>
      <c r="K4854" s="45"/>
      <c r="L4854" s="45"/>
      <c r="M4854" s="45"/>
      <c r="N4854" s="45"/>
      <c r="O4854" s="45"/>
      <c r="P4854" s="45"/>
      <c r="Q4854" s="45"/>
      <c r="R4854" s="45"/>
      <c r="AO4854" s="34"/>
      <c r="AP4854" s="34"/>
      <c r="AQ4854" s="34"/>
      <c r="AR4854" s="34"/>
    </row>
    <row r="4855" spans="10:44" x14ac:dyDescent="0.25">
      <c r="J4855" s="45"/>
      <c r="K4855" s="45"/>
      <c r="L4855" s="45"/>
      <c r="M4855" s="45"/>
      <c r="N4855" s="45"/>
      <c r="O4855" s="45"/>
      <c r="P4855" s="45"/>
      <c r="Q4855" s="45"/>
      <c r="R4855" s="45"/>
      <c r="AO4855" s="34"/>
      <c r="AP4855" s="34"/>
      <c r="AQ4855" s="34"/>
      <c r="AR4855" s="34"/>
    </row>
    <row r="4856" spans="10:44" x14ac:dyDescent="0.25">
      <c r="J4856" s="45"/>
      <c r="K4856" s="45"/>
      <c r="L4856" s="45"/>
      <c r="M4856" s="45"/>
      <c r="N4856" s="45"/>
      <c r="O4856" s="45"/>
      <c r="P4856" s="45"/>
      <c r="Q4856" s="45"/>
      <c r="R4856" s="45"/>
      <c r="AO4856" s="34"/>
      <c r="AP4856" s="34"/>
      <c r="AQ4856" s="34"/>
      <c r="AR4856" s="34"/>
    </row>
    <row r="4857" spans="10:44" x14ac:dyDescent="0.25">
      <c r="J4857" s="45"/>
      <c r="K4857" s="45"/>
      <c r="L4857" s="45"/>
      <c r="M4857" s="45"/>
      <c r="N4857" s="45"/>
      <c r="O4857" s="45"/>
      <c r="P4857" s="45"/>
      <c r="Q4857" s="45"/>
      <c r="R4857" s="45"/>
      <c r="AO4857" s="34"/>
      <c r="AP4857" s="34"/>
      <c r="AQ4857" s="34"/>
      <c r="AR4857" s="34"/>
    </row>
    <row r="4858" spans="10:44" x14ac:dyDescent="0.25">
      <c r="J4858" s="45"/>
      <c r="K4858" s="45"/>
      <c r="L4858" s="45"/>
      <c r="M4858" s="45"/>
      <c r="N4858" s="45"/>
      <c r="O4858" s="45"/>
      <c r="P4858" s="45"/>
      <c r="Q4858" s="45"/>
      <c r="R4858" s="45"/>
      <c r="AO4858" s="34"/>
      <c r="AP4858" s="34"/>
      <c r="AQ4858" s="34"/>
      <c r="AR4858" s="34"/>
    </row>
    <row r="4859" spans="10:44" x14ac:dyDescent="0.25">
      <c r="J4859" s="45"/>
      <c r="K4859" s="45"/>
      <c r="L4859" s="45"/>
      <c r="M4859" s="45"/>
      <c r="N4859" s="45"/>
      <c r="O4859" s="45"/>
      <c r="P4859" s="45"/>
      <c r="Q4859" s="45"/>
      <c r="R4859" s="45"/>
      <c r="AO4859" s="34"/>
      <c r="AP4859" s="34"/>
      <c r="AQ4859" s="34"/>
      <c r="AR4859" s="34"/>
    </row>
    <row r="4860" spans="10:44" x14ac:dyDescent="0.25">
      <c r="J4860" s="45"/>
      <c r="K4860" s="45"/>
      <c r="L4860" s="45"/>
      <c r="M4860" s="45"/>
      <c r="N4860" s="45"/>
      <c r="O4860" s="45"/>
      <c r="P4860" s="45"/>
      <c r="Q4860" s="45"/>
      <c r="R4860" s="45"/>
      <c r="AO4860" s="34"/>
      <c r="AP4860" s="34"/>
      <c r="AQ4860" s="34"/>
      <c r="AR4860" s="34"/>
    </row>
    <row r="4861" spans="10:44" x14ac:dyDescent="0.25">
      <c r="J4861" s="45"/>
      <c r="K4861" s="45"/>
      <c r="L4861" s="45"/>
      <c r="M4861" s="45"/>
      <c r="N4861" s="45"/>
      <c r="O4861" s="45"/>
      <c r="P4861" s="45"/>
      <c r="Q4861" s="45"/>
      <c r="R4861" s="45"/>
      <c r="AO4861" s="34"/>
      <c r="AP4861" s="34"/>
      <c r="AQ4861" s="34"/>
      <c r="AR4861" s="34"/>
    </row>
    <row r="4862" spans="10:44" x14ac:dyDescent="0.25">
      <c r="J4862" s="45"/>
      <c r="K4862" s="45"/>
      <c r="L4862" s="45"/>
      <c r="M4862" s="45"/>
      <c r="N4862" s="45"/>
      <c r="O4862" s="45"/>
      <c r="P4862" s="45"/>
      <c r="Q4862" s="45"/>
      <c r="R4862" s="45"/>
      <c r="AO4862" s="34"/>
      <c r="AP4862" s="34"/>
      <c r="AQ4862" s="34"/>
      <c r="AR4862" s="34"/>
    </row>
    <row r="4863" spans="10:44" x14ac:dyDescent="0.25">
      <c r="J4863" s="45"/>
      <c r="K4863" s="45"/>
      <c r="L4863" s="45"/>
      <c r="M4863" s="45"/>
      <c r="N4863" s="45"/>
      <c r="O4863" s="45"/>
      <c r="P4863" s="45"/>
      <c r="Q4863" s="45"/>
      <c r="R4863" s="45"/>
      <c r="AO4863" s="34"/>
      <c r="AP4863" s="34"/>
      <c r="AQ4863" s="34"/>
      <c r="AR4863" s="34"/>
    </row>
    <row r="4864" spans="10:44" x14ac:dyDescent="0.25">
      <c r="J4864" s="45"/>
      <c r="K4864" s="45"/>
      <c r="L4864" s="45"/>
      <c r="M4864" s="45"/>
      <c r="N4864" s="45"/>
      <c r="O4864" s="45"/>
      <c r="P4864" s="45"/>
      <c r="Q4864" s="45"/>
      <c r="R4864" s="45"/>
      <c r="AO4864" s="34"/>
      <c r="AP4864" s="34"/>
      <c r="AQ4864" s="34"/>
      <c r="AR4864" s="34"/>
    </row>
    <row r="4865" spans="10:44" x14ac:dyDescent="0.25">
      <c r="J4865" s="45"/>
      <c r="K4865" s="45"/>
      <c r="L4865" s="45"/>
      <c r="M4865" s="45"/>
      <c r="N4865" s="45"/>
      <c r="O4865" s="45"/>
      <c r="P4865" s="45"/>
      <c r="Q4865" s="45"/>
      <c r="R4865" s="45"/>
      <c r="AO4865" s="34"/>
      <c r="AP4865" s="34"/>
      <c r="AQ4865" s="34"/>
      <c r="AR4865" s="34"/>
    </row>
    <row r="4866" spans="10:44" x14ac:dyDescent="0.25">
      <c r="J4866" s="45"/>
      <c r="K4866" s="45"/>
      <c r="L4866" s="45"/>
      <c r="M4866" s="45"/>
      <c r="N4866" s="45"/>
      <c r="O4866" s="45"/>
      <c r="P4866" s="45"/>
      <c r="Q4866" s="45"/>
      <c r="R4866" s="45"/>
      <c r="AO4866" s="34"/>
      <c r="AP4866" s="34"/>
      <c r="AQ4866" s="34"/>
      <c r="AR4866" s="34"/>
    </row>
    <row r="4867" spans="10:44" x14ac:dyDescent="0.25">
      <c r="J4867" s="45"/>
      <c r="K4867" s="45"/>
      <c r="L4867" s="45"/>
      <c r="M4867" s="45"/>
      <c r="N4867" s="45"/>
      <c r="O4867" s="45"/>
      <c r="P4867" s="45"/>
      <c r="Q4867" s="45"/>
      <c r="R4867" s="45"/>
      <c r="AO4867" s="34"/>
      <c r="AP4867" s="34"/>
      <c r="AQ4867" s="34"/>
      <c r="AR4867" s="34"/>
    </row>
    <row r="4868" spans="10:44" x14ac:dyDescent="0.25">
      <c r="J4868" s="45"/>
      <c r="K4868" s="45"/>
      <c r="L4868" s="45"/>
      <c r="M4868" s="45"/>
      <c r="N4868" s="45"/>
      <c r="O4868" s="45"/>
      <c r="P4868" s="45"/>
      <c r="Q4868" s="45"/>
      <c r="R4868" s="45"/>
      <c r="AO4868" s="34"/>
      <c r="AP4868" s="34"/>
      <c r="AQ4868" s="34"/>
      <c r="AR4868" s="34"/>
    </row>
    <row r="4869" spans="10:44" x14ac:dyDescent="0.25">
      <c r="J4869" s="45"/>
      <c r="K4869" s="45"/>
      <c r="L4869" s="45"/>
      <c r="M4869" s="45"/>
      <c r="N4869" s="45"/>
      <c r="O4869" s="45"/>
      <c r="P4869" s="45"/>
      <c r="Q4869" s="45"/>
      <c r="R4869" s="45"/>
      <c r="AO4869" s="34"/>
      <c r="AP4869" s="34"/>
      <c r="AQ4869" s="34"/>
      <c r="AR4869" s="34"/>
    </row>
    <row r="4870" spans="10:44" x14ac:dyDescent="0.25">
      <c r="J4870" s="45"/>
      <c r="K4870" s="45"/>
      <c r="L4870" s="45"/>
      <c r="M4870" s="45"/>
      <c r="N4870" s="45"/>
      <c r="O4870" s="45"/>
      <c r="P4870" s="45"/>
      <c r="Q4870" s="45"/>
      <c r="R4870" s="45"/>
      <c r="AO4870" s="34"/>
      <c r="AP4870" s="34"/>
      <c r="AQ4870" s="34"/>
      <c r="AR4870" s="34"/>
    </row>
    <row r="4871" spans="10:44" x14ac:dyDescent="0.25">
      <c r="J4871" s="45"/>
      <c r="K4871" s="45"/>
      <c r="L4871" s="45"/>
      <c r="M4871" s="45"/>
      <c r="N4871" s="45"/>
      <c r="O4871" s="45"/>
      <c r="P4871" s="45"/>
      <c r="Q4871" s="45"/>
      <c r="R4871" s="45"/>
      <c r="AO4871" s="34"/>
      <c r="AP4871" s="34"/>
      <c r="AQ4871" s="34"/>
      <c r="AR4871" s="34"/>
    </row>
    <row r="4872" spans="10:44" x14ac:dyDescent="0.25">
      <c r="J4872" s="45"/>
      <c r="K4872" s="45"/>
      <c r="L4872" s="45"/>
      <c r="M4872" s="45"/>
      <c r="N4872" s="45"/>
      <c r="O4872" s="45"/>
      <c r="P4872" s="45"/>
      <c r="Q4872" s="45"/>
      <c r="R4872" s="45"/>
      <c r="AO4872" s="34"/>
      <c r="AP4872" s="34"/>
      <c r="AQ4872" s="34"/>
      <c r="AR4872" s="34"/>
    </row>
    <row r="4873" spans="10:44" x14ac:dyDescent="0.25">
      <c r="J4873" s="45"/>
      <c r="K4873" s="45"/>
      <c r="L4873" s="45"/>
      <c r="M4873" s="45"/>
      <c r="N4873" s="45"/>
      <c r="O4873" s="45"/>
      <c r="P4873" s="45"/>
      <c r="Q4873" s="45"/>
      <c r="R4873" s="45"/>
      <c r="AO4873" s="34"/>
      <c r="AP4873" s="34"/>
      <c r="AQ4873" s="34"/>
      <c r="AR4873" s="34"/>
    </row>
    <row r="4874" spans="10:44" x14ac:dyDescent="0.25">
      <c r="J4874" s="45"/>
      <c r="K4874" s="45"/>
      <c r="L4874" s="45"/>
      <c r="M4874" s="45"/>
      <c r="N4874" s="45"/>
      <c r="O4874" s="45"/>
      <c r="P4874" s="45"/>
      <c r="Q4874" s="45"/>
      <c r="R4874" s="45"/>
      <c r="AO4874" s="34"/>
      <c r="AP4874" s="34"/>
      <c r="AQ4874" s="34"/>
      <c r="AR4874" s="34"/>
    </row>
    <row r="4875" spans="10:44" x14ac:dyDescent="0.25">
      <c r="J4875" s="45"/>
      <c r="K4875" s="45"/>
      <c r="L4875" s="45"/>
      <c r="M4875" s="45"/>
      <c r="N4875" s="45"/>
      <c r="O4875" s="45"/>
      <c r="P4875" s="45"/>
      <c r="Q4875" s="45"/>
      <c r="R4875" s="45"/>
      <c r="AO4875" s="34"/>
      <c r="AP4875" s="34"/>
      <c r="AQ4875" s="34"/>
      <c r="AR4875" s="34"/>
    </row>
    <row r="4876" spans="10:44" x14ac:dyDescent="0.25">
      <c r="J4876" s="45"/>
      <c r="K4876" s="45"/>
      <c r="L4876" s="45"/>
      <c r="M4876" s="45"/>
      <c r="N4876" s="45"/>
      <c r="O4876" s="45"/>
      <c r="P4876" s="45"/>
      <c r="Q4876" s="45"/>
      <c r="R4876" s="45"/>
      <c r="AO4876" s="34"/>
      <c r="AP4876" s="34"/>
      <c r="AQ4876" s="34"/>
      <c r="AR4876" s="34"/>
    </row>
    <row r="4877" spans="10:44" x14ac:dyDescent="0.25">
      <c r="J4877" s="45"/>
      <c r="K4877" s="45"/>
      <c r="L4877" s="45"/>
      <c r="M4877" s="45"/>
      <c r="N4877" s="45"/>
      <c r="O4877" s="45"/>
      <c r="P4877" s="45"/>
      <c r="Q4877" s="45"/>
      <c r="R4877" s="45"/>
      <c r="AO4877" s="34"/>
      <c r="AP4877" s="34"/>
      <c r="AQ4877" s="34"/>
      <c r="AR4877" s="34"/>
    </row>
    <row r="4878" spans="10:44" x14ac:dyDescent="0.25">
      <c r="J4878" s="45"/>
      <c r="K4878" s="45"/>
      <c r="L4878" s="45"/>
      <c r="M4878" s="45"/>
      <c r="N4878" s="45"/>
      <c r="O4878" s="45"/>
      <c r="P4878" s="45"/>
      <c r="Q4878" s="45"/>
      <c r="R4878" s="45"/>
      <c r="AO4878" s="34"/>
      <c r="AP4878" s="34"/>
      <c r="AQ4878" s="34"/>
      <c r="AR4878" s="34"/>
    </row>
    <row r="4879" spans="10:44" x14ac:dyDescent="0.25">
      <c r="J4879" s="45"/>
      <c r="K4879" s="45"/>
      <c r="L4879" s="45"/>
      <c r="M4879" s="45"/>
      <c r="N4879" s="45"/>
      <c r="O4879" s="45"/>
      <c r="P4879" s="45"/>
      <c r="Q4879" s="45"/>
      <c r="R4879" s="45"/>
      <c r="AO4879" s="34"/>
      <c r="AP4879" s="34"/>
      <c r="AQ4879" s="34"/>
      <c r="AR4879" s="34"/>
    </row>
    <row r="4880" spans="10:44" x14ac:dyDescent="0.25">
      <c r="J4880" s="45"/>
      <c r="K4880" s="45"/>
      <c r="L4880" s="45"/>
      <c r="M4880" s="45"/>
      <c r="N4880" s="45"/>
      <c r="O4880" s="45"/>
      <c r="P4880" s="45"/>
      <c r="Q4880" s="45"/>
      <c r="R4880" s="45"/>
      <c r="AO4880" s="34"/>
      <c r="AP4880" s="34"/>
      <c r="AQ4880" s="34"/>
      <c r="AR4880" s="34"/>
    </row>
    <row r="4881" spans="10:44" x14ac:dyDescent="0.25">
      <c r="J4881" s="45"/>
      <c r="K4881" s="45"/>
      <c r="L4881" s="45"/>
      <c r="M4881" s="45"/>
      <c r="N4881" s="45"/>
      <c r="O4881" s="45"/>
      <c r="P4881" s="45"/>
      <c r="Q4881" s="45"/>
      <c r="R4881" s="45"/>
      <c r="AO4881" s="34"/>
      <c r="AP4881" s="34"/>
      <c r="AQ4881" s="34"/>
      <c r="AR4881" s="34"/>
    </row>
    <row r="4882" spans="10:44" x14ac:dyDescent="0.25">
      <c r="J4882" s="45"/>
      <c r="K4882" s="45"/>
      <c r="L4882" s="45"/>
      <c r="M4882" s="45"/>
      <c r="N4882" s="45"/>
      <c r="O4882" s="45"/>
      <c r="P4882" s="45"/>
      <c r="Q4882" s="45"/>
      <c r="R4882" s="45"/>
      <c r="AO4882" s="34"/>
      <c r="AP4882" s="34"/>
      <c r="AQ4882" s="34"/>
      <c r="AR4882" s="34"/>
    </row>
    <row r="4883" spans="10:44" x14ac:dyDescent="0.25">
      <c r="J4883" s="45"/>
      <c r="K4883" s="45"/>
      <c r="L4883" s="45"/>
      <c r="M4883" s="45"/>
      <c r="N4883" s="45"/>
      <c r="O4883" s="45"/>
      <c r="P4883" s="45"/>
      <c r="Q4883" s="45"/>
      <c r="R4883" s="45"/>
      <c r="AO4883" s="34"/>
      <c r="AP4883" s="34"/>
      <c r="AQ4883" s="34"/>
      <c r="AR4883" s="34"/>
    </row>
    <row r="4884" spans="10:44" x14ac:dyDescent="0.25">
      <c r="J4884" s="45"/>
      <c r="K4884" s="45"/>
      <c r="L4884" s="45"/>
      <c r="M4884" s="45"/>
      <c r="N4884" s="45"/>
      <c r="O4884" s="45"/>
      <c r="P4884" s="45"/>
      <c r="Q4884" s="45"/>
      <c r="R4884" s="45"/>
      <c r="AO4884" s="34"/>
      <c r="AP4884" s="34"/>
      <c r="AQ4884" s="34"/>
      <c r="AR4884" s="34"/>
    </row>
    <row r="4885" spans="10:44" x14ac:dyDescent="0.25">
      <c r="J4885" s="45"/>
      <c r="K4885" s="45"/>
      <c r="L4885" s="45"/>
      <c r="M4885" s="45"/>
      <c r="N4885" s="45"/>
      <c r="O4885" s="45"/>
      <c r="P4885" s="45"/>
      <c r="Q4885" s="45"/>
      <c r="R4885" s="45"/>
      <c r="AO4885" s="34"/>
      <c r="AP4885" s="34"/>
      <c r="AQ4885" s="34"/>
      <c r="AR4885" s="34"/>
    </row>
    <row r="4886" spans="10:44" x14ac:dyDescent="0.25">
      <c r="J4886" s="45"/>
      <c r="K4886" s="45"/>
      <c r="L4886" s="45"/>
      <c r="M4886" s="45"/>
      <c r="N4886" s="45"/>
      <c r="O4886" s="45"/>
      <c r="P4886" s="45"/>
      <c r="Q4886" s="45"/>
      <c r="R4886" s="45"/>
      <c r="AO4886" s="34"/>
      <c r="AP4886" s="34"/>
      <c r="AQ4886" s="34"/>
      <c r="AR4886" s="34"/>
    </row>
    <row r="4887" spans="10:44" x14ac:dyDescent="0.25">
      <c r="J4887" s="45"/>
      <c r="K4887" s="45"/>
      <c r="L4887" s="45"/>
      <c r="M4887" s="45"/>
      <c r="N4887" s="45"/>
      <c r="O4887" s="45"/>
      <c r="P4887" s="45"/>
      <c r="Q4887" s="45"/>
      <c r="R4887" s="45"/>
      <c r="AO4887" s="34"/>
      <c r="AP4887" s="34"/>
      <c r="AQ4887" s="34"/>
      <c r="AR4887" s="34"/>
    </row>
    <row r="4888" spans="10:44" x14ac:dyDescent="0.25">
      <c r="J4888" s="45"/>
      <c r="K4888" s="45"/>
      <c r="L4888" s="45"/>
      <c r="M4888" s="45"/>
      <c r="N4888" s="45"/>
      <c r="O4888" s="45"/>
      <c r="P4888" s="45"/>
      <c r="Q4888" s="45"/>
      <c r="R4888" s="45"/>
      <c r="AO4888" s="34"/>
      <c r="AP4888" s="34"/>
      <c r="AQ4888" s="34"/>
      <c r="AR4888" s="34"/>
    </row>
    <row r="4889" spans="10:44" x14ac:dyDescent="0.25">
      <c r="J4889" s="45"/>
      <c r="K4889" s="45"/>
      <c r="L4889" s="45"/>
      <c r="M4889" s="45"/>
      <c r="N4889" s="45"/>
      <c r="O4889" s="45"/>
      <c r="P4889" s="45"/>
      <c r="Q4889" s="45"/>
      <c r="R4889" s="45"/>
      <c r="AO4889" s="34"/>
      <c r="AP4889" s="34"/>
      <c r="AQ4889" s="34"/>
      <c r="AR4889" s="34"/>
    </row>
    <row r="4890" spans="10:44" x14ac:dyDescent="0.25">
      <c r="J4890" s="45"/>
      <c r="K4890" s="45"/>
      <c r="L4890" s="45"/>
      <c r="M4890" s="45"/>
      <c r="N4890" s="45"/>
      <c r="O4890" s="45"/>
      <c r="P4890" s="45"/>
      <c r="Q4890" s="45"/>
      <c r="R4890" s="45"/>
      <c r="AO4890" s="34"/>
      <c r="AP4890" s="34"/>
      <c r="AQ4890" s="34"/>
      <c r="AR4890" s="34"/>
    </row>
    <row r="4891" spans="10:44" x14ac:dyDescent="0.25">
      <c r="J4891" s="45"/>
      <c r="K4891" s="45"/>
      <c r="L4891" s="45"/>
      <c r="M4891" s="45"/>
      <c r="N4891" s="45"/>
      <c r="O4891" s="45"/>
      <c r="P4891" s="45"/>
      <c r="Q4891" s="45"/>
      <c r="R4891" s="45"/>
      <c r="AO4891" s="34"/>
      <c r="AP4891" s="34"/>
      <c r="AQ4891" s="34"/>
      <c r="AR4891" s="34"/>
    </row>
    <row r="4892" spans="10:44" x14ac:dyDescent="0.25">
      <c r="J4892" s="45"/>
      <c r="K4892" s="45"/>
      <c r="L4892" s="45"/>
      <c r="M4892" s="45"/>
      <c r="N4892" s="45"/>
      <c r="O4892" s="45"/>
      <c r="P4892" s="45"/>
      <c r="Q4892" s="45"/>
      <c r="R4892" s="45"/>
      <c r="AO4892" s="34"/>
      <c r="AP4892" s="34"/>
      <c r="AQ4892" s="34"/>
      <c r="AR4892" s="34"/>
    </row>
    <row r="4893" spans="10:44" x14ac:dyDescent="0.25">
      <c r="J4893" s="45"/>
      <c r="K4893" s="45"/>
      <c r="L4893" s="45"/>
      <c r="M4893" s="45"/>
      <c r="N4893" s="45"/>
      <c r="O4893" s="45"/>
      <c r="P4893" s="45"/>
      <c r="Q4893" s="45"/>
      <c r="R4893" s="45"/>
      <c r="AO4893" s="34"/>
      <c r="AP4893" s="34"/>
      <c r="AQ4893" s="34"/>
      <c r="AR4893" s="34"/>
    </row>
    <row r="4894" spans="10:44" x14ac:dyDescent="0.25">
      <c r="J4894" s="45"/>
      <c r="K4894" s="45"/>
      <c r="L4894" s="45"/>
      <c r="M4894" s="45"/>
      <c r="N4894" s="45"/>
      <c r="O4894" s="45"/>
      <c r="P4894" s="45"/>
      <c r="Q4894" s="45"/>
      <c r="R4894" s="45"/>
      <c r="AO4894" s="34"/>
      <c r="AP4894" s="34"/>
      <c r="AQ4894" s="34"/>
      <c r="AR4894" s="34"/>
    </row>
    <row r="4895" spans="10:44" x14ac:dyDescent="0.25">
      <c r="J4895" s="45"/>
      <c r="K4895" s="45"/>
      <c r="L4895" s="45"/>
      <c r="M4895" s="45"/>
      <c r="N4895" s="45"/>
      <c r="O4895" s="45"/>
      <c r="P4895" s="45"/>
      <c r="Q4895" s="45"/>
      <c r="R4895" s="45"/>
      <c r="AO4895" s="34"/>
      <c r="AP4895" s="34"/>
      <c r="AQ4895" s="34"/>
      <c r="AR4895" s="34"/>
    </row>
    <row r="4896" spans="10:44" x14ac:dyDescent="0.25">
      <c r="J4896" s="45"/>
      <c r="K4896" s="45"/>
      <c r="L4896" s="45"/>
      <c r="M4896" s="45"/>
      <c r="N4896" s="45"/>
      <c r="O4896" s="45"/>
      <c r="P4896" s="45"/>
      <c r="Q4896" s="45"/>
      <c r="R4896" s="45"/>
      <c r="AO4896" s="34"/>
      <c r="AP4896" s="34"/>
      <c r="AQ4896" s="34"/>
      <c r="AR4896" s="34"/>
    </row>
    <row r="4897" spans="10:44" x14ac:dyDescent="0.25">
      <c r="J4897" s="45"/>
      <c r="K4897" s="45"/>
      <c r="L4897" s="45"/>
      <c r="M4897" s="45"/>
      <c r="N4897" s="45"/>
      <c r="O4897" s="45"/>
      <c r="P4897" s="45"/>
      <c r="Q4897" s="45"/>
      <c r="R4897" s="45"/>
      <c r="AO4897" s="34"/>
      <c r="AP4897" s="34"/>
      <c r="AQ4897" s="34"/>
      <c r="AR4897" s="34"/>
    </row>
    <row r="4898" spans="10:44" x14ac:dyDescent="0.25">
      <c r="J4898" s="45"/>
      <c r="K4898" s="45"/>
      <c r="L4898" s="45"/>
      <c r="M4898" s="45"/>
      <c r="N4898" s="45"/>
      <c r="O4898" s="45"/>
      <c r="P4898" s="45"/>
      <c r="Q4898" s="45"/>
      <c r="R4898" s="45"/>
      <c r="AO4898" s="34"/>
      <c r="AP4898" s="34"/>
      <c r="AQ4898" s="34"/>
      <c r="AR4898" s="34"/>
    </row>
    <row r="4899" spans="10:44" x14ac:dyDescent="0.25">
      <c r="J4899" s="45"/>
      <c r="K4899" s="45"/>
      <c r="L4899" s="45"/>
      <c r="M4899" s="45"/>
      <c r="N4899" s="45"/>
      <c r="O4899" s="45"/>
      <c r="P4899" s="45"/>
      <c r="Q4899" s="45"/>
      <c r="R4899" s="45"/>
      <c r="AO4899" s="34"/>
      <c r="AP4899" s="34"/>
      <c r="AQ4899" s="34"/>
      <c r="AR4899" s="34"/>
    </row>
    <row r="4900" spans="10:44" x14ac:dyDescent="0.25">
      <c r="J4900" s="45"/>
      <c r="K4900" s="45"/>
      <c r="L4900" s="45"/>
      <c r="M4900" s="45"/>
      <c r="N4900" s="45"/>
      <c r="O4900" s="45"/>
      <c r="P4900" s="45"/>
      <c r="Q4900" s="45"/>
      <c r="R4900" s="45"/>
      <c r="AO4900" s="34"/>
      <c r="AP4900" s="34"/>
      <c r="AQ4900" s="34"/>
      <c r="AR4900" s="34"/>
    </row>
    <row r="4901" spans="10:44" x14ac:dyDescent="0.25">
      <c r="J4901" s="45"/>
      <c r="K4901" s="45"/>
      <c r="L4901" s="45"/>
      <c r="M4901" s="45"/>
      <c r="N4901" s="45"/>
      <c r="O4901" s="45"/>
      <c r="P4901" s="45"/>
      <c r="Q4901" s="45"/>
      <c r="R4901" s="45"/>
      <c r="AO4901" s="34"/>
      <c r="AP4901" s="34"/>
      <c r="AQ4901" s="34"/>
      <c r="AR4901" s="34"/>
    </row>
    <row r="4902" spans="10:44" x14ac:dyDescent="0.25">
      <c r="J4902" s="45"/>
      <c r="K4902" s="45"/>
      <c r="L4902" s="45"/>
      <c r="M4902" s="45"/>
      <c r="N4902" s="45"/>
      <c r="O4902" s="45"/>
      <c r="P4902" s="45"/>
      <c r="Q4902" s="45"/>
      <c r="R4902" s="45"/>
      <c r="AO4902" s="34"/>
      <c r="AP4902" s="34"/>
      <c r="AQ4902" s="34"/>
      <c r="AR4902" s="34"/>
    </row>
    <row r="4903" spans="10:44" x14ac:dyDescent="0.25">
      <c r="J4903" s="45"/>
      <c r="K4903" s="45"/>
      <c r="L4903" s="45"/>
      <c r="M4903" s="45"/>
      <c r="N4903" s="45"/>
      <c r="O4903" s="45"/>
      <c r="P4903" s="45"/>
      <c r="Q4903" s="45"/>
      <c r="R4903" s="45"/>
      <c r="AO4903" s="34"/>
      <c r="AP4903" s="34"/>
      <c r="AQ4903" s="34"/>
      <c r="AR4903" s="34"/>
    </row>
    <row r="4904" spans="10:44" x14ac:dyDescent="0.25">
      <c r="J4904" s="45"/>
      <c r="K4904" s="45"/>
      <c r="L4904" s="45"/>
      <c r="M4904" s="45"/>
      <c r="N4904" s="45"/>
      <c r="O4904" s="45"/>
      <c r="P4904" s="45"/>
      <c r="Q4904" s="45"/>
      <c r="R4904" s="45"/>
      <c r="AO4904" s="34"/>
      <c r="AP4904" s="34"/>
      <c r="AQ4904" s="34"/>
      <c r="AR4904" s="34"/>
    </row>
    <row r="4905" spans="10:44" x14ac:dyDescent="0.25">
      <c r="J4905" s="45"/>
      <c r="K4905" s="45"/>
      <c r="L4905" s="45"/>
      <c r="M4905" s="45"/>
      <c r="N4905" s="45"/>
      <c r="O4905" s="45"/>
      <c r="P4905" s="45"/>
      <c r="Q4905" s="45"/>
      <c r="R4905" s="45"/>
      <c r="AO4905" s="34"/>
      <c r="AP4905" s="34"/>
      <c r="AQ4905" s="34"/>
      <c r="AR4905" s="34"/>
    </row>
    <row r="4906" spans="10:44" x14ac:dyDescent="0.25">
      <c r="J4906" s="45"/>
      <c r="K4906" s="45"/>
      <c r="L4906" s="45"/>
      <c r="M4906" s="45"/>
      <c r="N4906" s="45"/>
      <c r="O4906" s="45"/>
      <c r="P4906" s="45"/>
      <c r="Q4906" s="45"/>
      <c r="R4906" s="45"/>
      <c r="AO4906" s="34"/>
      <c r="AP4906" s="34"/>
      <c r="AQ4906" s="34"/>
      <c r="AR4906" s="34"/>
    </row>
    <row r="4907" spans="10:44" x14ac:dyDescent="0.25">
      <c r="J4907" s="45"/>
      <c r="K4907" s="45"/>
      <c r="L4907" s="45"/>
      <c r="M4907" s="45"/>
      <c r="N4907" s="45"/>
      <c r="O4907" s="45"/>
      <c r="P4907" s="45"/>
      <c r="Q4907" s="45"/>
      <c r="R4907" s="45"/>
      <c r="AO4907" s="34"/>
      <c r="AP4907" s="34"/>
      <c r="AQ4907" s="34"/>
      <c r="AR4907" s="34"/>
    </row>
    <row r="4908" spans="10:44" x14ac:dyDescent="0.25">
      <c r="J4908" s="45"/>
      <c r="K4908" s="45"/>
      <c r="L4908" s="45"/>
      <c r="M4908" s="45"/>
      <c r="N4908" s="45"/>
      <c r="O4908" s="45"/>
      <c r="P4908" s="45"/>
      <c r="Q4908" s="45"/>
      <c r="R4908" s="45"/>
      <c r="AO4908" s="34"/>
      <c r="AP4908" s="34"/>
      <c r="AQ4908" s="34"/>
      <c r="AR4908" s="34"/>
    </row>
    <row r="4909" spans="10:44" x14ac:dyDescent="0.25">
      <c r="J4909" s="45"/>
      <c r="K4909" s="45"/>
      <c r="L4909" s="45"/>
      <c r="M4909" s="45"/>
      <c r="N4909" s="45"/>
      <c r="O4909" s="45"/>
      <c r="P4909" s="45"/>
      <c r="Q4909" s="45"/>
      <c r="R4909" s="45"/>
      <c r="AO4909" s="34"/>
      <c r="AP4909" s="34"/>
      <c r="AQ4909" s="34"/>
      <c r="AR4909" s="34"/>
    </row>
    <row r="4910" spans="10:44" x14ac:dyDescent="0.25">
      <c r="J4910" s="45"/>
      <c r="K4910" s="45"/>
      <c r="L4910" s="45"/>
      <c r="M4910" s="45"/>
      <c r="N4910" s="45"/>
      <c r="O4910" s="45"/>
      <c r="P4910" s="45"/>
      <c r="Q4910" s="45"/>
      <c r="R4910" s="45"/>
      <c r="AO4910" s="34"/>
      <c r="AP4910" s="34"/>
      <c r="AQ4910" s="34"/>
      <c r="AR4910" s="34"/>
    </row>
    <row r="4911" spans="10:44" x14ac:dyDescent="0.25">
      <c r="J4911" s="45"/>
      <c r="K4911" s="45"/>
      <c r="L4911" s="45"/>
      <c r="M4911" s="45"/>
      <c r="N4911" s="45"/>
      <c r="O4911" s="45"/>
      <c r="P4911" s="45"/>
      <c r="Q4911" s="45"/>
      <c r="R4911" s="45"/>
      <c r="AO4911" s="34"/>
      <c r="AP4911" s="34"/>
      <c r="AQ4911" s="34"/>
      <c r="AR4911" s="34"/>
    </row>
    <row r="4912" spans="10:44" x14ac:dyDescent="0.25">
      <c r="J4912" s="45"/>
      <c r="K4912" s="45"/>
      <c r="L4912" s="45"/>
      <c r="M4912" s="45"/>
      <c r="N4912" s="45"/>
      <c r="O4912" s="45"/>
      <c r="P4912" s="45"/>
      <c r="Q4912" s="45"/>
      <c r="R4912" s="45"/>
      <c r="AO4912" s="34"/>
      <c r="AP4912" s="34"/>
      <c r="AQ4912" s="34"/>
      <c r="AR4912" s="34"/>
    </row>
    <row r="4913" spans="10:44" x14ac:dyDescent="0.25">
      <c r="J4913" s="45"/>
      <c r="K4913" s="45"/>
      <c r="L4913" s="45"/>
      <c r="M4913" s="45"/>
      <c r="N4913" s="45"/>
      <c r="O4913" s="45"/>
      <c r="P4913" s="45"/>
      <c r="Q4913" s="45"/>
      <c r="R4913" s="45"/>
      <c r="AO4913" s="34"/>
      <c r="AP4913" s="34"/>
      <c r="AQ4913" s="34"/>
      <c r="AR4913" s="34"/>
    </row>
    <row r="4914" spans="10:44" x14ac:dyDescent="0.25">
      <c r="J4914" s="45"/>
      <c r="K4914" s="45"/>
      <c r="L4914" s="45"/>
      <c r="M4914" s="45"/>
      <c r="N4914" s="45"/>
      <c r="O4914" s="45"/>
      <c r="P4914" s="45"/>
      <c r="Q4914" s="45"/>
      <c r="R4914" s="45"/>
      <c r="AO4914" s="34"/>
      <c r="AP4914" s="34"/>
      <c r="AQ4914" s="34"/>
      <c r="AR4914" s="34"/>
    </row>
    <row r="4915" spans="10:44" x14ac:dyDescent="0.25">
      <c r="J4915" s="45"/>
      <c r="K4915" s="45"/>
      <c r="L4915" s="45"/>
      <c r="M4915" s="45"/>
      <c r="N4915" s="45"/>
      <c r="O4915" s="45"/>
      <c r="P4915" s="45"/>
      <c r="Q4915" s="45"/>
      <c r="R4915" s="45"/>
      <c r="AO4915" s="34"/>
      <c r="AP4915" s="34"/>
      <c r="AQ4915" s="34"/>
      <c r="AR4915" s="34"/>
    </row>
    <row r="4916" spans="10:44" x14ac:dyDescent="0.25">
      <c r="J4916" s="45"/>
      <c r="K4916" s="45"/>
      <c r="L4916" s="45"/>
      <c r="M4916" s="45"/>
      <c r="N4916" s="45"/>
      <c r="O4916" s="45"/>
      <c r="P4916" s="45"/>
      <c r="Q4916" s="45"/>
      <c r="R4916" s="45"/>
      <c r="AO4916" s="34"/>
      <c r="AP4916" s="34"/>
      <c r="AQ4916" s="34"/>
      <c r="AR4916" s="34"/>
    </row>
    <row r="4917" spans="10:44" x14ac:dyDescent="0.25">
      <c r="J4917" s="45"/>
      <c r="K4917" s="45"/>
      <c r="L4917" s="45"/>
      <c r="M4917" s="45"/>
      <c r="N4917" s="45"/>
      <c r="O4917" s="45"/>
      <c r="P4917" s="45"/>
      <c r="Q4917" s="45"/>
      <c r="R4917" s="45"/>
      <c r="AO4917" s="34"/>
      <c r="AP4917" s="34"/>
      <c r="AQ4917" s="34"/>
      <c r="AR4917" s="34"/>
    </row>
    <row r="4918" spans="10:44" x14ac:dyDescent="0.25">
      <c r="J4918" s="45"/>
      <c r="K4918" s="45"/>
      <c r="L4918" s="45"/>
      <c r="M4918" s="45"/>
      <c r="N4918" s="45"/>
      <c r="O4918" s="45"/>
      <c r="P4918" s="45"/>
      <c r="Q4918" s="45"/>
      <c r="R4918" s="45"/>
      <c r="AO4918" s="34"/>
      <c r="AP4918" s="34"/>
      <c r="AQ4918" s="34"/>
      <c r="AR4918" s="34"/>
    </row>
    <row r="4919" spans="10:44" x14ac:dyDescent="0.25">
      <c r="J4919" s="45"/>
      <c r="K4919" s="45"/>
      <c r="L4919" s="45"/>
      <c r="M4919" s="45"/>
      <c r="N4919" s="45"/>
      <c r="O4919" s="45"/>
      <c r="P4919" s="45"/>
      <c r="Q4919" s="45"/>
      <c r="R4919" s="45"/>
      <c r="AO4919" s="34"/>
      <c r="AP4919" s="34"/>
      <c r="AQ4919" s="34"/>
      <c r="AR4919" s="34"/>
    </row>
    <row r="4920" spans="10:44" x14ac:dyDescent="0.25">
      <c r="J4920" s="45"/>
      <c r="K4920" s="45"/>
      <c r="L4920" s="45"/>
      <c r="M4920" s="45"/>
      <c r="N4920" s="45"/>
      <c r="O4920" s="45"/>
      <c r="P4920" s="45"/>
      <c r="Q4920" s="45"/>
      <c r="R4920" s="45"/>
      <c r="AO4920" s="34"/>
      <c r="AP4920" s="34"/>
      <c r="AQ4920" s="34"/>
      <c r="AR4920" s="34"/>
    </row>
    <row r="4921" spans="10:44" x14ac:dyDescent="0.25">
      <c r="J4921" s="45"/>
      <c r="K4921" s="45"/>
      <c r="L4921" s="45"/>
      <c r="M4921" s="45"/>
      <c r="N4921" s="45"/>
      <c r="O4921" s="45"/>
      <c r="P4921" s="45"/>
      <c r="Q4921" s="45"/>
      <c r="R4921" s="45"/>
      <c r="AO4921" s="34"/>
      <c r="AP4921" s="34"/>
      <c r="AQ4921" s="34"/>
      <c r="AR4921" s="34"/>
    </row>
    <row r="4922" spans="10:44" x14ac:dyDescent="0.25">
      <c r="J4922" s="45"/>
      <c r="K4922" s="45"/>
      <c r="L4922" s="45"/>
      <c r="M4922" s="45"/>
      <c r="N4922" s="45"/>
      <c r="O4922" s="45"/>
      <c r="P4922" s="45"/>
      <c r="Q4922" s="45"/>
      <c r="R4922" s="45"/>
      <c r="AO4922" s="34"/>
      <c r="AP4922" s="34"/>
      <c r="AQ4922" s="34"/>
      <c r="AR4922" s="34"/>
    </row>
    <row r="4923" spans="10:44" x14ac:dyDescent="0.25">
      <c r="J4923" s="45"/>
      <c r="K4923" s="45"/>
      <c r="L4923" s="45"/>
      <c r="M4923" s="45"/>
      <c r="N4923" s="45"/>
      <c r="O4923" s="45"/>
      <c r="P4923" s="45"/>
      <c r="Q4923" s="45"/>
      <c r="R4923" s="45"/>
      <c r="AO4923" s="34"/>
      <c r="AP4923" s="34"/>
      <c r="AQ4923" s="34"/>
      <c r="AR4923" s="34"/>
    </row>
    <row r="4924" spans="10:44" x14ac:dyDescent="0.25">
      <c r="J4924" s="45"/>
      <c r="K4924" s="45"/>
      <c r="L4924" s="45"/>
      <c r="M4924" s="45"/>
      <c r="N4924" s="45"/>
      <c r="O4924" s="45"/>
      <c r="P4924" s="45"/>
      <c r="Q4924" s="45"/>
      <c r="R4924" s="45"/>
      <c r="AO4924" s="34"/>
      <c r="AP4924" s="34"/>
      <c r="AQ4924" s="34"/>
      <c r="AR4924" s="34"/>
    </row>
    <row r="4925" spans="10:44" x14ac:dyDescent="0.25">
      <c r="J4925" s="45"/>
      <c r="K4925" s="45"/>
      <c r="L4925" s="45"/>
      <c r="M4925" s="45"/>
      <c r="N4925" s="45"/>
      <c r="O4925" s="45"/>
      <c r="P4925" s="45"/>
      <c r="Q4925" s="45"/>
      <c r="R4925" s="45"/>
      <c r="AO4925" s="34"/>
      <c r="AP4925" s="34"/>
      <c r="AQ4925" s="34"/>
      <c r="AR4925" s="34"/>
    </row>
    <row r="4926" spans="10:44" x14ac:dyDescent="0.25">
      <c r="J4926" s="45"/>
      <c r="K4926" s="45"/>
      <c r="L4926" s="45"/>
      <c r="M4926" s="45"/>
      <c r="N4926" s="45"/>
      <c r="O4926" s="45"/>
      <c r="P4926" s="45"/>
      <c r="Q4926" s="45"/>
      <c r="R4926" s="45"/>
      <c r="AO4926" s="34"/>
      <c r="AP4926" s="34"/>
      <c r="AQ4926" s="34"/>
      <c r="AR4926" s="34"/>
    </row>
    <row r="4927" spans="10:44" x14ac:dyDescent="0.25">
      <c r="J4927" s="45"/>
      <c r="K4927" s="45"/>
      <c r="L4927" s="45"/>
      <c r="M4927" s="45"/>
      <c r="N4927" s="45"/>
      <c r="O4927" s="45"/>
      <c r="P4927" s="45"/>
      <c r="Q4927" s="45"/>
      <c r="R4927" s="45"/>
      <c r="AO4927" s="34"/>
      <c r="AP4927" s="34"/>
      <c r="AQ4927" s="34"/>
      <c r="AR4927" s="34"/>
    </row>
    <row r="4928" spans="10:44" x14ac:dyDescent="0.25">
      <c r="J4928" s="45"/>
      <c r="K4928" s="45"/>
      <c r="L4928" s="45"/>
      <c r="M4928" s="45"/>
      <c r="N4928" s="45"/>
      <c r="O4928" s="45"/>
      <c r="P4928" s="45"/>
      <c r="Q4928" s="45"/>
      <c r="R4928" s="45"/>
      <c r="AO4928" s="34"/>
      <c r="AP4928" s="34"/>
      <c r="AQ4928" s="34"/>
      <c r="AR4928" s="34"/>
    </row>
    <row r="4929" spans="10:44" x14ac:dyDescent="0.25">
      <c r="J4929" s="45"/>
      <c r="K4929" s="45"/>
      <c r="L4929" s="45"/>
      <c r="M4929" s="45"/>
      <c r="N4929" s="45"/>
      <c r="O4929" s="45"/>
      <c r="P4929" s="45"/>
      <c r="Q4929" s="45"/>
      <c r="R4929" s="45"/>
      <c r="AO4929" s="34"/>
      <c r="AP4929" s="34"/>
      <c r="AQ4929" s="34"/>
      <c r="AR4929" s="34"/>
    </row>
    <row r="4930" spans="10:44" x14ac:dyDescent="0.25">
      <c r="J4930" s="45"/>
      <c r="K4930" s="45"/>
      <c r="L4930" s="45"/>
      <c r="M4930" s="45"/>
      <c r="N4930" s="45"/>
      <c r="O4930" s="45"/>
      <c r="P4930" s="45"/>
      <c r="Q4930" s="45"/>
      <c r="R4930" s="45"/>
      <c r="AO4930" s="34"/>
      <c r="AP4930" s="34"/>
      <c r="AQ4930" s="34"/>
      <c r="AR4930" s="34"/>
    </row>
    <row r="4931" spans="10:44" x14ac:dyDescent="0.25">
      <c r="J4931" s="45"/>
      <c r="K4931" s="45"/>
      <c r="L4931" s="45"/>
      <c r="M4931" s="45"/>
      <c r="N4931" s="45"/>
      <c r="O4931" s="45"/>
      <c r="P4931" s="45"/>
      <c r="Q4931" s="45"/>
      <c r="R4931" s="45"/>
      <c r="AO4931" s="34"/>
      <c r="AP4931" s="34"/>
      <c r="AQ4931" s="34"/>
      <c r="AR4931" s="34"/>
    </row>
    <row r="4932" spans="10:44" x14ac:dyDescent="0.25">
      <c r="J4932" s="45"/>
      <c r="K4932" s="45"/>
      <c r="L4932" s="45"/>
      <c r="M4932" s="45"/>
      <c r="N4932" s="45"/>
      <c r="O4932" s="45"/>
      <c r="P4932" s="45"/>
      <c r="Q4932" s="45"/>
      <c r="R4932" s="45"/>
      <c r="AO4932" s="34"/>
      <c r="AP4932" s="34"/>
      <c r="AQ4932" s="34"/>
      <c r="AR4932" s="34"/>
    </row>
    <row r="4933" spans="10:44" x14ac:dyDescent="0.25">
      <c r="J4933" s="45"/>
      <c r="K4933" s="45"/>
      <c r="L4933" s="45"/>
      <c r="M4933" s="45"/>
      <c r="N4933" s="45"/>
      <c r="O4933" s="45"/>
      <c r="P4933" s="45"/>
      <c r="Q4933" s="45"/>
      <c r="R4933" s="45"/>
      <c r="AO4933" s="34"/>
      <c r="AP4933" s="34"/>
      <c r="AQ4933" s="34"/>
      <c r="AR4933" s="34"/>
    </row>
    <row r="4934" spans="10:44" x14ac:dyDescent="0.25">
      <c r="J4934" s="45"/>
      <c r="K4934" s="45"/>
      <c r="L4934" s="45"/>
      <c r="M4934" s="45"/>
      <c r="N4934" s="45"/>
      <c r="O4934" s="45"/>
      <c r="P4934" s="45"/>
      <c r="Q4934" s="45"/>
      <c r="R4934" s="45"/>
      <c r="AO4934" s="34"/>
      <c r="AP4934" s="34"/>
      <c r="AQ4934" s="34"/>
      <c r="AR4934" s="34"/>
    </row>
    <row r="4935" spans="10:44" x14ac:dyDescent="0.25">
      <c r="J4935" s="45"/>
      <c r="K4935" s="45"/>
      <c r="L4935" s="45"/>
      <c r="M4935" s="45"/>
      <c r="N4935" s="45"/>
      <c r="O4935" s="45"/>
      <c r="P4935" s="45"/>
      <c r="Q4935" s="45"/>
      <c r="R4935" s="45"/>
      <c r="AO4935" s="34"/>
      <c r="AP4935" s="34"/>
      <c r="AQ4935" s="34"/>
      <c r="AR4935" s="34"/>
    </row>
    <row r="4936" spans="10:44" x14ac:dyDescent="0.25">
      <c r="J4936" s="45"/>
      <c r="K4936" s="45"/>
      <c r="L4936" s="45"/>
      <c r="M4936" s="45"/>
      <c r="N4936" s="45"/>
      <c r="O4936" s="45"/>
      <c r="P4936" s="45"/>
      <c r="Q4936" s="45"/>
      <c r="R4936" s="45"/>
      <c r="AO4936" s="34"/>
      <c r="AP4936" s="34"/>
      <c r="AQ4936" s="34"/>
      <c r="AR4936" s="34"/>
    </row>
    <row r="4937" spans="10:44" x14ac:dyDescent="0.25">
      <c r="J4937" s="45"/>
      <c r="K4937" s="45"/>
      <c r="L4937" s="45"/>
      <c r="M4937" s="45"/>
      <c r="N4937" s="45"/>
      <c r="O4937" s="45"/>
      <c r="P4937" s="45"/>
      <c r="Q4937" s="45"/>
      <c r="R4937" s="45"/>
      <c r="AO4937" s="34"/>
      <c r="AP4937" s="34"/>
      <c r="AQ4937" s="34"/>
      <c r="AR4937" s="34"/>
    </row>
    <row r="4938" spans="10:44" x14ac:dyDescent="0.25">
      <c r="J4938" s="45"/>
      <c r="K4938" s="45"/>
      <c r="L4938" s="45"/>
      <c r="M4938" s="45"/>
      <c r="N4938" s="45"/>
      <c r="O4938" s="45"/>
      <c r="P4938" s="45"/>
      <c r="Q4938" s="45"/>
      <c r="R4938" s="45"/>
      <c r="AO4938" s="34"/>
      <c r="AP4938" s="34"/>
      <c r="AQ4938" s="34"/>
      <c r="AR4938" s="34"/>
    </row>
    <row r="4939" spans="10:44" x14ac:dyDescent="0.25">
      <c r="J4939" s="45"/>
      <c r="K4939" s="45"/>
      <c r="L4939" s="45"/>
      <c r="M4939" s="45"/>
      <c r="N4939" s="45"/>
      <c r="O4939" s="45"/>
      <c r="P4939" s="45"/>
      <c r="Q4939" s="45"/>
      <c r="R4939" s="45"/>
      <c r="AO4939" s="34"/>
      <c r="AP4939" s="34"/>
      <c r="AQ4939" s="34"/>
      <c r="AR4939" s="34"/>
    </row>
    <row r="4940" spans="10:44" x14ac:dyDescent="0.25">
      <c r="J4940" s="45"/>
      <c r="K4940" s="45"/>
      <c r="L4940" s="45"/>
      <c r="M4940" s="45"/>
      <c r="N4940" s="45"/>
      <c r="O4940" s="45"/>
      <c r="P4940" s="45"/>
      <c r="Q4940" s="45"/>
      <c r="R4940" s="45"/>
      <c r="AO4940" s="34"/>
      <c r="AP4940" s="34"/>
      <c r="AQ4940" s="34"/>
      <c r="AR4940" s="34"/>
    </row>
    <row r="4941" spans="10:44" x14ac:dyDescent="0.25">
      <c r="J4941" s="45"/>
      <c r="K4941" s="45"/>
      <c r="L4941" s="45"/>
      <c r="M4941" s="45"/>
      <c r="N4941" s="45"/>
      <c r="O4941" s="45"/>
      <c r="P4941" s="45"/>
      <c r="Q4941" s="45"/>
      <c r="R4941" s="45"/>
      <c r="AO4941" s="34"/>
      <c r="AP4941" s="34"/>
      <c r="AQ4941" s="34"/>
      <c r="AR4941" s="34"/>
    </row>
    <row r="4942" spans="10:44" x14ac:dyDescent="0.25">
      <c r="J4942" s="45"/>
      <c r="K4942" s="45"/>
      <c r="L4942" s="45"/>
      <c r="M4942" s="45"/>
      <c r="N4942" s="45"/>
      <c r="O4942" s="45"/>
      <c r="P4942" s="45"/>
      <c r="Q4942" s="45"/>
      <c r="R4942" s="45"/>
      <c r="AO4942" s="34"/>
      <c r="AP4942" s="34"/>
      <c r="AQ4942" s="34"/>
      <c r="AR4942" s="34"/>
    </row>
    <row r="4943" spans="10:44" x14ac:dyDescent="0.25">
      <c r="J4943" s="45"/>
      <c r="K4943" s="45"/>
      <c r="L4943" s="45"/>
      <c r="M4943" s="45"/>
      <c r="N4943" s="45"/>
      <c r="O4943" s="45"/>
      <c r="P4943" s="45"/>
      <c r="Q4943" s="45"/>
      <c r="R4943" s="45"/>
      <c r="AO4943" s="34"/>
      <c r="AP4943" s="34"/>
      <c r="AQ4943" s="34"/>
      <c r="AR4943" s="34"/>
    </row>
    <row r="4944" spans="10:44" x14ac:dyDescent="0.25">
      <c r="J4944" s="45"/>
      <c r="K4944" s="45"/>
      <c r="L4944" s="45"/>
      <c r="M4944" s="45"/>
      <c r="N4944" s="45"/>
      <c r="O4944" s="45"/>
      <c r="P4944" s="45"/>
      <c r="Q4944" s="45"/>
      <c r="R4944" s="45"/>
      <c r="AO4944" s="34"/>
      <c r="AP4944" s="34"/>
      <c r="AQ4944" s="34"/>
      <c r="AR4944" s="34"/>
    </row>
    <row r="4945" spans="10:44" x14ac:dyDescent="0.25">
      <c r="J4945" s="45"/>
      <c r="K4945" s="45"/>
      <c r="L4945" s="45"/>
      <c r="M4945" s="45"/>
      <c r="N4945" s="45"/>
      <c r="O4945" s="45"/>
      <c r="P4945" s="45"/>
      <c r="Q4945" s="45"/>
      <c r="R4945" s="45"/>
      <c r="AO4945" s="34"/>
      <c r="AP4945" s="34"/>
      <c r="AQ4945" s="34"/>
      <c r="AR4945" s="34"/>
    </row>
    <row r="4946" spans="10:44" x14ac:dyDescent="0.25">
      <c r="J4946" s="45"/>
      <c r="K4946" s="45"/>
      <c r="L4946" s="45"/>
      <c r="M4946" s="45"/>
      <c r="N4946" s="45"/>
      <c r="O4946" s="45"/>
      <c r="P4946" s="45"/>
      <c r="Q4946" s="45"/>
      <c r="R4946" s="45"/>
      <c r="AO4946" s="34"/>
      <c r="AP4946" s="34"/>
      <c r="AQ4946" s="34"/>
      <c r="AR4946" s="34"/>
    </row>
    <row r="4947" spans="10:44" x14ac:dyDescent="0.25">
      <c r="J4947" s="45"/>
      <c r="K4947" s="45"/>
      <c r="L4947" s="45"/>
      <c r="M4947" s="45"/>
      <c r="N4947" s="45"/>
      <c r="O4947" s="45"/>
      <c r="P4947" s="45"/>
      <c r="Q4947" s="45"/>
      <c r="R4947" s="45"/>
      <c r="AO4947" s="34"/>
      <c r="AP4947" s="34"/>
      <c r="AQ4947" s="34"/>
      <c r="AR4947" s="34"/>
    </row>
    <row r="4948" spans="10:44" x14ac:dyDescent="0.25">
      <c r="J4948" s="45"/>
      <c r="K4948" s="45"/>
      <c r="L4948" s="45"/>
      <c r="M4948" s="45"/>
      <c r="N4948" s="45"/>
      <c r="O4948" s="45"/>
      <c r="P4948" s="45"/>
      <c r="Q4948" s="45"/>
      <c r="R4948" s="45"/>
      <c r="AO4948" s="34"/>
      <c r="AP4948" s="34"/>
      <c r="AQ4948" s="34"/>
      <c r="AR4948" s="34"/>
    </row>
    <row r="4949" spans="10:44" x14ac:dyDescent="0.25">
      <c r="J4949" s="45"/>
      <c r="K4949" s="45"/>
      <c r="L4949" s="45"/>
      <c r="M4949" s="45"/>
      <c r="N4949" s="45"/>
      <c r="O4949" s="45"/>
      <c r="P4949" s="45"/>
      <c r="Q4949" s="45"/>
      <c r="R4949" s="45"/>
      <c r="AO4949" s="34"/>
      <c r="AP4949" s="34"/>
      <c r="AQ4949" s="34"/>
      <c r="AR4949" s="34"/>
    </row>
    <row r="4950" spans="10:44" x14ac:dyDescent="0.25">
      <c r="J4950" s="45"/>
      <c r="K4950" s="45"/>
      <c r="L4950" s="45"/>
      <c r="M4950" s="45"/>
      <c r="N4950" s="45"/>
      <c r="O4950" s="45"/>
      <c r="P4950" s="45"/>
      <c r="Q4950" s="45"/>
      <c r="R4950" s="45"/>
      <c r="AO4950" s="34"/>
      <c r="AP4950" s="34"/>
      <c r="AQ4950" s="34"/>
      <c r="AR4950" s="34"/>
    </row>
    <row r="4951" spans="10:44" x14ac:dyDescent="0.25">
      <c r="J4951" s="45"/>
      <c r="K4951" s="45"/>
      <c r="L4951" s="45"/>
      <c r="M4951" s="45"/>
      <c r="N4951" s="45"/>
      <c r="O4951" s="45"/>
      <c r="P4951" s="45"/>
      <c r="Q4951" s="45"/>
      <c r="R4951" s="45"/>
      <c r="AO4951" s="34"/>
      <c r="AP4951" s="34"/>
      <c r="AQ4951" s="34"/>
      <c r="AR4951" s="34"/>
    </row>
    <row r="4952" spans="10:44" x14ac:dyDescent="0.25">
      <c r="J4952" s="45"/>
      <c r="K4952" s="45"/>
      <c r="L4952" s="45"/>
      <c r="M4952" s="45"/>
      <c r="N4952" s="45"/>
      <c r="O4952" s="45"/>
      <c r="P4952" s="45"/>
      <c r="Q4952" s="45"/>
      <c r="R4952" s="45"/>
      <c r="AO4952" s="34"/>
      <c r="AP4952" s="34"/>
      <c r="AQ4952" s="34"/>
      <c r="AR4952" s="34"/>
    </row>
    <row r="4953" spans="10:44" x14ac:dyDescent="0.25">
      <c r="J4953" s="45"/>
      <c r="K4953" s="45"/>
      <c r="L4953" s="45"/>
      <c r="M4953" s="45"/>
      <c r="N4953" s="45"/>
      <c r="O4953" s="45"/>
      <c r="P4953" s="45"/>
      <c r="Q4953" s="45"/>
      <c r="R4953" s="45"/>
      <c r="AO4953" s="34"/>
      <c r="AP4953" s="34"/>
      <c r="AQ4953" s="34"/>
      <c r="AR4953" s="34"/>
    </row>
    <row r="4954" spans="10:44" x14ac:dyDescent="0.25">
      <c r="J4954" s="45"/>
      <c r="K4954" s="45"/>
      <c r="L4954" s="45"/>
      <c r="M4954" s="45"/>
      <c r="N4954" s="45"/>
      <c r="O4954" s="45"/>
      <c r="P4954" s="45"/>
      <c r="Q4954" s="45"/>
      <c r="R4954" s="45"/>
      <c r="AO4954" s="34"/>
      <c r="AP4954" s="34"/>
      <c r="AQ4954" s="34"/>
      <c r="AR4954" s="34"/>
    </row>
    <row r="4955" spans="10:44" x14ac:dyDescent="0.25">
      <c r="J4955" s="45"/>
      <c r="K4955" s="45"/>
      <c r="L4955" s="45"/>
      <c r="M4955" s="45"/>
      <c r="N4955" s="45"/>
      <c r="O4955" s="45"/>
      <c r="P4955" s="45"/>
      <c r="Q4955" s="45"/>
      <c r="R4955" s="45"/>
      <c r="AO4955" s="34"/>
      <c r="AP4955" s="34"/>
      <c r="AQ4955" s="34"/>
      <c r="AR4955" s="34"/>
    </row>
    <row r="4956" spans="10:44" x14ac:dyDescent="0.25">
      <c r="J4956" s="45"/>
      <c r="K4956" s="45"/>
      <c r="L4956" s="45"/>
      <c r="M4956" s="45"/>
      <c r="N4956" s="45"/>
      <c r="O4956" s="45"/>
      <c r="P4956" s="45"/>
      <c r="Q4956" s="45"/>
      <c r="R4956" s="45"/>
      <c r="AO4956" s="34"/>
      <c r="AP4956" s="34"/>
      <c r="AQ4956" s="34"/>
      <c r="AR4956" s="34"/>
    </row>
    <row r="4957" spans="10:44" x14ac:dyDescent="0.25">
      <c r="J4957" s="45"/>
      <c r="K4957" s="45"/>
      <c r="L4957" s="45"/>
      <c r="M4957" s="45"/>
      <c r="N4957" s="45"/>
      <c r="O4957" s="45"/>
      <c r="P4957" s="45"/>
      <c r="Q4957" s="45"/>
      <c r="R4957" s="45"/>
      <c r="AO4957" s="34"/>
      <c r="AP4957" s="34"/>
      <c r="AQ4957" s="34"/>
      <c r="AR4957" s="34"/>
    </row>
    <row r="4958" spans="10:44" x14ac:dyDescent="0.25">
      <c r="J4958" s="45"/>
      <c r="K4958" s="45"/>
      <c r="L4958" s="45"/>
      <c r="M4958" s="45"/>
      <c r="N4958" s="45"/>
      <c r="O4958" s="45"/>
      <c r="P4958" s="45"/>
      <c r="Q4958" s="45"/>
      <c r="R4958" s="45"/>
      <c r="AO4958" s="34"/>
      <c r="AP4958" s="34"/>
      <c r="AQ4958" s="34"/>
      <c r="AR4958" s="34"/>
    </row>
    <row r="4959" spans="10:44" x14ac:dyDescent="0.25">
      <c r="J4959" s="45"/>
      <c r="K4959" s="45"/>
      <c r="L4959" s="45"/>
      <c r="M4959" s="45"/>
      <c r="N4959" s="45"/>
      <c r="O4959" s="45"/>
      <c r="P4959" s="45"/>
      <c r="Q4959" s="45"/>
      <c r="R4959" s="45"/>
      <c r="AO4959" s="34"/>
      <c r="AP4959" s="34"/>
      <c r="AQ4959" s="34"/>
      <c r="AR4959" s="34"/>
    </row>
    <row r="4960" spans="10:44" x14ac:dyDescent="0.25">
      <c r="J4960" s="45"/>
      <c r="K4960" s="45"/>
      <c r="L4960" s="45"/>
      <c r="M4960" s="45"/>
      <c r="N4960" s="45"/>
      <c r="O4960" s="45"/>
      <c r="P4960" s="45"/>
      <c r="Q4960" s="45"/>
      <c r="R4960" s="45"/>
      <c r="AO4960" s="34"/>
      <c r="AP4960" s="34"/>
      <c r="AQ4960" s="34"/>
      <c r="AR4960" s="34"/>
    </row>
    <row r="4961" spans="10:44" x14ac:dyDescent="0.25">
      <c r="J4961" s="45"/>
      <c r="K4961" s="45"/>
      <c r="L4961" s="45"/>
      <c r="M4961" s="45"/>
      <c r="N4961" s="45"/>
      <c r="O4961" s="45"/>
      <c r="P4961" s="45"/>
      <c r="Q4961" s="45"/>
      <c r="R4961" s="45"/>
      <c r="AO4961" s="34"/>
      <c r="AP4961" s="34"/>
      <c r="AQ4961" s="34"/>
      <c r="AR4961" s="34"/>
    </row>
    <row r="4962" spans="10:44" x14ac:dyDescent="0.25">
      <c r="J4962" s="45"/>
      <c r="K4962" s="45"/>
      <c r="L4962" s="45"/>
      <c r="M4962" s="45"/>
      <c r="N4962" s="45"/>
      <c r="O4962" s="45"/>
      <c r="P4962" s="45"/>
      <c r="Q4962" s="45"/>
      <c r="R4962" s="45"/>
      <c r="AO4962" s="34"/>
      <c r="AP4962" s="34"/>
      <c r="AQ4962" s="34"/>
      <c r="AR4962" s="34"/>
    </row>
    <row r="4963" spans="10:44" x14ac:dyDescent="0.25">
      <c r="J4963" s="45"/>
      <c r="K4963" s="45"/>
      <c r="L4963" s="45"/>
      <c r="M4963" s="45"/>
      <c r="N4963" s="45"/>
      <c r="O4963" s="45"/>
      <c r="P4963" s="45"/>
      <c r="Q4963" s="45"/>
      <c r="R4963" s="45"/>
      <c r="AO4963" s="34"/>
      <c r="AP4963" s="34"/>
      <c r="AQ4963" s="34"/>
      <c r="AR4963" s="34"/>
    </row>
    <row r="4964" spans="10:44" x14ac:dyDescent="0.25">
      <c r="J4964" s="45"/>
      <c r="K4964" s="45"/>
      <c r="L4964" s="45"/>
      <c r="M4964" s="45"/>
      <c r="N4964" s="45"/>
      <c r="O4964" s="45"/>
      <c r="P4964" s="45"/>
      <c r="Q4964" s="45"/>
      <c r="R4964" s="45"/>
      <c r="AO4964" s="34"/>
      <c r="AP4964" s="34"/>
      <c r="AQ4964" s="34"/>
      <c r="AR4964" s="34"/>
    </row>
    <row r="4965" spans="10:44" x14ac:dyDescent="0.25">
      <c r="J4965" s="45"/>
      <c r="K4965" s="45"/>
      <c r="L4965" s="45"/>
      <c r="M4965" s="45"/>
      <c r="N4965" s="45"/>
      <c r="O4965" s="45"/>
      <c r="P4965" s="45"/>
      <c r="Q4965" s="45"/>
      <c r="R4965" s="45"/>
      <c r="AO4965" s="34"/>
      <c r="AP4965" s="34"/>
      <c r="AQ4965" s="34"/>
      <c r="AR4965" s="34"/>
    </row>
    <row r="4966" spans="10:44" x14ac:dyDescent="0.25">
      <c r="J4966" s="45"/>
      <c r="K4966" s="45"/>
      <c r="L4966" s="45"/>
      <c r="M4966" s="45"/>
      <c r="N4966" s="45"/>
      <c r="O4966" s="45"/>
      <c r="P4966" s="45"/>
      <c r="Q4966" s="45"/>
      <c r="R4966" s="45"/>
      <c r="AO4966" s="34"/>
      <c r="AP4966" s="34"/>
      <c r="AQ4966" s="34"/>
      <c r="AR4966" s="34"/>
    </row>
    <row r="4967" spans="10:44" x14ac:dyDescent="0.25">
      <c r="J4967" s="45"/>
      <c r="K4967" s="45"/>
      <c r="L4967" s="45"/>
      <c r="M4967" s="45"/>
      <c r="N4967" s="45"/>
      <c r="O4967" s="45"/>
      <c r="P4967" s="45"/>
      <c r="Q4967" s="45"/>
      <c r="R4967" s="45"/>
      <c r="AO4967" s="34"/>
      <c r="AP4967" s="34"/>
      <c r="AQ4967" s="34"/>
      <c r="AR4967" s="34"/>
    </row>
    <row r="4968" spans="10:44" x14ac:dyDescent="0.25">
      <c r="J4968" s="45"/>
      <c r="K4968" s="45"/>
      <c r="L4968" s="45"/>
      <c r="M4968" s="45"/>
      <c r="N4968" s="45"/>
      <c r="O4968" s="45"/>
      <c r="P4968" s="45"/>
      <c r="Q4968" s="45"/>
      <c r="R4968" s="45"/>
      <c r="AO4968" s="34"/>
      <c r="AP4968" s="34"/>
      <c r="AQ4968" s="34"/>
      <c r="AR4968" s="34"/>
    </row>
    <row r="4969" spans="10:44" x14ac:dyDescent="0.25">
      <c r="J4969" s="45"/>
      <c r="K4969" s="45"/>
      <c r="L4969" s="45"/>
      <c r="M4969" s="45"/>
      <c r="N4969" s="45"/>
      <c r="O4969" s="45"/>
      <c r="P4969" s="45"/>
      <c r="Q4969" s="45"/>
      <c r="R4969" s="45"/>
      <c r="AO4969" s="34"/>
      <c r="AP4969" s="34"/>
      <c r="AQ4969" s="34"/>
      <c r="AR4969" s="34"/>
    </row>
    <row r="4970" spans="10:44" x14ac:dyDescent="0.25">
      <c r="J4970" s="45"/>
      <c r="K4970" s="45"/>
      <c r="L4970" s="45"/>
      <c r="M4970" s="45"/>
      <c r="N4970" s="45"/>
      <c r="O4970" s="45"/>
      <c r="P4970" s="45"/>
      <c r="Q4970" s="45"/>
      <c r="R4970" s="45"/>
      <c r="AO4970" s="34"/>
      <c r="AP4970" s="34"/>
      <c r="AQ4970" s="34"/>
      <c r="AR4970" s="34"/>
    </row>
    <row r="4971" spans="10:44" x14ac:dyDescent="0.25">
      <c r="J4971" s="45"/>
      <c r="K4971" s="45"/>
      <c r="L4971" s="45"/>
      <c r="M4971" s="45"/>
      <c r="N4971" s="45"/>
      <c r="O4971" s="45"/>
      <c r="P4971" s="45"/>
      <c r="Q4971" s="45"/>
      <c r="R4971" s="45"/>
      <c r="AO4971" s="34"/>
      <c r="AP4971" s="34"/>
      <c r="AQ4971" s="34"/>
      <c r="AR4971" s="34"/>
    </row>
    <row r="4972" spans="10:44" x14ac:dyDescent="0.25">
      <c r="J4972" s="45"/>
      <c r="K4972" s="45"/>
      <c r="L4972" s="45"/>
      <c r="M4972" s="45"/>
      <c r="N4972" s="45"/>
      <c r="O4972" s="45"/>
      <c r="P4972" s="45"/>
      <c r="Q4972" s="45"/>
      <c r="R4972" s="45"/>
      <c r="AO4972" s="34"/>
      <c r="AP4972" s="34"/>
      <c r="AQ4972" s="34"/>
      <c r="AR4972" s="34"/>
    </row>
    <row r="4973" spans="10:44" x14ac:dyDescent="0.25">
      <c r="J4973" s="45"/>
      <c r="K4973" s="45"/>
      <c r="L4973" s="45"/>
      <c r="M4973" s="45"/>
      <c r="N4973" s="45"/>
      <c r="O4973" s="45"/>
      <c r="P4973" s="45"/>
      <c r="Q4973" s="45"/>
      <c r="R4973" s="45"/>
      <c r="AO4973" s="34"/>
      <c r="AP4973" s="34"/>
      <c r="AQ4973" s="34"/>
      <c r="AR4973" s="34"/>
    </row>
    <row r="4974" spans="10:44" x14ac:dyDescent="0.25">
      <c r="J4974" s="45"/>
      <c r="K4974" s="45"/>
      <c r="L4974" s="45"/>
      <c r="M4974" s="45"/>
      <c r="N4974" s="45"/>
      <c r="O4974" s="45"/>
      <c r="P4974" s="45"/>
      <c r="Q4974" s="45"/>
      <c r="R4974" s="45"/>
      <c r="AO4974" s="34"/>
      <c r="AP4974" s="34"/>
      <c r="AQ4974" s="34"/>
      <c r="AR4974" s="34"/>
    </row>
    <row r="4975" spans="10:44" x14ac:dyDescent="0.25">
      <c r="J4975" s="45"/>
      <c r="K4975" s="45"/>
      <c r="L4975" s="45"/>
      <c r="M4975" s="45"/>
      <c r="N4975" s="45"/>
      <c r="O4975" s="45"/>
      <c r="P4975" s="45"/>
      <c r="Q4975" s="45"/>
      <c r="R4975" s="45"/>
      <c r="AO4975" s="34"/>
      <c r="AP4975" s="34"/>
      <c r="AQ4975" s="34"/>
      <c r="AR4975" s="34"/>
    </row>
    <row r="4976" spans="10:44" x14ac:dyDescent="0.25">
      <c r="J4976" s="45"/>
      <c r="K4976" s="45"/>
      <c r="L4976" s="45"/>
      <c r="M4976" s="45"/>
      <c r="N4976" s="45"/>
      <c r="O4976" s="45"/>
      <c r="P4976" s="45"/>
      <c r="Q4976" s="45"/>
      <c r="R4976" s="45"/>
      <c r="AO4976" s="34"/>
      <c r="AP4976" s="34"/>
      <c r="AQ4976" s="34"/>
      <c r="AR4976" s="34"/>
    </row>
    <row r="4977" spans="10:44" x14ac:dyDescent="0.25">
      <c r="J4977" s="45"/>
      <c r="K4977" s="45"/>
      <c r="L4977" s="45"/>
      <c r="M4977" s="45"/>
      <c r="N4977" s="45"/>
      <c r="O4977" s="45"/>
      <c r="P4977" s="45"/>
      <c r="Q4977" s="45"/>
      <c r="R4977" s="45"/>
      <c r="AO4977" s="34"/>
      <c r="AP4977" s="34"/>
      <c r="AQ4977" s="34"/>
      <c r="AR4977" s="34"/>
    </row>
    <row r="4978" spans="10:44" x14ac:dyDescent="0.25">
      <c r="J4978" s="45"/>
      <c r="K4978" s="45"/>
      <c r="L4978" s="45"/>
      <c r="M4978" s="45"/>
      <c r="N4978" s="45"/>
      <c r="O4978" s="45"/>
      <c r="P4978" s="45"/>
      <c r="Q4978" s="45"/>
      <c r="R4978" s="45"/>
      <c r="AO4978" s="34"/>
      <c r="AP4978" s="34"/>
      <c r="AQ4978" s="34"/>
      <c r="AR4978" s="34"/>
    </row>
    <row r="4979" spans="10:44" x14ac:dyDescent="0.25">
      <c r="J4979" s="45"/>
      <c r="K4979" s="45"/>
      <c r="L4979" s="45"/>
      <c r="M4979" s="45"/>
      <c r="N4979" s="45"/>
      <c r="O4979" s="45"/>
      <c r="P4979" s="45"/>
      <c r="Q4979" s="45"/>
      <c r="R4979" s="45"/>
      <c r="AO4979" s="34"/>
      <c r="AP4979" s="34"/>
      <c r="AQ4979" s="34"/>
      <c r="AR4979" s="34"/>
    </row>
    <row r="4980" spans="10:44" x14ac:dyDescent="0.25">
      <c r="J4980" s="45"/>
      <c r="K4980" s="45"/>
      <c r="L4980" s="45"/>
      <c r="M4980" s="45"/>
      <c r="N4980" s="45"/>
      <c r="O4980" s="45"/>
      <c r="P4980" s="45"/>
      <c r="Q4980" s="45"/>
      <c r="R4980" s="45"/>
      <c r="AO4980" s="34"/>
      <c r="AP4980" s="34"/>
      <c r="AQ4980" s="34"/>
      <c r="AR4980" s="34"/>
    </row>
    <row r="4981" spans="10:44" x14ac:dyDescent="0.25">
      <c r="J4981" s="45"/>
      <c r="K4981" s="45"/>
      <c r="L4981" s="45"/>
      <c r="M4981" s="45"/>
      <c r="N4981" s="45"/>
      <c r="O4981" s="45"/>
      <c r="P4981" s="45"/>
      <c r="Q4981" s="45"/>
      <c r="R4981" s="45"/>
      <c r="AO4981" s="34"/>
      <c r="AP4981" s="34"/>
      <c r="AQ4981" s="34"/>
      <c r="AR4981" s="34"/>
    </row>
    <row r="4982" spans="10:44" x14ac:dyDescent="0.25">
      <c r="J4982" s="45"/>
      <c r="K4982" s="45"/>
      <c r="L4982" s="45"/>
      <c r="M4982" s="45"/>
      <c r="N4982" s="45"/>
      <c r="O4982" s="45"/>
      <c r="P4982" s="45"/>
      <c r="Q4982" s="45"/>
      <c r="R4982" s="45"/>
      <c r="AO4982" s="34"/>
      <c r="AP4982" s="34"/>
      <c r="AQ4982" s="34"/>
      <c r="AR4982" s="34"/>
    </row>
    <row r="4983" spans="10:44" x14ac:dyDescent="0.25">
      <c r="J4983" s="45"/>
      <c r="K4983" s="45"/>
      <c r="L4983" s="45"/>
      <c r="M4983" s="45"/>
      <c r="N4983" s="45"/>
      <c r="O4983" s="45"/>
      <c r="P4983" s="45"/>
      <c r="Q4983" s="45"/>
      <c r="R4983" s="45"/>
      <c r="AO4983" s="34"/>
      <c r="AP4983" s="34"/>
      <c r="AQ4983" s="34"/>
      <c r="AR4983" s="34"/>
    </row>
    <row r="4984" spans="10:44" x14ac:dyDescent="0.25">
      <c r="J4984" s="45"/>
      <c r="K4984" s="45"/>
      <c r="L4984" s="45"/>
      <c r="M4984" s="45"/>
      <c r="N4984" s="45"/>
      <c r="O4984" s="45"/>
      <c r="P4984" s="45"/>
      <c r="Q4984" s="45"/>
      <c r="R4984" s="45"/>
      <c r="AO4984" s="34"/>
      <c r="AP4984" s="34"/>
      <c r="AQ4984" s="34"/>
      <c r="AR4984" s="34"/>
    </row>
    <row r="4985" spans="10:44" x14ac:dyDescent="0.25">
      <c r="J4985" s="45"/>
      <c r="K4985" s="45"/>
      <c r="L4985" s="45"/>
      <c r="M4985" s="45"/>
      <c r="N4985" s="45"/>
      <c r="O4985" s="45"/>
      <c r="P4985" s="45"/>
      <c r="Q4985" s="45"/>
      <c r="R4985" s="45"/>
      <c r="AO4985" s="34"/>
      <c r="AP4985" s="34"/>
      <c r="AQ4985" s="34"/>
      <c r="AR4985" s="34"/>
    </row>
    <row r="4986" spans="10:44" x14ac:dyDescent="0.25">
      <c r="J4986" s="45"/>
      <c r="K4986" s="45"/>
      <c r="L4986" s="45"/>
      <c r="M4986" s="45"/>
      <c r="N4986" s="45"/>
      <c r="O4986" s="45"/>
      <c r="P4986" s="45"/>
      <c r="Q4986" s="45"/>
      <c r="R4986" s="45"/>
      <c r="AO4986" s="34"/>
      <c r="AP4986" s="34"/>
      <c r="AQ4986" s="34"/>
      <c r="AR4986" s="34"/>
    </row>
    <row r="4987" spans="10:44" x14ac:dyDescent="0.25">
      <c r="J4987" s="45"/>
      <c r="K4987" s="45"/>
      <c r="L4987" s="45"/>
      <c r="M4987" s="45"/>
      <c r="N4987" s="45"/>
      <c r="O4987" s="45"/>
      <c r="P4987" s="45"/>
      <c r="Q4987" s="45"/>
      <c r="R4987" s="45"/>
      <c r="AO4987" s="34"/>
      <c r="AP4987" s="34"/>
      <c r="AQ4987" s="34"/>
      <c r="AR4987" s="34"/>
    </row>
    <row r="4988" spans="10:44" x14ac:dyDescent="0.25">
      <c r="J4988" s="45"/>
      <c r="K4988" s="45"/>
      <c r="L4988" s="45"/>
      <c r="M4988" s="45"/>
      <c r="N4988" s="45"/>
      <c r="O4988" s="45"/>
      <c r="P4988" s="45"/>
      <c r="Q4988" s="45"/>
      <c r="R4988" s="45"/>
      <c r="AO4988" s="34"/>
      <c r="AP4988" s="34"/>
      <c r="AQ4988" s="34"/>
      <c r="AR4988" s="34"/>
    </row>
    <row r="4989" spans="10:44" x14ac:dyDescent="0.25">
      <c r="J4989" s="45"/>
      <c r="K4989" s="45"/>
      <c r="L4989" s="45"/>
      <c r="M4989" s="45"/>
      <c r="N4989" s="45"/>
      <c r="O4989" s="45"/>
      <c r="P4989" s="45"/>
      <c r="Q4989" s="45"/>
      <c r="R4989" s="45"/>
      <c r="AO4989" s="34"/>
      <c r="AP4989" s="34"/>
      <c r="AQ4989" s="34"/>
      <c r="AR4989" s="34"/>
    </row>
    <row r="4990" spans="10:44" x14ac:dyDescent="0.25">
      <c r="J4990" s="45"/>
      <c r="K4990" s="45"/>
      <c r="L4990" s="45"/>
      <c r="M4990" s="45"/>
      <c r="N4990" s="45"/>
      <c r="O4990" s="45"/>
      <c r="P4990" s="45"/>
      <c r="Q4990" s="45"/>
      <c r="R4990" s="45"/>
      <c r="AO4990" s="34"/>
      <c r="AP4990" s="34"/>
      <c r="AQ4990" s="34"/>
      <c r="AR4990" s="34"/>
    </row>
    <row r="4991" spans="10:44" x14ac:dyDescent="0.25">
      <c r="J4991" s="45"/>
      <c r="K4991" s="45"/>
      <c r="L4991" s="45"/>
      <c r="M4991" s="45"/>
      <c r="N4991" s="45"/>
      <c r="O4991" s="45"/>
      <c r="P4991" s="45"/>
      <c r="Q4991" s="45"/>
      <c r="R4991" s="45"/>
      <c r="AO4991" s="34"/>
      <c r="AP4991" s="34"/>
      <c r="AQ4991" s="34"/>
      <c r="AR4991" s="34"/>
    </row>
    <row r="4992" spans="10:44" x14ac:dyDescent="0.25">
      <c r="J4992" s="45"/>
      <c r="K4992" s="45"/>
      <c r="L4992" s="45"/>
      <c r="M4992" s="45"/>
      <c r="N4992" s="45"/>
      <c r="O4992" s="45"/>
      <c r="P4992" s="45"/>
      <c r="Q4992" s="45"/>
      <c r="R4992" s="45"/>
      <c r="AO4992" s="34"/>
      <c r="AP4992" s="34"/>
      <c r="AQ4992" s="34"/>
      <c r="AR4992" s="34"/>
    </row>
    <row r="4993" spans="10:44" x14ac:dyDescent="0.25">
      <c r="J4993" s="45"/>
      <c r="K4993" s="45"/>
      <c r="L4993" s="45"/>
      <c r="M4993" s="45"/>
      <c r="N4993" s="45"/>
      <c r="O4993" s="45"/>
      <c r="P4993" s="45"/>
      <c r="Q4993" s="45"/>
      <c r="R4993" s="45"/>
      <c r="AO4993" s="34"/>
      <c r="AP4993" s="34"/>
      <c r="AQ4993" s="34"/>
      <c r="AR4993" s="34"/>
    </row>
    <row r="4994" spans="10:44" x14ac:dyDescent="0.25">
      <c r="J4994" s="45"/>
      <c r="K4994" s="45"/>
      <c r="L4994" s="45"/>
      <c r="M4994" s="45"/>
      <c r="N4994" s="45"/>
      <c r="O4994" s="45"/>
      <c r="P4994" s="45"/>
      <c r="Q4994" s="45"/>
      <c r="R4994" s="45"/>
      <c r="AO4994" s="34"/>
      <c r="AP4994" s="34"/>
      <c r="AQ4994" s="34"/>
      <c r="AR4994" s="34"/>
    </row>
    <row r="4995" spans="10:44" x14ac:dyDescent="0.25">
      <c r="J4995" s="45"/>
      <c r="K4995" s="45"/>
      <c r="L4995" s="45"/>
      <c r="M4995" s="45"/>
      <c r="N4995" s="45"/>
      <c r="O4995" s="45"/>
      <c r="P4995" s="45"/>
      <c r="Q4995" s="45"/>
      <c r="R4995" s="45"/>
      <c r="AO4995" s="34"/>
      <c r="AP4995" s="34"/>
      <c r="AQ4995" s="34"/>
      <c r="AR4995" s="34"/>
    </row>
    <row r="4996" spans="10:44" x14ac:dyDescent="0.25">
      <c r="J4996" s="45"/>
      <c r="K4996" s="45"/>
      <c r="L4996" s="45"/>
      <c r="M4996" s="45"/>
      <c r="N4996" s="45"/>
      <c r="O4996" s="45"/>
      <c r="P4996" s="45"/>
      <c r="Q4996" s="45"/>
      <c r="R4996" s="45"/>
      <c r="AO4996" s="34"/>
      <c r="AP4996" s="34"/>
      <c r="AQ4996" s="34"/>
      <c r="AR4996" s="34"/>
    </row>
    <row r="4997" spans="10:44" x14ac:dyDescent="0.25">
      <c r="J4997" s="45"/>
      <c r="K4997" s="45"/>
      <c r="L4997" s="45"/>
      <c r="M4997" s="45"/>
      <c r="N4997" s="45"/>
      <c r="O4997" s="45"/>
      <c r="P4997" s="45"/>
      <c r="Q4997" s="45"/>
      <c r="R4997" s="45"/>
      <c r="AO4997" s="34"/>
      <c r="AP4997" s="34"/>
      <c r="AQ4997" s="34"/>
      <c r="AR4997" s="34"/>
    </row>
    <row r="4998" spans="10:44" x14ac:dyDescent="0.25">
      <c r="J4998" s="45"/>
      <c r="K4998" s="45"/>
      <c r="L4998" s="45"/>
      <c r="M4998" s="45"/>
      <c r="N4998" s="45"/>
      <c r="O4998" s="45"/>
      <c r="P4998" s="45"/>
      <c r="Q4998" s="45"/>
      <c r="R4998" s="45"/>
      <c r="AO4998" s="34"/>
      <c r="AP4998" s="34"/>
      <c r="AQ4998" s="34"/>
      <c r="AR4998" s="34"/>
    </row>
    <row r="4999" spans="10:44" x14ac:dyDescent="0.25">
      <c r="J4999" s="45"/>
      <c r="K4999" s="45"/>
      <c r="L4999" s="45"/>
      <c r="M4999" s="45"/>
      <c r="N4999" s="45"/>
      <c r="O4999" s="45"/>
      <c r="P4999" s="45"/>
      <c r="Q4999" s="45"/>
      <c r="R4999" s="45"/>
      <c r="AO4999" s="34"/>
      <c r="AP4999" s="34"/>
      <c r="AQ4999" s="34"/>
      <c r="AR4999" s="34"/>
    </row>
    <row r="5000" spans="10:44" x14ac:dyDescent="0.25">
      <c r="J5000" s="45"/>
      <c r="K5000" s="45"/>
      <c r="L5000" s="45"/>
      <c r="M5000" s="45"/>
      <c r="N5000" s="45"/>
      <c r="O5000" s="45"/>
      <c r="P5000" s="45"/>
      <c r="Q5000" s="45"/>
      <c r="R5000" s="45"/>
      <c r="AO5000" s="34"/>
      <c r="AP5000" s="34"/>
      <c r="AQ5000" s="34"/>
      <c r="AR5000" s="34"/>
    </row>
    <row r="5001" spans="10:44" x14ac:dyDescent="0.25">
      <c r="J5001" s="45"/>
      <c r="K5001" s="45"/>
      <c r="L5001" s="45"/>
      <c r="M5001" s="45"/>
      <c r="N5001" s="45"/>
      <c r="O5001" s="45"/>
      <c r="P5001" s="45"/>
      <c r="Q5001" s="45"/>
      <c r="R5001" s="45"/>
      <c r="AO5001" s="34"/>
      <c r="AP5001" s="34"/>
      <c r="AQ5001" s="34"/>
      <c r="AR5001" s="34"/>
    </row>
    <row r="5002" spans="10:44" x14ac:dyDescent="0.25">
      <c r="J5002" s="45"/>
      <c r="K5002" s="45"/>
      <c r="L5002" s="45"/>
      <c r="M5002" s="45"/>
      <c r="N5002" s="45"/>
      <c r="O5002" s="45"/>
      <c r="P5002" s="45"/>
      <c r="Q5002" s="45"/>
      <c r="R5002" s="45"/>
      <c r="AO5002" s="34"/>
      <c r="AP5002" s="34"/>
      <c r="AQ5002" s="34"/>
      <c r="AR5002" s="34"/>
    </row>
    <row r="5003" spans="10:44" x14ac:dyDescent="0.25">
      <c r="J5003" s="45"/>
      <c r="K5003" s="45"/>
      <c r="L5003" s="45"/>
      <c r="M5003" s="45"/>
      <c r="N5003" s="45"/>
      <c r="O5003" s="45"/>
      <c r="P5003" s="45"/>
      <c r="Q5003" s="45"/>
      <c r="R5003" s="45"/>
      <c r="AO5003" s="34"/>
      <c r="AP5003" s="34"/>
      <c r="AQ5003" s="34"/>
      <c r="AR5003" s="34"/>
    </row>
    <row r="5004" spans="10:44" x14ac:dyDescent="0.25">
      <c r="J5004" s="45"/>
      <c r="K5004" s="45"/>
      <c r="L5004" s="45"/>
      <c r="M5004" s="45"/>
      <c r="N5004" s="45"/>
      <c r="O5004" s="45"/>
      <c r="P5004" s="45"/>
      <c r="Q5004" s="45"/>
      <c r="R5004" s="45"/>
      <c r="AO5004" s="34"/>
      <c r="AP5004" s="34"/>
      <c r="AQ5004" s="34"/>
      <c r="AR5004" s="34"/>
    </row>
    <row r="5005" spans="10:44" x14ac:dyDescent="0.25">
      <c r="J5005" s="45"/>
      <c r="K5005" s="45"/>
      <c r="L5005" s="45"/>
      <c r="M5005" s="45"/>
      <c r="N5005" s="45"/>
      <c r="O5005" s="45"/>
      <c r="P5005" s="45"/>
      <c r="Q5005" s="45"/>
      <c r="R5005" s="45"/>
      <c r="AO5005" s="34"/>
      <c r="AP5005" s="34"/>
      <c r="AQ5005" s="34"/>
      <c r="AR5005" s="34"/>
    </row>
    <row r="5006" spans="10:44" x14ac:dyDescent="0.25">
      <c r="J5006" s="45"/>
      <c r="K5006" s="45"/>
      <c r="L5006" s="45"/>
      <c r="M5006" s="45"/>
      <c r="N5006" s="45"/>
      <c r="O5006" s="45"/>
      <c r="P5006" s="45"/>
      <c r="Q5006" s="45"/>
      <c r="R5006" s="45"/>
      <c r="AO5006" s="34"/>
      <c r="AP5006" s="34"/>
      <c r="AQ5006" s="34"/>
      <c r="AR5006" s="34"/>
    </row>
    <row r="5007" spans="10:44" x14ac:dyDescent="0.25">
      <c r="J5007" s="45"/>
      <c r="K5007" s="45"/>
      <c r="L5007" s="45"/>
      <c r="M5007" s="45"/>
      <c r="N5007" s="45"/>
      <c r="O5007" s="45"/>
      <c r="P5007" s="45"/>
      <c r="Q5007" s="45"/>
      <c r="R5007" s="45"/>
      <c r="AO5007" s="34"/>
      <c r="AP5007" s="34"/>
      <c r="AQ5007" s="34"/>
      <c r="AR5007" s="34"/>
    </row>
    <row r="5008" spans="10:44" x14ac:dyDescent="0.25">
      <c r="J5008" s="45"/>
      <c r="K5008" s="45"/>
      <c r="L5008" s="45"/>
      <c r="M5008" s="45"/>
      <c r="N5008" s="45"/>
      <c r="O5008" s="45"/>
      <c r="P5008" s="45"/>
      <c r="Q5008" s="45"/>
      <c r="R5008" s="45"/>
      <c r="AO5008" s="34"/>
      <c r="AP5008" s="34"/>
      <c r="AQ5008" s="34"/>
      <c r="AR5008" s="34"/>
    </row>
    <row r="5009" spans="10:44" x14ac:dyDescent="0.25">
      <c r="J5009" s="45"/>
      <c r="K5009" s="45"/>
      <c r="L5009" s="45"/>
      <c r="M5009" s="45"/>
      <c r="N5009" s="45"/>
      <c r="O5009" s="45"/>
      <c r="P5009" s="45"/>
      <c r="Q5009" s="45"/>
      <c r="R5009" s="45"/>
      <c r="AO5009" s="34"/>
      <c r="AP5009" s="34"/>
      <c r="AQ5009" s="34"/>
      <c r="AR5009" s="34"/>
    </row>
    <row r="5010" spans="10:44" x14ac:dyDescent="0.25">
      <c r="J5010" s="45"/>
      <c r="K5010" s="45"/>
      <c r="L5010" s="45"/>
      <c r="M5010" s="45"/>
      <c r="N5010" s="45"/>
      <c r="O5010" s="45"/>
      <c r="P5010" s="45"/>
      <c r="Q5010" s="45"/>
      <c r="R5010" s="45"/>
      <c r="AO5010" s="34"/>
      <c r="AP5010" s="34"/>
      <c r="AQ5010" s="34"/>
      <c r="AR5010" s="34"/>
    </row>
    <row r="5011" spans="10:44" x14ac:dyDescent="0.25">
      <c r="J5011" s="45"/>
      <c r="K5011" s="45"/>
      <c r="L5011" s="45"/>
      <c r="M5011" s="45"/>
      <c r="N5011" s="45"/>
      <c r="O5011" s="45"/>
      <c r="P5011" s="45"/>
      <c r="Q5011" s="45"/>
      <c r="R5011" s="45"/>
      <c r="AO5011" s="34"/>
      <c r="AP5011" s="34"/>
      <c r="AQ5011" s="34"/>
      <c r="AR5011" s="34"/>
    </row>
    <row r="5012" spans="10:44" x14ac:dyDescent="0.25">
      <c r="J5012" s="45"/>
      <c r="K5012" s="45"/>
      <c r="L5012" s="45"/>
      <c r="M5012" s="45"/>
      <c r="N5012" s="45"/>
      <c r="O5012" s="45"/>
      <c r="P5012" s="45"/>
      <c r="Q5012" s="45"/>
      <c r="R5012" s="45"/>
      <c r="AO5012" s="34"/>
      <c r="AP5012" s="34"/>
      <c r="AQ5012" s="34"/>
      <c r="AR5012" s="34"/>
    </row>
    <row r="5013" spans="10:44" x14ac:dyDescent="0.25">
      <c r="J5013" s="45"/>
      <c r="K5013" s="45"/>
      <c r="L5013" s="45"/>
      <c r="M5013" s="45"/>
      <c r="N5013" s="45"/>
      <c r="O5013" s="45"/>
      <c r="P5013" s="45"/>
      <c r="Q5013" s="45"/>
      <c r="R5013" s="45"/>
      <c r="AO5013" s="34"/>
      <c r="AP5013" s="34"/>
      <c r="AQ5013" s="34"/>
      <c r="AR5013" s="34"/>
    </row>
    <row r="5014" spans="10:44" x14ac:dyDescent="0.25">
      <c r="J5014" s="45"/>
      <c r="K5014" s="45"/>
      <c r="L5014" s="45"/>
      <c r="M5014" s="45"/>
      <c r="N5014" s="45"/>
      <c r="O5014" s="45"/>
      <c r="P5014" s="45"/>
      <c r="Q5014" s="45"/>
      <c r="R5014" s="45"/>
      <c r="AO5014" s="34"/>
      <c r="AP5014" s="34"/>
      <c r="AQ5014" s="34"/>
      <c r="AR5014" s="34"/>
    </row>
    <row r="5015" spans="10:44" x14ac:dyDescent="0.25">
      <c r="J5015" s="45"/>
      <c r="K5015" s="45"/>
      <c r="L5015" s="45"/>
      <c r="M5015" s="45"/>
      <c r="N5015" s="45"/>
      <c r="O5015" s="45"/>
      <c r="P5015" s="45"/>
      <c r="Q5015" s="45"/>
      <c r="R5015" s="45"/>
      <c r="AO5015" s="34"/>
      <c r="AP5015" s="34"/>
      <c r="AQ5015" s="34"/>
      <c r="AR5015" s="34"/>
    </row>
    <row r="5016" spans="10:44" x14ac:dyDescent="0.25">
      <c r="J5016" s="45"/>
      <c r="K5016" s="45"/>
      <c r="L5016" s="45"/>
      <c r="M5016" s="45"/>
      <c r="N5016" s="45"/>
      <c r="O5016" s="45"/>
      <c r="P5016" s="45"/>
      <c r="Q5016" s="45"/>
      <c r="R5016" s="45"/>
      <c r="AO5016" s="34"/>
      <c r="AP5016" s="34"/>
      <c r="AQ5016" s="34"/>
      <c r="AR5016" s="34"/>
    </row>
    <row r="5017" spans="10:44" x14ac:dyDescent="0.25">
      <c r="J5017" s="45"/>
      <c r="K5017" s="45"/>
      <c r="L5017" s="45"/>
      <c r="M5017" s="45"/>
      <c r="N5017" s="45"/>
      <c r="O5017" s="45"/>
      <c r="P5017" s="45"/>
      <c r="Q5017" s="45"/>
      <c r="R5017" s="45"/>
      <c r="AO5017" s="34"/>
      <c r="AP5017" s="34"/>
      <c r="AQ5017" s="34"/>
      <c r="AR5017" s="34"/>
    </row>
    <row r="5018" spans="10:44" x14ac:dyDescent="0.25">
      <c r="J5018" s="45"/>
      <c r="K5018" s="45"/>
      <c r="L5018" s="45"/>
      <c r="M5018" s="45"/>
      <c r="N5018" s="45"/>
      <c r="O5018" s="45"/>
      <c r="P5018" s="45"/>
      <c r="Q5018" s="45"/>
      <c r="R5018" s="45"/>
      <c r="AO5018" s="34"/>
      <c r="AP5018" s="34"/>
      <c r="AQ5018" s="34"/>
      <c r="AR5018" s="34"/>
    </row>
    <row r="5019" spans="10:44" x14ac:dyDescent="0.25">
      <c r="J5019" s="45"/>
      <c r="K5019" s="45"/>
      <c r="L5019" s="45"/>
      <c r="M5019" s="45"/>
      <c r="N5019" s="45"/>
      <c r="O5019" s="45"/>
      <c r="P5019" s="45"/>
      <c r="Q5019" s="45"/>
      <c r="R5019" s="45"/>
      <c r="AO5019" s="34"/>
      <c r="AP5019" s="34"/>
      <c r="AQ5019" s="34"/>
      <c r="AR5019" s="34"/>
    </row>
    <row r="5020" spans="10:44" x14ac:dyDescent="0.25">
      <c r="J5020" s="45"/>
      <c r="K5020" s="45"/>
      <c r="L5020" s="45"/>
      <c r="M5020" s="45"/>
      <c r="N5020" s="45"/>
      <c r="O5020" s="45"/>
      <c r="P5020" s="45"/>
      <c r="Q5020" s="45"/>
      <c r="R5020" s="45"/>
      <c r="AO5020" s="34"/>
      <c r="AP5020" s="34"/>
      <c r="AQ5020" s="34"/>
      <c r="AR5020" s="34"/>
    </row>
    <row r="5021" spans="10:44" x14ac:dyDescent="0.25">
      <c r="J5021" s="45"/>
      <c r="K5021" s="45"/>
      <c r="L5021" s="45"/>
      <c r="M5021" s="45"/>
      <c r="N5021" s="45"/>
      <c r="O5021" s="45"/>
      <c r="P5021" s="45"/>
      <c r="Q5021" s="45"/>
      <c r="R5021" s="45"/>
      <c r="AO5021" s="34"/>
      <c r="AP5021" s="34"/>
      <c r="AQ5021" s="34"/>
      <c r="AR5021" s="34"/>
    </row>
    <row r="5022" spans="10:44" x14ac:dyDescent="0.25">
      <c r="J5022" s="45"/>
      <c r="K5022" s="45"/>
      <c r="L5022" s="45"/>
      <c r="M5022" s="45"/>
      <c r="N5022" s="45"/>
      <c r="O5022" s="45"/>
      <c r="P5022" s="45"/>
      <c r="Q5022" s="45"/>
      <c r="R5022" s="45"/>
      <c r="AO5022" s="34"/>
      <c r="AP5022" s="34"/>
      <c r="AQ5022" s="34"/>
      <c r="AR5022" s="34"/>
    </row>
    <row r="5023" spans="10:44" x14ac:dyDescent="0.25">
      <c r="J5023" s="45"/>
      <c r="K5023" s="45"/>
      <c r="L5023" s="45"/>
      <c r="M5023" s="45"/>
      <c r="N5023" s="45"/>
      <c r="O5023" s="45"/>
      <c r="P5023" s="45"/>
      <c r="Q5023" s="45"/>
      <c r="R5023" s="45"/>
      <c r="AO5023" s="34"/>
      <c r="AP5023" s="34"/>
      <c r="AQ5023" s="34"/>
      <c r="AR5023" s="34"/>
    </row>
    <row r="5024" spans="10:44" x14ac:dyDescent="0.25">
      <c r="J5024" s="45"/>
      <c r="K5024" s="45"/>
      <c r="L5024" s="45"/>
      <c r="M5024" s="45"/>
      <c r="N5024" s="45"/>
      <c r="O5024" s="45"/>
      <c r="P5024" s="45"/>
      <c r="Q5024" s="45"/>
      <c r="R5024" s="45"/>
      <c r="AO5024" s="34"/>
      <c r="AP5024" s="34"/>
      <c r="AQ5024" s="34"/>
      <c r="AR5024" s="34"/>
    </row>
    <row r="5025" spans="10:44" x14ac:dyDescent="0.25">
      <c r="J5025" s="45"/>
      <c r="K5025" s="45"/>
      <c r="L5025" s="45"/>
      <c r="M5025" s="45"/>
      <c r="N5025" s="45"/>
      <c r="O5025" s="45"/>
      <c r="P5025" s="45"/>
      <c r="Q5025" s="45"/>
      <c r="R5025" s="45"/>
      <c r="AO5025" s="34"/>
      <c r="AP5025" s="34"/>
      <c r="AQ5025" s="34"/>
      <c r="AR5025" s="34"/>
    </row>
    <row r="5026" spans="10:44" x14ac:dyDescent="0.25">
      <c r="J5026" s="45"/>
      <c r="K5026" s="45"/>
      <c r="L5026" s="45"/>
      <c r="M5026" s="45"/>
      <c r="N5026" s="45"/>
      <c r="O5026" s="45"/>
      <c r="P5026" s="45"/>
      <c r="Q5026" s="45"/>
      <c r="R5026" s="45"/>
      <c r="AO5026" s="34"/>
      <c r="AP5026" s="34"/>
      <c r="AQ5026" s="34"/>
      <c r="AR5026" s="34"/>
    </row>
    <row r="5027" spans="10:44" x14ac:dyDescent="0.25">
      <c r="J5027" s="45"/>
      <c r="K5027" s="45"/>
      <c r="L5027" s="45"/>
      <c r="M5027" s="45"/>
      <c r="N5027" s="45"/>
      <c r="O5027" s="45"/>
      <c r="P5027" s="45"/>
      <c r="Q5027" s="45"/>
      <c r="R5027" s="45"/>
      <c r="AO5027" s="34"/>
      <c r="AP5027" s="34"/>
      <c r="AQ5027" s="34"/>
      <c r="AR5027" s="34"/>
    </row>
    <row r="5028" spans="10:44" x14ac:dyDescent="0.25">
      <c r="J5028" s="45"/>
      <c r="K5028" s="45"/>
      <c r="L5028" s="45"/>
      <c r="M5028" s="45"/>
      <c r="N5028" s="45"/>
      <c r="O5028" s="45"/>
      <c r="P5028" s="45"/>
      <c r="Q5028" s="45"/>
      <c r="R5028" s="45"/>
      <c r="AO5028" s="34"/>
      <c r="AP5028" s="34"/>
      <c r="AQ5028" s="34"/>
      <c r="AR5028" s="34"/>
    </row>
    <row r="5029" spans="10:44" x14ac:dyDescent="0.25">
      <c r="J5029" s="45"/>
      <c r="K5029" s="45"/>
      <c r="L5029" s="45"/>
      <c r="M5029" s="45"/>
      <c r="N5029" s="45"/>
      <c r="O5029" s="45"/>
      <c r="P5029" s="45"/>
      <c r="Q5029" s="45"/>
      <c r="R5029" s="45"/>
      <c r="AO5029" s="34"/>
      <c r="AP5029" s="34"/>
      <c r="AQ5029" s="34"/>
      <c r="AR5029" s="34"/>
    </row>
    <row r="5030" spans="10:44" x14ac:dyDescent="0.25">
      <c r="J5030" s="45"/>
      <c r="K5030" s="45"/>
      <c r="L5030" s="45"/>
      <c r="M5030" s="45"/>
      <c r="N5030" s="45"/>
      <c r="O5030" s="45"/>
      <c r="P5030" s="45"/>
      <c r="Q5030" s="45"/>
      <c r="R5030" s="45"/>
      <c r="AO5030" s="34"/>
      <c r="AP5030" s="34"/>
      <c r="AQ5030" s="34"/>
      <c r="AR5030" s="34"/>
    </row>
    <row r="5031" spans="10:44" x14ac:dyDescent="0.25">
      <c r="J5031" s="45"/>
      <c r="K5031" s="45"/>
      <c r="L5031" s="45"/>
      <c r="M5031" s="45"/>
      <c r="N5031" s="45"/>
      <c r="O5031" s="45"/>
      <c r="P5031" s="45"/>
      <c r="Q5031" s="45"/>
      <c r="R5031" s="45"/>
      <c r="AO5031" s="34"/>
      <c r="AP5031" s="34"/>
      <c r="AQ5031" s="34"/>
      <c r="AR5031" s="34"/>
    </row>
    <row r="5032" spans="10:44" x14ac:dyDescent="0.25">
      <c r="J5032" s="45"/>
      <c r="K5032" s="45"/>
      <c r="L5032" s="45"/>
      <c r="M5032" s="45"/>
      <c r="N5032" s="45"/>
      <c r="O5032" s="45"/>
      <c r="P5032" s="45"/>
      <c r="Q5032" s="45"/>
      <c r="R5032" s="45"/>
      <c r="AO5032" s="34"/>
      <c r="AP5032" s="34"/>
      <c r="AQ5032" s="34"/>
      <c r="AR5032" s="34"/>
    </row>
    <row r="5033" spans="10:44" x14ac:dyDescent="0.25">
      <c r="J5033" s="45"/>
      <c r="K5033" s="45"/>
      <c r="L5033" s="45"/>
      <c r="M5033" s="45"/>
      <c r="N5033" s="45"/>
      <c r="O5033" s="45"/>
      <c r="P5033" s="45"/>
      <c r="Q5033" s="45"/>
      <c r="R5033" s="45"/>
      <c r="AO5033" s="34"/>
      <c r="AP5033" s="34"/>
      <c r="AQ5033" s="34"/>
      <c r="AR5033" s="34"/>
    </row>
    <row r="5034" spans="10:44" x14ac:dyDescent="0.25">
      <c r="J5034" s="45"/>
      <c r="K5034" s="45"/>
      <c r="L5034" s="45"/>
      <c r="M5034" s="45"/>
      <c r="N5034" s="45"/>
      <c r="O5034" s="45"/>
      <c r="P5034" s="45"/>
      <c r="Q5034" s="45"/>
      <c r="R5034" s="45"/>
      <c r="AO5034" s="34"/>
      <c r="AP5034" s="34"/>
      <c r="AQ5034" s="34"/>
      <c r="AR5034" s="34"/>
    </row>
    <row r="5035" spans="10:44" x14ac:dyDescent="0.25">
      <c r="J5035" s="45"/>
      <c r="K5035" s="45"/>
      <c r="L5035" s="45"/>
      <c r="M5035" s="45"/>
      <c r="N5035" s="45"/>
      <c r="O5035" s="45"/>
      <c r="P5035" s="45"/>
      <c r="Q5035" s="45"/>
      <c r="R5035" s="45"/>
      <c r="AO5035" s="34"/>
      <c r="AP5035" s="34"/>
      <c r="AQ5035" s="34"/>
      <c r="AR5035" s="34"/>
    </row>
    <row r="5036" spans="10:44" x14ac:dyDescent="0.25">
      <c r="J5036" s="45"/>
      <c r="K5036" s="45"/>
      <c r="L5036" s="45"/>
      <c r="M5036" s="45"/>
      <c r="N5036" s="45"/>
      <c r="O5036" s="45"/>
      <c r="P5036" s="45"/>
      <c r="Q5036" s="45"/>
      <c r="R5036" s="45"/>
      <c r="AO5036" s="34"/>
      <c r="AP5036" s="34"/>
      <c r="AQ5036" s="34"/>
      <c r="AR5036" s="34"/>
    </row>
    <row r="5037" spans="10:44" x14ac:dyDescent="0.25">
      <c r="J5037" s="45"/>
      <c r="K5037" s="45"/>
      <c r="L5037" s="45"/>
      <c r="M5037" s="45"/>
      <c r="N5037" s="45"/>
      <c r="O5037" s="45"/>
      <c r="P5037" s="45"/>
      <c r="Q5037" s="45"/>
      <c r="R5037" s="45"/>
      <c r="AO5037" s="34"/>
      <c r="AP5037" s="34"/>
      <c r="AQ5037" s="34"/>
      <c r="AR5037" s="34"/>
    </row>
    <row r="5038" spans="10:44" x14ac:dyDescent="0.25">
      <c r="J5038" s="45"/>
      <c r="K5038" s="45"/>
      <c r="L5038" s="45"/>
      <c r="M5038" s="45"/>
      <c r="N5038" s="45"/>
      <c r="O5038" s="45"/>
      <c r="P5038" s="45"/>
      <c r="Q5038" s="45"/>
      <c r="R5038" s="45"/>
      <c r="AO5038" s="34"/>
      <c r="AP5038" s="34"/>
      <c r="AQ5038" s="34"/>
      <c r="AR5038" s="34"/>
    </row>
    <row r="5039" spans="10:44" x14ac:dyDescent="0.25">
      <c r="J5039" s="45"/>
      <c r="K5039" s="45"/>
      <c r="L5039" s="45"/>
      <c r="M5039" s="45"/>
      <c r="N5039" s="45"/>
      <c r="O5039" s="45"/>
      <c r="P5039" s="45"/>
      <c r="Q5039" s="45"/>
      <c r="R5039" s="45"/>
      <c r="AO5039" s="34"/>
      <c r="AP5039" s="34"/>
      <c r="AQ5039" s="34"/>
      <c r="AR5039" s="34"/>
    </row>
    <row r="5040" spans="10:44" x14ac:dyDescent="0.25">
      <c r="J5040" s="45"/>
      <c r="K5040" s="45"/>
      <c r="L5040" s="45"/>
      <c r="M5040" s="45"/>
      <c r="N5040" s="45"/>
      <c r="O5040" s="45"/>
      <c r="P5040" s="45"/>
      <c r="Q5040" s="45"/>
      <c r="R5040" s="45"/>
      <c r="AO5040" s="34"/>
      <c r="AP5040" s="34"/>
      <c r="AQ5040" s="34"/>
      <c r="AR5040" s="34"/>
    </row>
    <row r="5041" spans="10:44" x14ac:dyDescent="0.25">
      <c r="J5041" s="45"/>
      <c r="K5041" s="45"/>
      <c r="L5041" s="45"/>
      <c r="M5041" s="45"/>
      <c r="N5041" s="45"/>
      <c r="O5041" s="45"/>
      <c r="P5041" s="45"/>
      <c r="Q5041" s="45"/>
      <c r="R5041" s="45"/>
      <c r="AO5041" s="34"/>
      <c r="AP5041" s="34"/>
      <c r="AQ5041" s="34"/>
      <c r="AR5041" s="34"/>
    </row>
    <row r="5042" spans="10:44" x14ac:dyDescent="0.25">
      <c r="J5042" s="45"/>
      <c r="K5042" s="45"/>
      <c r="L5042" s="45"/>
      <c r="M5042" s="45"/>
      <c r="N5042" s="45"/>
      <c r="O5042" s="45"/>
      <c r="P5042" s="45"/>
      <c r="Q5042" s="45"/>
      <c r="R5042" s="45"/>
      <c r="AO5042" s="34"/>
      <c r="AP5042" s="34"/>
      <c r="AQ5042" s="34"/>
      <c r="AR5042" s="34"/>
    </row>
    <row r="5043" spans="10:44" x14ac:dyDescent="0.25">
      <c r="J5043" s="45"/>
      <c r="K5043" s="45"/>
      <c r="L5043" s="45"/>
      <c r="M5043" s="45"/>
      <c r="N5043" s="45"/>
      <c r="O5043" s="45"/>
      <c r="P5043" s="45"/>
      <c r="Q5043" s="45"/>
      <c r="R5043" s="45"/>
      <c r="AO5043" s="34"/>
      <c r="AP5043" s="34"/>
      <c r="AQ5043" s="34"/>
      <c r="AR5043" s="34"/>
    </row>
    <row r="5044" spans="10:44" x14ac:dyDescent="0.25">
      <c r="J5044" s="45"/>
      <c r="K5044" s="45"/>
      <c r="L5044" s="45"/>
      <c r="M5044" s="45"/>
      <c r="N5044" s="45"/>
      <c r="O5044" s="45"/>
      <c r="P5044" s="45"/>
      <c r="Q5044" s="45"/>
      <c r="R5044" s="45"/>
      <c r="AO5044" s="34"/>
      <c r="AP5044" s="34"/>
      <c r="AQ5044" s="34"/>
      <c r="AR5044" s="34"/>
    </row>
    <row r="5045" spans="10:44" x14ac:dyDescent="0.25">
      <c r="J5045" s="45"/>
      <c r="K5045" s="45"/>
      <c r="L5045" s="45"/>
      <c r="M5045" s="45"/>
      <c r="N5045" s="45"/>
      <c r="O5045" s="45"/>
      <c r="P5045" s="45"/>
      <c r="Q5045" s="45"/>
      <c r="R5045" s="45"/>
      <c r="AO5045" s="34"/>
      <c r="AP5045" s="34"/>
      <c r="AQ5045" s="34"/>
      <c r="AR5045" s="34"/>
    </row>
    <row r="5046" spans="10:44" x14ac:dyDescent="0.25">
      <c r="J5046" s="45"/>
      <c r="K5046" s="45"/>
      <c r="L5046" s="45"/>
      <c r="M5046" s="45"/>
      <c r="N5046" s="45"/>
      <c r="O5046" s="45"/>
      <c r="P5046" s="45"/>
      <c r="Q5046" s="45"/>
      <c r="R5046" s="45"/>
      <c r="AO5046" s="34"/>
      <c r="AP5046" s="34"/>
      <c r="AQ5046" s="34"/>
      <c r="AR5046" s="34"/>
    </row>
    <row r="5047" spans="10:44" x14ac:dyDescent="0.25">
      <c r="J5047" s="45"/>
      <c r="K5047" s="45"/>
      <c r="L5047" s="45"/>
      <c r="M5047" s="45"/>
      <c r="N5047" s="45"/>
      <c r="O5047" s="45"/>
      <c r="P5047" s="45"/>
      <c r="Q5047" s="45"/>
      <c r="R5047" s="45"/>
      <c r="AO5047" s="34"/>
      <c r="AP5047" s="34"/>
      <c r="AQ5047" s="34"/>
      <c r="AR5047" s="34"/>
    </row>
    <row r="5048" spans="10:44" x14ac:dyDescent="0.25">
      <c r="J5048" s="45"/>
      <c r="K5048" s="45"/>
      <c r="L5048" s="45"/>
      <c r="M5048" s="45"/>
      <c r="N5048" s="45"/>
      <c r="O5048" s="45"/>
      <c r="P5048" s="45"/>
      <c r="Q5048" s="45"/>
      <c r="R5048" s="45"/>
      <c r="AO5048" s="34"/>
      <c r="AP5048" s="34"/>
      <c r="AQ5048" s="34"/>
      <c r="AR5048" s="34"/>
    </row>
    <row r="5049" spans="10:44" x14ac:dyDescent="0.25">
      <c r="J5049" s="45"/>
      <c r="K5049" s="45"/>
      <c r="L5049" s="45"/>
      <c r="M5049" s="45"/>
      <c r="N5049" s="45"/>
      <c r="O5049" s="45"/>
      <c r="P5049" s="45"/>
      <c r="Q5049" s="45"/>
      <c r="R5049" s="45"/>
      <c r="AO5049" s="34"/>
      <c r="AP5049" s="34"/>
      <c r="AQ5049" s="34"/>
      <c r="AR5049" s="34"/>
    </row>
    <row r="5050" spans="10:44" x14ac:dyDescent="0.25">
      <c r="J5050" s="45"/>
      <c r="K5050" s="45"/>
      <c r="L5050" s="45"/>
      <c r="M5050" s="45"/>
      <c r="N5050" s="45"/>
      <c r="O5050" s="45"/>
      <c r="P5050" s="45"/>
      <c r="Q5050" s="45"/>
      <c r="R5050" s="45"/>
      <c r="AO5050" s="34"/>
      <c r="AP5050" s="34"/>
      <c r="AQ5050" s="34"/>
      <c r="AR5050" s="34"/>
    </row>
    <row r="5051" spans="10:44" x14ac:dyDescent="0.25">
      <c r="J5051" s="45"/>
      <c r="K5051" s="45"/>
      <c r="L5051" s="45"/>
      <c r="M5051" s="45"/>
      <c r="N5051" s="45"/>
      <c r="O5051" s="45"/>
      <c r="P5051" s="45"/>
      <c r="Q5051" s="45"/>
      <c r="R5051" s="45"/>
      <c r="AO5051" s="34"/>
      <c r="AP5051" s="34"/>
      <c r="AQ5051" s="34"/>
      <c r="AR5051" s="34"/>
    </row>
    <row r="5052" spans="10:44" x14ac:dyDescent="0.25">
      <c r="J5052" s="45"/>
      <c r="K5052" s="45"/>
      <c r="L5052" s="45"/>
      <c r="M5052" s="45"/>
      <c r="N5052" s="45"/>
      <c r="O5052" s="45"/>
      <c r="P5052" s="45"/>
      <c r="Q5052" s="45"/>
      <c r="R5052" s="45"/>
      <c r="AO5052" s="34"/>
      <c r="AP5052" s="34"/>
      <c r="AQ5052" s="34"/>
      <c r="AR5052" s="34"/>
    </row>
    <row r="5053" spans="10:44" x14ac:dyDescent="0.25">
      <c r="J5053" s="45"/>
      <c r="K5053" s="45"/>
      <c r="L5053" s="45"/>
      <c r="M5053" s="45"/>
      <c r="N5053" s="45"/>
      <c r="O5053" s="45"/>
      <c r="P5053" s="45"/>
      <c r="Q5053" s="45"/>
      <c r="R5053" s="45"/>
      <c r="AO5053" s="34"/>
      <c r="AP5053" s="34"/>
      <c r="AQ5053" s="34"/>
      <c r="AR5053" s="34"/>
    </row>
    <row r="5054" spans="10:44" x14ac:dyDescent="0.25">
      <c r="J5054" s="45"/>
      <c r="K5054" s="45"/>
      <c r="L5054" s="45"/>
      <c r="M5054" s="45"/>
      <c r="N5054" s="45"/>
      <c r="O5054" s="45"/>
      <c r="P5054" s="45"/>
      <c r="Q5054" s="45"/>
      <c r="R5054" s="45"/>
      <c r="AO5054" s="34"/>
      <c r="AP5054" s="34"/>
      <c r="AQ5054" s="34"/>
      <c r="AR5054" s="34"/>
    </row>
    <row r="5055" spans="10:44" x14ac:dyDescent="0.25">
      <c r="J5055" s="45"/>
      <c r="K5055" s="45"/>
      <c r="L5055" s="45"/>
      <c r="M5055" s="45"/>
      <c r="N5055" s="45"/>
      <c r="O5055" s="45"/>
      <c r="P5055" s="45"/>
      <c r="Q5055" s="45"/>
      <c r="R5055" s="45"/>
      <c r="AO5055" s="34"/>
      <c r="AP5055" s="34"/>
      <c r="AQ5055" s="34"/>
      <c r="AR5055" s="34"/>
    </row>
    <row r="5056" spans="10:44" x14ac:dyDescent="0.25">
      <c r="J5056" s="45"/>
      <c r="K5056" s="45"/>
      <c r="L5056" s="45"/>
      <c r="M5056" s="45"/>
      <c r="N5056" s="45"/>
      <c r="O5056" s="45"/>
      <c r="P5056" s="45"/>
      <c r="Q5056" s="45"/>
      <c r="R5056" s="45"/>
      <c r="AO5056" s="34"/>
      <c r="AP5056" s="34"/>
      <c r="AQ5056" s="34"/>
      <c r="AR5056" s="34"/>
    </row>
    <row r="5057" spans="10:44" x14ac:dyDescent="0.25">
      <c r="J5057" s="45"/>
      <c r="K5057" s="45"/>
      <c r="L5057" s="45"/>
      <c r="M5057" s="45"/>
      <c r="N5057" s="45"/>
      <c r="O5057" s="45"/>
      <c r="P5057" s="45"/>
      <c r="Q5057" s="45"/>
      <c r="R5057" s="45"/>
      <c r="AO5057" s="34"/>
      <c r="AP5057" s="34"/>
      <c r="AQ5057" s="34"/>
      <c r="AR5057" s="34"/>
    </row>
    <row r="5058" spans="10:44" x14ac:dyDescent="0.25">
      <c r="J5058" s="45"/>
      <c r="K5058" s="45"/>
      <c r="L5058" s="45"/>
      <c r="M5058" s="45"/>
      <c r="N5058" s="45"/>
      <c r="O5058" s="45"/>
      <c r="P5058" s="45"/>
      <c r="Q5058" s="45"/>
      <c r="R5058" s="45"/>
      <c r="AO5058" s="34"/>
      <c r="AP5058" s="34"/>
      <c r="AQ5058" s="34"/>
      <c r="AR5058" s="34"/>
    </row>
    <row r="5059" spans="10:44" x14ac:dyDescent="0.25">
      <c r="J5059" s="45"/>
      <c r="K5059" s="45"/>
      <c r="L5059" s="45"/>
      <c r="M5059" s="45"/>
      <c r="N5059" s="45"/>
      <c r="O5059" s="45"/>
      <c r="P5059" s="45"/>
      <c r="Q5059" s="45"/>
      <c r="R5059" s="45"/>
      <c r="AO5059" s="34"/>
      <c r="AP5059" s="34"/>
      <c r="AQ5059" s="34"/>
      <c r="AR5059" s="34"/>
    </row>
    <row r="5060" spans="10:44" x14ac:dyDescent="0.25">
      <c r="J5060" s="45"/>
      <c r="K5060" s="45"/>
      <c r="L5060" s="45"/>
      <c r="M5060" s="45"/>
      <c r="N5060" s="45"/>
      <c r="O5060" s="45"/>
      <c r="P5060" s="45"/>
      <c r="Q5060" s="45"/>
      <c r="R5060" s="45"/>
      <c r="AO5060" s="34"/>
      <c r="AP5060" s="34"/>
      <c r="AQ5060" s="34"/>
      <c r="AR5060" s="34"/>
    </row>
    <row r="5061" spans="10:44" x14ac:dyDescent="0.25">
      <c r="J5061" s="45"/>
      <c r="K5061" s="45"/>
      <c r="L5061" s="45"/>
      <c r="M5061" s="45"/>
      <c r="N5061" s="45"/>
      <c r="O5061" s="45"/>
      <c r="P5061" s="45"/>
      <c r="Q5061" s="45"/>
      <c r="R5061" s="45"/>
      <c r="AO5061" s="34"/>
      <c r="AP5061" s="34"/>
      <c r="AQ5061" s="34"/>
      <c r="AR5061" s="34"/>
    </row>
    <row r="5062" spans="10:44" x14ac:dyDescent="0.25">
      <c r="J5062" s="45"/>
      <c r="K5062" s="45"/>
      <c r="L5062" s="45"/>
      <c r="M5062" s="45"/>
      <c r="N5062" s="45"/>
      <c r="O5062" s="45"/>
      <c r="P5062" s="45"/>
      <c r="Q5062" s="45"/>
      <c r="R5062" s="45"/>
      <c r="AO5062" s="34"/>
      <c r="AP5062" s="34"/>
      <c r="AQ5062" s="34"/>
      <c r="AR5062" s="34"/>
    </row>
    <row r="5063" spans="10:44" x14ac:dyDescent="0.25">
      <c r="J5063" s="45"/>
      <c r="K5063" s="45"/>
      <c r="L5063" s="45"/>
      <c r="M5063" s="45"/>
      <c r="N5063" s="45"/>
      <c r="O5063" s="45"/>
      <c r="P5063" s="45"/>
      <c r="Q5063" s="45"/>
      <c r="R5063" s="45"/>
      <c r="AO5063" s="34"/>
      <c r="AP5063" s="34"/>
      <c r="AQ5063" s="34"/>
      <c r="AR5063" s="34"/>
    </row>
    <row r="5064" spans="10:44" x14ac:dyDescent="0.25">
      <c r="J5064" s="45"/>
      <c r="K5064" s="45"/>
      <c r="L5064" s="45"/>
      <c r="M5064" s="45"/>
      <c r="N5064" s="45"/>
      <c r="O5064" s="45"/>
      <c r="P5064" s="45"/>
      <c r="Q5064" s="45"/>
      <c r="R5064" s="45"/>
      <c r="AO5064" s="34"/>
      <c r="AP5064" s="34"/>
      <c r="AQ5064" s="34"/>
      <c r="AR5064" s="34"/>
    </row>
    <row r="5065" spans="10:44" x14ac:dyDescent="0.25">
      <c r="J5065" s="45"/>
      <c r="K5065" s="45"/>
      <c r="L5065" s="45"/>
      <c r="M5065" s="45"/>
      <c r="N5065" s="45"/>
      <c r="O5065" s="45"/>
      <c r="P5065" s="45"/>
      <c r="Q5065" s="45"/>
      <c r="R5065" s="45"/>
      <c r="AO5065" s="34"/>
      <c r="AP5065" s="34"/>
      <c r="AQ5065" s="34"/>
      <c r="AR5065" s="34"/>
    </row>
    <row r="5066" spans="10:44" x14ac:dyDescent="0.25">
      <c r="J5066" s="45"/>
      <c r="K5066" s="45"/>
      <c r="L5066" s="45"/>
      <c r="M5066" s="45"/>
      <c r="N5066" s="45"/>
      <c r="O5066" s="45"/>
      <c r="P5066" s="45"/>
      <c r="Q5066" s="45"/>
      <c r="R5066" s="45"/>
      <c r="AO5066" s="34"/>
      <c r="AP5066" s="34"/>
      <c r="AQ5066" s="34"/>
      <c r="AR5066" s="34"/>
    </row>
    <row r="5067" spans="10:44" x14ac:dyDescent="0.25">
      <c r="J5067" s="45"/>
      <c r="K5067" s="45"/>
      <c r="L5067" s="45"/>
      <c r="M5067" s="45"/>
      <c r="N5067" s="45"/>
      <c r="O5067" s="45"/>
      <c r="P5067" s="45"/>
      <c r="Q5067" s="45"/>
      <c r="R5067" s="45"/>
      <c r="AO5067" s="34"/>
      <c r="AP5067" s="34"/>
      <c r="AQ5067" s="34"/>
      <c r="AR5067" s="34"/>
    </row>
    <row r="5068" spans="10:44" x14ac:dyDescent="0.25">
      <c r="J5068" s="45"/>
      <c r="K5068" s="45"/>
      <c r="L5068" s="45"/>
      <c r="M5068" s="45"/>
      <c r="N5068" s="45"/>
      <c r="O5068" s="45"/>
      <c r="P5068" s="45"/>
      <c r="Q5068" s="45"/>
      <c r="R5068" s="45"/>
      <c r="AO5068" s="34"/>
      <c r="AP5068" s="34"/>
      <c r="AQ5068" s="34"/>
      <c r="AR5068" s="34"/>
    </row>
    <row r="5069" spans="10:44" x14ac:dyDescent="0.25">
      <c r="J5069" s="45"/>
      <c r="K5069" s="45"/>
      <c r="L5069" s="45"/>
      <c r="M5069" s="45"/>
      <c r="N5069" s="45"/>
      <c r="O5069" s="45"/>
      <c r="P5069" s="45"/>
      <c r="Q5069" s="45"/>
      <c r="R5069" s="45"/>
      <c r="AO5069" s="34"/>
      <c r="AP5069" s="34"/>
      <c r="AQ5069" s="34"/>
      <c r="AR5069" s="34"/>
    </row>
    <row r="5070" spans="10:44" x14ac:dyDescent="0.25">
      <c r="J5070" s="45"/>
      <c r="K5070" s="45"/>
      <c r="L5070" s="45"/>
      <c r="M5070" s="45"/>
      <c r="N5070" s="45"/>
      <c r="O5070" s="45"/>
      <c r="P5070" s="45"/>
      <c r="Q5070" s="45"/>
      <c r="R5070" s="45"/>
      <c r="AO5070" s="34"/>
      <c r="AP5070" s="34"/>
      <c r="AQ5070" s="34"/>
      <c r="AR5070" s="34"/>
    </row>
    <row r="5071" spans="10:44" x14ac:dyDescent="0.25">
      <c r="J5071" s="45"/>
      <c r="K5071" s="45"/>
      <c r="L5071" s="45"/>
      <c r="M5071" s="45"/>
      <c r="N5071" s="45"/>
      <c r="O5071" s="45"/>
      <c r="P5071" s="45"/>
      <c r="Q5071" s="45"/>
      <c r="R5071" s="45"/>
      <c r="AO5071" s="34"/>
      <c r="AP5071" s="34"/>
      <c r="AQ5071" s="34"/>
      <c r="AR5071" s="34"/>
    </row>
    <row r="5072" spans="10:44" x14ac:dyDescent="0.25">
      <c r="J5072" s="45"/>
      <c r="K5072" s="45"/>
      <c r="L5072" s="45"/>
      <c r="M5072" s="45"/>
      <c r="N5072" s="45"/>
      <c r="O5072" s="45"/>
      <c r="P5072" s="45"/>
      <c r="Q5072" s="45"/>
      <c r="R5072" s="45"/>
      <c r="AO5072" s="34"/>
      <c r="AP5072" s="34"/>
      <c r="AQ5072" s="34"/>
      <c r="AR5072" s="34"/>
    </row>
    <row r="5073" spans="10:44" x14ac:dyDescent="0.25">
      <c r="J5073" s="45"/>
      <c r="K5073" s="45"/>
      <c r="L5073" s="45"/>
      <c r="M5073" s="45"/>
      <c r="N5073" s="45"/>
      <c r="O5073" s="45"/>
      <c r="P5073" s="45"/>
      <c r="Q5073" s="45"/>
      <c r="R5073" s="45"/>
      <c r="AO5073" s="34"/>
      <c r="AP5073" s="34"/>
      <c r="AQ5073" s="34"/>
      <c r="AR5073" s="34"/>
    </row>
    <row r="5074" spans="10:44" x14ac:dyDescent="0.25">
      <c r="J5074" s="45"/>
      <c r="K5074" s="45"/>
      <c r="L5074" s="45"/>
      <c r="M5074" s="45"/>
      <c r="N5074" s="45"/>
      <c r="O5074" s="45"/>
      <c r="P5074" s="45"/>
      <c r="Q5074" s="45"/>
      <c r="R5074" s="45"/>
      <c r="AO5074" s="34"/>
      <c r="AP5074" s="34"/>
      <c r="AQ5074" s="34"/>
      <c r="AR5074" s="34"/>
    </row>
    <row r="5075" spans="10:44" x14ac:dyDescent="0.25">
      <c r="J5075" s="45"/>
      <c r="K5075" s="45"/>
      <c r="L5075" s="45"/>
      <c r="M5075" s="45"/>
      <c r="N5075" s="45"/>
      <c r="O5075" s="45"/>
      <c r="P5075" s="45"/>
      <c r="Q5075" s="45"/>
      <c r="R5075" s="45"/>
      <c r="AO5075" s="34"/>
      <c r="AP5075" s="34"/>
      <c r="AQ5075" s="34"/>
      <c r="AR5075" s="34"/>
    </row>
    <row r="5076" spans="10:44" x14ac:dyDescent="0.25">
      <c r="J5076" s="45"/>
      <c r="K5076" s="45"/>
      <c r="L5076" s="45"/>
      <c r="M5076" s="45"/>
      <c r="N5076" s="45"/>
      <c r="O5076" s="45"/>
      <c r="P5076" s="45"/>
      <c r="Q5076" s="45"/>
      <c r="R5076" s="45"/>
      <c r="AO5076" s="34"/>
      <c r="AP5076" s="34"/>
      <c r="AQ5076" s="34"/>
      <c r="AR5076" s="34"/>
    </row>
    <row r="5077" spans="10:44" x14ac:dyDescent="0.25">
      <c r="J5077" s="45"/>
      <c r="K5077" s="45"/>
      <c r="L5077" s="45"/>
      <c r="M5077" s="45"/>
      <c r="N5077" s="45"/>
      <c r="O5077" s="45"/>
      <c r="P5077" s="45"/>
      <c r="Q5077" s="45"/>
      <c r="R5077" s="45"/>
      <c r="AO5077" s="34"/>
      <c r="AP5077" s="34"/>
      <c r="AQ5077" s="34"/>
      <c r="AR5077" s="34"/>
    </row>
    <row r="5078" spans="10:44" x14ac:dyDescent="0.25">
      <c r="J5078" s="45"/>
      <c r="K5078" s="45"/>
      <c r="L5078" s="45"/>
      <c r="M5078" s="45"/>
      <c r="N5078" s="45"/>
      <c r="O5078" s="45"/>
      <c r="P5078" s="45"/>
      <c r="Q5078" s="45"/>
      <c r="R5078" s="45"/>
      <c r="AO5078" s="34"/>
      <c r="AP5078" s="34"/>
      <c r="AQ5078" s="34"/>
      <c r="AR5078" s="34"/>
    </row>
    <row r="5079" spans="10:44" x14ac:dyDescent="0.25">
      <c r="J5079" s="45"/>
      <c r="K5079" s="45"/>
      <c r="L5079" s="45"/>
      <c r="M5079" s="45"/>
      <c r="N5079" s="45"/>
      <c r="O5079" s="45"/>
      <c r="P5079" s="45"/>
      <c r="Q5079" s="45"/>
      <c r="R5079" s="45"/>
      <c r="AO5079" s="34"/>
      <c r="AP5079" s="34"/>
      <c r="AQ5079" s="34"/>
      <c r="AR5079" s="34"/>
    </row>
    <row r="5080" spans="10:44" x14ac:dyDescent="0.25">
      <c r="J5080" s="45"/>
      <c r="K5080" s="45"/>
      <c r="L5080" s="45"/>
      <c r="M5080" s="45"/>
      <c r="N5080" s="45"/>
      <c r="O5080" s="45"/>
      <c r="P5080" s="45"/>
      <c r="Q5080" s="45"/>
      <c r="R5080" s="45"/>
      <c r="AO5080" s="34"/>
      <c r="AP5080" s="34"/>
      <c r="AQ5080" s="34"/>
      <c r="AR5080" s="34"/>
    </row>
    <row r="5081" spans="10:44" x14ac:dyDescent="0.25">
      <c r="J5081" s="45"/>
      <c r="K5081" s="45"/>
      <c r="L5081" s="45"/>
      <c r="M5081" s="45"/>
      <c r="N5081" s="45"/>
      <c r="O5081" s="45"/>
      <c r="P5081" s="45"/>
      <c r="Q5081" s="45"/>
      <c r="R5081" s="45"/>
      <c r="AO5081" s="34"/>
      <c r="AP5081" s="34"/>
      <c r="AQ5081" s="34"/>
      <c r="AR5081" s="34"/>
    </row>
    <row r="5082" spans="10:44" x14ac:dyDescent="0.25">
      <c r="J5082" s="45"/>
      <c r="K5082" s="45"/>
      <c r="L5082" s="45"/>
      <c r="M5082" s="45"/>
      <c r="N5082" s="45"/>
      <c r="O5082" s="45"/>
      <c r="P5082" s="45"/>
      <c r="Q5082" s="45"/>
      <c r="R5082" s="45"/>
      <c r="AO5082" s="34"/>
      <c r="AP5082" s="34"/>
      <c r="AQ5082" s="34"/>
      <c r="AR5082" s="34"/>
    </row>
    <row r="5083" spans="10:44" x14ac:dyDescent="0.25">
      <c r="J5083" s="45"/>
      <c r="K5083" s="45"/>
      <c r="L5083" s="45"/>
      <c r="M5083" s="45"/>
      <c r="N5083" s="45"/>
      <c r="O5083" s="45"/>
      <c r="P5083" s="45"/>
      <c r="Q5083" s="45"/>
      <c r="R5083" s="45"/>
      <c r="AO5083" s="34"/>
      <c r="AP5083" s="34"/>
      <c r="AQ5083" s="34"/>
      <c r="AR5083" s="34"/>
    </row>
    <row r="5084" spans="10:44" x14ac:dyDescent="0.25">
      <c r="J5084" s="45"/>
      <c r="K5084" s="45"/>
      <c r="L5084" s="45"/>
      <c r="M5084" s="45"/>
      <c r="N5084" s="45"/>
      <c r="O5084" s="45"/>
      <c r="P5084" s="45"/>
      <c r="Q5084" s="45"/>
      <c r="R5084" s="45"/>
      <c r="AO5084" s="34"/>
      <c r="AP5084" s="34"/>
      <c r="AQ5084" s="34"/>
      <c r="AR5084" s="34"/>
    </row>
    <row r="5085" spans="10:44" x14ac:dyDescent="0.25">
      <c r="J5085" s="45"/>
      <c r="K5085" s="45"/>
      <c r="L5085" s="45"/>
      <c r="M5085" s="45"/>
      <c r="N5085" s="45"/>
      <c r="O5085" s="45"/>
      <c r="P5085" s="45"/>
      <c r="Q5085" s="45"/>
      <c r="R5085" s="45"/>
      <c r="AO5085" s="34"/>
      <c r="AP5085" s="34"/>
      <c r="AQ5085" s="34"/>
      <c r="AR5085" s="34"/>
    </row>
    <row r="5086" spans="10:44" x14ac:dyDescent="0.25">
      <c r="J5086" s="45"/>
      <c r="K5086" s="45"/>
      <c r="L5086" s="45"/>
      <c r="M5086" s="45"/>
      <c r="N5086" s="45"/>
      <c r="O5086" s="45"/>
      <c r="P5086" s="45"/>
      <c r="Q5086" s="45"/>
      <c r="R5086" s="45"/>
      <c r="AO5086" s="34"/>
      <c r="AP5086" s="34"/>
      <c r="AQ5086" s="34"/>
      <c r="AR5086" s="34"/>
    </row>
    <row r="5087" spans="10:44" x14ac:dyDescent="0.25">
      <c r="J5087" s="45"/>
      <c r="K5087" s="45"/>
      <c r="L5087" s="45"/>
      <c r="M5087" s="45"/>
      <c r="N5087" s="45"/>
      <c r="O5087" s="45"/>
      <c r="P5087" s="45"/>
      <c r="Q5087" s="45"/>
      <c r="R5087" s="45"/>
      <c r="AO5087" s="34"/>
      <c r="AP5087" s="34"/>
      <c r="AQ5087" s="34"/>
      <c r="AR5087" s="34"/>
    </row>
    <row r="5088" spans="10:44" x14ac:dyDescent="0.25">
      <c r="J5088" s="45"/>
      <c r="K5088" s="45"/>
      <c r="L5088" s="45"/>
      <c r="M5088" s="45"/>
      <c r="N5088" s="45"/>
      <c r="O5088" s="45"/>
      <c r="P5088" s="45"/>
      <c r="Q5088" s="45"/>
      <c r="R5088" s="45"/>
      <c r="AO5088" s="34"/>
      <c r="AP5088" s="34"/>
      <c r="AQ5088" s="34"/>
      <c r="AR5088" s="34"/>
    </row>
    <row r="5089" spans="10:44" x14ac:dyDescent="0.25">
      <c r="J5089" s="45"/>
      <c r="K5089" s="45"/>
      <c r="L5089" s="45"/>
      <c r="M5089" s="45"/>
      <c r="N5089" s="45"/>
      <c r="O5089" s="45"/>
      <c r="P5089" s="45"/>
      <c r="Q5089" s="45"/>
      <c r="R5089" s="45"/>
      <c r="AO5089" s="34"/>
      <c r="AP5089" s="34"/>
      <c r="AQ5089" s="34"/>
      <c r="AR5089" s="34"/>
    </row>
    <row r="5090" spans="10:44" x14ac:dyDescent="0.25">
      <c r="J5090" s="45"/>
      <c r="K5090" s="45"/>
      <c r="L5090" s="45"/>
      <c r="M5090" s="45"/>
      <c r="N5090" s="45"/>
      <c r="O5090" s="45"/>
      <c r="P5090" s="45"/>
      <c r="Q5090" s="45"/>
      <c r="R5090" s="45"/>
      <c r="AO5090" s="34"/>
      <c r="AP5090" s="34"/>
      <c r="AQ5090" s="34"/>
      <c r="AR5090" s="34"/>
    </row>
    <row r="5091" spans="10:44" x14ac:dyDescent="0.25">
      <c r="J5091" s="45"/>
      <c r="K5091" s="45"/>
      <c r="L5091" s="45"/>
      <c r="M5091" s="45"/>
      <c r="N5091" s="45"/>
      <c r="O5091" s="45"/>
      <c r="P5091" s="45"/>
      <c r="Q5091" s="45"/>
      <c r="R5091" s="45"/>
      <c r="AO5091" s="34"/>
      <c r="AP5091" s="34"/>
      <c r="AQ5091" s="34"/>
      <c r="AR5091" s="34"/>
    </row>
    <row r="5092" spans="10:44" x14ac:dyDescent="0.25">
      <c r="J5092" s="45"/>
      <c r="K5092" s="45"/>
      <c r="L5092" s="45"/>
      <c r="M5092" s="45"/>
      <c r="N5092" s="45"/>
      <c r="O5092" s="45"/>
      <c r="P5092" s="45"/>
      <c r="Q5092" s="45"/>
      <c r="R5092" s="45"/>
      <c r="AO5092" s="34"/>
      <c r="AP5092" s="34"/>
      <c r="AQ5092" s="34"/>
      <c r="AR5092" s="34"/>
    </row>
    <row r="5093" spans="10:44" x14ac:dyDescent="0.25">
      <c r="J5093" s="45"/>
      <c r="K5093" s="45"/>
      <c r="L5093" s="45"/>
      <c r="M5093" s="45"/>
      <c r="N5093" s="45"/>
      <c r="O5093" s="45"/>
      <c r="P5093" s="45"/>
      <c r="Q5093" s="45"/>
      <c r="R5093" s="45"/>
      <c r="AO5093" s="34"/>
      <c r="AP5093" s="34"/>
      <c r="AQ5093" s="34"/>
      <c r="AR5093" s="34"/>
    </row>
    <row r="5094" spans="10:44" x14ac:dyDescent="0.25">
      <c r="J5094" s="45"/>
      <c r="K5094" s="45"/>
      <c r="L5094" s="45"/>
      <c r="M5094" s="45"/>
      <c r="N5094" s="45"/>
      <c r="O5094" s="45"/>
      <c r="P5094" s="45"/>
      <c r="Q5094" s="45"/>
      <c r="R5094" s="45"/>
      <c r="AO5094" s="34"/>
      <c r="AP5094" s="34"/>
      <c r="AQ5094" s="34"/>
      <c r="AR5094" s="34"/>
    </row>
    <row r="5095" spans="10:44" x14ac:dyDescent="0.25">
      <c r="J5095" s="45"/>
      <c r="K5095" s="45"/>
      <c r="L5095" s="45"/>
      <c r="M5095" s="45"/>
      <c r="N5095" s="45"/>
      <c r="O5095" s="45"/>
      <c r="P5095" s="45"/>
      <c r="Q5095" s="45"/>
      <c r="R5095" s="45"/>
      <c r="AO5095" s="34"/>
      <c r="AP5095" s="34"/>
      <c r="AQ5095" s="34"/>
      <c r="AR5095" s="34"/>
    </row>
    <row r="5096" spans="10:44" x14ac:dyDescent="0.25">
      <c r="J5096" s="45"/>
      <c r="K5096" s="45"/>
      <c r="L5096" s="45"/>
      <c r="M5096" s="45"/>
      <c r="N5096" s="45"/>
      <c r="O5096" s="45"/>
      <c r="P5096" s="45"/>
      <c r="Q5096" s="45"/>
      <c r="R5096" s="45"/>
      <c r="AO5096" s="34"/>
      <c r="AP5096" s="34"/>
      <c r="AQ5096" s="34"/>
      <c r="AR5096" s="34"/>
    </row>
    <row r="5097" spans="10:44" x14ac:dyDescent="0.25">
      <c r="J5097" s="45"/>
      <c r="K5097" s="45"/>
      <c r="L5097" s="45"/>
      <c r="M5097" s="45"/>
      <c r="N5097" s="45"/>
      <c r="O5097" s="45"/>
      <c r="P5097" s="45"/>
      <c r="Q5097" s="45"/>
      <c r="R5097" s="45"/>
      <c r="AO5097" s="34"/>
      <c r="AP5097" s="34"/>
      <c r="AQ5097" s="34"/>
      <c r="AR5097" s="34"/>
    </row>
    <row r="5098" spans="10:44" x14ac:dyDescent="0.25">
      <c r="J5098" s="45"/>
      <c r="K5098" s="45"/>
      <c r="L5098" s="45"/>
      <c r="M5098" s="45"/>
      <c r="N5098" s="45"/>
      <c r="O5098" s="45"/>
      <c r="P5098" s="45"/>
      <c r="Q5098" s="45"/>
      <c r="R5098" s="45"/>
      <c r="AO5098" s="34"/>
      <c r="AP5098" s="34"/>
      <c r="AQ5098" s="34"/>
      <c r="AR5098" s="34"/>
    </row>
    <row r="5099" spans="10:44" x14ac:dyDescent="0.25">
      <c r="J5099" s="45"/>
      <c r="K5099" s="45"/>
      <c r="L5099" s="45"/>
      <c r="M5099" s="45"/>
      <c r="N5099" s="45"/>
      <c r="O5099" s="45"/>
      <c r="P5099" s="45"/>
      <c r="Q5099" s="45"/>
      <c r="R5099" s="45"/>
      <c r="AO5099" s="34"/>
      <c r="AP5099" s="34"/>
      <c r="AQ5099" s="34"/>
      <c r="AR5099" s="34"/>
    </row>
    <row r="5100" spans="10:44" x14ac:dyDescent="0.25">
      <c r="J5100" s="45"/>
      <c r="K5100" s="45"/>
      <c r="L5100" s="45"/>
      <c r="M5100" s="45"/>
      <c r="N5100" s="45"/>
      <c r="O5100" s="45"/>
      <c r="P5100" s="45"/>
      <c r="Q5100" s="45"/>
      <c r="R5100" s="45"/>
      <c r="AO5100" s="34"/>
      <c r="AP5100" s="34"/>
      <c r="AQ5100" s="34"/>
      <c r="AR5100" s="34"/>
    </row>
    <row r="5101" spans="10:44" x14ac:dyDescent="0.25">
      <c r="J5101" s="45"/>
      <c r="K5101" s="45"/>
      <c r="L5101" s="45"/>
      <c r="M5101" s="45"/>
      <c r="N5101" s="45"/>
      <c r="O5101" s="45"/>
      <c r="P5101" s="45"/>
      <c r="Q5101" s="45"/>
      <c r="R5101" s="45"/>
      <c r="AO5101" s="34"/>
      <c r="AP5101" s="34"/>
      <c r="AQ5101" s="34"/>
      <c r="AR5101" s="34"/>
    </row>
    <row r="5102" spans="10:44" x14ac:dyDescent="0.25">
      <c r="J5102" s="45"/>
      <c r="K5102" s="45"/>
      <c r="L5102" s="45"/>
      <c r="M5102" s="45"/>
      <c r="N5102" s="45"/>
      <c r="O5102" s="45"/>
      <c r="P5102" s="45"/>
      <c r="Q5102" s="45"/>
      <c r="R5102" s="45"/>
      <c r="AO5102" s="34"/>
      <c r="AP5102" s="34"/>
      <c r="AQ5102" s="34"/>
      <c r="AR5102" s="34"/>
    </row>
    <row r="5103" spans="10:44" x14ac:dyDescent="0.25">
      <c r="J5103" s="45"/>
      <c r="K5103" s="45"/>
      <c r="L5103" s="45"/>
      <c r="M5103" s="45"/>
      <c r="N5103" s="45"/>
      <c r="O5103" s="45"/>
      <c r="P5103" s="45"/>
      <c r="Q5103" s="45"/>
      <c r="R5103" s="45"/>
      <c r="AO5103" s="34"/>
      <c r="AP5103" s="34"/>
      <c r="AQ5103" s="34"/>
      <c r="AR5103" s="34"/>
    </row>
    <row r="5104" spans="10:44" x14ac:dyDescent="0.25">
      <c r="J5104" s="45"/>
      <c r="K5104" s="45"/>
      <c r="L5104" s="45"/>
      <c r="M5104" s="45"/>
      <c r="N5104" s="45"/>
      <c r="O5104" s="45"/>
      <c r="P5104" s="45"/>
      <c r="Q5104" s="45"/>
      <c r="R5104" s="45"/>
      <c r="AO5104" s="34"/>
      <c r="AP5104" s="34"/>
      <c r="AQ5104" s="34"/>
      <c r="AR5104" s="34"/>
    </row>
    <row r="5105" spans="10:44" x14ac:dyDescent="0.25">
      <c r="J5105" s="45"/>
      <c r="K5105" s="45"/>
      <c r="L5105" s="45"/>
      <c r="M5105" s="45"/>
      <c r="N5105" s="45"/>
      <c r="O5105" s="45"/>
      <c r="P5105" s="45"/>
      <c r="Q5105" s="45"/>
      <c r="R5105" s="45"/>
      <c r="AO5105" s="34"/>
      <c r="AP5105" s="34"/>
      <c r="AQ5105" s="34"/>
      <c r="AR5105" s="34"/>
    </row>
    <row r="5106" spans="10:44" x14ac:dyDescent="0.25">
      <c r="J5106" s="45"/>
      <c r="K5106" s="45"/>
      <c r="L5106" s="45"/>
      <c r="M5106" s="45"/>
      <c r="N5106" s="45"/>
      <c r="O5106" s="45"/>
      <c r="P5106" s="45"/>
      <c r="Q5106" s="45"/>
      <c r="R5106" s="45"/>
      <c r="AO5106" s="34"/>
      <c r="AP5106" s="34"/>
      <c r="AQ5106" s="34"/>
      <c r="AR5106" s="34"/>
    </row>
    <row r="5107" spans="10:44" x14ac:dyDescent="0.25">
      <c r="J5107" s="45"/>
      <c r="K5107" s="45"/>
      <c r="L5107" s="45"/>
      <c r="M5107" s="45"/>
      <c r="N5107" s="45"/>
      <c r="O5107" s="45"/>
      <c r="P5107" s="45"/>
      <c r="Q5107" s="45"/>
      <c r="R5107" s="45"/>
      <c r="AO5107" s="34"/>
      <c r="AP5107" s="34"/>
      <c r="AQ5107" s="34"/>
      <c r="AR5107" s="34"/>
    </row>
    <row r="5108" spans="10:44" x14ac:dyDescent="0.25">
      <c r="J5108" s="45"/>
      <c r="K5108" s="45"/>
      <c r="L5108" s="45"/>
      <c r="M5108" s="45"/>
      <c r="N5108" s="45"/>
      <c r="O5108" s="45"/>
      <c r="P5108" s="45"/>
      <c r="Q5108" s="45"/>
      <c r="R5108" s="45"/>
      <c r="AO5108" s="34"/>
      <c r="AP5108" s="34"/>
      <c r="AQ5108" s="34"/>
      <c r="AR5108" s="34"/>
    </row>
    <row r="5109" spans="10:44" x14ac:dyDescent="0.25">
      <c r="J5109" s="45"/>
      <c r="K5109" s="45"/>
      <c r="L5109" s="45"/>
      <c r="M5109" s="45"/>
      <c r="N5109" s="45"/>
      <c r="O5109" s="45"/>
      <c r="P5109" s="45"/>
      <c r="Q5109" s="45"/>
      <c r="R5109" s="45"/>
      <c r="AO5109" s="34"/>
      <c r="AP5109" s="34"/>
      <c r="AQ5109" s="34"/>
      <c r="AR5109" s="34"/>
    </row>
    <row r="5110" spans="10:44" x14ac:dyDescent="0.25">
      <c r="J5110" s="45"/>
      <c r="K5110" s="45"/>
      <c r="L5110" s="45"/>
      <c r="M5110" s="45"/>
      <c r="N5110" s="45"/>
      <c r="O5110" s="45"/>
      <c r="P5110" s="45"/>
      <c r="Q5110" s="45"/>
      <c r="R5110" s="45"/>
      <c r="AO5110" s="34"/>
      <c r="AP5110" s="34"/>
      <c r="AQ5110" s="34"/>
      <c r="AR5110" s="34"/>
    </row>
    <row r="5111" spans="10:44" x14ac:dyDescent="0.25">
      <c r="J5111" s="45"/>
      <c r="K5111" s="45"/>
      <c r="L5111" s="45"/>
      <c r="M5111" s="45"/>
      <c r="N5111" s="45"/>
      <c r="O5111" s="45"/>
      <c r="P5111" s="45"/>
      <c r="Q5111" s="45"/>
      <c r="R5111" s="45"/>
      <c r="AO5111" s="34"/>
      <c r="AP5111" s="34"/>
      <c r="AQ5111" s="34"/>
      <c r="AR5111" s="34"/>
    </row>
    <row r="5112" spans="10:44" x14ac:dyDescent="0.25">
      <c r="J5112" s="45"/>
      <c r="K5112" s="45"/>
      <c r="L5112" s="45"/>
      <c r="M5112" s="45"/>
      <c r="N5112" s="45"/>
      <c r="O5112" s="45"/>
      <c r="P5112" s="45"/>
      <c r="Q5112" s="45"/>
      <c r="R5112" s="45"/>
      <c r="AO5112" s="34"/>
      <c r="AP5112" s="34"/>
      <c r="AQ5112" s="34"/>
      <c r="AR5112" s="34"/>
    </row>
    <row r="5113" spans="10:44" x14ac:dyDescent="0.25">
      <c r="J5113" s="45"/>
      <c r="K5113" s="45"/>
      <c r="L5113" s="45"/>
      <c r="M5113" s="45"/>
      <c r="N5113" s="45"/>
      <c r="O5113" s="45"/>
      <c r="P5113" s="45"/>
      <c r="Q5113" s="45"/>
      <c r="R5113" s="45"/>
      <c r="AO5113" s="34"/>
      <c r="AP5113" s="34"/>
      <c r="AQ5113" s="34"/>
      <c r="AR5113" s="34"/>
    </row>
    <row r="5114" spans="10:44" x14ac:dyDescent="0.25">
      <c r="J5114" s="45"/>
      <c r="K5114" s="45"/>
      <c r="L5114" s="45"/>
      <c r="M5114" s="45"/>
      <c r="N5114" s="45"/>
      <c r="O5114" s="45"/>
      <c r="P5114" s="45"/>
      <c r="Q5114" s="45"/>
      <c r="R5114" s="45"/>
      <c r="AO5114" s="34"/>
      <c r="AP5114" s="34"/>
      <c r="AQ5114" s="34"/>
      <c r="AR5114" s="34"/>
    </row>
    <row r="5115" spans="10:44" x14ac:dyDescent="0.25">
      <c r="J5115" s="45"/>
      <c r="K5115" s="45"/>
      <c r="L5115" s="45"/>
      <c r="M5115" s="45"/>
      <c r="N5115" s="45"/>
      <c r="O5115" s="45"/>
      <c r="P5115" s="45"/>
      <c r="Q5115" s="45"/>
      <c r="R5115" s="45"/>
      <c r="AO5115" s="34"/>
      <c r="AP5115" s="34"/>
      <c r="AQ5115" s="34"/>
      <c r="AR5115" s="34"/>
    </row>
    <row r="5116" spans="10:44" x14ac:dyDescent="0.25">
      <c r="J5116" s="45"/>
      <c r="K5116" s="45"/>
      <c r="L5116" s="45"/>
      <c r="M5116" s="45"/>
      <c r="N5116" s="45"/>
      <c r="O5116" s="45"/>
      <c r="P5116" s="45"/>
      <c r="Q5116" s="45"/>
      <c r="R5116" s="45"/>
      <c r="AO5116" s="34"/>
      <c r="AP5116" s="34"/>
      <c r="AQ5116" s="34"/>
      <c r="AR5116" s="34"/>
    </row>
    <row r="5117" spans="10:44" x14ac:dyDescent="0.25">
      <c r="J5117" s="45"/>
      <c r="K5117" s="45"/>
      <c r="L5117" s="45"/>
      <c r="M5117" s="45"/>
      <c r="N5117" s="45"/>
      <c r="O5117" s="45"/>
      <c r="P5117" s="45"/>
      <c r="Q5117" s="45"/>
      <c r="R5117" s="45"/>
      <c r="AO5117" s="34"/>
      <c r="AP5117" s="34"/>
      <c r="AQ5117" s="34"/>
      <c r="AR5117" s="34"/>
    </row>
    <row r="5118" spans="10:44" x14ac:dyDescent="0.25">
      <c r="J5118" s="45"/>
      <c r="K5118" s="45"/>
      <c r="L5118" s="45"/>
      <c r="M5118" s="45"/>
      <c r="N5118" s="45"/>
      <c r="O5118" s="45"/>
      <c r="P5118" s="45"/>
      <c r="Q5118" s="45"/>
      <c r="R5118" s="45"/>
      <c r="AO5118" s="34"/>
      <c r="AP5118" s="34"/>
      <c r="AQ5118" s="34"/>
      <c r="AR5118" s="34"/>
    </row>
    <row r="5119" spans="10:44" x14ac:dyDescent="0.25">
      <c r="J5119" s="45"/>
      <c r="K5119" s="45"/>
      <c r="L5119" s="45"/>
      <c r="M5119" s="45"/>
      <c r="N5119" s="45"/>
      <c r="O5119" s="45"/>
      <c r="P5119" s="45"/>
      <c r="Q5119" s="45"/>
      <c r="R5119" s="45"/>
      <c r="AO5119" s="34"/>
      <c r="AP5119" s="34"/>
      <c r="AQ5119" s="34"/>
      <c r="AR5119" s="34"/>
    </row>
    <row r="5120" spans="10:44" x14ac:dyDescent="0.25">
      <c r="J5120" s="45"/>
      <c r="K5120" s="45"/>
      <c r="L5120" s="45"/>
      <c r="M5120" s="45"/>
      <c r="N5120" s="45"/>
      <c r="O5120" s="45"/>
      <c r="P5120" s="45"/>
      <c r="Q5120" s="45"/>
      <c r="R5120" s="45"/>
      <c r="AO5120" s="34"/>
      <c r="AP5120" s="34"/>
      <c r="AQ5120" s="34"/>
      <c r="AR5120" s="34"/>
    </row>
    <row r="5121" spans="10:44" x14ac:dyDescent="0.25">
      <c r="J5121" s="45"/>
      <c r="K5121" s="45"/>
      <c r="L5121" s="45"/>
      <c r="M5121" s="45"/>
      <c r="N5121" s="45"/>
      <c r="O5121" s="45"/>
      <c r="P5121" s="45"/>
      <c r="Q5121" s="45"/>
      <c r="R5121" s="45"/>
      <c r="AO5121" s="34"/>
      <c r="AP5121" s="34"/>
      <c r="AQ5121" s="34"/>
      <c r="AR5121" s="34"/>
    </row>
    <row r="5122" spans="10:44" x14ac:dyDescent="0.25">
      <c r="J5122" s="45"/>
      <c r="K5122" s="45"/>
      <c r="L5122" s="45"/>
      <c r="M5122" s="45"/>
      <c r="N5122" s="45"/>
      <c r="O5122" s="45"/>
      <c r="P5122" s="45"/>
      <c r="Q5122" s="45"/>
      <c r="R5122" s="45"/>
      <c r="AO5122" s="34"/>
      <c r="AP5122" s="34"/>
      <c r="AQ5122" s="34"/>
      <c r="AR5122" s="34"/>
    </row>
    <row r="5123" spans="10:44" x14ac:dyDescent="0.25">
      <c r="J5123" s="45"/>
      <c r="K5123" s="45"/>
      <c r="L5123" s="45"/>
      <c r="M5123" s="45"/>
      <c r="N5123" s="45"/>
      <c r="O5123" s="45"/>
      <c r="P5123" s="45"/>
      <c r="Q5123" s="45"/>
      <c r="R5123" s="45"/>
      <c r="AO5123" s="34"/>
      <c r="AP5123" s="34"/>
      <c r="AQ5123" s="34"/>
      <c r="AR5123" s="34"/>
    </row>
    <row r="5124" spans="10:44" x14ac:dyDescent="0.25">
      <c r="J5124" s="45"/>
      <c r="K5124" s="45"/>
      <c r="L5124" s="45"/>
      <c r="M5124" s="45"/>
      <c r="N5124" s="45"/>
      <c r="O5124" s="45"/>
      <c r="P5124" s="45"/>
      <c r="Q5124" s="45"/>
      <c r="R5124" s="45"/>
      <c r="AO5124" s="34"/>
      <c r="AP5124" s="34"/>
      <c r="AQ5124" s="34"/>
      <c r="AR5124" s="34"/>
    </row>
    <row r="5125" spans="10:44" x14ac:dyDescent="0.25">
      <c r="J5125" s="45"/>
      <c r="K5125" s="45"/>
      <c r="L5125" s="45"/>
      <c r="M5125" s="45"/>
      <c r="N5125" s="45"/>
      <c r="O5125" s="45"/>
      <c r="P5125" s="45"/>
      <c r="Q5125" s="45"/>
      <c r="R5125" s="45"/>
      <c r="AO5125" s="34"/>
      <c r="AP5125" s="34"/>
      <c r="AQ5125" s="34"/>
      <c r="AR5125" s="34"/>
    </row>
    <row r="5126" spans="10:44" x14ac:dyDescent="0.25">
      <c r="J5126" s="45"/>
      <c r="K5126" s="45"/>
      <c r="L5126" s="45"/>
      <c r="M5126" s="45"/>
      <c r="N5126" s="45"/>
      <c r="O5126" s="45"/>
      <c r="P5126" s="45"/>
      <c r="Q5126" s="45"/>
      <c r="R5126" s="45"/>
      <c r="AO5126" s="34"/>
      <c r="AP5126" s="34"/>
      <c r="AQ5126" s="34"/>
      <c r="AR5126" s="34"/>
    </row>
    <row r="5127" spans="10:44" x14ac:dyDescent="0.25">
      <c r="J5127" s="45"/>
      <c r="K5127" s="45"/>
      <c r="L5127" s="45"/>
      <c r="M5127" s="45"/>
      <c r="N5127" s="45"/>
      <c r="O5127" s="45"/>
      <c r="P5127" s="45"/>
      <c r="Q5127" s="45"/>
      <c r="R5127" s="45"/>
      <c r="AO5127" s="34"/>
      <c r="AP5127" s="34"/>
      <c r="AQ5127" s="34"/>
      <c r="AR5127" s="34"/>
    </row>
    <row r="5128" spans="10:44" x14ac:dyDescent="0.25">
      <c r="J5128" s="45"/>
      <c r="K5128" s="45"/>
      <c r="L5128" s="45"/>
      <c r="M5128" s="45"/>
      <c r="N5128" s="45"/>
      <c r="O5128" s="45"/>
      <c r="P5128" s="45"/>
      <c r="Q5128" s="45"/>
      <c r="R5128" s="45"/>
      <c r="AO5128" s="34"/>
      <c r="AP5128" s="34"/>
      <c r="AQ5128" s="34"/>
      <c r="AR5128" s="34"/>
    </row>
    <row r="5129" spans="10:44" x14ac:dyDescent="0.25">
      <c r="J5129" s="45"/>
      <c r="K5129" s="45"/>
      <c r="L5129" s="45"/>
      <c r="M5129" s="45"/>
      <c r="N5129" s="45"/>
      <c r="O5129" s="45"/>
      <c r="P5129" s="45"/>
      <c r="Q5129" s="45"/>
      <c r="R5129" s="45"/>
      <c r="AO5129" s="34"/>
      <c r="AP5129" s="34"/>
      <c r="AQ5129" s="34"/>
      <c r="AR5129" s="34"/>
    </row>
    <row r="5130" spans="10:44" x14ac:dyDescent="0.25">
      <c r="J5130" s="45"/>
      <c r="K5130" s="45"/>
      <c r="L5130" s="45"/>
      <c r="M5130" s="45"/>
      <c r="N5130" s="45"/>
      <c r="O5130" s="45"/>
      <c r="P5130" s="45"/>
      <c r="Q5130" s="45"/>
      <c r="R5130" s="45"/>
      <c r="AO5130" s="34"/>
      <c r="AP5130" s="34"/>
      <c r="AQ5130" s="34"/>
      <c r="AR5130" s="34"/>
    </row>
    <row r="5131" spans="10:44" x14ac:dyDescent="0.25">
      <c r="J5131" s="45"/>
      <c r="K5131" s="45"/>
      <c r="L5131" s="45"/>
      <c r="M5131" s="45"/>
      <c r="N5131" s="45"/>
      <c r="O5131" s="45"/>
      <c r="P5131" s="45"/>
      <c r="Q5131" s="45"/>
      <c r="R5131" s="45"/>
      <c r="AO5131" s="34"/>
      <c r="AP5131" s="34"/>
      <c r="AQ5131" s="34"/>
      <c r="AR5131" s="34"/>
    </row>
    <row r="5132" spans="10:44" x14ac:dyDescent="0.25">
      <c r="J5132" s="45"/>
      <c r="K5132" s="45"/>
      <c r="L5132" s="45"/>
      <c r="M5132" s="45"/>
      <c r="N5132" s="45"/>
      <c r="O5132" s="45"/>
      <c r="P5132" s="45"/>
      <c r="Q5132" s="45"/>
      <c r="R5132" s="45"/>
      <c r="AO5132" s="34"/>
      <c r="AP5132" s="34"/>
      <c r="AQ5132" s="34"/>
      <c r="AR5132" s="34"/>
    </row>
    <row r="5133" spans="10:44" x14ac:dyDescent="0.25">
      <c r="J5133" s="45"/>
      <c r="K5133" s="45"/>
      <c r="L5133" s="45"/>
      <c r="M5133" s="45"/>
      <c r="N5133" s="45"/>
      <c r="O5133" s="45"/>
      <c r="P5133" s="45"/>
      <c r="Q5133" s="45"/>
      <c r="R5133" s="45"/>
      <c r="AO5133" s="34"/>
      <c r="AP5133" s="34"/>
      <c r="AQ5133" s="34"/>
      <c r="AR5133" s="34"/>
    </row>
    <row r="5134" spans="10:44" x14ac:dyDescent="0.25">
      <c r="J5134" s="45"/>
      <c r="K5134" s="45"/>
      <c r="L5134" s="45"/>
      <c r="M5134" s="45"/>
      <c r="N5134" s="45"/>
      <c r="O5134" s="45"/>
      <c r="P5134" s="45"/>
      <c r="Q5134" s="45"/>
      <c r="R5134" s="45"/>
      <c r="AO5134" s="34"/>
      <c r="AP5134" s="34"/>
      <c r="AQ5134" s="34"/>
      <c r="AR5134" s="34"/>
    </row>
    <row r="5135" spans="10:44" x14ac:dyDescent="0.25">
      <c r="J5135" s="45"/>
      <c r="K5135" s="45"/>
      <c r="L5135" s="45"/>
      <c r="M5135" s="45"/>
      <c r="N5135" s="45"/>
      <c r="O5135" s="45"/>
      <c r="P5135" s="45"/>
      <c r="Q5135" s="45"/>
      <c r="R5135" s="45"/>
      <c r="AO5135" s="34"/>
      <c r="AP5135" s="34"/>
      <c r="AQ5135" s="34"/>
      <c r="AR5135" s="34"/>
    </row>
    <row r="5136" spans="10:44" x14ac:dyDescent="0.25">
      <c r="J5136" s="45"/>
      <c r="K5136" s="45"/>
      <c r="L5136" s="45"/>
      <c r="M5136" s="45"/>
      <c r="N5136" s="45"/>
      <c r="O5136" s="45"/>
      <c r="P5136" s="45"/>
      <c r="Q5136" s="45"/>
      <c r="R5136" s="45"/>
      <c r="AO5136" s="34"/>
      <c r="AP5136" s="34"/>
      <c r="AQ5136" s="34"/>
      <c r="AR5136" s="34"/>
    </row>
    <row r="5137" spans="10:44" x14ac:dyDescent="0.25">
      <c r="J5137" s="45"/>
      <c r="K5137" s="45"/>
      <c r="L5137" s="45"/>
      <c r="M5137" s="45"/>
      <c r="N5137" s="45"/>
      <c r="O5137" s="45"/>
      <c r="P5137" s="45"/>
      <c r="Q5137" s="45"/>
      <c r="R5137" s="45"/>
      <c r="AO5137" s="34"/>
      <c r="AP5137" s="34"/>
      <c r="AQ5137" s="34"/>
      <c r="AR5137" s="34"/>
    </row>
    <row r="5138" spans="10:44" x14ac:dyDescent="0.25">
      <c r="J5138" s="45"/>
      <c r="K5138" s="45"/>
      <c r="L5138" s="45"/>
      <c r="M5138" s="45"/>
      <c r="N5138" s="45"/>
      <c r="O5138" s="45"/>
      <c r="P5138" s="45"/>
      <c r="Q5138" s="45"/>
      <c r="R5138" s="45"/>
      <c r="AO5138" s="34"/>
      <c r="AP5138" s="34"/>
      <c r="AQ5138" s="34"/>
      <c r="AR5138" s="34"/>
    </row>
    <row r="5139" spans="10:44" x14ac:dyDescent="0.25">
      <c r="J5139" s="45"/>
      <c r="K5139" s="45"/>
      <c r="L5139" s="45"/>
      <c r="M5139" s="45"/>
      <c r="N5139" s="45"/>
      <c r="O5139" s="45"/>
      <c r="P5139" s="45"/>
      <c r="Q5139" s="45"/>
      <c r="R5139" s="45"/>
      <c r="AO5139" s="34"/>
      <c r="AP5139" s="34"/>
      <c r="AQ5139" s="34"/>
      <c r="AR5139" s="34"/>
    </row>
    <row r="5140" spans="10:44" x14ac:dyDescent="0.25">
      <c r="J5140" s="45"/>
      <c r="K5140" s="45"/>
      <c r="L5140" s="45"/>
      <c r="M5140" s="45"/>
      <c r="N5140" s="45"/>
      <c r="O5140" s="45"/>
      <c r="P5140" s="45"/>
      <c r="Q5140" s="45"/>
      <c r="R5140" s="45"/>
      <c r="AO5140" s="34"/>
      <c r="AP5140" s="34"/>
      <c r="AQ5140" s="34"/>
      <c r="AR5140" s="34"/>
    </row>
    <row r="5141" spans="10:44" x14ac:dyDescent="0.25">
      <c r="J5141" s="45"/>
      <c r="K5141" s="45"/>
      <c r="L5141" s="45"/>
      <c r="M5141" s="45"/>
      <c r="N5141" s="45"/>
      <c r="O5141" s="45"/>
      <c r="P5141" s="45"/>
      <c r="Q5141" s="45"/>
      <c r="R5141" s="45"/>
      <c r="AO5141" s="34"/>
      <c r="AP5141" s="34"/>
      <c r="AQ5141" s="34"/>
      <c r="AR5141" s="34"/>
    </row>
    <row r="5142" spans="10:44" x14ac:dyDescent="0.25">
      <c r="J5142" s="45"/>
      <c r="K5142" s="45"/>
      <c r="L5142" s="45"/>
      <c r="M5142" s="45"/>
      <c r="N5142" s="45"/>
      <c r="O5142" s="45"/>
      <c r="P5142" s="45"/>
      <c r="Q5142" s="45"/>
      <c r="R5142" s="45"/>
      <c r="AO5142" s="34"/>
      <c r="AP5142" s="34"/>
      <c r="AQ5142" s="34"/>
      <c r="AR5142" s="34"/>
    </row>
    <row r="5143" spans="10:44" x14ac:dyDescent="0.25">
      <c r="J5143" s="45"/>
      <c r="K5143" s="45"/>
      <c r="L5143" s="45"/>
      <c r="M5143" s="45"/>
      <c r="N5143" s="45"/>
      <c r="O5143" s="45"/>
      <c r="P5143" s="45"/>
      <c r="Q5143" s="45"/>
      <c r="R5143" s="45"/>
      <c r="AO5143" s="34"/>
      <c r="AP5143" s="34"/>
      <c r="AQ5143" s="34"/>
      <c r="AR5143" s="34"/>
    </row>
    <row r="5144" spans="10:44" x14ac:dyDescent="0.25">
      <c r="J5144" s="45"/>
      <c r="K5144" s="45"/>
      <c r="L5144" s="45"/>
      <c r="M5144" s="45"/>
      <c r="N5144" s="45"/>
      <c r="O5144" s="45"/>
      <c r="P5144" s="45"/>
      <c r="Q5144" s="45"/>
      <c r="R5144" s="45"/>
      <c r="AO5144" s="34"/>
      <c r="AP5144" s="34"/>
      <c r="AQ5144" s="34"/>
      <c r="AR5144" s="34"/>
    </row>
    <row r="5145" spans="10:44" x14ac:dyDescent="0.25">
      <c r="J5145" s="45"/>
      <c r="K5145" s="45"/>
      <c r="L5145" s="45"/>
      <c r="M5145" s="45"/>
      <c r="N5145" s="45"/>
      <c r="O5145" s="45"/>
      <c r="P5145" s="45"/>
      <c r="Q5145" s="45"/>
      <c r="R5145" s="45"/>
      <c r="AO5145" s="34"/>
      <c r="AP5145" s="34"/>
      <c r="AQ5145" s="34"/>
      <c r="AR5145" s="34"/>
    </row>
    <row r="5146" spans="10:44" x14ac:dyDescent="0.25">
      <c r="J5146" s="45"/>
      <c r="K5146" s="45"/>
      <c r="L5146" s="45"/>
      <c r="M5146" s="45"/>
      <c r="N5146" s="45"/>
      <c r="O5146" s="45"/>
      <c r="P5146" s="45"/>
      <c r="Q5146" s="45"/>
      <c r="R5146" s="45"/>
      <c r="AO5146" s="34"/>
      <c r="AP5146" s="34"/>
      <c r="AQ5146" s="34"/>
      <c r="AR5146" s="34"/>
    </row>
    <row r="5147" spans="10:44" x14ac:dyDescent="0.25">
      <c r="J5147" s="45"/>
      <c r="K5147" s="45"/>
      <c r="L5147" s="45"/>
      <c r="M5147" s="45"/>
      <c r="N5147" s="45"/>
      <c r="O5147" s="45"/>
      <c r="P5147" s="45"/>
      <c r="Q5147" s="45"/>
      <c r="R5147" s="45"/>
      <c r="AO5147" s="34"/>
      <c r="AP5147" s="34"/>
      <c r="AQ5147" s="34"/>
      <c r="AR5147" s="34"/>
    </row>
    <row r="5148" spans="10:44" x14ac:dyDescent="0.25">
      <c r="J5148" s="45"/>
      <c r="K5148" s="45"/>
      <c r="L5148" s="45"/>
      <c r="M5148" s="45"/>
      <c r="N5148" s="45"/>
      <c r="O5148" s="45"/>
      <c r="P5148" s="45"/>
      <c r="Q5148" s="45"/>
      <c r="R5148" s="45"/>
      <c r="AO5148" s="34"/>
      <c r="AP5148" s="34"/>
      <c r="AQ5148" s="34"/>
      <c r="AR5148" s="34"/>
    </row>
    <row r="5149" spans="10:44" x14ac:dyDescent="0.25">
      <c r="J5149" s="45"/>
      <c r="K5149" s="45"/>
      <c r="L5149" s="45"/>
      <c r="M5149" s="45"/>
      <c r="N5149" s="45"/>
      <c r="O5149" s="45"/>
      <c r="P5149" s="45"/>
      <c r="Q5149" s="45"/>
      <c r="R5149" s="45"/>
      <c r="AO5149" s="34"/>
      <c r="AP5149" s="34"/>
      <c r="AQ5149" s="34"/>
      <c r="AR5149" s="34"/>
    </row>
    <row r="5150" spans="10:44" x14ac:dyDescent="0.25">
      <c r="J5150" s="45"/>
      <c r="K5150" s="45"/>
      <c r="L5150" s="45"/>
      <c r="M5150" s="45"/>
      <c r="N5150" s="45"/>
      <c r="O5150" s="45"/>
      <c r="P5150" s="45"/>
      <c r="Q5150" s="45"/>
      <c r="R5150" s="45"/>
      <c r="AO5150" s="34"/>
      <c r="AP5150" s="34"/>
      <c r="AQ5150" s="34"/>
      <c r="AR5150" s="34"/>
    </row>
    <row r="5151" spans="10:44" x14ac:dyDescent="0.25">
      <c r="J5151" s="45"/>
      <c r="K5151" s="45"/>
      <c r="L5151" s="45"/>
      <c r="M5151" s="45"/>
      <c r="N5151" s="45"/>
      <c r="O5151" s="45"/>
      <c r="P5151" s="45"/>
      <c r="Q5151" s="45"/>
      <c r="R5151" s="45"/>
      <c r="AO5151" s="34"/>
      <c r="AP5151" s="34"/>
      <c r="AQ5151" s="34"/>
      <c r="AR5151" s="34"/>
    </row>
    <row r="5152" spans="10:44" x14ac:dyDescent="0.25">
      <c r="J5152" s="45"/>
      <c r="K5152" s="45"/>
      <c r="L5152" s="45"/>
      <c r="M5152" s="45"/>
      <c r="N5152" s="45"/>
      <c r="O5152" s="45"/>
      <c r="P5152" s="45"/>
      <c r="Q5152" s="45"/>
      <c r="R5152" s="45"/>
      <c r="AO5152" s="34"/>
      <c r="AP5152" s="34"/>
      <c r="AQ5152" s="34"/>
      <c r="AR5152" s="34"/>
    </row>
    <row r="5153" spans="10:44" x14ac:dyDescent="0.25">
      <c r="J5153" s="45"/>
      <c r="K5153" s="45"/>
      <c r="L5153" s="45"/>
      <c r="M5153" s="45"/>
      <c r="N5153" s="45"/>
      <c r="O5153" s="45"/>
      <c r="P5153" s="45"/>
      <c r="Q5153" s="45"/>
      <c r="R5153" s="45"/>
      <c r="AO5153" s="34"/>
      <c r="AP5153" s="34"/>
      <c r="AQ5153" s="34"/>
      <c r="AR5153" s="34"/>
    </row>
    <row r="5154" spans="10:44" x14ac:dyDescent="0.25">
      <c r="J5154" s="45"/>
      <c r="K5154" s="45"/>
      <c r="L5154" s="45"/>
      <c r="M5154" s="45"/>
      <c r="N5154" s="45"/>
      <c r="O5154" s="45"/>
      <c r="P5154" s="45"/>
      <c r="Q5154" s="45"/>
      <c r="R5154" s="45"/>
      <c r="AO5154" s="34"/>
      <c r="AP5154" s="34"/>
      <c r="AQ5154" s="34"/>
      <c r="AR5154" s="34"/>
    </row>
    <row r="5155" spans="10:44" x14ac:dyDescent="0.25">
      <c r="J5155" s="45"/>
      <c r="K5155" s="45"/>
      <c r="L5155" s="45"/>
      <c r="M5155" s="45"/>
      <c r="N5155" s="45"/>
      <c r="O5155" s="45"/>
      <c r="P5155" s="45"/>
      <c r="Q5155" s="45"/>
      <c r="R5155" s="45"/>
      <c r="AO5155" s="34"/>
      <c r="AP5155" s="34"/>
      <c r="AQ5155" s="34"/>
      <c r="AR5155" s="34"/>
    </row>
    <row r="5156" spans="10:44" x14ac:dyDescent="0.25">
      <c r="J5156" s="45"/>
      <c r="K5156" s="45"/>
      <c r="L5156" s="45"/>
      <c r="M5156" s="45"/>
      <c r="N5156" s="45"/>
      <c r="O5156" s="45"/>
      <c r="P5156" s="45"/>
      <c r="Q5156" s="45"/>
      <c r="R5156" s="45"/>
      <c r="AO5156" s="34"/>
      <c r="AP5156" s="34"/>
      <c r="AQ5156" s="34"/>
      <c r="AR5156" s="34"/>
    </row>
    <row r="5157" spans="10:44" x14ac:dyDescent="0.25">
      <c r="J5157" s="45"/>
      <c r="K5157" s="45"/>
      <c r="L5157" s="45"/>
      <c r="M5157" s="45"/>
      <c r="N5157" s="45"/>
      <c r="O5157" s="45"/>
      <c r="P5157" s="45"/>
      <c r="Q5157" s="45"/>
      <c r="R5157" s="45"/>
      <c r="AO5157" s="34"/>
      <c r="AP5157" s="34"/>
      <c r="AQ5157" s="34"/>
      <c r="AR5157" s="34"/>
    </row>
    <row r="5158" spans="10:44" x14ac:dyDescent="0.25">
      <c r="J5158" s="45"/>
      <c r="K5158" s="45"/>
      <c r="L5158" s="45"/>
      <c r="M5158" s="45"/>
      <c r="N5158" s="45"/>
      <c r="O5158" s="45"/>
      <c r="P5158" s="45"/>
      <c r="Q5158" s="45"/>
      <c r="R5158" s="45"/>
      <c r="AO5158" s="34"/>
      <c r="AP5158" s="34"/>
      <c r="AQ5158" s="34"/>
      <c r="AR5158" s="34"/>
    </row>
    <row r="5159" spans="10:44" x14ac:dyDescent="0.25">
      <c r="J5159" s="45"/>
      <c r="K5159" s="45"/>
      <c r="L5159" s="45"/>
      <c r="M5159" s="45"/>
      <c r="N5159" s="45"/>
      <c r="O5159" s="45"/>
      <c r="P5159" s="45"/>
      <c r="Q5159" s="45"/>
      <c r="R5159" s="45"/>
      <c r="AO5159" s="34"/>
      <c r="AP5159" s="34"/>
      <c r="AQ5159" s="34"/>
      <c r="AR5159" s="34"/>
    </row>
    <row r="5160" spans="10:44" x14ac:dyDescent="0.25">
      <c r="J5160" s="45"/>
      <c r="K5160" s="45"/>
      <c r="L5160" s="45"/>
      <c r="M5160" s="45"/>
      <c r="N5160" s="45"/>
      <c r="O5160" s="45"/>
      <c r="P5160" s="45"/>
      <c r="Q5160" s="45"/>
      <c r="R5160" s="45"/>
      <c r="AO5160" s="34"/>
      <c r="AP5160" s="34"/>
      <c r="AQ5160" s="34"/>
      <c r="AR5160" s="34"/>
    </row>
    <row r="5161" spans="10:44" x14ac:dyDescent="0.25">
      <c r="J5161" s="45"/>
      <c r="K5161" s="45"/>
      <c r="L5161" s="45"/>
      <c r="M5161" s="45"/>
      <c r="N5161" s="45"/>
      <c r="O5161" s="45"/>
      <c r="P5161" s="45"/>
      <c r="Q5161" s="45"/>
      <c r="R5161" s="45"/>
      <c r="AO5161" s="34"/>
      <c r="AP5161" s="34"/>
      <c r="AQ5161" s="34"/>
      <c r="AR5161" s="34"/>
    </row>
    <row r="5162" spans="10:44" x14ac:dyDescent="0.25">
      <c r="J5162" s="45"/>
      <c r="K5162" s="45"/>
      <c r="L5162" s="45"/>
      <c r="M5162" s="45"/>
      <c r="N5162" s="45"/>
      <c r="O5162" s="45"/>
      <c r="P5162" s="45"/>
      <c r="Q5162" s="45"/>
      <c r="R5162" s="45"/>
      <c r="AO5162" s="34"/>
      <c r="AP5162" s="34"/>
      <c r="AQ5162" s="34"/>
      <c r="AR5162" s="34"/>
    </row>
    <row r="5163" spans="10:44" x14ac:dyDescent="0.25">
      <c r="J5163" s="45"/>
      <c r="K5163" s="45"/>
      <c r="L5163" s="45"/>
      <c r="M5163" s="45"/>
      <c r="N5163" s="45"/>
      <c r="O5163" s="45"/>
      <c r="P5163" s="45"/>
      <c r="Q5163" s="45"/>
      <c r="R5163" s="45"/>
      <c r="AO5163" s="34"/>
      <c r="AP5163" s="34"/>
      <c r="AQ5163" s="34"/>
      <c r="AR5163" s="34"/>
    </row>
    <row r="5164" spans="10:44" x14ac:dyDescent="0.25">
      <c r="J5164" s="45"/>
      <c r="K5164" s="45"/>
      <c r="L5164" s="45"/>
      <c r="M5164" s="45"/>
      <c r="N5164" s="45"/>
      <c r="O5164" s="45"/>
      <c r="P5164" s="45"/>
      <c r="Q5164" s="45"/>
      <c r="R5164" s="45"/>
      <c r="AO5164" s="34"/>
      <c r="AP5164" s="34"/>
      <c r="AQ5164" s="34"/>
      <c r="AR5164" s="34"/>
    </row>
    <row r="5165" spans="10:44" x14ac:dyDescent="0.25">
      <c r="J5165" s="45"/>
      <c r="K5165" s="45"/>
      <c r="L5165" s="45"/>
      <c r="M5165" s="45"/>
      <c r="N5165" s="45"/>
      <c r="O5165" s="45"/>
      <c r="P5165" s="45"/>
      <c r="Q5165" s="45"/>
      <c r="R5165" s="45"/>
      <c r="AO5165" s="34"/>
      <c r="AP5165" s="34"/>
      <c r="AQ5165" s="34"/>
      <c r="AR5165" s="34"/>
    </row>
    <row r="5166" spans="10:44" x14ac:dyDescent="0.25">
      <c r="J5166" s="45"/>
      <c r="K5166" s="45"/>
      <c r="L5166" s="45"/>
      <c r="M5166" s="45"/>
      <c r="N5166" s="45"/>
      <c r="O5166" s="45"/>
      <c r="P5166" s="45"/>
      <c r="Q5166" s="45"/>
      <c r="R5166" s="45"/>
      <c r="AO5166" s="34"/>
      <c r="AP5166" s="34"/>
      <c r="AQ5166" s="34"/>
      <c r="AR5166" s="34"/>
    </row>
    <row r="5167" spans="10:44" x14ac:dyDescent="0.25">
      <c r="J5167" s="45"/>
      <c r="K5167" s="45"/>
      <c r="L5167" s="45"/>
      <c r="M5167" s="45"/>
      <c r="N5167" s="45"/>
      <c r="O5167" s="45"/>
      <c r="P5167" s="45"/>
      <c r="Q5167" s="45"/>
      <c r="R5167" s="45"/>
      <c r="AO5167" s="34"/>
      <c r="AP5167" s="34"/>
      <c r="AQ5167" s="34"/>
      <c r="AR5167" s="34"/>
    </row>
    <row r="5168" spans="10:44" x14ac:dyDescent="0.25">
      <c r="J5168" s="45"/>
      <c r="K5168" s="45"/>
      <c r="L5168" s="45"/>
      <c r="M5168" s="45"/>
      <c r="N5168" s="45"/>
      <c r="O5168" s="45"/>
      <c r="P5168" s="45"/>
      <c r="Q5168" s="45"/>
      <c r="R5168" s="45"/>
      <c r="AO5168" s="34"/>
      <c r="AP5168" s="34"/>
      <c r="AQ5168" s="34"/>
      <c r="AR5168" s="34"/>
    </row>
    <row r="5169" spans="10:44" x14ac:dyDescent="0.25">
      <c r="J5169" s="45"/>
      <c r="K5169" s="45"/>
      <c r="L5169" s="45"/>
      <c r="M5169" s="45"/>
      <c r="N5169" s="45"/>
      <c r="O5169" s="45"/>
      <c r="P5169" s="45"/>
      <c r="Q5169" s="45"/>
      <c r="R5169" s="45"/>
      <c r="AO5169" s="34"/>
      <c r="AP5169" s="34"/>
      <c r="AQ5169" s="34"/>
      <c r="AR5169" s="34"/>
    </row>
    <row r="5170" spans="10:44" x14ac:dyDescent="0.25">
      <c r="J5170" s="45"/>
      <c r="K5170" s="45"/>
      <c r="L5170" s="45"/>
      <c r="M5170" s="45"/>
      <c r="N5170" s="45"/>
      <c r="O5170" s="45"/>
      <c r="P5170" s="45"/>
      <c r="Q5170" s="45"/>
      <c r="R5170" s="45"/>
      <c r="AO5170" s="34"/>
      <c r="AP5170" s="34"/>
      <c r="AQ5170" s="34"/>
      <c r="AR5170" s="34"/>
    </row>
    <row r="5171" spans="10:44" x14ac:dyDescent="0.25">
      <c r="J5171" s="45"/>
      <c r="K5171" s="45"/>
      <c r="L5171" s="45"/>
      <c r="M5171" s="45"/>
      <c r="N5171" s="45"/>
      <c r="O5171" s="45"/>
      <c r="P5171" s="45"/>
      <c r="Q5171" s="45"/>
      <c r="R5171" s="45"/>
      <c r="AO5171" s="34"/>
      <c r="AP5171" s="34"/>
      <c r="AQ5171" s="34"/>
      <c r="AR5171" s="34"/>
    </row>
    <row r="5172" spans="10:44" x14ac:dyDescent="0.25">
      <c r="J5172" s="45"/>
      <c r="K5172" s="45"/>
      <c r="L5172" s="45"/>
      <c r="M5172" s="45"/>
      <c r="N5172" s="45"/>
      <c r="O5172" s="45"/>
      <c r="P5172" s="45"/>
      <c r="Q5172" s="45"/>
      <c r="R5172" s="45"/>
      <c r="AO5172" s="34"/>
      <c r="AP5172" s="34"/>
      <c r="AQ5172" s="34"/>
      <c r="AR5172" s="34"/>
    </row>
    <row r="5173" spans="10:44" x14ac:dyDescent="0.25">
      <c r="J5173" s="45"/>
      <c r="K5173" s="45"/>
      <c r="L5173" s="45"/>
      <c r="M5173" s="45"/>
      <c r="N5173" s="45"/>
      <c r="O5173" s="45"/>
      <c r="P5173" s="45"/>
      <c r="Q5173" s="45"/>
      <c r="R5173" s="45"/>
      <c r="AO5173" s="34"/>
      <c r="AP5173" s="34"/>
      <c r="AQ5173" s="34"/>
      <c r="AR5173" s="34"/>
    </row>
    <row r="5174" spans="10:44" x14ac:dyDescent="0.25">
      <c r="J5174" s="45"/>
      <c r="K5174" s="45"/>
      <c r="L5174" s="45"/>
      <c r="M5174" s="45"/>
      <c r="N5174" s="45"/>
      <c r="O5174" s="45"/>
      <c r="P5174" s="45"/>
      <c r="Q5174" s="45"/>
      <c r="R5174" s="45"/>
      <c r="AO5174" s="34"/>
      <c r="AP5174" s="34"/>
      <c r="AQ5174" s="34"/>
      <c r="AR5174" s="34"/>
    </row>
    <row r="5175" spans="10:44" x14ac:dyDescent="0.25">
      <c r="J5175" s="45"/>
      <c r="K5175" s="45"/>
      <c r="L5175" s="45"/>
      <c r="M5175" s="45"/>
      <c r="N5175" s="45"/>
      <c r="O5175" s="45"/>
      <c r="P5175" s="45"/>
      <c r="Q5175" s="45"/>
      <c r="R5175" s="45"/>
      <c r="AO5175" s="34"/>
      <c r="AP5175" s="34"/>
      <c r="AQ5175" s="34"/>
      <c r="AR5175" s="34"/>
    </row>
    <row r="5176" spans="10:44" x14ac:dyDescent="0.25">
      <c r="J5176" s="45"/>
      <c r="K5176" s="45"/>
      <c r="L5176" s="45"/>
      <c r="M5176" s="45"/>
      <c r="N5176" s="45"/>
      <c r="O5176" s="45"/>
      <c r="P5176" s="45"/>
      <c r="Q5176" s="45"/>
      <c r="R5176" s="45"/>
      <c r="AO5176" s="34"/>
      <c r="AP5176" s="34"/>
      <c r="AQ5176" s="34"/>
      <c r="AR5176" s="34"/>
    </row>
    <row r="5177" spans="10:44" x14ac:dyDescent="0.25">
      <c r="J5177" s="45"/>
      <c r="K5177" s="45"/>
      <c r="L5177" s="45"/>
      <c r="M5177" s="45"/>
      <c r="N5177" s="45"/>
      <c r="O5177" s="45"/>
      <c r="P5177" s="45"/>
      <c r="Q5177" s="45"/>
      <c r="R5177" s="45"/>
      <c r="AO5177" s="34"/>
      <c r="AP5177" s="34"/>
      <c r="AQ5177" s="34"/>
      <c r="AR5177" s="34"/>
    </row>
    <row r="5178" spans="10:44" x14ac:dyDescent="0.25">
      <c r="J5178" s="45"/>
      <c r="K5178" s="45"/>
      <c r="L5178" s="45"/>
      <c r="M5178" s="45"/>
      <c r="N5178" s="45"/>
      <c r="O5178" s="45"/>
      <c r="P5178" s="45"/>
      <c r="Q5178" s="45"/>
      <c r="R5178" s="45"/>
      <c r="AO5178" s="34"/>
      <c r="AP5178" s="34"/>
      <c r="AQ5178" s="34"/>
      <c r="AR5178" s="34"/>
    </row>
    <row r="5179" spans="10:44" x14ac:dyDescent="0.25">
      <c r="J5179" s="45"/>
      <c r="K5179" s="45"/>
      <c r="L5179" s="45"/>
      <c r="M5179" s="45"/>
      <c r="N5179" s="45"/>
      <c r="O5179" s="45"/>
      <c r="P5179" s="45"/>
      <c r="Q5179" s="45"/>
      <c r="R5179" s="45"/>
      <c r="AO5179" s="34"/>
      <c r="AP5179" s="34"/>
      <c r="AQ5179" s="34"/>
      <c r="AR5179" s="34"/>
    </row>
    <row r="5180" spans="10:44" x14ac:dyDescent="0.25">
      <c r="J5180" s="45"/>
      <c r="K5180" s="45"/>
      <c r="L5180" s="45"/>
      <c r="M5180" s="45"/>
      <c r="N5180" s="45"/>
      <c r="O5180" s="45"/>
      <c r="P5180" s="45"/>
      <c r="Q5180" s="45"/>
      <c r="R5180" s="45"/>
      <c r="AO5180" s="34"/>
      <c r="AP5180" s="34"/>
      <c r="AQ5180" s="34"/>
      <c r="AR5180" s="34"/>
    </row>
    <row r="5181" spans="10:44" x14ac:dyDescent="0.25">
      <c r="J5181" s="45"/>
      <c r="K5181" s="45"/>
      <c r="L5181" s="45"/>
      <c r="M5181" s="45"/>
      <c r="N5181" s="45"/>
      <c r="O5181" s="45"/>
      <c r="P5181" s="45"/>
      <c r="Q5181" s="45"/>
      <c r="R5181" s="45"/>
      <c r="AO5181" s="34"/>
      <c r="AP5181" s="34"/>
      <c r="AQ5181" s="34"/>
      <c r="AR5181" s="34"/>
    </row>
    <row r="5182" spans="10:44" x14ac:dyDescent="0.25">
      <c r="J5182" s="45"/>
      <c r="K5182" s="45"/>
      <c r="L5182" s="45"/>
      <c r="M5182" s="45"/>
      <c r="N5182" s="45"/>
      <c r="O5182" s="45"/>
      <c r="P5182" s="45"/>
      <c r="Q5182" s="45"/>
      <c r="R5182" s="45"/>
      <c r="AO5182" s="34"/>
      <c r="AP5182" s="34"/>
      <c r="AQ5182" s="34"/>
      <c r="AR5182" s="34"/>
    </row>
    <row r="5183" spans="10:44" x14ac:dyDescent="0.25">
      <c r="J5183" s="45"/>
      <c r="K5183" s="45"/>
      <c r="L5183" s="45"/>
      <c r="M5183" s="45"/>
      <c r="N5183" s="45"/>
      <c r="O5183" s="45"/>
      <c r="P5183" s="45"/>
      <c r="Q5183" s="45"/>
      <c r="R5183" s="45"/>
      <c r="AO5183" s="34"/>
      <c r="AP5183" s="34"/>
      <c r="AQ5183" s="34"/>
      <c r="AR5183" s="34"/>
    </row>
    <row r="5184" spans="10:44" x14ac:dyDescent="0.25">
      <c r="J5184" s="45"/>
      <c r="K5184" s="45"/>
      <c r="L5184" s="45"/>
      <c r="M5184" s="45"/>
      <c r="N5184" s="45"/>
      <c r="O5184" s="45"/>
      <c r="P5184" s="45"/>
      <c r="Q5184" s="45"/>
      <c r="R5184" s="45"/>
      <c r="AO5184" s="34"/>
      <c r="AP5184" s="34"/>
      <c r="AQ5184" s="34"/>
      <c r="AR5184" s="34"/>
    </row>
    <row r="5185" spans="10:44" x14ac:dyDescent="0.25">
      <c r="J5185" s="45"/>
      <c r="K5185" s="45"/>
      <c r="L5185" s="45"/>
      <c r="M5185" s="45"/>
      <c r="N5185" s="45"/>
      <c r="O5185" s="45"/>
      <c r="P5185" s="45"/>
      <c r="Q5185" s="45"/>
      <c r="R5185" s="45"/>
      <c r="AO5185" s="34"/>
      <c r="AP5185" s="34"/>
      <c r="AQ5185" s="34"/>
      <c r="AR5185" s="34"/>
    </row>
    <row r="5186" spans="10:44" x14ac:dyDescent="0.25">
      <c r="J5186" s="45"/>
      <c r="K5186" s="45"/>
      <c r="L5186" s="45"/>
      <c r="M5186" s="45"/>
      <c r="N5186" s="45"/>
      <c r="O5186" s="45"/>
      <c r="P5186" s="45"/>
      <c r="Q5186" s="45"/>
      <c r="R5186" s="45"/>
      <c r="AO5186" s="34"/>
      <c r="AP5186" s="34"/>
      <c r="AQ5186" s="34"/>
      <c r="AR5186" s="34"/>
    </row>
    <row r="5187" spans="10:44" x14ac:dyDescent="0.25">
      <c r="J5187" s="45"/>
      <c r="K5187" s="45"/>
      <c r="L5187" s="45"/>
      <c r="M5187" s="45"/>
      <c r="N5187" s="45"/>
      <c r="O5187" s="45"/>
      <c r="P5187" s="45"/>
      <c r="Q5187" s="45"/>
      <c r="R5187" s="45"/>
      <c r="AO5187" s="34"/>
      <c r="AP5187" s="34"/>
      <c r="AQ5187" s="34"/>
      <c r="AR5187" s="34"/>
    </row>
    <row r="5188" spans="10:44" x14ac:dyDescent="0.25">
      <c r="J5188" s="45"/>
      <c r="K5188" s="45"/>
      <c r="L5188" s="45"/>
      <c r="M5188" s="45"/>
      <c r="N5188" s="45"/>
      <c r="O5188" s="45"/>
      <c r="P5188" s="45"/>
      <c r="Q5188" s="45"/>
      <c r="R5188" s="45"/>
      <c r="AO5188" s="34"/>
      <c r="AP5188" s="34"/>
      <c r="AQ5188" s="34"/>
      <c r="AR5188" s="34"/>
    </row>
    <row r="5189" spans="10:44" x14ac:dyDescent="0.25">
      <c r="J5189" s="45"/>
      <c r="K5189" s="45"/>
      <c r="L5189" s="45"/>
      <c r="M5189" s="45"/>
      <c r="N5189" s="45"/>
      <c r="O5189" s="45"/>
      <c r="P5189" s="45"/>
      <c r="Q5189" s="45"/>
      <c r="R5189" s="45"/>
      <c r="AO5189" s="34"/>
      <c r="AP5189" s="34"/>
      <c r="AQ5189" s="34"/>
      <c r="AR5189" s="34"/>
    </row>
    <row r="5190" spans="10:44" x14ac:dyDescent="0.25">
      <c r="J5190" s="45"/>
      <c r="K5190" s="45"/>
      <c r="L5190" s="45"/>
      <c r="M5190" s="45"/>
      <c r="N5190" s="45"/>
      <c r="O5190" s="45"/>
      <c r="P5190" s="45"/>
      <c r="Q5190" s="45"/>
      <c r="R5190" s="45"/>
      <c r="AO5190" s="34"/>
      <c r="AP5190" s="34"/>
      <c r="AQ5190" s="34"/>
      <c r="AR5190" s="34"/>
    </row>
    <row r="5191" spans="10:44" x14ac:dyDescent="0.25">
      <c r="J5191" s="45"/>
      <c r="K5191" s="45"/>
      <c r="L5191" s="45"/>
      <c r="M5191" s="45"/>
      <c r="N5191" s="45"/>
      <c r="O5191" s="45"/>
      <c r="P5191" s="45"/>
      <c r="Q5191" s="45"/>
      <c r="R5191" s="45"/>
      <c r="AO5191" s="34"/>
      <c r="AP5191" s="34"/>
      <c r="AQ5191" s="34"/>
      <c r="AR5191" s="34"/>
    </row>
    <row r="5192" spans="10:44" x14ac:dyDescent="0.25">
      <c r="J5192" s="45"/>
      <c r="K5192" s="45"/>
      <c r="L5192" s="45"/>
      <c r="M5192" s="45"/>
      <c r="N5192" s="45"/>
      <c r="O5192" s="45"/>
      <c r="P5192" s="45"/>
      <c r="Q5192" s="45"/>
      <c r="R5192" s="45"/>
      <c r="AO5192" s="34"/>
      <c r="AP5192" s="34"/>
      <c r="AQ5192" s="34"/>
      <c r="AR5192" s="34"/>
    </row>
    <row r="5193" spans="10:44" x14ac:dyDescent="0.25">
      <c r="J5193" s="45"/>
      <c r="K5193" s="45"/>
      <c r="L5193" s="45"/>
      <c r="M5193" s="45"/>
      <c r="N5193" s="45"/>
      <c r="O5193" s="45"/>
      <c r="P5193" s="45"/>
      <c r="Q5193" s="45"/>
      <c r="R5193" s="45"/>
      <c r="AO5193" s="34"/>
      <c r="AP5193" s="34"/>
      <c r="AQ5193" s="34"/>
      <c r="AR5193" s="34"/>
    </row>
    <row r="5194" spans="10:44" x14ac:dyDescent="0.25">
      <c r="J5194" s="45"/>
      <c r="K5194" s="45"/>
      <c r="L5194" s="45"/>
      <c r="M5194" s="45"/>
      <c r="N5194" s="45"/>
      <c r="O5194" s="45"/>
      <c r="P5194" s="45"/>
      <c r="Q5194" s="45"/>
      <c r="R5194" s="45"/>
      <c r="AO5194" s="34"/>
      <c r="AP5194" s="34"/>
      <c r="AQ5194" s="34"/>
      <c r="AR5194" s="34"/>
    </row>
    <row r="5195" spans="10:44" x14ac:dyDescent="0.25">
      <c r="J5195" s="45"/>
      <c r="K5195" s="45"/>
      <c r="L5195" s="45"/>
      <c r="M5195" s="45"/>
      <c r="N5195" s="45"/>
      <c r="O5195" s="45"/>
      <c r="P5195" s="45"/>
      <c r="Q5195" s="45"/>
      <c r="R5195" s="45"/>
      <c r="AO5195" s="34"/>
      <c r="AP5195" s="34"/>
      <c r="AQ5195" s="34"/>
      <c r="AR5195" s="34"/>
    </row>
    <row r="5196" spans="10:44" x14ac:dyDescent="0.25">
      <c r="J5196" s="45"/>
      <c r="K5196" s="45"/>
      <c r="L5196" s="45"/>
      <c r="M5196" s="45"/>
      <c r="N5196" s="45"/>
      <c r="O5196" s="45"/>
      <c r="P5196" s="45"/>
      <c r="Q5196" s="45"/>
      <c r="R5196" s="45"/>
      <c r="AO5196" s="34"/>
      <c r="AP5196" s="34"/>
      <c r="AQ5196" s="34"/>
      <c r="AR5196" s="34"/>
    </row>
    <row r="5197" spans="10:44" x14ac:dyDescent="0.25">
      <c r="J5197" s="45"/>
      <c r="K5197" s="45"/>
      <c r="L5197" s="45"/>
      <c r="M5197" s="45"/>
      <c r="N5197" s="45"/>
      <c r="O5197" s="45"/>
      <c r="P5197" s="45"/>
      <c r="Q5197" s="45"/>
      <c r="R5197" s="45"/>
      <c r="AO5197" s="34"/>
      <c r="AP5197" s="34"/>
      <c r="AQ5197" s="34"/>
      <c r="AR5197" s="34"/>
    </row>
    <row r="5198" spans="10:44" x14ac:dyDescent="0.25">
      <c r="J5198" s="45"/>
      <c r="K5198" s="45"/>
      <c r="L5198" s="45"/>
      <c r="M5198" s="45"/>
      <c r="N5198" s="45"/>
      <c r="O5198" s="45"/>
      <c r="P5198" s="45"/>
      <c r="Q5198" s="45"/>
      <c r="R5198" s="45"/>
      <c r="AO5198" s="34"/>
      <c r="AP5198" s="34"/>
      <c r="AQ5198" s="34"/>
      <c r="AR5198" s="34"/>
    </row>
    <row r="5199" spans="10:44" x14ac:dyDescent="0.25">
      <c r="J5199" s="45"/>
      <c r="K5199" s="45"/>
      <c r="L5199" s="45"/>
      <c r="M5199" s="45"/>
      <c r="N5199" s="45"/>
      <c r="O5199" s="45"/>
      <c r="P5199" s="45"/>
      <c r="Q5199" s="45"/>
      <c r="R5199" s="45"/>
      <c r="AO5199" s="34"/>
      <c r="AP5199" s="34"/>
      <c r="AQ5199" s="34"/>
      <c r="AR5199" s="34"/>
    </row>
    <row r="5200" spans="10:44" x14ac:dyDescent="0.25">
      <c r="J5200" s="45"/>
      <c r="K5200" s="45"/>
      <c r="L5200" s="45"/>
      <c r="M5200" s="45"/>
      <c r="N5200" s="45"/>
      <c r="O5200" s="45"/>
      <c r="P5200" s="45"/>
      <c r="Q5200" s="45"/>
      <c r="R5200" s="45"/>
      <c r="AO5200" s="34"/>
      <c r="AP5200" s="34"/>
      <c r="AQ5200" s="34"/>
      <c r="AR5200" s="34"/>
    </row>
    <row r="5201" spans="10:44" x14ac:dyDescent="0.25">
      <c r="J5201" s="45"/>
      <c r="K5201" s="45"/>
      <c r="L5201" s="45"/>
      <c r="M5201" s="45"/>
      <c r="N5201" s="45"/>
      <c r="O5201" s="45"/>
      <c r="P5201" s="45"/>
      <c r="Q5201" s="45"/>
      <c r="R5201" s="45"/>
      <c r="AO5201" s="34"/>
      <c r="AP5201" s="34"/>
      <c r="AQ5201" s="34"/>
      <c r="AR5201" s="34"/>
    </row>
    <row r="5202" spans="10:44" x14ac:dyDescent="0.25">
      <c r="J5202" s="45"/>
      <c r="K5202" s="45"/>
      <c r="L5202" s="45"/>
      <c r="M5202" s="45"/>
      <c r="N5202" s="45"/>
      <c r="O5202" s="45"/>
      <c r="P5202" s="45"/>
      <c r="Q5202" s="45"/>
      <c r="R5202" s="45"/>
      <c r="AO5202" s="34"/>
      <c r="AP5202" s="34"/>
      <c r="AQ5202" s="34"/>
      <c r="AR5202" s="34"/>
    </row>
    <row r="5203" spans="10:44" x14ac:dyDescent="0.25">
      <c r="J5203" s="45"/>
      <c r="K5203" s="45"/>
      <c r="L5203" s="45"/>
      <c r="M5203" s="45"/>
      <c r="N5203" s="45"/>
      <c r="O5203" s="45"/>
      <c r="P5203" s="45"/>
      <c r="Q5203" s="45"/>
      <c r="R5203" s="45"/>
      <c r="AO5203" s="34"/>
      <c r="AP5203" s="34"/>
      <c r="AQ5203" s="34"/>
      <c r="AR5203" s="34"/>
    </row>
    <row r="5204" spans="10:44" x14ac:dyDescent="0.25">
      <c r="J5204" s="45"/>
      <c r="K5204" s="45"/>
      <c r="L5204" s="45"/>
      <c r="M5204" s="45"/>
      <c r="N5204" s="45"/>
      <c r="O5204" s="45"/>
      <c r="P5204" s="45"/>
      <c r="Q5204" s="45"/>
      <c r="R5204" s="45"/>
      <c r="AO5204" s="34"/>
      <c r="AP5204" s="34"/>
      <c r="AQ5204" s="34"/>
      <c r="AR5204" s="34"/>
    </row>
    <row r="5205" spans="10:44" x14ac:dyDescent="0.25">
      <c r="J5205" s="45"/>
      <c r="K5205" s="45"/>
      <c r="L5205" s="45"/>
      <c r="M5205" s="45"/>
      <c r="N5205" s="45"/>
      <c r="O5205" s="45"/>
      <c r="P5205" s="45"/>
      <c r="Q5205" s="45"/>
      <c r="R5205" s="45"/>
      <c r="AO5205" s="34"/>
      <c r="AP5205" s="34"/>
      <c r="AQ5205" s="34"/>
      <c r="AR5205" s="34"/>
    </row>
    <row r="5206" spans="10:44" x14ac:dyDescent="0.25">
      <c r="J5206" s="45"/>
      <c r="K5206" s="45"/>
      <c r="L5206" s="45"/>
      <c r="M5206" s="45"/>
      <c r="N5206" s="45"/>
      <c r="O5206" s="45"/>
      <c r="P5206" s="45"/>
      <c r="Q5206" s="45"/>
      <c r="R5206" s="45"/>
      <c r="AO5206" s="34"/>
      <c r="AP5206" s="34"/>
      <c r="AQ5206" s="34"/>
      <c r="AR5206" s="34"/>
    </row>
    <row r="5207" spans="10:44" x14ac:dyDescent="0.25">
      <c r="J5207" s="45"/>
      <c r="K5207" s="45"/>
      <c r="L5207" s="45"/>
      <c r="M5207" s="45"/>
      <c r="N5207" s="45"/>
      <c r="O5207" s="45"/>
      <c r="P5207" s="45"/>
      <c r="Q5207" s="45"/>
      <c r="R5207" s="45"/>
      <c r="AO5207" s="34"/>
      <c r="AP5207" s="34"/>
      <c r="AQ5207" s="34"/>
      <c r="AR5207" s="34"/>
    </row>
    <row r="5208" spans="10:44" x14ac:dyDescent="0.25">
      <c r="J5208" s="45"/>
      <c r="K5208" s="45"/>
      <c r="L5208" s="45"/>
      <c r="M5208" s="45"/>
      <c r="N5208" s="45"/>
      <c r="O5208" s="45"/>
      <c r="P5208" s="45"/>
      <c r="Q5208" s="45"/>
      <c r="R5208" s="45"/>
      <c r="AO5208" s="34"/>
      <c r="AP5208" s="34"/>
      <c r="AQ5208" s="34"/>
      <c r="AR5208" s="34"/>
    </row>
    <row r="5209" spans="10:44" x14ac:dyDescent="0.25">
      <c r="J5209" s="45"/>
      <c r="K5209" s="45"/>
      <c r="L5209" s="45"/>
      <c r="M5209" s="45"/>
      <c r="N5209" s="45"/>
      <c r="O5209" s="45"/>
      <c r="P5209" s="45"/>
      <c r="Q5209" s="45"/>
      <c r="R5209" s="45"/>
      <c r="AO5209" s="34"/>
      <c r="AP5209" s="34"/>
      <c r="AQ5209" s="34"/>
      <c r="AR5209" s="34"/>
    </row>
    <row r="5210" spans="10:44" x14ac:dyDescent="0.25">
      <c r="J5210" s="45"/>
      <c r="K5210" s="45"/>
      <c r="L5210" s="45"/>
      <c r="M5210" s="45"/>
      <c r="N5210" s="45"/>
      <c r="O5210" s="45"/>
      <c r="P5210" s="45"/>
      <c r="Q5210" s="45"/>
      <c r="R5210" s="45"/>
      <c r="AO5210" s="34"/>
      <c r="AP5210" s="34"/>
      <c r="AQ5210" s="34"/>
      <c r="AR5210" s="34"/>
    </row>
    <row r="5211" spans="10:44" x14ac:dyDescent="0.25">
      <c r="J5211" s="45"/>
      <c r="K5211" s="45"/>
      <c r="L5211" s="45"/>
      <c r="M5211" s="45"/>
      <c r="N5211" s="45"/>
      <c r="O5211" s="45"/>
      <c r="P5211" s="45"/>
      <c r="Q5211" s="45"/>
      <c r="R5211" s="45"/>
      <c r="AO5211" s="34"/>
      <c r="AP5211" s="34"/>
      <c r="AQ5211" s="34"/>
      <c r="AR5211" s="34"/>
    </row>
    <row r="5212" spans="10:44" x14ac:dyDescent="0.25">
      <c r="J5212" s="45"/>
      <c r="K5212" s="45"/>
      <c r="L5212" s="45"/>
      <c r="M5212" s="45"/>
      <c r="N5212" s="45"/>
      <c r="O5212" s="45"/>
      <c r="P5212" s="45"/>
      <c r="Q5212" s="45"/>
      <c r="R5212" s="45"/>
      <c r="AO5212" s="34"/>
      <c r="AP5212" s="34"/>
      <c r="AQ5212" s="34"/>
      <c r="AR5212" s="34"/>
    </row>
    <row r="5213" spans="10:44" x14ac:dyDescent="0.25">
      <c r="J5213" s="45"/>
      <c r="K5213" s="45"/>
      <c r="L5213" s="45"/>
      <c r="M5213" s="45"/>
      <c r="N5213" s="45"/>
      <c r="O5213" s="45"/>
      <c r="P5213" s="45"/>
      <c r="Q5213" s="45"/>
      <c r="R5213" s="45"/>
      <c r="AO5213" s="34"/>
      <c r="AP5213" s="34"/>
      <c r="AQ5213" s="34"/>
      <c r="AR5213" s="34"/>
    </row>
    <row r="5214" spans="10:44" x14ac:dyDescent="0.25">
      <c r="J5214" s="45"/>
      <c r="K5214" s="45"/>
      <c r="L5214" s="45"/>
      <c r="M5214" s="45"/>
      <c r="N5214" s="45"/>
      <c r="O5214" s="45"/>
      <c r="P5214" s="45"/>
      <c r="Q5214" s="45"/>
      <c r="R5214" s="45"/>
      <c r="AO5214" s="34"/>
      <c r="AP5214" s="34"/>
      <c r="AQ5214" s="34"/>
      <c r="AR5214" s="34"/>
    </row>
    <row r="5215" spans="10:44" x14ac:dyDescent="0.25">
      <c r="J5215" s="45"/>
      <c r="K5215" s="45"/>
      <c r="L5215" s="45"/>
      <c r="M5215" s="45"/>
      <c r="N5215" s="45"/>
      <c r="O5215" s="45"/>
      <c r="P5215" s="45"/>
      <c r="Q5215" s="45"/>
      <c r="R5215" s="45"/>
      <c r="AO5215" s="34"/>
      <c r="AP5215" s="34"/>
      <c r="AQ5215" s="34"/>
      <c r="AR5215" s="34"/>
    </row>
    <row r="5216" spans="10:44" x14ac:dyDescent="0.25">
      <c r="J5216" s="45"/>
      <c r="K5216" s="45"/>
      <c r="L5216" s="45"/>
      <c r="M5216" s="45"/>
      <c r="N5216" s="45"/>
      <c r="O5216" s="45"/>
      <c r="P5216" s="45"/>
      <c r="Q5216" s="45"/>
      <c r="R5216" s="45"/>
      <c r="AO5216" s="34"/>
      <c r="AP5216" s="34"/>
      <c r="AQ5216" s="34"/>
      <c r="AR5216" s="34"/>
    </row>
    <row r="5217" spans="10:44" x14ac:dyDescent="0.25">
      <c r="J5217" s="45"/>
      <c r="K5217" s="45"/>
      <c r="L5217" s="45"/>
      <c r="M5217" s="45"/>
      <c r="N5217" s="45"/>
      <c r="O5217" s="45"/>
      <c r="P5217" s="45"/>
      <c r="Q5217" s="45"/>
      <c r="R5217" s="45"/>
      <c r="AO5217" s="34"/>
      <c r="AP5217" s="34"/>
      <c r="AQ5217" s="34"/>
      <c r="AR5217" s="34"/>
    </row>
    <row r="5218" spans="10:44" x14ac:dyDescent="0.25">
      <c r="J5218" s="45"/>
      <c r="K5218" s="45"/>
      <c r="L5218" s="45"/>
      <c r="M5218" s="45"/>
      <c r="N5218" s="45"/>
      <c r="O5218" s="45"/>
      <c r="P5218" s="45"/>
      <c r="Q5218" s="45"/>
      <c r="R5218" s="45"/>
      <c r="AO5218" s="34"/>
      <c r="AP5218" s="34"/>
      <c r="AQ5218" s="34"/>
      <c r="AR5218" s="34"/>
    </row>
    <row r="5219" spans="10:44" x14ac:dyDescent="0.25">
      <c r="J5219" s="45"/>
      <c r="K5219" s="45"/>
      <c r="L5219" s="45"/>
      <c r="M5219" s="45"/>
      <c r="N5219" s="45"/>
      <c r="O5219" s="45"/>
      <c r="P5219" s="45"/>
      <c r="Q5219" s="45"/>
      <c r="R5219" s="45"/>
      <c r="AO5219" s="34"/>
      <c r="AP5219" s="34"/>
      <c r="AQ5219" s="34"/>
      <c r="AR5219" s="34"/>
    </row>
    <row r="5220" spans="10:44" x14ac:dyDescent="0.25">
      <c r="J5220" s="45"/>
      <c r="K5220" s="45"/>
      <c r="L5220" s="45"/>
      <c r="M5220" s="45"/>
      <c r="N5220" s="45"/>
      <c r="O5220" s="45"/>
      <c r="P5220" s="45"/>
      <c r="Q5220" s="45"/>
      <c r="R5220" s="45"/>
      <c r="AO5220" s="34"/>
      <c r="AP5220" s="34"/>
      <c r="AQ5220" s="34"/>
      <c r="AR5220" s="34"/>
    </row>
    <row r="5221" spans="10:44" x14ac:dyDescent="0.25">
      <c r="J5221" s="45"/>
      <c r="K5221" s="45"/>
      <c r="L5221" s="45"/>
      <c r="M5221" s="45"/>
      <c r="N5221" s="45"/>
      <c r="O5221" s="45"/>
      <c r="P5221" s="45"/>
      <c r="Q5221" s="45"/>
      <c r="R5221" s="45"/>
      <c r="AO5221" s="34"/>
      <c r="AP5221" s="34"/>
      <c r="AQ5221" s="34"/>
      <c r="AR5221" s="34"/>
    </row>
    <row r="5222" spans="10:44" x14ac:dyDescent="0.25">
      <c r="J5222" s="45"/>
      <c r="K5222" s="45"/>
      <c r="L5222" s="45"/>
      <c r="M5222" s="45"/>
      <c r="N5222" s="45"/>
      <c r="O5222" s="45"/>
      <c r="P5222" s="45"/>
      <c r="Q5222" s="45"/>
      <c r="R5222" s="45"/>
      <c r="AO5222" s="34"/>
      <c r="AP5222" s="34"/>
      <c r="AQ5222" s="34"/>
      <c r="AR5222" s="34"/>
    </row>
    <row r="5223" spans="10:44" x14ac:dyDescent="0.25">
      <c r="J5223" s="45"/>
      <c r="K5223" s="45"/>
      <c r="L5223" s="45"/>
      <c r="M5223" s="45"/>
      <c r="N5223" s="45"/>
      <c r="O5223" s="45"/>
      <c r="P5223" s="45"/>
      <c r="Q5223" s="45"/>
      <c r="R5223" s="45"/>
      <c r="AO5223" s="34"/>
      <c r="AP5223" s="34"/>
      <c r="AQ5223" s="34"/>
      <c r="AR5223" s="34"/>
    </row>
    <row r="5224" spans="10:44" x14ac:dyDescent="0.25">
      <c r="J5224" s="45"/>
      <c r="K5224" s="45"/>
      <c r="L5224" s="45"/>
      <c r="M5224" s="45"/>
      <c r="N5224" s="45"/>
      <c r="O5224" s="45"/>
      <c r="P5224" s="45"/>
      <c r="Q5224" s="45"/>
      <c r="R5224" s="45"/>
      <c r="AO5224" s="34"/>
      <c r="AP5224" s="34"/>
      <c r="AQ5224" s="34"/>
      <c r="AR5224" s="34"/>
    </row>
    <row r="5225" spans="10:44" x14ac:dyDescent="0.25">
      <c r="J5225" s="45"/>
      <c r="K5225" s="45"/>
      <c r="L5225" s="45"/>
      <c r="M5225" s="45"/>
      <c r="N5225" s="45"/>
      <c r="O5225" s="45"/>
      <c r="P5225" s="45"/>
      <c r="Q5225" s="45"/>
      <c r="R5225" s="45"/>
      <c r="AO5225" s="34"/>
      <c r="AP5225" s="34"/>
      <c r="AQ5225" s="34"/>
      <c r="AR5225" s="34"/>
    </row>
    <row r="5226" spans="10:44" x14ac:dyDescent="0.25">
      <c r="J5226" s="45"/>
      <c r="K5226" s="45"/>
      <c r="L5226" s="45"/>
      <c r="M5226" s="45"/>
      <c r="N5226" s="45"/>
      <c r="O5226" s="45"/>
      <c r="P5226" s="45"/>
      <c r="Q5226" s="45"/>
      <c r="R5226" s="45"/>
      <c r="AO5226" s="34"/>
      <c r="AP5226" s="34"/>
      <c r="AQ5226" s="34"/>
      <c r="AR5226" s="34"/>
    </row>
    <row r="5227" spans="10:44" x14ac:dyDescent="0.25">
      <c r="J5227" s="45"/>
      <c r="K5227" s="45"/>
      <c r="L5227" s="45"/>
      <c r="M5227" s="45"/>
      <c r="N5227" s="45"/>
      <c r="O5227" s="45"/>
      <c r="P5227" s="45"/>
      <c r="Q5227" s="45"/>
      <c r="R5227" s="45"/>
      <c r="AO5227" s="34"/>
      <c r="AP5227" s="34"/>
      <c r="AQ5227" s="34"/>
      <c r="AR5227" s="34"/>
    </row>
    <row r="5228" spans="10:44" x14ac:dyDescent="0.25">
      <c r="J5228" s="45"/>
      <c r="K5228" s="45"/>
      <c r="L5228" s="45"/>
      <c r="M5228" s="45"/>
      <c r="N5228" s="45"/>
      <c r="O5228" s="45"/>
      <c r="P5228" s="45"/>
      <c r="Q5228" s="45"/>
      <c r="R5228" s="45"/>
      <c r="AO5228" s="34"/>
      <c r="AP5228" s="34"/>
      <c r="AQ5228" s="34"/>
      <c r="AR5228" s="34"/>
    </row>
    <row r="5229" spans="10:44" x14ac:dyDescent="0.25">
      <c r="J5229" s="45"/>
      <c r="K5229" s="45"/>
      <c r="L5229" s="45"/>
      <c r="M5229" s="45"/>
      <c r="N5229" s="45"/>
      <c r="O5229" s="45"/>
      <c r="P5229" s="45"/>
      <c r="Q5229" s="45"/>
      <c r="R5229" s="45"/>
      <c r="AO5229" s="34"/>
      <c r="AP5229" s="34"/>
      <c r="AQ5229" s="34"/>
      <c r="AR5229" s="34"/>
    </row>
    <row r="5230" spans="10:44" x14ac:dyDescent="0.25">
      <c r="J5230" s="45"/>
      <c r="K5230" s="45"/>
      <c r="L5230" s="45"/>
      <c r="M5230" s="45"/>
      <c r="N5230" s="45"/>
      <c r="O5230" s="45"/>
      <c r="P5230" s="45"/>
      <c r="Q5230" s="45"/>
      <c r="R5230" s="45"/>
      <c r="AO5230" s="34"/>
      <c r="AP5230" s="34"/>
      <c r="AQ5230" s="34"/>
      <c r="AR5230" s="34"/>
    </row>
    <row r="5231" spans="10:44" x14ac:dyDescent="0.25">
      <c r="J5231" s="45"/>
      <c r="K5231" s="45"/>
      <c r="L5231" s="45"/>
      <c r="M5231" s="45"/>
      <c r="N5231" s="45"/>
      <c r="O5231" s="45"/>
      <c r="P5231" s="45"/>
      <c r="Q5231" s="45"/>
      <c r="R5231" s="45"/>
      <c r="AO5231" s="34"/>
      <c r="AP5231" s="34"/>
      <c r="AQ5231" s="34"/>
      <c r="AR5231" s="34"/>
    </row>
    <row r="5232" spans="10:44" x14ac:dyDescent="0.25">
      <c r="J5232" s="45"/>
      <c r="K5232" s="45"/>
      <c r="L5232" s="45"/>
      <c r="M5232" s="45"/>
      <c r="N5232" s="45"/>
      <c r="O5232" s="45"/>
      <c r="P5232" s="45"/>
      <c r="Q5232" s="45"/>
      <c r="R5232" s="45"/>
      <c r="AO5232" s="34"/>
      <c r="AP5232" s="34"/>
      <c r="AQ5232" s="34"/>
      <c r="AR5232" s="34"/>
    </row>
    <row r="5233" spans="10:44" x14ac:dyDescent="0.25">
      <c r="J5233" s="45"/>
      <c r="K5233" s="45"/>
      <c r="L5233" s="45"/>
      <c r="M5233" s="45"/>
      <c r="N5233" s="45"/>
      <c r="O5233" s="45"/>
      <c r="P5233" s="45"/>
      <c r="Q5233" s="45"/>
      <c r="R5233" s="45"/>
      <c r="AO5233" s="34"/>
      <c r="AP5233" s="34"/>
      <c r="AQ5233" s="34"/>
      <c r="AR5233" s="34"/>
    </row>
    <row r="5234" spans="10:44" x14ac:dyDescent="0.25">
      <c r="J5234" s="45"/>
      <c r="K5234" s="45"/>
      <c r="L5234" s="45"/>
      <c r="M5234" s="45"/>
      <c r="N5234" s="45"/>
      <c r="O5234" s="45"/>
      <c r="P5234" s="45"/>
      <c r="Q5234" s="45"/>
      <c r="R5234" s="45"/>
      <c r="AO5234" s="34"/>
      <c r="AP5234" s="34"/>
      <c r="AQ5234" s="34"/>
      <c r="AR5234" s="34"/>
    </row>
    <row r="5235" spans="10:44" x14ac:dyDescent="0.25">
      <c r="J5235" s="45"/>
      <c r="K5235" s="45"/>
      <c r="L5235" s="45"/>
      <c r="M5235" s="45"/>
      <c r="N5235" s="45"/>
      <c r="O5235" s="45"/>
      <c r="P5235" s="45"/>
      <c r="Q5235" s="45"/>
      <c r="R5235" s="45"/>
      <c r="AO5235" s="34"/>
      <c r="AP5235" s="34"/>
      <c r="AQ5235" s="34"/>
      <c r="AR5235" s="34"/>
    </row>
    <row r="5236" spans="10:44" x14ac:dyDescent="0.25">
      <c r="J5236" s="45"/>
      <c r="K5236" s="45"/>
      <c r="L5236" s="45"/>
      <c r="M5236" s="45"/>
      <c r="N5236" s="45"/>
      <c r="O5236" s="45"/>
      <c r="P5236" s="45"/>
      <c r="Q5236" s="45"/>
      <c r="R5236" s="45"/>
      <c r="AO5236" s="34"/>
      <c r="AP5236" s="34"/>
      <c r="AQ5236" s="34"/>
      <c r="AR5236" s="34"/>
    </row>
    <row r="5237" spans="10:44" x14ac:dyDescent="0.25">
      <c r="J5237" s="45"/>
      <c r="K5237" s="45"/>
      <c r="L5237" s="45"/>
      <c r="M5237" s="45"/>
      <c r="N5237" s="45"/>
      <c r="O5237" s="45"/>
      <c r="P5237" s="45"/>
      <c r="Q5237" s="45"/>
      <c r="R5237" s="45"/>
      <c r="AO5237" s="34"/>
      <c r="AP5237" s="34"/>
      <c r="AQ5237" s="34"/>
      <c r="AR5237" s="34"/>
    </row>
    <row r="5238" spans="10:44" x14ac:dyDescent="0.25">
      <c r="J5238" s="45"/>
      <c r="K5238" s="45"/>
      <c r="L5238" s="45"/>
      <c r="M5238" s="45"/>
      <c r="N5238" s="45"/>
      <c r="O5238" s="45"/>
      <c r="P5238" s="45"/>
      <c r="Q5238" s="45"/>
      <c r="R5238" s="45"/>
      <c r="AO5238" s="34"/>
      <c r="AP5238" s="34"/>
      <c r="AQ5238" s="34"/>
      <c r="AR5238" s="34"/>
    </row>
    <row r="5239" spans="10:44" x14ac:dyDescent="0.25">
      <c r="J5239" s="45"/>
      <c r="K5239" s="45"/>
      <c r="L5239" s="45"/>
      <c r="M5239" s="45"/>
      <c r="N5239" s="45"/>
      <c r="O5239" s="45"/>
      <c r="P5239" s="45"/>
      <c r="Q5239" s="45"/>
      <c r="R5239" s="45"/>
      <c r="AO5239" s="34"/>
      <c r="AP5239" s="34"/>
      <c r="AQ5239" s="34"/>
      <c r="AR5239" s="34"/>
    </row>
    <row r="5240" spans="10:44" x14ac:dyDescent="0.25">
      <c r="J5240" s="45"/>
      <c r="K5240" s="45"/>
      <c r="L5240" s="45"/>
      <c r="M5240" s="45"/>
      <c r="N5240" s="45"/>
      <c r="O5240" s="45"/>
      <c r="P5240" s="45"/>
      <c r="Q5240" s="45"/>
      <c r="R5240" s="45"/>
      <c r="AO5240" s="34"/>
      <c r="AP5240" s="34"/>
      <c r="AQ5240" s="34"/>
      <c r="AR5240" s="34"/>
    </row>
    <row r="5241" spans="10:44" x14ac:dyDescent="0.25">
      <c r="J5241" s="45"/>
      <c r="K5241" s="45"/>
      <c r="L5241" s="45"/>
      <c r="M5241" s="45"/>
      <c r="N5241" s="45"/>
      <c r="O5241" s="45"/>
      <c r="P5241" s="45"/>
      <c r="Q5241" s="45"/>
      <c r="R5241" s="45"/>
      <c r="AO5241" s="34"/>
      <c r="AP5241" s="34"/>
      <c r="AQ5241" s="34"/>
      <c r="AR5241" s="34"/>
    </row>
    <row r="5242" spans="10:44" x14ac:dyDescent="0.25">
      <c r="J5242" s="45"/>
      <c r="K5242" s="45"/>
      <c r="L5242" s="45"/>
      <c r="M5242" s="45"/>
      <c r="N5242" s="45"/>
      <c r="O5242" s="45"/>
      <c r="P5242" s="45"/>
      <c r="Q5242" s="45"/>
      <c r="R5242" s="45"/>
      <c r="AO5242" s="34"/>
      <c r="AP5242" s="34"/>
      <c r="AQ5242" s="34"/>
      <c r="AR5242" s="34"/>
    </row>
    <row r="5243" spans="10:44" x14ac:dyDescent="0.25">
      <c r="J5243" s="45"/>
      <c r="K5243" s="45"/>
      <c r="L5243" s="45"/>
      <c r="M5243" s="45"/>
      <c r="N5243" s="45"/>
      <c r="O5243" s="45"/>
      <c r="P5243" s="45"/>
      <c r="Q5243" s="45"/>
      <c r="R5243" s="45"/>
      <c r="AO5243" s="34"/>
      <c r="AP5243" s="34"/>
      <c r="AQ5243" s="34"/>
      <c r="AR5243" s="34"/>
    </row>
    <row r="5244" spans="10:44" x14ac:dyDescent="0.25">
      <c r="J5244" s="45"/>
      <c r="K5244" s="45"/>
      <c r="L5244" s="45"/>
      <c r="M5244" s="45"/>
      <c r="N5244" s="45"/>
      <c r="O5244" s="45"/>
      <c r="P5244" s="45"/>
      <c r="Q5244" s="45"/>
      <c r="R5244" s="45"/>
      <c r="AO5244" s="34"/>
      <c r="AP5244" s="34"/>
      <c r="AQ5244" s="34"/>
      <c r="AR5244" s="34"/>
    </row>
    <row r="5245" spans="10:44" x14ac:dyDescent="0.25">
      <c r="J5245" s="45"/>
      <c r="K5245" s="45"/>
      <c r="L5245" s="45"/>
      <c r="M5245" s="45"/>
      <c r="N5245" s="45"/>
      <c r="O5245" s="45"/>
      <c r="P5245" s="45"/>
      <c r="Q5245" s="45"/>
      <c r="R5245" s="45"/>
      <c r="AO5245" s="34"/>
      <c r="AP5245" s="34"/>
      <c r="AQ5245" s="34"/>
      <c r="AR5245" s="34"/>
    </row>
    <row r="5246" spans="10:44" x14ac:dyDescent="0.25">
      <c r="J5246" s="45"/>
      <c r="K5246" s="45"/>
      <c r="L5246" s="45"/>
      <c r="M5246" s="45"/>
      <c r="N5246" s="45"/>
      <c r="O5246" s="45"/>
      <c r="P5246" s="45"/>
      <c r="Q5246" s="45"/>
      <c r="R5246" s="45"/>
      <c r="AO5246" s="34"/>
      <c r="AP5246" s="34"/>
      <c r="AQ5246" s="34"/>
      <c r="AR5246" s="34"/>
    </row>
    <row r="5247" spans="10:44" x14ac:dyDescent="0.25">
      <c r="J5247" s="45"/>
      <c r="K5247" s="45"/>
      <c r="L5247" s="45"/>
      <c r="M5247" s="45"/>
      <c r="N5247" s="45"/>
      <c r="O5247" s="45"/>
      <c r="P5247" s="45"/>
      <c r="Q5247" s="45"/>
      <c r="R5247" s="45"/>
      <c r="AO5247" s="34"/>
      <c r="AP5247" s="34"/>
      <c r="AQ5247" s="34"/>
      <c r="AR5247" s="34"/>
    </row>
    <row r="5248" spans="10:44" x14ac:dyDescent="0.25">
      <c r="J5248" s="45"/>
      <c r="K5248" s="45"/>
      <c r="L5248" s="45"/>
      <c r="M5248" s="45"/>
      <c r="N5248" s="45"/>
      <c r="O5248" s="45"/>
      <c r="P5248" s="45"/>
      <c r="Q5248" s="45"/>
      <c r="R5248" s="45"/>
      <c r="AO5248" s="34"/>
      <c r="AP5248" s="34"/>
      <c r="AQ5248" s="34"/>
      <c r="AR5248" s="34"/>
    </row>
    <row r="5249" spans="10:44" x14ac:dyDescent="0.25">
      <c r="J5249" s="45"/>
      <c r="K5249" s="45"/>
      <c r="L5249" s="45"/>
      <c r="M5249" s="45"/>
      <c r="N5249" s="45"/>
      <c r="O5249" s="45"/>
      <c r="P5249" s="45"/>
      <c r="Q5249" s="45"/>
      <c r="R5249" s="45"/>
      <c r="AO5249" s="34"/>
      <c r="AP5249" s="34"/>
      <c r="AQ5249" s="34"/>
      <c r="AR5249" s="34"/>
    </row>
    <row r="5250" spans="10:44" x14ac:dyDescent="0.25">
      <c r="J5250" s="45"/>
      <c r="K5250" s="45"/>
      <c r="L5250" s="45"/>
      <c r="M5250" s="45"/>
      <c r="N5250" s="45"/>
      <c r="O5250" s="45"/>
      <c r="P5250" s="45"/>
      <c r="Q5250" s="45"/>
      <c r="R5250" s="45"/>
      <c r="AO5250" s="34"/>
      <c r="AP5250" s="34"/>
      <c r="AQ5250" s="34"/>
      <c r="AR5250" s="34"/>
    </row>
    <row r="5251" spans="10:44" x14ac:dyDescent="0.25">
      <c r="J5251" s="45"/>
      <c r="K5251" s="45"/>
      <c r="L5251" s="45"/>
      <c r="M5251" s="45"/>
      <c r="N5251" s="45"/>
      <c r="O5251" s="45"/>
      <c r="P5251" s="45"/>
      <c r="Q5251" s="45"/>
      <c r="R5251" s="45"/>
      <c r="AO5251" s="34"/>
      <c r="AP5251" s="34"/>
      <c r="AQ5251" s="34"/>
      <c r="AR5251" s="34"/>
    </row>
    <row r="5252" spans="10:44" x14ac:dyDescent="0.25">
      <c r="J5252" s="45"/>
      <c r="K5252" s="45"/>
      <c r="L5252" s="45"/>
      <c r="M5252" s="45"/>
      <c r="N5252" s="45"/>
      <c r="O5252" s="45"/>
      <c r="P5252" s="45"/>
      <c r="Q5252" s="45"/>
      <c r="R5252" s="45"/>
      <c r="AO5252" s="34"/>
      <c r="AP5252" s="34"/>
      <c r="AQ5252" s="34"/>
      <c r="AR5252" s="34"/>
    </row>
    <row r="5253" spans="10:44" x14ac:dyDescent="0.25">
      <c r="J5253" s="45"/>
      <c r="K5253" s="45"/>
      <c r="L5253" s="45"/>
      <c r="M5253" s="45"/>
      <c r="N5253" s="45"/>
      <c r="O5253" s="45"/>
      <c r="P5253" s="45"/>
      <c r="Q5253" s="45"/>
      <c r="R5253" s="45"/>
      <c r="AO5253" s="34"/>
      <c r="AP5253" s="34"/>
      <c r="AQ5253" s="34"/>
      <c r="AR5253" s="34"/>
    </row>
    <row r="5254" spans="10:44" x14ac:dyDescent="0.25">
      <c r="J5254" s="45"/>
      <c r="K5254" s="45"/>
      <c r="L5254" s="45"/>
      <c r="M5254" s="45"/>
      <c r="N5254" s="45"/>
      <c r="O5254" s="45"/>
      <c r="P5254" s="45"/>
      <c r="Q5254" s="45"/>
      <c r="R5254" s="45"/>
      <c r="AO5254" s="34"/>
      <c r="AP5254" s="34"/>
      <c r="AQ5254" s="34"/>
      <c r="AR5254" s="34"/>
    </row>
    <row r="5255" spans="10:44" x14ac:dyDescent="0.25">
      <c r="J5255" s="45"/>
      <c r="K5255" s="45"/>
      <c r="L5255" s="45"/>
      <c r="M5255" s="45"/>
      <c r="N5255" s="45"/>
      <c r="O5255" s="45"/>
      <c r="P5255" s="45"/>
      <c r="Q5255" s="45"/>
      <c r="R5255" s="45"/>
      <c r="AO5255" s="34"/>
      <c r="AP5255" s="34"/>
      <c r="AQ5255" s="34"/>
      <c r="AR5255" s="34"/>
    </row>
    <row r="5256" spans="10:44" x14ac:dyDescent="0.25">
      <c r="J5256" s="45"/>
      <c r="K5256" s="45"/>
      <c r="L5256" s="45"/>
      <c r="M5256" s="45"/>
      <c r="N5256" s="45"/>
      <c r="O5256" s="45"/>
      <c r="P5256" s="45"/>
      <c r="Q5256" s="45"/>
      <c r="R5256" s="45"/>
      <c r="AO5256" s="34"/>
      <c r="AP5256" s="34"/>
      <c r="AQ5256" s="34"/>
      <c r="AR5256" s="34"/>
    </row>
    <row r="5257" spans="10:44" x14ac:dyDescent="0.25">
      <c r="J5257" s="45"/>
      <c r="K5257" s="45"/>
      <c r="L5257" s="45"/>
      <c r="M5257" s="45"/>
      <c r="N5257" s="45"/>
      <c r="O5257" s="45"/>
      <c r="P5257" s="45"/>
      <c r="Q5257" s="45"/>
      <c r="R5257" s="45"/>
      <c r="AO5257" s="34"/>
      <c r="AP5257" s="34"/>
      <c r="AQ5257" s="34"/>
      <c r="AR5257" s="34"/>
    </row>
    <row r="5258" spans="10:44" x14ac:dyDescent="0.25">
      <c r="J5258" s="45"/>
      <c r="K5258" s="45"/>
      <c r="L5258" s="45"/>
      <c r="M5258" s="45"/>
      <c r="N5258" s="45"/>
      <c r="O5258" s="45"/>
      <c r="P5258" s="45"/>
      <c r="Q5258" s="45"/>
      <c r="R5258" s="45"/>
      <c r="AO5258" s="34"/>
      <c r="AP5258" s="34"/>
      <c r="AQ5258" s="34"/>
      <c r="AR5258" s="34"/>
    </row>
    <row r="5259" spans="10:44" x14ac:dyDescent="0.25">
      <c r="J5259" s="45"/>
      <c r="K5259" s="45"/>
      <c r="L5259" s="45"/>
      <c r="M5259" s="45"/>
      <c r="N5259" s="45"/>
      <c r="O5259" s="45"/>
      <c r="P5259" s="45"/>
      <c r="Q5259" s="45"/>
      <c r="R5259" s="45"/>
      <c r="AO5259" s="34"/>
      <c r="AP5259" s="34"/>
      <c r="AQ5259" s="34"/>
      <c r="AR5259" s="34"/>
    </row>
    <row r="5260" spans="10:44" x14ac:dyDescent="0.25">
      <c r="J5260" s="45"/>
      <c r="K5260" s="45"/>
      <c r="L5260" s="45"/>
      <c r="M5260" s="45"/>
      <c r="N5260" s="45"/>
      <c r="O5260" s="45"/>
      <c r="P5260" s="45"/>
      <c r="Q5260" s="45"/>
      <c r="R5260" s="45"/>
      <c r="AO5260" s="34"/>
      <c r="AP5260" s="34"/>
      <c r="AQ5260" s="34"/>
      <c r="AR5260" s="34"/>
    </row>
    <row r="5261" spans="10:44" x14ac:dyDescent="0.25">
      <c r="J5261" s="45"/>
      <c r="K5261" s="45"/>
      <c r="L5261" s="45"/>
      <c r="M5261" s="45"/>
      <c r="N5261" s="45"/>
      <c r="O5261" s="45"/>
      <c r="P5261" s="45"/>
      <c r="Q5261" s="45"/>
      <c r="R5261" s="45"/>
      <c r="AO5261" s="34"/>
      <c r="AP5261" s="34"/>
      <c r="AQ5261" s="34"/>
      <c r="AR5261" s="34"/>
    </row>
    <row r="5262" spans="10:44" x14ac:dyDescent="0.25">
      <c r="J5262" s="45"/>
      <c r="K5262" s="45"/>
      <c r="L5262" s="45"/>
      <c r="M5262" s="45"/>
      <c r="N5262" s="45"/>
      <c r="O5262" s="45"/>
      <c r="P5262" s="45"/>
      <c r="Q5262" s="45"/>
      <c r="R5262" s="45"/>
      <c r="AO5262" s="34"/>
      <c r="AP5262" s="34"/>
      <c r="AQ5262" s="34"/>
      <c r="AR5262" s="34"/>
    </row>
    <row r="5263" spans="10:44" x14ac:dyDescent="0.25">
      <c r="J5263" s="45"/>
      <c r="K5263" s="45"/>
      <c r="L5263" s="45"/>
      <c r="M5263" s="45"/>
      <c r="N5263" s="45"/>
      <c r="O5263" s="45"/>
      <c r="P5263" s="45"/>
      <c r="Q5263" s="45"/>
      <c r="R5263" s="45"/>
      <c r="AO5263" s="34"/>
      <c r="AP5263" s="34"/>
      <c r="AQ5263" s="34"/>
      <c r="AR5263" s="34"/>
    </row>
    <row r="5264" spans="10:44" x14ac:dyDescent="0.25">
      <c r="J5264" s="45"/>
      <c r="K5264" s="45"/>
      <c r="L5264" s="45"/>
      <c r="M5264" s="45"/>
      <c r="N5264" s="45"/>
      <c r="O5264" s="45"/>
      <c r="P5264" s="45"/>
      <c r="Q5264" s="45"/>
      <c r="R5264" s="45"/>
      <c r="AO5264" s="34"/>
      <c r="AP5264" s="34"/>
      <c r="AQ5264" s="34"/>
      <c r="AR5264" s="34"/>
    </row>
    <row r="5265" spans="10:44" x14ac:dyDescent="0.25">
      <c r="J5265" s="45"/>
      <c r="K5265" s="45"/>
      <c r="L5265" s="45"/>
      <c r="M5265" s="45"/>
      <c r="N5265" s="45"/>
      <c r="O5265" s="45"/>
      <c r="P5265" s="45"/>
      <c r="Q5265" s="45"/>
      <c r="R5265" s="45"/>
      <c r="AO5265" s="34"/>
      <c r="AP5265" s="34"/>
      <c r="AQ5265" s="34"/>
      <c r="AR5265" s="34"/>
    </row>
    <row r="5266" spans="10:44" x14ac:dyDescent="0.25">
      <c r="J5266" s="45"/>
      <c r="K5266" s="45"/>
      <c r="L5266" s="45"/>
      <c r="M5266" s="45"/>
      <c r="N5266" s="45"/>
      <c r="O5266" s="45"/>
      <c r="P5266" s="45"/>
      <c r="Q5266" s="45"/>
      <c r="R5266" s="45"/>
      <c r="AO5266" s="34"/>
      <c r="AP5266" s="34"/>
      <c r="AQ5266" s="34"/>
      <c r="AR5266" s="34"/>
    </row>
    <row r="5267" spans="10:44" x14ac:dyDescent="0.25">
      <c r="J5267" s="45"/>
      <c r="K5267" s="45"/>
      <c r="L5267" s="45"/>
      <c r="M5267" s="45"/>
      <c r="N5267" s="45"/>
      <c r="O5267" s="45"/>
      <c r="P5267" s="45"/>
      <c r="Q5267" s="45"/>
      <c r="R5267" s="45"/>
      <c r="AO5267" s="34"/>
      <c r="AP5267" s="34"/>
      <c r="AQ5267" s="34"/>
      <c r="AR5267" s="34"/>
    </row>
    <row r="5268" spans="10:44" x14ac:dyDescent="0.25">
      <c r="J5268" s="45"/>
      <c r="K5268" s="45"/>
      <c r="L5268" s="45"/>
      <c r="M5268" s="45"/>
      <c r="N5268" s="45"/>
      <c r="O5268" s="45"/>
      <c r="P5268" s="45"/>
      <c r="Q5268" s="45"/>
      <c r="R5268" s="45"/>
      <c r="AO5268" s="34"/>
      <c r="AP5268" s="34"/>
      <c r="AQ5268" s="34"/>
      <c r="AR5268" s="34"/>
    </row>
    <row r="5269" spans="10:44" x14ac:dyDescent="0.25">
      <c r="J5269" s="45"/>
      <c r="K5269" s="45"/>
      <c r="L5269" s="45"/>
      <c r="M5269" s="45"/>
      <c r="N5269" s="45"/>
      <c r="O5269" s="45"/>
      <c r="P5269" s="45"/>
      <c r="Q5269" s="45"/>
      <c r="R5269" s="45"/>
      <c r="AO5269" s="34"/>
      <c r="AP5269" s="34"/>
      <c r="AQ5269" s="34"/>
      <c r="AR5269" s="34"/>
    </row>
    <row r="5270" spans="10:44" x14ac:dyDescent="0.25">
      <c r="J5270" s="45"/>
      <c r="K5270" s="45"/>
      <c r="L5270" s="45"/>
      <c r="M5270" s="45"/>
      <c r="N5270" s="45"/>
      <c r="O5270" s="45"/>
      <c r="P5270" s="45"/>
      <c r="Q5270" s="45"/>
      <c r="R5270" s="45"/>
      <c r="AO5270" s="34"/>
      <c r="AP5270" s="34"/>
      <c r="AQ5270" s="34"/>
      <c r="AR5270" s="34"/>
    </row>
    <row r="5271" spans="10:44" x14ac:dyDescent="0.25">
      <c r="J5271" s="45"/>
      <c r="K5271" s="45"/>
      <c r="L5271" s="45"/>
      <c r="M5271" s="45"/>
      <c r="N5271" s="45"/>
      <c r="O5271" s="45"/>
      <c r="P5271" s="45"/>
      <c r="Q5271" s="45"/>
      <c r="R5271" s="45"/>
      <c r="AO5271" s="34"/>
      <c r="AP5271" s="34"/>
      <c r="AQ5271" s="34"/>
      <c r="AR5271" s="34"/>
    </row>
    <row r="5272" spans="10:44" x14ac:dyDescent="0.25">
      <c r="J5272" s="45"/>
      <c r="K5272" s="45"/>
      <c r="L5272" s="45"/>
      <c r="M5272" s="45"/>
      <c r="N5272" s="45"/>
      <c r="O5272" s="45"/>
      <c r="P5272" s="45"/>
      <c r="Q5272" s="45"/>
      <c r="R5272" s="45"/>
      <c r="AO5272" s="34"/>
      <c r="AP5272" s="34"/>
      <c r="AQ5272" s="34"/>
      <c r="AR5272" s="34"/>
    </row>
    <row r="5273" spans="10:44" x14ac:dyDescent="0.25">
      <c r="J5273" s="45"/>
      <c r="K5273" s="45"/>
      <c r="L5273" s="45"/>
      <c r="M5273" s="45"/>
      <c r="N5273" s="45"/>
      <c r="O5273" s="45"/>
      <c r="P5273" s="45"/>
      <c r="Q5273" s="45"/>
      <c r="R5273" s="45"/>
      <c r="AO5273" s="34"/>
      <c r="AP5273" s="34"/>
      <c r="AQ5273" s="34"/>
      <c r="AR5273" s="34"/>
    </row>
    <row r="5274" spans="10:44" x14ac:dyDescent="0.25">
      <c r="J5274" s="45"/>
      <c r="K5274" s="45"/>
      <c r="L5274" s="45"/>
      <c r="M5274" s="45"/>
      <c r="N5274" s="45"/>
      <c r="O5274" s="45"/>
      <c r="P5274" s="45"/>
      <c r="Q5274" s="45"/>
      <c r="R5274" s="45"/>
      <c r="AO5274" s="34"/>
      <c r="AP5274" s="34"/>
      <c r="AQ5274" s="34"/>
      <c r="AR5274" s="34"/>
    </row>
    <row r="5275" spans="10:44" x14ac:dyDescent="0.25">
      <c r="J5275" s="45"/>
      <c r="K5275" s="45"/>
      <c r="L5275" s="45"/>
      <c r="M5275" s="45"/>
      <c r="N5275" s="45"/>
      <c r="O5275" s="45"/>
      <c r="P5275" s="45"/>
      <c r="Q5275" s="45"/>
      <c r="R5275" s="45"/>
      <c r="AO5275" s="34"/>
      <c r="AP5275" s="34"/>
      <c r="AQ5275" s="34"/>
      <c r="AR5275" s="34"/>
    </row>
    <row r="5276" spans="10:44" x14ac:dyDescent="0.25">
      <c r="J5276" s="45"/>
      <c r="K5276" s="45"/>
      <c r="L5276" s="45"/>
      <c r="M5276" s="45"/>
      <c r="N5276" s="45"/>
      <c r="O5276" s="45"/>
      <c r="P5276" s="45"/>
      <c r="Q5276" s="45"/>
      <c r="R5276" s="45"/>
      <c r="AO5276" s="34"/>
      <c r="AP5276" s="34"/>
      <c r="AQ5276" s="34"/>
      <c r="AR5276" s="34"/>
    </row>
    <row r="5277" spans="10:44" x14ac:dyDescent="0.25">
      <c r="J5277" s="45"/>
      <c r="K5277" s="45"/>
      <c r="L5277" s="45"/>
      <c r="M5277" s="45"/>
      <c r="N5277" s="45"/>
      <c r="O5277" s="45"/>
      <c r="P5277" s="45"/>
      <c r="Q5277" s="45"/>
      <c r="R5277" s="45"/>
      <c r="AO5277" s="34"/>
      <c r="AP5277" s="34"/>
      <c r="AQ5277" s="34"/>
      <c r="AR5277" s="34"/>
    </row>
    <row r="5278" spans="10:44" x14ac:dyDescent="0.25">
      <c r="J5278" s="45"/>
      <c r="K5278" s="45"/>
      <c r="L5278" s="45"/>
      <c r="M5278" s="45"/>
      <c r="N5278" s="45"/>
      <c r="O5278" s="45"/>
      <c r="P5278" s="45"/>
      <c r="Q5278" s="45"/>
      <c r="R5278" s="45"/>
      <c r="AO5278" s="34"/>
      <c r="AP5278" s="34"/>
      <c r="AQ5278" s="34"/>
      <c r="AR5278" s="34"/>
    </row>
    <row r="5279" spans="10:44" x14ac:dyDescent="0.25">
      <c r="J5279" s="45"/>
      <c r="K5279" s="45"/>
      <c r="L5279" s="45"/>
      <c r="M5279" s="45"/>
      <c r="N5279" s="45"/>
      <c r="O5279" s="45"/>
      <c r="P5279" s="45"/>
      <c r="Q5279" s="45"/>
      <c r="R5279" s="45"/>
      <c r="AO5279" s="34"/>
      <c r="AP5279" s="34"/>
      <c r="AQ5279" s="34"/>
      <c r="AR5279" s="34"/>
    </row>
    <row r="5280" spans="10:44" x14ac:dyDescent="0.25">
      <c r="J5280" s="45"/>
      <c r="K5280" s="45"/>
      <c r="L5280" s="45"/>
      <c r="M5280" s="45"/>
      <c r="N5280" s="45"/>
      <c r="O5280" s="45"/>
      <c r="P5280" s="45"/>
      <c r="Q5280" s="45"/>
      <c r="R5280" s="45"/>
      <c r="AO5280" s="34"/>
      <c r="AP5280" s="34"/>
      <c r="AQ5280" s="34"/>
      <c r="AR5280" s="34"/>
    </row>
    <row r="5281" spans="10:44" x14ac:dyDescent="0.25">
      <c r="J5281" s="45"/>
      <c r="K5281" s="45"/>
      <c r="L5281" s="45"/>
      <c r="M5281" s="45"/>
      <c r="N5281" s="45"/>
      <c r="O5281" s="45"/>
      <c r="P5281" s="45"/>
      <c r="Q5281" s="45"/>
      <c r="R5281" s="45"/>
      <c r="AO5281" s="34"/>
      <c r="AP5281" s="34"/>
      <c r="AQ5281" s="34"/>
      <c r="AR5281" s="34"/>
    </row>
    <row r="5282" spans="10:44" x14ac:dyDescent="0.25">
      <c r="J5282" s="45"/>
      <c r="K5282" s="45"/>
      <c r="L5282" s="45"/>
      <c r="M5282" s="45"/>
      <c r="N5282" s="45"/>
      <c r="O5282" s="45"/>
      <c r="P5282" s="45"/>
      <c r="Q5282" s="45"/>
      <c r="R5282" s="45"/>
      <c r="AO5282" s="34"/>
      <c r="AP5282" s="34"/>
      <c r="AQ5282" s="34"/>
      <c r="AR5282" s="34"/>
    </row>
    <row r="5283" spans="10:44" x14ac:dyDescent="0.25">
      <c r="J5283" s="45"/>
      <c r="K5283" s="45"/>
      <c r="L5283" s="45"/>
      <c r="M5283" s="45"/>
      <c r="N5283" s="45"/>
      <c r="O5283" s="45"/>
      <c r="P5283" s="45"/>
      <c r="Q5283" s="45"/>
      <c r="R5283" s="45"/>
      <c r="AO5283" s="34"/>
      <c r="AP5283" s="34"/>
      <c r="AQ5283" s="34"/>
      <c r="AR5283" s="34"/>
    </row>
    <row r="5284" spans="10:44" x14ac:dyDescent="0.25">
      <c r="J5284" s="45"/>
      <c r="K5284" s="45"/>
      <c r="L5284" s="45"/>
      <c r="M5284" s="45"/>
      <c r="N5284" s="45"/>
      <c r="O5284" s="45"/>
      <c r="P5284" s="45"/>
      <c r="Q5284" s="45"/>
      <c r="R5284" s="45"/>
      <c r="AO5284" s="34"/>
      <c r="AP5284" s="34"/>
      <c r="AQ5284" s="34"/>
      <c r="AR5284" s="34"/>
    </row>
    <row r="5285" spans="10:44" x14ac:dyDescent="0.25">
      <c r="J5285" s="45"/>
      <c r="K5285" s="45"/>
      <c r="L5285" s="45"/>
      <c r="M5285" s="45"/>
      <c r="N5285" s="45"/>
      <c r="O5285" s="45"/>
      <c r="P5285" s="45"/>
      <c r="Q5285" s="45"/>
      <c r="R5285" s="45"/>
      <c r="AO5285" s="34"/>
      <c r="AP5285" s="34"/>
      <c r="AQ5285" s="34"/>
      <c r="AR5285" s="34"/>
    </row>
    <row r="5286" spans="10:44" x14ac:dyDescent="0.25">
      <c r="J5286" s="45"/>
      <c r="K5286" s="45"/>
      <c r="L5286" s="45"/>
      <c r="M5286" s="45"/>
      <c r="N5286" s="45"/>
      <c r="O5286" s="45"/>
      <c r="P5286" s="45"/>
      <c r="Q5286" s="45"/>
      <c r="R5286" s="45"/>
      <c r="AO5286" s="34"/>
      <c r="AP5286" s="34"/>
      <c r="AQ5286" s="34"/>
      <c r="AR5286" s="34"/>
    </row>
    <row r="5287" spans="10:44" x14ac:dyDescent="0.25">
      <c r="J5287" s="45"/>
      <c r="K5287" s="45"/>
      <c r="L5287" s="45"/>
      <c r="M5287" s="45"/>
      <c r="N5287" s="45"/>
      <c r="O5287" s="45"/>
      <c r="P5287" s="45"/>
      <c r="Q5287" s="45"/>
      <c r="R5287" s="45"/>
      <c r="AO5287" s="34"/>
      <c r="AP5287" s="34"/>
      <c r="AQ5287" s="34"/>
      <c r="AR5287" s="34"/>
    </row>
    <row r="5288" spans="10:44" x14ac:dyDescent="0.25">
      <c r="J5288" s="45"/>
      <c r="K5288" s="45"/>
      <c r="L5288" s="45"/>
      <c r="M5288" s="45"/>
      <c r="N5288" s="45"/>
      <c r="O5288" s="45"/>
      <c r="P5288" s="45"/>
      <c r="Q5288" s="45"/>
      <c r="R5288" s="45"/>
      <c r="AO5288" s="34"/>
      <c r="AP5288" s="34"/>
      <c r="AQ5288" s="34"/>
      <c r="AR5288" s="34"/>
    </row>
    <row r="5289" spans="10:44" x14ac:dyDescent="0.25">
      <c r="J5289" s="45"/>
      <c r="K5289" s="45"/>
      <c r="L5289" s="45"/>
      <c r="M5289" s="45"/>
      <c r="N5289" s="45"/>
      <c r="O5289" s="45"/>
      <c r="P5289" s="45"/>
      <c r="Q5289" s="45"/>
      <c r="R5289" s="45"/>
      <c r="AO5289" s="34"/>
      <c r="AP5289" s="34"/>
      <c r="AQ5289" s="34"/>
      <c r="AR5289" s="34"/>
    </row>
    <row r="5290" spans="10:44" x14ac:dyDescent="0.25">
      <c r="J5290" s="45"/>
      <c r="K5290" s="45"/>
      <c r="L5290" s="45"/>
      <c r="M5290" s="45"/>
      <c r="N5290" s="45"/>
      <c r="O5290" s="45"/>
      <c r="P5290" s="45"/>
      <c r="Q5290" s="45"/>
      <c r="R5290" s="45"/>
      <c r="AO5290" s="34"/>
      <c r="AP5290" s="34"/>
      <c r="AQ5290" s="34"/>
      <c r="AR5290" s="34"/>
    </row>
    <row r="5291" spans="10:44" x14ac:dyDescent="0.25">
      <c r="J5291" s="45"/>
      <c r="K5291" s="45"/>
      <c r="L5291" s="45"/>
      <c r="M5291" s="45"/>
      <c r="N5291" s="45"/>
      <c r="O5291" s="45"/>
      <c r="P5291" s="45"/>
      <c r="Q5291" s="45"/>
      <c r="R5291" s="45"/>
      <c r="AO5291" s="34"/>
      <c r="AP5291" s="34"/>
      <c r="AQ5291" s="34"/>
      <c r="AR5291" s="34"/>
    </row>
    <row r="5292" spans="10:44" x14ac:dyDescent="0.25">
      <c r="J5292" s="45"/>
      <c r="K5292" s="45"/>
      <c r="L5292" s="45"/>
      <c r="M5292" s="45"/>
      <c r="N5292" s="45"/>
      <c r="O5292" s="45"/>
      <c r="P5292" s="45"/>
      <c r="Q5292" s="45"/>
      <c r="R5292" s="45"/>
      <c r="AO5292" s="34"/>
      <c r="AP5292" s="34"/>
      <c r="AQ5292" s="34"/>
      <c r="AR5292" s="34"/>
    </row>
    <row r="5293" spans="10:44" x14ac:dyDescent="0.25">
      <c r="J5293" s="45"/>
      <c r="K5293" s="45"/>
      <c r="L5293" s="45"/>
      <c r="M5293" s="45"/>
      <c r="N5293" s="45"/>
      <c r="O5293" s="45"/>
      <c r="P5293" s="45"/>
      <c r="Q5293" s="45"/>
      <c r="R5293" s="45"/>
      <c r="AO5293" s="34"/>
      <c r="AP5293" s="34"/>
      <c r="AQ5293" s="34"/>
      <c r="AR5293" s="34"/>
    </row>
    <row r="5294" spans="10:44" x14ac:dyDescent="0.25">
      <c r="J5294" s="45"/>
      <c r="K5294" s="45"/>
      <c r="L5294" s="45"/>
      <c r="M5294" s="45"/>
      <c r="N5294" s="45"/>
      <c r="O5294" s="45"/>
      <c r="P5294" s="45"/>
      <c r="Q5294" s="45"/>
      <c r="R5294" s="45"/>
      <c r="AO5294" s="34"/>
      <c r="AP5294" s="34"/>
      <c r="AQ5294" s="34"/>
      <c r="AR5294" s="34"/>
    </row>
    <row r="5295" spans="10:44" x14ac:dyDescent="0.25">
      <c r="J5295" s="45"/>
      <c r="K5295" s="45"/>
      <c r="L5295" s="45"/>
      <c r="M5295" s="45"/>
      <c r="N5295" s="45"/>
      <c r="O5295" s="45"/>
      <c r="P5295" s="45"/>
      <c r="Q5295" s="45"/>
      <c r="R5295" s="45"/>
      <c r="AO5295" s="34"/>
      <c r="AP5295" s="34"/>
      <c r="AQ5295" s="34"/>
      <c r="AR5295" s="34"/>
    </row>
    <row r="5296" spans="10:44" x14ac:dyDescent="0.25">
      <c r="J5296" s="45"/>
      <c r="K5296" s="45"/>
      <c r="L5296" s="45"/>
      <c r="M5296" s="45"/>
      <c r="N5296" s="45"/>
      <c r="O5296" s="45"/>
      <c r="P5296" s="45"/>
      <c r="Q5296" s="45"/>
      <c r="R5296" s="45"/>
      <c r="AO5296" s="34"/>
      <c r="AP5296" s="34"/>
      <c r="AQ5296" s="34"/>
      <c r="AR5296" s="34"/>
    </row>
    <row r="5297" spans="10:44" x14ac:dyDescent="0.25">
      <c r="J5297" s="45"/>
      <c r="K5297" s="45"/>
      <c r="L5297" s="45"/>
      <c r="M5297" s="45"/>
      <c r="N5297" s="45"/>
      <c r="O5297" s="45"/>
      <c r="P5297" s="45"/>
      <c r="Q5297" s="45"/>
      <c r="R5297" s="45"/>
      <c r="AO5297" s="34"/>
      <c r="AP5297" s="34"/>
      <c r="AQ5297" s="34"/>
      <c r="AR5297" s="34"/>
    </row>
    <row r="5298" spans="10:44" x14ac:dyDescent="0.25">
      <c r="J5298" s="45"/>
      <c r="K5298" s="45"/>
      <c r="L5298" s="45"/>
      <c r="M5298" s="45"/>
      <c r="N5298" s="45"/>
      <c r="O5298" s="45"/>
      <c r="P5298" s="45"/>
      <c r="Q5298" s="45"/>
      <c r="R5298" s="45"/>
      <c r="AO5298" s="34"/>
      <c r="AP5298" s="34"/>
      <c r="AQ5298" s="34"/>
      <c r="AR5298" s="34"/>
    </row>
    <row r="5299" spans="10:44" x14ac:dyDescent="0.25">
      <c r="J5299" s="45"/>
      <c r="K5299" s="45"/>
      <c r="L5299" s="45"/>
      <c r="M5299" s="45"/>
      <c r="N5299" s="45"/>
      <c r="O5299" s="45"/>
      <c r="P5299" s="45"/>
      <c r="Q5299" s="45"/>
      <c r="R5299" s="45"/>
      <c r="AO5299" s="34"/>
      <c r="AP5299" s="34"/>
      <c r="AQ5299" s="34"/>
      <c r="AR5299" s="34"/>
    </row>
    <row r="5300" spans="10:44" x14ac:dyDescent="0.25">
      <c r="J5300" s="45"/>
      <c r="K5300" s="45"/>
      <c r="L5300" s="45"/>
      <c r="M5300" s="45"/>
      <c r="N5300" s="45"/>
      <c r="O5300" s="45"/>
      <c r="P5300" s="45"/>
      <c r="Q5300" s="45"/>
      <c r="R5300" s="45"/>
      <c r="AO5300" s="34"/>
      <c r="AP5300" s="34"/>
      <c r="AQ5300" s="34"/>
      <c r="AR5300" s="34"/>
    </row>
    <row r="5301" spans="10:44" x14ac:dyDescent="0.25">
      <c r="J5301" s="45"/>
      <c r="K5301" s="45"/>
      <c r="L5301" s="45"/>
      <c r="M5301" s="45"/>
      <c r="N5301" s="45"/>
      <c r="O5301" s="45"/>
      <c r="P5301" s="45"/>
      <c r="Q5301" s="45"/>
      <c r="R5301" s="45"/>
      <c r="AO5301" s="34"/>
      <c r="AP5301" s="34"/>
      <c r="AQ5301" s="34"/>
      <c r="AR5301" s="34"/>
    </row>
    <row r="5302" spans="10:44" x14ac:dyDescent="0.25">
      <c r="J5302" s="45"/>
      <c r="K5302" s="45"/>
      <c r="L5302" s="45"/>
      <c r="M5302" s="45"/>
      <c r="N5302" s="45"/>
      <c r="O5302" s="45"/>
      <c r="P5302" s="45"/>
      <c r="Q5302" s="45"/>
      <c r="R5302" s="45"/>
      <c r="AO5302" s="34"/>
      <c r="AP5302" s="34"/>
      <c r="AQ5302" s="34"/>
      <c r="AR5302" s="34"/>
    </row>
    <row r="5303" spans="10:44" x14ac:dyDescent="0.25">
      <c r="J5303" s="45"/>
      <c r="K5303" s="45"/>
      <c r="L5303" s="45"/>
      <c r="M5303" s="45"/>
      <c r="N5303" s="45"/>
      <c r="O5303" s="45"/>
      <c r="P5303" s="45"/>
      <c r="Q5303" s="45"/>
      <c r="R5303" s="45"/>
      <c r="AO5303" s="34"/>
      <c r="AP5303" s="34"/>
      <c r="AQ5303" s="34"/>
      <c r="AR5303" s="34"/>
    </row>
    <row r="5304" spans="10:44" x14ac:dyDescent="0.25">
      <c r="J5304" s="45"/>
      <c r="K5304" s="45"/>
      <c r="L5304" s="45"/>
      <c r="M5304" s="45"/>
      <c r="N5304" s="45"/>
      <c r="O5304" s="45"/>
      <c r="P5304" s="45"/>
      <c r="Q5304" s="45"/>
      <c r="R5304" s="45"/>
      <c r="AO5304" s="34"/>
      <c r="AP5304" s="34"/>
      <c r="AQ5304" s="34"/>
      <c r="AR5304" s="34"/>
    </row>
    <row r="5305" spans="10:44" x14ac:dyDescent="0.25">
      <c r="J5305" s="45"/>
      <c r="K5305" s="45"/>
      <c r="L5305" s="45"/>
      <c r="M5305" s="45"/>
      <c r="N5305" s="45"/>
      <c r="O5305" s="45"/>
      <c r="P5305" s="45"/>
      <c r="Q5305" s="45"/>
      <c r="R5305" s="45"/>
      <c r="AO5305" s="34"/>
      <c r="AP5305" s="34"/>
      <c r="AQ5305" s="34"/>
      <c r="AR5305" s="34"/>
    </row>
    <row r="5306" spans="10:44" x14ac:dyDescent="0.25">
      <c r="J5306" s="45"/>
      <c r="K5306" s="45"/>
      <c r="L5306" s="45"/>
      <c r="M5306" s="45"/>
      <c r="N5306" s="45"/>
      <c r="O5306" s="45"/>
      <c r="P5306" s="45"/>
      <c r="Q5306" s="45"/>
      <c r="R5306" s="45"/>
      <c r="AO5306" s="34"/>
      <c r="AP5306" s="34"/>
      <c r="AQ5306" s="34"/>
      <c r="AR5306" s="34"/>
    </row>
    <row r="5307" spans="10:44" x14ac:dyDescent="0.25">
      <c r="J5307" s="45"/>
      <c r="K5307" s="45"/>
      <c r="L5307" s="45"/>
      <c r="M5307" s="45"/>
      <c r="N5307" s="45"/>
      <c r="O5307" s="45"/>
      <c r="P5307" s="45"/>
      <c r="Q5307" s="45"/>
      <c r="R5307" s="45"/>
      <c r="AO5307" s="34"/>
      <c r="AP5307" s="34"/>
      <c r="AQ5307" s="34"/>
      <c r="AR5307" s="34"/>
    </row>
    <row r="5308" spans="10:44" x14ac:dyDescent="0.25">
      <c r="J5308" s="45"/>
      <c r="K5308" s="45"/>
      <c r="L5308" s="45"/>
      <c r="M5308" s="45"/>
      <c r="N5308" s="45"/>
      <c r="O5308" s="45"/>
      <c r="P5308" s="45"/>
      <c r="Q5308" s="45"/>
      <c r="R5308" s="45"/>
      <c r="AO5308" s="34"/>
      <c r="AP5308" s="34"/>
      <c r="AQ5308" s="34"/>
      <c r="AR5308" s="34"/>
    </row>
    <row r="5309" spans="10:44" x14ac:dyDescent="0.25">
      <c r="J5309" s="45"/>
      <c r="K5309" s="45"/>
      <c r="L5309" s="45"/>
      <c r="M5309" s="45"/>
      <c r="N5309" s="45"/>
      <c r="O5309" s="45"/>
      <c r="P5309" s="45"/>
      <c r="Q5309" s="45"/>
      <c r="R5309" s="45"/>
      <c r="AO5309" s="34"/>
      <c r="AP5309" s="34"/>
      <c r="AQ5309" s="34"/>
      <c r="AR5309" s="34"/>
    </row>
    <row r="5310" spans="10:44" x14ac:dyDescent="0.25">
      <c r="J5310" s="45"/>
      <c r="K5310" s="45"/>
      <c r="L5310" s="45"/>
      <c r="M5310" s="45"/>
      <c r="N5310" s="45"/>
      <c r="O5310" s="45"/>
      <c r="P5310" s="45"/>
      <c r="Q5310" s="45"/>
      <c r="R5310" s="45"/>
      <c r="AO5310" s="34"/>
      <c r="AP5310" s="34"/>
      <c r="AQ5310" s="34"/>
      <c r="AR5310" s="34"/>
    </row>
    <row r="5311" spans="10:44" x14ac:dyDescent="0.25">
      <c r="J5311" s="45"/>
      <c r="K5311" s="45"/>
      <c r="L5311" s="45"/>
      <c r="M5311" s="45"/>
      <c r="N5311" s="45"/>
      <c r="O5311" s="45"/>
      <c r="P5311" s="45"/>
      <c r="Q5311" s="45"/>
      <c r="R5311" s="45"/>
      <c r="AO5311" s="34"/>
      <c r="AP5311" s="34"/>
      <c r="AQ5311" s="34"/>
      <c r="AR5311" s="34"/>
    </row>
    <row r="5312" spans="10:44" x14ac:dyDescent="0.25">
      <c r="J5312" s="45"/>
      <c r="K5312" s="45"/>
      <c r="L5312" s="45"/>
      <c r="M5312" s="45"/>
      <c r="N5312" s="45"/>
      <c r="O5312" s="45"/>
      <c r="P5312" s="45"/>
      <c r="Q5312" s="45"/>
      <c r="R5312" s="45"/>
      <c r="AO5312" s="34"/>
      <c r="AP5312" s="34"/>
      <c r="AQ5312" s="34"/>
      <c r="AR5312" s="34"/>
    </row>
    <row r="5313" spans="10:44" x14ac:dyDescent="0.25">
      <c r="J5313" s="45"/>
      <c r="K5313" s="45"/>
      <c r="L5313" s="45"/>
      <c r="M5313" s="45"/>
      <c r="N5313" s="45"/>
      <c r="O5313" s="45"/>
      <c r="P5313" s="45"/>
      <c r="Q5313" s="45"/>
      <c r="R5313" s="45"/>
      <c r="AO5313" s="34"/>
      <c r="AP5313" s="34"/>
      <c r="AQ5313" s="34"/>
      <c r="AR5313" s="34"/>
    </row>
    <row r="5314" spans="10:44" x14ac:dyDescent="0.25">
      <c r="J5314" s="45"/>
      <c r="K5314" s="45"/>
      <c r="L5314" s="45"/>
      <c r="M5314" s="45"/>
      <c r="N5314" s="45"/>
      <c r="O5314" s="45"/>
      <c r="P5314" s="45"/>
      <c r="Q5314" s="45"/>
      <c r="R5314" s="45"/>
      <c r="AO5314" s="34"/>
      <c r="AP5314" s="34"/>
      <c r="AQ5314" s="34"/>
      <c r="AR5314" s="34"/>
    </row>
    <row r="5315" spans="10:44" x14ac:dyDescent="0.25">
      <c r="J5315" s="45"/>
      <c r="K5315" s="45"/>
      <c r="L5315" s="45"/>
      <c r="M5315" s="45"/>
      <c r="N5315" s="45"/>
      <c r="O5315" s="45"/>
      <c r="P5315" s="45"/>
      <c r="Q5315" s="45"/>
      <c r="R5315" s="45"/>
      <c r="AO5315" s="34"/>
      <c r="AP5315" s="34"/>
      <c r="AQ5315" s="34"/>
      <c r="AR5315" s="34"/>
    </row>
    <row r="5316" spans="10:44" x14ac:dyDescent="0.25">
      <c r="J5316" s="45"/>
      <c r="K5316" s="45"/>
      <c r="L5316" s="45"/>
      <c r="M5316" s="45"/>
      <c r="N5316" s="45"/>
      <c r="O5316" s="45"/>
      <c r="P5316" s="45"/>
      <c r="Q5316" s="45"/>
      <c r="R5316" s="45"/>
      <c r="AO5316" s="34"/>
      <c r="AP5316" s="34"/>
      <c r="AQ5316" s="34"/>
      <c r="AR5316" s="34"/>
    </row>
    <row r="5317" spans="10:44" x14ac:dyDescent="0.25">
      <c r="J5317" s="45"/>
      <c r="K5317" s="45"/>
      <c r="L5317" s="45"/>
      <c r="M5317" s="45"/>
      <c r="N5317" s="45"/>
      <c r="O5317" s="45"/>
      <c r="P5317" s="45"/>
      <c r="Q5317" s="45"/>
      <c r="R5317" s="45"/>
      <c r="AO5317" s="34"/>
      <c r="AP5317" s="34"/>
      <c r="AQ5317" s="34"/>
      <c r="AR5317" s="34"/>
    </row>
    <row r="5318" spans="10:44" x14ac:dyDescent="0.25">
      <c r="J5318" s="45"/>
      <c r="K5318" s="45"/>
      <c r="L5318" s="45"/>
      <c r="M5318" s="45"/>
      <c r="N5318" s="45"/>
      <c r="O5318" s="45"/>
      <c r="P5318" s="45"/>
      <c r="Q5318" s="45"/>
      <c r="R5318" s="45"/>
      <c r="AO5318" s="34"/>
      <c r="AP5318" s="34"/>
      <c r="AQ5318" s="34"/>
      <c r="AR5318" s="34"/>
    </row>
    <row r="5319" spans="10:44" x14ac:dyDescent="0.25">
      <c r="J5319" s="45"/>
      <c r="K5319" s="45"/>
      <c r="L5319" s="45"/>
      <c r="M5319" s="45"/>
      <c r="N5319" s="45"/>
      <c r="O5319" s="45"/>
      <c r="P5319" s="45"/>
      <c r="Q5319" s="45"/>
      <c r="R5319" s="45"/>
      <c r="AO5319" s="34"/>
      <c r="AP5319" s="34"/>
      <c r="AQ5319" s="34"/>
      <c r="AR5319" s="34"/>
    </row>
    <row r="5320" spans="10:44" x14ac:dyDescent="0.25">
      <c r="J5320" s="45"/>
      <c r="K5320" s="45"/>
      <c r="L5320" s="45"/>
      <c r="M5320" s="45"/>
      <c r="N5320" s="45"/>
      <c r="O5320" s="45"/>
      <c r="P5320" s="45"/>
      <c r="Q5320" s="45"/>
      <c r="R5320" s="45"/>
      <c r="AO5320" s="34"/>
      <c r="AP5320" s="34"/>
      <c r="AQ5320" s="34"/>
      <c r="AR5320" s="34"/>
    </row>
    <row r="5321" spans="10:44" x14ac:dyDescent="0.25">
      <c r="J5321" s="45"/>
      <c r="K5321" s="45"/>
      <c r="L5321" s="45"/>
      <c r="M5321" s="45"/>
      <c r="N5321" s="45"/>
      <c r="O5321" s="45"/>
      <c r="P5321" s="45"/>
      <c r="Q5321" s="45"/>
      <c r="R5321" s="45"/>
      <c r="AO5321" s="34"/>
      <c r="AP5321" s="34"/>
      <c r="AQ5321" s="34"/>
      <c r="AR5321" s="34"/>
    </row>
    <row r="5322" spans="10:44" x14ac:dyDescent="0.25">
      <c r="J5322" s="45"/>
      <c r="K5322" s="45"/>
      <c r="L5322" s="45"/>
      <c r="M5322" s="45"/>
      <c r="N5322" s="45"/>
      <c r="O5322" s="45"/>
      <c r="P5322" s="45"/>
      <c r="Q5322" s="45"/>
      <c r="R5322" s="45"/>
      <c r="AO5322" s="34"/>
      <c r="AP5322" s="34"/>
      <c r="AQ5322" s="34"/>
      <c r="AR5322" s="34"/>
    </row>
    <row r="5323" spans="10:44" x14ac:dyDescent="0.25">
      <c r="J5323" s="45"/>
      <c r="K5323" s="45"/>
      <c r="L5323" s="45"/>
      <c r="M5323" s="45"/>
      <c r="N5323" s="45"/>
      <c r="O5323" s="45"/>
      <c r="P5323" s="45"/>
      <c r="Q5323" s="45"/>
      <c r="R5323" s="45"/>
      <c r="AO5323" s="34"/>
      <c r="AP5323" s="34"/>
      <c r="AQ5323" s="34"/>
      <c r="AR5323" s="34"/>
    </row>
    <row r="5324" spans="10:44" x14ac:dyDescent="0.25">
      <c r="J5324" s="45"/>
      <c r="K5324" s="45"/>
      <c r="L5324" s="45"/>
      <c r="M5324" s="45"/>
      <c r="N5324" s="45"/>
      <c r="O5324" s="45"/>
      <c r="P5324" s="45"/>
      <c r="Q5324" s="45"/>
      <c r="R5324" s="45"/>
      <c r="AO5324" s="34"/>
      <c r="AP5324" s="34"/>
      <c r="AQ5324" s="34"/>
      <c r="AR5324" s="34"/>
    </row>
    <row r="5325" spans="10:44" x14ac:dyDescent="0.25">
      <c r="J5325" s="45"/>
      <c r="K5325" s="45"/>
      <c r="L5325" s="45"/>
      <c r="M5325" s="45"/>
      <c r="N5325" s="45"/>
      <c r="O5325" s="45"/>
      <c r="P5325" s="45"/>
      <c r="Q5325" s="45"/>
      <c r="R5325" s="45"/>
      <c r="AO5325" s="34"/>
      <c r="AP5325" s="34"/>
      <c r="AQ5325" s="34"/>
      <c r="AR5325" s="34"/>
    </row>
    <row r="5326" spans="10:44" x14ac:dyDescent="0.25">
      <c r="J5326" s="45"/>
      <c r="K5326" s="45"/>
      <c r="L5326" s="45"/>
      <c r="M5326" s="45"/>
      <c r="N5326" s="45"/>
      <c r="O5326" s="45"/>
      <c r="P5326" s="45"/>
      <c r="Q5326" s="45"/>
      <c r="R5326" s="45"/>
      <c r="AO5326" s="34"/>
      <c r="AP5326" s="34"/>
      <c r="AQ5326" s="34"/>
      <c r="AR5326" s="34"/>
    </row>
    <row r="5327" spans="10:44" x14ac:dyDescent="0.25">
      <c r="J5327" s="45"/>
      <c r="K5327" s="45"/>
      <c r="L5327" s="45"/>
      <c r="M5327" s="45"/>
      <c r="N5327" s="45"/>
      <c r="O5327" s="45"/>
      <c r="P5327" s="45"/>
      <c r="Q5327" s="45"/>
      <c r="R5327" s="45"/>
      <c r="AO5327" s="34"/>
      <c r="AP5327" s="34"/>
      <c r="AQ5327" s="34"/>
      <c r="AR5327" s="34"/>
    </row>
    <row r="5328" spans="10:44" x14ac:dyDescent="0.25">
      <c r="J5328" s="45"/>
      <c r="K5328" s="45"/>
      <c r="L5328" s="45"/>
      <c r="M5328" s="45"/>
      <c r="N5328" s="45"/>
      <c r="O5328" s="45"/>
      <c r="P5328" s="45"/>
      <c r="Q5328" s="45"/>
      <c r="R5328" s="45"/>
      <c r="AO5328" s="34"/>
      <c r="AP5328" s="34"/>
      <c r="AQ5328" s="34"/>
      <c r="AR5328" s="34"/>
    </row>
    <row r="5329" spans="10:44" x14ac:dyDescent="0.25">
      <c r="J5329" s="45"/>
      <c r="K5329" s="45"/>
      <c r="L5329" s="45"/>
      <c r="M5329" s="45"/>
      <c r="N5329" s="45"/>
      <c r="O5329" s="45"/>
      <c r="P5329" s="45"/>
      <c r="Q5329" s="45"/>
      <c r="R5329" s="45"/>
      <c r="AO5329" s="34"/>
      <c r="AP5329" s="34"/>
      <c r="AQ5329" s="34"/>
      <c r="AR5329" s="34"/>
    </row>
    <row r="5330" spans="10:44" x14ac:dyDescent="0.25">
      <c r="J5330" s="45"/>
      <c r="K5330" s="45"/>
      <c r="L5330" s="45"/>
      <c r="M5330" s="45"/>
      <c r="N5330" s="45"/>
      <c r="O5330" s="45"/>
      <c r="P5330" s="45"/>
      <c r="Q5330" s="45"/>
      <c r="R5330" s="45"/>
      <c r="AO5330" s="34"/>
      <c r="AP5330" s="34"/>
      <c r="AQ5330" s="34"/>
      <c r="AR5330" s="34"/>
    </row>
    <row r="5331" spans="10:44" x14ac:dyDescent="0.25">
      <c r="J5331" s="45"/>
      <c r="K5331" s="45"/>
      <c r="L5331" s="45"/>
      <c r="M5331" s="45"/>
      <c r="N5331" s="45"/>
      <c r="O5331" s="45"/>
      <c r="P5331" s="45"/>
      <c r="Q5331" s="45"/>
      <c r="R5331" s="45"/>
      <c r="AO5331" s="34"/>
      <c r="AP5331" s="34"/>
      <c r="AQ5331" s="34"/>
      <c r="AR5331" s="34"/>
    </row>
    <row r="5332" spans="10:44" x14ac:dyDescent="0.25">
      <c r="J5332" s="45"/>
      <c r="K5332" s="45"/>
      <c r="L5332" s="45"/>
      <c r="M5332" s="45"/>
      <c r="N5332" s="45"/>
      <c r="O5332" s="45"/>
      <c r="P5332" s="45"/>
      <c r="Q5332" s="45"/>
      <c r="R5332" s="45"/>
      <c r="AO5332" s="34"/>
      <c r="AP5332" s="34"/>
      <c r="AQ5332" s="34"/>
      <c r="AR5332" s="34"/>
    </row>
    <row r="5333" spans="10:44" x14ac:dyDescent="0.25">
      <c r="J5333" s="45"/>
      <c r="K5333" s="45"/>
      <c r="L5333" s="45"/>
      <c r="M5333" s="45"/>
      <c r="N5333" s="45"/>
      <c r="O5333" s="45"/>
      <c r="P5333" s="45"/>
      <c r="Q5333" s="45"/>
      <c r="R5333" s="45"/>
      <c r="AO5333" s="34"/>
      <c r="AP5333" s="34"/>
      <c r="AQ5333" s="34"/>
      <c r="AR5333" s="34"/>
    </row>
    <row r="5334" spans="10:44" x14ac:dyDescent="0.25">
      <c r="J5334" s="45"/>
      <c r="K5334" s="45"/>
      <c r="L5334" s="45"/>
      <c r="M5334" s="45"/>
      <c r="N5334" s="45"/>
      <c r="O5334" s="45"/>
      <c r="P5334" s="45"/>
      <c r="Q5334" s="45"/>
      <c r="R5334" s="45"/>
      <c r="AO5334" s="34"/>
      <c r="AP5334" s="34"/>
      <c r="AQ5334" s="34"/>
      <c r="AR5334" s="34"/>
    </row>
    <row r="5335" spans="10:44" x14ac:dyDescent="0.25">
      <c r="J5335" s="45"/>
      <c r="K5335" s="45"/>
      <c r="L5335" s="45"/>
      <c r="M5335" s="45"/>
      <c r="N5335" s="45"/>
      <c r="O5335" s="45"/>
      <c r="P5335" s="45"/>
      <c r="Q5335" s="45"/>
      <c r="R5335" s="45"/>
      <c r="AO5335" s="34"/>
      <c r="AP5335" s="34"/>
      <c r="AQ5335" s="34"/>
      <c r="AR5335" s="34"/>
    </row>
    <row r="5336" spans="10:44" x14ac:dyDescent="0.25">
      <c r="J5336" s="45"/>
      <c r="K5336" s="45"/>
      <c r="L5336" s="45"/>
      <c r="M5336" s="45"/>
      <c r="N5336" s="45"/>
      <c r="O5336" s="45"/>
      <c r="P5336" s="45"/>
      <c r="Q5336" s="45"/>
      <c r="R5336" s="45"/>
      <c r="AO5336" s="34"/>
      <c r="AP5336" s="34"/>
      <c r="AQ5336" s="34"/>
      <c r="AR5336" s="34"/>
    </row>
    <row r="5337" spans="10:44" x14ac:dyDescent="0.25">
      <c r="J5337" s="45"/>
      <c r="K5337" s="45"/>
      <c r="L5337" s="45"/>
      <c r="M5337" s="45"/>
      <c r="N5337" s="45"/>
      <c r="O5337" s="45"/>
      <c r="P5337" s="45"/>
      <c r="Q5337" s="45"/>
      <c r="R5337" s="45"/>
      <c r="AO5337" s="34"/>
      <c r="AP5337" s="34"/>
      <c r="AQ5337" s="34"/>
      <c r="AR5337" s="34"/>
    </row>
    <row r="5338" spans="10:44" x14ac:dyDescent="0.25">
      <c r="J5338" s="45"/>
      <c r="K5338" s="45"/>
      <c r="L5338" s="45"/>
      <c r="M5338" s="45"/>
      <c r="N5338" s="45"/>
      <c r="O5338" s="45"/>
      <c r="P5338" s="45"/>
      <c r="Q5338" s="45"/>
      <c r="R5338" s="45"/>
      <c r="AO5338" s="34"/>
      <c r="AP5338" s="34"/>
      <c r="AQ5338" s="34"/>
      <c r="AR5338" s="34"/>
    </row>
    <row r="5339" spans="10:44" x14ac:dyDescent="0.25">
      <c r="J5339" s="45"/>
      <c r="K5339" s="45"/>
      <c r="L5339" s="45"/>
      <c r="M5339" s="45"/>
      <c r="N5339" s="45"/>
      <c r="O5339" s="45"/>
      <c r="P5339" s="45"/>
      <c r="Q5339" s="45"/>
      <c r="R5339" s="45"/>
      <c r="AO5339" s="34"/>
      <c r="AP5339" s="34"/>
      <c r="AQ5339" s="34"/>
      <c r="AR5339" s="34"/>
    </row>
    <row r="5340" spans="10:44" x14ac:dyDescent="0.25">
      <c r="J5340" s="45"/>
      <c r="K5340" s="45"/>
      <c r="L5340" s="45"/>
      <c r="M5340" s="45"/>
      <c r="N5340" s="45"/>
      <c r="O5340" s="45"/>
      <c r="P5340" s="45"/>
      <c r="Q5340" s="45"/>
      <c r="R5340" s="45"/>
      <c r="AO5340" s="34"/>
      <c r="AP5340" s="34"/>
      <c r="AQ5340" s="34"/>
      <c r="AR5340" s="34"/>
    </row>
    <row r="5341" spans="10:44" x14ac:dyDescent="0.25">
      <c r="J5341" s="45"/>
      <c r="K5341" s="45"/>
      <c r="L5341" s="45"/>
      <c r="M5341" s="45"/>
      <c r="N5341" s="45"/>
      <c r="O5341" s="45"/>
      <c r="P5341" s="45"/>
      <c r="Q5341" s="45"/>
      <c r="R5341" s="45"/>
      <c r="AO5341" s="34"/>
      <c r="AP5341" s="34"/>
      <c r="AQ5341" s="34"/>
      <c r="AR5341" s="34"/>
    </row>
    <row r="5342" spans="10:44" x14ac:dyDescent="0.25">
      <c r="J5342" s="45"/>
      <c r="K5342" s="45"/>
      <c r="L5342" s="45"/>
      <c r="M5342" s="45"/>
      <c r="N5342" s="45"/>
      <c r="O5342" s="45"/>
      <c r="P5342" s="45"/>
      <c r="Q5342" s="45"/>
      <c r="R5342" s="45"/>
      <c r="AO5342" s="34"/>
      <c r="AP5342" s="34"/>
      <c r="AQ5342" s="34"/>
      <c r="AR5342" s="34"/>
    </row>
    <row r="5343" spans="10:44" x14ac:dyDescent="0.25">
      <c r="J5343" s="45"/>
      <c r="K5343" s="45"/>
      <c r="L5343" s="45"/>
      <c r="M5343" s="45"/>
      <c r="N5343" s="45"/>
      <c r="O5343" s="45"/>
      <c r="P5343" s="45"/>
      <c r="Q5343" s="45"/>
      <c r="R5343" s="45"/>
      <c r="AO5343" s="34"/>
      <c r="AP5343" s="34"/>
      <c r="AQ5343" s="34"/>
      <c r="AR5343" s="34"/>
    </row>
    <row r="5344" spans="10:44" x14ac:dyDescent="0.25">
      <c r="J5344" s="45"/>
      <c r="K5344" s="45"/>
      <c r="L5344" s="45"/>
      <c r="M5344" s="45"/>
      <c r="N5344" s="45"/>
      <c r="O5344" s="45"/>
      <c r="P5344" s="45"/>
      <c r="Q5344" s="45"/>
      <c r="R5344" s="45"/>
      <c r="AO5344" s="34"/>
      <c r="AP5344" s="34"/>
      <c r="AQ5344" s="34"/>
      <c r="AR5344" s="34"/>
    </row>
    <row r="5345" spans="10:44" x14ac:dyDescent="0.25">
      <c r="J5345" s="45"/>
      <c r="K5345" s="45"/>
      <c r="L5345" s="45"/>
      <c r="M5345" s="45"/>
      <c r="N5345" s="45"/>
      <c r="O5345" s="45"/>
      <c r="P5345" s="45"/>
      <c r="Q5345" s="45"/>
      <c r="R5345" s="45"/>
      <c r="AO5345" s="34"/>
      <c r="AP5345" s="34"/>
      <c r="AQ5345" s="34"/>
      <c r="AR5345" s="34"/>
    </row>
    <row r="5346" spans="10:44" x14ac:dyDescent="0.25">
      <c r="J5346" s="45"/>
      <c r="K5346" s="45"/>
      <c r="L5346" s="45"/>
      <c r="M5346" s="45"/>
      <c r="N5346" s="45"/>
      <c r="O5346" s="45"/>
      <c r="P5346" s="45"/>
      <c r="Q5346" s="45"/>
      <c r="R5346" s="45"/>
      <c r="AO5346" s="34"/>
      <c r="AP5346" s="34"/>
      <c r="AQ5346" s="34"/>
      <c r="AR5346" s="34"/>
    </row>
    <row r="5347" spans="10:44" x14ac:dyDescent="0.25">
      <c r="J5347" s="45"/>
      <c r="K5347" s="45"/>
      <c r="L5347" s="45"/>
      <c r="M5347" s="45"/>
      <c r="N5347" s="45"/>
      <c r="O5347" s="45"/>
      <c r="P5347" s="45"/>
      <c r="Q5347" s="45"/>
      <c r="R5347" s="45"/>
      <c r="AO5347" s="34"/>
      <c r="AP5347" s="34"/>
      <c r="AQ5347" s="34"/>
      <c r="AR5347" s="34"/>
    </row>
    <row r="5348" spans="10:44" x14ac:dyDescent="0.25">
      <c r="J5348" s="45"/>
      <c r="K5348" s="45"/>
      <c r="L5348" s="45"/>
      <c r="M5348" s="45"/>
      <c r="N5348" s="45"/>
      <c r="O5348" s="45"/>
      <c r="P5348" s="45"/>
      <c r="Q5348" s="45"/>
      <c r="R5348" s="45"/>
      <c r="AO5348" s="34"/>
      <c r="AP5348" s="34"/>
      <c r="AQ5348" s="34"/>
      <c r="AR5348" s="34"/>
    </row>
    <row r="5349" spans="10:44" x14ac:dyDescent="0.25">
      <c r="J5349" s="45"/>
      <c r="K5349" s="45"/>
      <c r="L5349" s="45"/>
      <c r="M5349" s="45"/>
      <c r="N5349" s="45"/>
      <c r="O5349" s="45"/>
      <c r="P5349" s="45"/>
      <c r="Q5349" s="45"/>
      <c r="R5349" s="45"/>
      <c r="AO5349" s="34"/>
      <c r="AP5349" s="34"/>
      <c r="AQ5349" s="34"/>
      <c r="AR5349" s="34"/>
    </row>
    <row r="5350" spans="10:44" x14ac:dyDescent="0.25">
      <c r="J5350" s="45"/>
      <c r="K5350" s="45"/>
      <c r="L5350" s="45"/>
      <c r="M5350" s="45"/>
      <c r="N5350" s="45"/>
      <c r="O5350" s="45"/>
      <c r="P5350" s="45"/>
      <c r="Q5350" s="45"/>
      <c r="R5350" s="45"/>
      <c r="AO5350" s="34"/>
      <c r="AP5350" s="34"/>
      <c r="AQ5350" s="34"/>
      <c r="AR5350" s="34"/>
    </row>
    <row r="5351" spans="10:44" x14ac:dyDescent="0.25">
      <c r="J5351" s="45"/>
      <c r="K5351" s="45"/>
      <c r="L5351" s="45"/>
      <c r="M5351" s="45"/>
      <c r="N5351" s="45"/>
      <c r="O5351" s="45"/>
      <c r="P5351" s="45"/>
      <c r="Q5351" s="45"/>
      <c r="R5351" s="45"/>
      <c r="AO5351" s="34"/>
      <c r="AP5351" s="34"/>
      <c r="AQ5351" s="34"/>
      <c r="AR5351" s="34"/>
    </row>
    <row r="5352" spans="10:44" x14ac:dyDescent="0.25">
      <c r="J5352" s="45"/>
      <c r="K5352" s="45"/>
      <c r="L5352" s="45"/>
      <c r="M5352" s="45"/>
      <c r="N5352" s="45"/>
      <c r="O5352" s="45"/>
      <c r="P5352" s="45"/>
      <c r="Q5352" s="45"/>
      <c r="R5352" s="45"/>
      <c r="AO5352" s="34"/>
      <c r="AP5352" s="34"/>
      <c r="AQ5352" s="34"/>
      <c r="AR5352" s="34"/>
    </row>
    <row r="5353" spans="10:44" x14ac:dyDescent="0.25">
      <c r="J5353" s="45"/>
      <c r="K5353" s="45"/>
      <c r="L5353" s="45"/>
      <c r="M5353" s="45"/>
      <c r="N5353" s="45"/>
      <c r="O5353" s="45"/>
      <c r="P5353" s="45"/>
      <c r="Q5353" s="45"/>
      <c r="R5353" s="45"/>
      <c r="AO5353" s="34"/>
      <c r="AP5353" s="34"/>
      <c r="AQ5353" s="34"/>
      <c r="AR5353" s="34"/>
    </row>
    <row r="5354" spans="10:44" x14ac:dyDescent="0.25">
      <c r="J5354" s="45"/>
      <c r="K5354" s="45"/>
      <c r="L5354" s="45"/>
      <c r="M5354" s="45"/>
      <c r="N5354" s="45"/>
      <c r="O5354" s="45"/>
      <c r="P5354" s="45"/>
      <c r="Q5354" s="45"/>
      <c r="R5354" s="45"/>
      <c r="AO5354" s="34"/>
      <c r="AP5354" s="34"/>
      <c r="AQ5354" s="34"/>
      <c r="AR5354" s="34"/>
    </row>
    <row r="5355" spans="10:44" x14ac:dyDescent="0.25">
      <c r="J5355" s="45"/>
      <c r="K5355" s="45"/>
      <c r="L5355" s="45"/>
      <c r="M5355" s="45"/>
      <c r="N5355" s="45"/>
      <c r="O5355" s="45"/>
      <c r="P5355" s="45"/>
      <c r="Q5355" s="45"/>
      <c r="R5355" s="45"/>
      <c r="AO5355" s="34"/>
      <c r="AP5355" s="34"/>
      <c r="AQ5355" s="34"/>
      <c r="AR5355" s="34"/>
    </row>
    <row r="5356" spans="10:44" x14ac:dyDescent="0.25">
      <c r="J5356" s="45"/>
      <c r="K5356" s="45"/>
      <c r="L5356" s="45"/>
      <c r="M5356" s="45"/>
      <c r="N5356" s="45"/>
      <c r="O5356" s="45"/>
      <c r="P5356" s="45"/>
      <c r="Q5356" s="45"/>
      <c r="R5356" s="45"/>
      <c r="AO5356" s="34"/>
      <c r="AP5356" s="34"/>
      <c r="AQ5356" s="34"/>
      <c r="AR5356" s="34"/>
    </row>
    <row r="5357" spans="10:44" x14ac:dyDescent="0.25">
      <c r="J5357" s="45"/>
      <c r="K5357" s="45"/>
      <c r="L5357" s="45"/>
      <c r="M5357" s="45"/>
      <c r="N5357" s="45"/>
      <c r="O5357" s="45"/>
      <c r="P5357" s="45"/>
      <c r="Q5357" s="45"/>
      <c r="R5357" s="45"/>
      <c r="AO5357" s="34"/>
      <c r="AP5357" s="34"/>
      <c r="AQ5357" s="34"/>
      <c r="AR5357" s="34"/>
    </row>
    <row r="5358" spans="10:44" x14ac:dyDescent="0.25">
      <c r="J5358" s="45"/>
      <c r="K5358" s="45"/>
      <c r="L5358" s="45"/>
      <c r="M5358" s="45"/>
      <c r="N5358" s="45"/>
      <c r="O5358" s="45"/>
      <c r="P5358" s="45"/>
      <c r="Q5358" s="45"/>
      <c r="R5358" s="45"/>
      <c r="AO5358" s="34"/>
      <c r="AP5358" s="34"/>
      <c r="AQ5358" s="34"/>
      <c r="AR5358" s="34"/>
    </row>
    <row r="5359" spans="10:44" x14ac:dyDescent="0.25">
      <c r="J5359" s="45"/>
      <c r="K5359" s="45"/>
      <c r="L5359" s="45"/>
      <c r="M5359" s="45"/>
      <c r="N5359" s="45"/>
      <c r="O5359" s="45"/>
      <c r="P5359" s="45"/>
      <c r="Q5359" s="45"/>
      <c r="R5359" s="45"/>
      <c r="AO5359" s="34"/>
      <c r="AP5359" s="34"/>
      <c r="AQ5359" s="34"/>
      <c r="AR5359" s="34"/>
    </row>
    <row r="5360" spans="10:44" x14ac:dyDescent="0.25">
      <c r="J5360" s="45"/>
      <c r="K5360" s="45"/>
      <c r="L5360" s="45"/>
      <c r="M5360" s="45"/>
      <c r="N5360" s="45"/>
      <c r="O5360" s="45"/>
      <c r="P5360" s="45"/>
      <c r="Q5360" s="45"/>
      <c r="R5360" s="45"/>
      <c r="AO5360" s="34"/>
      <c r="AP5360" s="34"/>
      <c r="AQ5360" s="34"/>
      <c r="AR5360" s="34"/>
    </row>
    <row r="5361" spans="10:44" x14ac:dyDescent="0.25">
      <c r="J5361" s="45"/>
      <c r="K5361" s="45"/>
      <c r="L5361" s="45"/>
      <c r="M5361" s="45"/>
      <c r="N5361" s="45"/>
      <c r="O5361" s="45"/>
      <c r="P5361" s="45"/>
      <c r="Q5361" s="45"/>
      <c r="R5361" s="45"/>
      <c r="AO5361" s="34"/>
      <c r="AP5361" s="34"/>
      <c r="AQ5361" s="34"/>
      <c r="AR5361" s="34"/>
    </row>
    <row r="5362" spans="10:44" x14ac:dyDescent="0.25">
      <c r="J5362" s="45"/>
      <c r="K5362" s="45"/>
      <c r="L5362" s="45"/>
      <c r="M5362" s="45"/>
      <c r="N5362" s="45"/>
      <c r="O5362" s="45"/>
      <c r="P5362" s="45"/>
      <c r="Q5362" s="45"/>
      <c r="R5362" s="45"/>
      <c r="AO5362" s="34"/>
      <c r="AP5362" s="34"/>
      <c r="AQ5362" s="34"/>
      <c r="AR5362" s="34"/>
    </row>
    <row r="5363" spans="10:44" x14ac:dyDescent="0.25">
      <c r="J5363" s="45"/>
      <c r="K5363" s="45"/>
      <c r="L5363" s="45"/>
      <c r="M5363" s="45"/>
      <c r="N5363" s="45"/>
      <c r="O5363" s="45"/>
      <c r="P5363" s="45"/>
      <c r="Q5363" s="45"/>
      <c r="R5363" s="45"/>
      <c r="AO5363" s="34"/>
      <c r="AP5363" s="34"/>
      <c r="AQ5363" s="34"/>
      <c r="AR5363" s="34"/>
    </row>
    <row r="5364" spans="10:44" x14ac:dyDescent="0.25">
      <c r="J5364" s="45"/>
      <c r="K5364" s="45"/>
      <c r="L5364" s="45"/>
      <c r="M5364" s="45"/>
      <c r="N5364" s="45"/>
      <c r="O5364" s="45"/>
      <c r="P5364" s="45"/>
      <c r="Q5364" s="45"/>
      <c r="R5364" s="45"/>
      <c r="AO5364" s="34"/>
      <c r="AP5364" s="34"/>
      <c r="AQ5364" s="34"/>
      <c r="AR5364" s="34"/>
    </row>
    <row r="5365" spans="10:44" x14ac:dyDescent="0.25">
      <c r="J5365" s="45"/>
      <c r="K5365" s="45"/>
      <c r="L5365" s="45"/>
      <c r="M5365" s="45"/>
      <c r="N5365" s="45"/>
      <c r="O5365" s="45"/>
      <c r="P5365" s="45"/>
      <c r="Q5365" s="45"/>
      <c r="R5365" s="45"/>
      <c r="AO5365" s="34"/>
      <c r="AP5365" s="34"/>
      <c r="AQ5365" s="34"/>
      <c r="AR5365" s="34"/>
    </row>
    <row r="5366" spans="10:44" x14ac:dyDescent="0.25">
      <c r="J5366" s="45"/>
      <c r="K5366" s="45"/>
      <c r="L5366" s="45"/>
      <c r="M5366" s="45"/>
      <c r="N5366" s="45"/>
      <c r="O5366" s="45"/>
      <c r="P5366" s="45"/>
      <c r="Q5366" s="45"/>
      <c r="R5366" s="45"/>
      <c r="AO5366" s="34"/>
      <c r="AP5366" s="34"/>
      <c r="AQ5366" s="34"/>
      <c r="AR5366" s="34"/>
    </row>
    <row r="5367" spans="10:44" x14ac:dyDescent="0.25">
      <c r="J5367" s="45"/>
      <c r="K5367" s="45"/>
      <c r="L5367" s="45"/>
      <c r="M5367" s="45"/>
      <c r="N5367" s="45"/>
      <c r="O5367" s="45"/>
      <c r="P5367" s="45"/>
      <c r="Q5367" s="45"/>
      <c r="R5367" s="45"/>
      <c r="AO5367" s="34"/>
      <c r="AP5367" s="34"/>
      <c r="AQ5367" s="34"/>
      <c r="AR5367" s="34"/>
    </row>
    <row r="5368" spans="10:44" x14ac:dyDescent="0.25">
      <c r="J5368" s="45"/>
      <c r="K5368" s="45"/>
      <c r="L5368" s="45"/>
      <c r="M5368" s="45"/>
      <c r="N5368" s="45"/>
      <c r="O5368" s="45"/>
      <c r="P5368" s="45"/>
      <c r="Q5368" s="45"/>
      <c r="R5368" s="45"/>
      <c r="AO5368" s="34"/>
      <c r="AP5368" s="34"/>
      <c r="AQ5368" s="34"/>
      <c r="AR5368" s="34"/>
    </row>
    <row r="5369" spans="10:44" x14ac:dyDescent="0.25">
      <c r="J5369" s="45"/>
      <c r="K5369" s="45"/>
      <c r="L5369" s="45"/>
      <c r="M5369" s="45"/>
      <c r="N5369" s="45"/>
      <c r="O5369" s="45"/>
      <c r="P5369" s="45"/>
      <c r="Q5369" s="45"/>
      <c r="R5369" s="45"/>
      <c r="AO5369" s="34"/>
      <c r="AP5369" s="34"/>
      <c r="AQ5369" s="34"/>
      <c r="AR5369" s="34"/>
    </row>
    <row r="5370" spans="10:44" x14ac:dyDescent="0.25">
      <c r="J5370" s="45"/>
      <c r="K5370" s="45"/>
      <c r="L5370" s="45"/>
      <c r="M5370" s="45"/>
      <c r="N5370" s="45"/>
      <c r="O5370" s="45"/>
      <c r="P5370" s="45"/>
      <c r="Q5370" s="45"/>
      <c r="R5370" s="45"/>
      <c r="AO5370" s="34"/>
      <c r="AP5370" s="34"/>
      <c r="AQ5370" s="34"/>
      <c r="AR5370" s="34"/>
    </row>
    <row r="5371" spans="10:44" x14ac:dyDescent="0.25">
      <c r="J5371" s="45"/>
      <c r="K5371" s="45"/>
      <c r="L5371" s="45"/>
      <c r="M5371" s="45"/>
      <c r="N5371" s="45"/>
      <c r="O5371" s="45"/>
      <c r="P5371" s="45"/>
      <c r="Q5371" s="45"/>
      <c r="R5371" s="45"/>
      <c r="AO5371" s="34"/>
      <c r="AP5371" s="34"/>
      <c r="AQ5371" s="34"/>
      <c r="AR5371" s="34"/>
    </row>
    <row r="5372" spans="10:44" x14ac:dyDescent="0.25">
      <c r="J5372" s="45"/>
      <c r="K5372" s="45"/>
      <c r="L5372" s="45"/>
      <c r="M5372" s="45"/>
      <c r="N5372" s="45"/>
      <c r="O5372" s="45"/>
      <c r="P5372" s="45"/>
      <c r="Q5372" s="45"/>
      <c r="R5372" s="45"/>
      <c r="AO5372" s="34"/>
      <c r="AP5372" s="34"/>
      <c r="AQ5372" s="34"/>
      <c r="AR5372" s="34"/>
    </row>
    <row r="5373" spans="10:44" x14ac:dyDescent="0.25">
      <c r="J5373" s="45"/>
      <c r="K5373" s="45"/>
      <c r="L5373" s="45"/>
      <c r="M5373" s="45"/>
      <c r="N5373" s="45"/>
      <c r="O5373" s="45"/>
      <c r="P5373" s="45"/>
      <c r="Q5373" s="45"/>
      <c r="R5373" s="45"/>
      <c r="AO5373" s="34"/>
      <c r="AP5373" s="34"/>
      <c r="AQ5373" s="34"/>
      <c r="AR5373" s="34"/>
    </row>
    <row r="5374" spans="10:44" x14ac:dyDescent="0.25">
      <c r="J5374" s="45"/>
      <c r="K5374" s="45"/>
      <c r="L5374" s="45"/>
      <c r="M5374" s="45"/>
      <c r="N5374" s="45"/>
      <c r="O5374" s="45"/>
      <c r="P5374" s="45"/>
      <c r="Q5374" s="45"/>
      <c r="R5374" s="45"/>
      <c r="AO5374" s="34"/>
      <c r="AP5374" s="34"/>
      <c r="AQ5374" s="34"/>
      <c r="AR5374" s="34"/>
    </row>
    <row r="5375" spans="10:44" x14ac:dyDescent="0.25">
      <c r="J5375" s="45"/>
      <c r="K5375" s="45"/>
      <c r="L5375" s="45"/>
      <c r="M5375" s="45"/>
      <c r="N5375" s="45"/>
      <c r="O5375" s="45"/>
      <c r="P5375" s="45"/>
      <c r="Q5375" s="45"/>
      <c r="R5375" s="45"/>
      <c r="AO5375" s="34"/>
      <c r="AP5375" s="34"/>
      <c r="AQ5375" s="34"/>
      <c r="AR5375" s="34"/>
    </row>
    <row r="5376" spans="10:44" x14ac:dyDescent="0.25">
      <c r="J5376" s="45"/>
      <c r="K5376" s="45"/>
      <c r="L5376" s="45"/>
      <c r="M5376" s="45"/>
      <c r="N5376" s="45"/>
      <c r="O5376" s="45"/>
      <c r="P5376" s="45"/>
      <c r="Q5376" s="45"/>
      <c r="R5376" s="45"/>
      <c r="AO5376" s="34"/>
      <c r="AP5376" s="34"/>
      <c r="AQ5376" s="34"/>
      <c r="AR5376" s="34"/>
    </row>
    <row r="5377" spans="10:44" x14ac:dyDescent="0.25">
      <c r="J5377" s="45"/>
      <c r="K5377" s="45"/>
      <c r="L5377" s="45"/>
      <c r="M5377" s="45"/>
      <c r="N5377" s="45"/>
      <c r="O5377" s="45"/>
      <c r="P5377" s="45"/>
      <c r="Q5377" s="45"/>
      <c r="R5377" s="45"/>
      <c r="AO5377" s="34"/>
      <c r="AP5377" s="34"/>
      <c r="AQ5377" s="34"/>
      <c r="AR5377" s="34"/>
    </row>
    <row r="5378" spans="10:44" x14ac:dyDescent="0.25">
      <c r="J5378" s="45"/>
      <c r="K5378" s="45"/>
      <c r="L5378" s="45"/>
      <c r="M5378" s="45"/>
      <c r="N5378" s="45"/>
      <c r="O5378" s="45"/>
      <c r="P5378" s="45"/>
      <c r="Q5378" s="45"/>
      <c r="R5378" s="45"/>
      <c r="AO5378" s="34"/>
      <c r="AP5378" s="34"/>
      <c r="AQ5378" s="34"/>
      <c r="AR5378" s="34"/>
    </row>
    <row r="5379" spans="10:44" x14ac:dyDescent="0.25">
      <c r="J5379" s="45"/>
      <c r="K5379" s="45"/>
      <c r="L5379" s="45"/>
      <c r="M5379" s="45"/>
      <c r="N5379" s="45"/>
      <c r="O5379" s="45"/>
      <c r="P5379" s="45"/>
      <c r="Q5379" s="45"/>
      <c r="R5379" s="45"/>
      <c r="AO5379" s="34"/>
      <c r="AP5379" s="34"/>
      <c r="AQ5379" s="34"/>
      <c r="AR5379" s="34"/>
    </row>
    <row r="5380" spans="10:44" x14ac:dyDescent="0.25">
      <c r="J5380" s="45"/>
      <c r="K5380" s="45"/>
      <c r="L5380" s="45"/>
      <c r="M5380" s="45"/>
      <c r="N5380" s="45"/>
      <c r="O5380" s="45"/>
      <c r="P5380" s="45"/>
      <c r="Q5380" s="45"/>
      <c r="R5380" s="45"/>
      <c r="AO5380" s="34"/>
      <c r="AP5380" s="34"/>
      <c r="AQ5380" s="34"/>
      <c r="AR5380" s="34"/>
    </row>
    <row r="5381" spans="10:44" x14ac:dyDescent="0.25">
      <c r="J5381" s="45"/>
      <c r="K5381" s="45"/>
      <c r="L5381" s="45"/>
      <c r="M5381" s="45"/>
      <c r="N5381" s="45"/>
      <c r="O5381" s="45"/>
      <c r="P5381" s="45"/>
      <c r="Q5381" s="45"/>
      <c r="R5381" s="45"/>
      <c r="AO5381" s="34"/>
      <c r="AP5381" s="34"/>
      <c r="AQ5381" s="34"/>
      <c r="AR5381" s="34"/>
    </row>
    <row r="5382" spans="10:44" x14ac:dyDescent="0.25">
      <c r="J5382" s="45"/>
      <c r="K5382" s="45"/>
      <c r="L5382" s="45"/>
      <c r="M5382" s="45"/>
      <c r="N5382" s="45"/>
      <c r="O5382" s="45"/>
      <c r="P5382" s="45"/>
      <c r="Q5382" s="45"/>
      <c r="R5382" s="45"/>
      <c r="AO5382" s="34"/>
      <c r="AP5382" s="34"/>
      <c r="AQ5382" s="34"/>
      <c r="AR5382" s="34"/>
    </row>
    <row r="5383" spans="10:44" x14ac:dyDescent="0.25">
      <c r="J5383" s="45"/>
      <c r="K5383" s="45"/>
      <c r="L5383" s="45"/>
      <c r="M5383" s="45"/>
      <c r="N5383" s="45"/>
      <c r="O5383" s="45"/>
      <c r="P5383" s="45"/>
      <c r="Q5383" s="45"/>
      <c r="R5383" s="45"/>
      <c r="AO5383" s="34"/>
      <c r="AP5383" s="34"/>
      <c r="AQ5383" s="34"/>
      <c r="AR5383" s="34"/>
    </row>
    <row r="5384" spans="10:44" x14ac:dyDescent="0.25">
      <c r="J5384" s="45"/>
      <c r="K5384" s="45"/>
      <c r="L5384" s="45"/>
      <c r="M5384" s="45"/>
      <c r="N5384" s="45"/>
      <c r="O5384" s="45"/>
      <c r="P5384" s="45"/>
      <c r="Q5384" s="45"/>
      <c r="R5384" s="45"/>
      <c r="AO5384" s="34"/>
      <c r="AP5384" s="34"/>
      <c r="AQ5384" s="34"/>
      <c r="AR5384" s="34"/>
    </row>
    <row r="5385" spans="10:44" x14ac:dyDescent="0.25">
      <c r="J5385" s="45"/>
      <c r="K5385" s="45"/>
      <c r="L5385" s="45"/>
      <c r="M5385" s="45"/>
      <c r="N5385" s="45"/>
      <c r="O5385" s="45"/>
      <c r="P5385" s="45"/>
      <c r="Q5385" s="45"/>
      <c r="R5385" s="45"/>
      <c r="AO5385" s="34"/>
      <c r="AP5385" s="34"/>
      <c r="AQ5385" s="34"/>
      <c r="AR5385" s="34"/>
    </row>
    <row r="5386" spans="10:44" x14ac:dyDescent="0.25">
      <c r="J5386" s="45"/>
      <c r="K5386" s="45"/>
      <c r="L5386" s="45"/>
      <c r="M5386" s="45"/>
      <c r="N5386" s="45"/>
      <c r="O5386" s="45"/>
      <c r="P5386" s="45"/>
      <c r="Q5386" s="45"/>
      <c r="R5386" s="45"/>
      <c r="AO5386" s="34"/>
      <c r="AP5386" s="34"/>
      <c r="AQ5386" s="34"/>
      <c r="AR5386" s="34"/>
    </row>
    <row r="5387" spans="10:44" x14ac:dyDescent="0.25">
      <c r="J5387" s="45"/>
      <c r="K5387" s="45"/>
      <c r="L5387" s="45"/>
      <c r="M5387" s="45"/>
      <c r="N5387" s="45"/>
      <c r="O5387" s="45"/>
      <c r="P5387" s="45"/>
      <c r="Q5387" s="45"/>
      <c r="R5387" s="45"/>
      <c r="AO5387" s="34"/>
      <c r="AP5387" s="34"/>
      <c r="AQ5387" s="34"/>
      <c r="AR5387" s="34"/>
    </row>
    <row r="5388" spans="10:44" x14ac:dyDescent="0.25">
      <c r="J5388" s="45"/>
      <c r="K5388" s="45"/>
      <c r="L5388" s="45"/>
      <c r="M5388" s="45"/>
      <c r="N5388" s="45"/>
      <c r="O5388" s="45"/>
      <c r="P5388" s="45"/>
      <c r="Q5388" s="45"/>
      <c r="R5388" s="45"/>
      <c r="AO5388" s="34"/>
      <c r="AP5388" s="34"/>
      <c r="AQ5388" s="34"/>
      <c r="AR5388" s="34"/>
    </row>
    <row r="5389" spans="10:44" x14ac:dyDescent="0.25">
      <c r="J5389" s="45"/>
      <c r="K5389" s="45"/>
      <c r="L5389" s="45"/>
      <c r="M5389" s="45"/>
      <c r="N5389" s="45"/>
      <c r="O5389" s="45"/>
      <c r="P5389" s="45"/>
      <c r="Q5389" s="45"/>
      <c r="R5389" s="45"/>
      <c r="AO5389" s="34"/>
      <c r="AP5389" s="34"/>
      <c r="AQ5389" s="34"/>
      <c r="AR5389" s="34"/>
    </row>
    <row r="5390" spans="10:44" x14ac:dyDescent="0.25">
      <c r="J5390" s="45"/>
      <c r="K5390" s="45"/>
      <c r="L5390" s="45"/>
      <c r="M5390" s="45"/>
      <c r="N5390" s="45"/>
      <c r="O5390" s="45"/>
      <c r="P5390" s="45"/>
      <c r="Q5390" s="45"/>
      <c r="R5390" s="45"/>
      <c r="AO5390" s="34"/>
      <c r="AP5390" s="34"/>
      <c r="AQ5390" s="34"/>
      <c r="AR5390" s="34"/>
    </row>
    <row r="5391" spans="10:44" x14ac:dyDescent="0.25">
      <c r="J5391" s="45"/>
      <c r="K5391" s="45"/>
      <c r="L5391" s="45"/>
      <c r="M5391" s="45"/>
      <c r="N5391" s="45"/>
      <c r="O5391" s="45"/>
      <c r="P5391" s="45"/>
      <c r="Q5391" s="45"/>
      <c r="R5391" s="45"/>
      <c r="AO5391" s="34"/>
      <c r="AP5391" s="34"/>
      <c r="AQ5391" s="34"/>
      <c r="AR5391" s="34"/>
    </row>
    <row r="5392" spans="10:44" x14ac:dyDescent="0.25">
      <c r="J5392" s="45"/>
      <c r="K5392" s="45"/>
      <c r="L5392" s="45"/>
      <c r="M5392" s="45"/>
      <c r="N5392" s="45"/>
      <c r="O5392" s="45"/>
      <c r="P5392" s="45"/>
      <c r="Q5392" s="45"/>
      <c r="R5392" s="45"/>
      <c r="AO5392" s="34"/>
      <c r="AP5392" s="34"/>
      <c r="AQ5392" s="34"/>
      <c r="AR5392" s="34"/>
    </row>
    <row r="5393" spans="10:44" x14ac:dyDescent="0.25">
      <c r="J5393" s="45"/>
      <c r="K5393" s="45"/>
      <c r="L5393" s="45"/>
      <c r="M5393" s="45"/>
      <c r="N5393" s="45"/>
      <c r="O5393" s="45"/>
      <c r="P5393" s="45"/>
      <c r="Q5393" s="45"/>
      <c r="R5393" s="45"/>
      <c r="AO5393" s="34"/>
      <c r="AP5393" s="34"/>
      <c r="AQ5393" s="34"/>
      <c r="AR5393" s="34"/>
    </row>
    <row r="5394" spans="10:44" x14ac:dyDescent="0.25">
      <c r="J5394" s="45"/>
      <c r="K5394" s="45"/>
      <c r="L5394" s="45"/>
      <c r="M5394" s="45"/>
      <c r="N5394" s="45"/>
      <c r="O5394" s="45"/>
      <c r="P5394" s="45"/>
      <c r="Q5394" s="45"/>
      <c r="R5394" s="45"/>
      <c r="AO5394" s="34"/>
      <c r="AP5394" s="34"/>
      <c r="AQ5394" s="34"/>
      <c r="AR5394" s="34"/>
    </row>
    <row r="5395" spans="10:44" x14ac:dyDescent="0.25">
      <c r="J5395" s="45"/>
      <c r="K5395" s="45"/>
      <c r="L5395" s="45"/>
      <c r="M5395" s="45"/>
      <c r="N5395" s="45"/>
      <c r="O5395" s="45"/>
      <c r="P5395" s="45"/>
      <c r="Q5395" s="45"/>
      <c r="R5395" s="45"/>
      <c r="AO5395" s="34"/>
      <c r="AP5395" s="34"/>
      <c r="AQ5395" s="34"/>
      <c r="AR5395" s="34"/>
    </row>
    <row r="5396" spans="10:44" x14ac:dyDescent="0.25">
      <c r="J5396" s="45"/>
      <c r="K5396" s="45"/>
      <c r="L5396" s="45"/>
      <c r="M5396" s="45"/>
      <c r="N5396" s="45"/>
      <c r="O5396" s="45"/>
      <c r="P5396" s="45"/>
      <c r="Q5396" s="45"/>
      <c r="R5396" s="45"/>
      <c r="AO5396" s="34"/>
      <c r="AP5396" s="34"/>
      <c r="AQ5396" s="34"/>
      <c r="AR5396" s="34"/>
    </row>
    <row r="5397" spans="10:44" x14ac:dyDescent="0.25">
      <c r="J5397" s="45"/>
      <c r="K5397" s="45"/>
      <c r="L5397" s="45"/>
      <c r="M5397" s="45"/>
      <c r="N5397" s="45"/>
      <c r="O5397" s="45"/>
      <c r="P5397" s="45"/>
      <c r="Q5397" s="45"/>
      <c r="R5397" s="45"/>
      <c r="AO5397" s="34"/>
      <c r="AP5397" s="34"/>
      <c r="AQ5397" s="34"/>
      <c r="AR5397" s="34"/>
    </row>
    <row r="5398" spans="10:44" x14ac:dyDescent="0.25">
      <c r="J5398" s="45"/>
      <c r="K5398" s="45"/>
      <c r="L5398" s="45"/>
      <c r="M5398" s="45"/>
      <c r="N5398" s="45"/>
      <c r="O5398" s="45"/>
      <c r="P5398" s="45"/>
      <c r="Q5398" s="45"/>
      <c r="R5398" s="45"/>
      <c r="AO5398" s="34"/>
      <c r="AP5398" s="34"/>
      <c r="AQ5398" s="34"/>
      <c r="AR5398" s="34"/>
    </row>
    <row r="5399" spans="10:44" x14ac:dyDescent="0.25">
      <c r="J5399" s="45"/>
      <c r="K5399" s="45"/>
      <c r="L5399" s="45"/>
      <c r="M5399" s="45"/>
      <c r="N5399" s="45"/>
      <c r="O5399" s="45"/>
      <c r="P5399" s="45"/>
      <c r="Q5399" s="45"/>
      <c r="R5399" s="45"/>
      <c r="AO5399" s="34"/>
      <c r="AP5399" s="34"/>
      <c r="AQ5399" s="34"/>
      <c r="AR5399" s="34"/>
    </row>
    <row r="5400" spans="10:44" x14ac:dyDescent="0.25">
      <c r="J5400" s="45"/>
      <c r="K5400" s="45"/>
      <c r="L5400" s="45"/>
      <c r="M5400" s="45"/>
      <c r="N5400" s="45"/>
      <c r="O5400" s="45"/>
      <c r="P5400" s="45"/>
      <c r="Q5400" s="45"/>
      <c r="R5400" s="45"/>
      <c r="AO5400" s="34"/>
      <c r="AP5400" s="34"/>
      <c r="AQ5400" s="34"/>
      <c r="AR5400" s="34"/>
    </row>
    <row r="5401" spans="10:44" x14ac:dyDescent="0.25">
      <c r="J5401" s="45"/>
      <c r="K5401" s="45"/>
      <c r="L5401" s="45"/>
      <c r="M5401" s="45"/>
      <c r="N5401" s="45"/>
      <c r="O5401" s="45"/>
      <c r="P5401" s="45"/>
      <c r="Q5401" s="45"/>
      <c r="R5401" s="45"/>
      <c r="AO5401" s="34"/>
      <c r="AP5401" s="34"/>
      <c r="AQ5401" s="34"/>
      <c r="AR5401" s="34"/>
    </row>
    <row r="5402" spans="10:44" x14ac:dyDescent="0.25">
      <c r="J5402" s="45"/>
      <c r="K5402" s="45"/>
      <c r="L5402" s="45"/>
      <c r="M5402" s="45"/>
      <c r="N5402" s="45"/>
      <c r="O5402" s="45"/>
      <c r="P5402" s="45"/>
      <c r="Q5402" s="45"/>
      <c r="R5402" s="45"/>
      <c r="AO5402" s="34"/>
      <c r="AP5402" s="34"/>
      <c r="AQ5402" s="34"/>
      <c r="AR5402" s="34"/>
    </row>
    <row r="5403" spans="10:44" x14ac:dyDescent="0.25">
      <c r="J5403" s="45"/>
      <c r="K5403" s="45"/>
      <c r="L5403" s="45"/>
      <c r="M5403" s="45"/>
      <c r="N5403" s="45"/>
      <c r="O5403" s="45"/>
      <c r="P5403" s="45"/>
      <c r="Q5403" s="45"/>
      <c r="R5403" s="45"/>
      <c r="AO5403" s="34"/>
      <c r="AP5403" s="34"/>
      <c r="AQ5403" s="34"/>
      <c r="AR5403" s="34"/>
    </row>
    <row r="5404" spans="10:44" x14ac:dyDescent="0.25">
      <c r="J5404" s="45"/>
      <c r="K5404" s="45"/>
      <c r="L5404" s="45"/>
      <c r="M5404" s="45"/>
      <c r="N5404" s="45"/>
      <c r="O5404" s="45"/>
      <c r="P5404" s="45"/>
      <c r="Q5404" s="45"/>
      <c r="R5404" s="45"/>
      <c r="AO5404" s="34"/>
      <c r="AP5404" s="34"/>
      <c r="AQ5404" s="34"/>
      <c r="AR5404" s="34"/>
    </row>
    <row r="5405" spans="10:44" x14ac:dyDescent="0.25">
      <c r="J5405" s="45"/>
      <c r="K5405" s="45"/>
      <c r="L5405" s="45"/>
      <c r="M5405" s="45"/>
      <c r="N5405" s="45"/>
      <c r="O5405" s="45"/>
      <c r="P5405" s="45"/>
      <c r="Q5405" s="45"/>
      <c r="R5405" s="45"/>
      <c r="AO5405" s="34"/>
      <c r="AP5405" s="34"/>
      <c r="AQ5405" s="34"/>
      <c r="AR5405" s="34"/>
    </row>
    <row r="5406" spans="10:44" x14ac:dyDescent="0.25">
      <c r="J5406" s="45"/>
      <c r="K5406" s="45"/>
      <c r="L5406" s="45"/>
      <c r="M5406" s="45"/>
      <c r="N5406" s="45"/>
      <c r="O5406" s="45"/>
      <c r="P5406" s="45"/>
      <c r="Q5406" s="45"/>
      <c r="R5406" s="45"/>
      <c r="AO5406" s="34"/>
      <c r="AP5406" s="34"/>
      <c r="AQ5406" s="34"/>
      <c r="AR5406" s="34"/>
    </row>
    <row r="5407" spans="10:44" x14ac:dyDescent="0.25">
      <c r="J5407" s="45"/>
      <c r="K5407" s="45"/>
      <c r="L5407" s="45"/>
      <c r="M5407" s="45"/>
      <c r="N5407" s="45"/>
      <c r="O5407" s="45"/>
      <c r="P5407" s="45"/>
      <c r="Q5407" s="45"/>
      <c r="R5407" s="45"/>
      <c r="AO5407" s="34"/>
      <c r="AP5407" s="34"/>
      <c r="AQ5407" s="34"/>
      <c r="AR5407" s="34"/>
    </row>
    <row r="5408" spans="10:44" x14ac:dyDescent="0.25">
      <c r="J5408" s="45"/>
      <c r="K5408" s="45"/>
      <c r="L5408" s="45"/>
      <c r="M5408" s="45"/>
      <c r="N5408" s="45"/>
      <c r="O5408" s="45"/>
      <c r="P5408" s="45"/>
      <c r="Q5408" s="45"/>
      <c r="R5408" s="45"/>
      <c r="AO5408" s="34"/>
      <c r="AP5408" s="34"/>
      <c r="AQ5408" s="34"/>
      <c r="AR5408" s="34"/>
    </row>
    <row r="5409" spans="10:44" x14ac:dyDescent="0.25">
      <c r="J5409" s="45"/>
      <c r="K5409" s="45"/>
      <c r="L5409" s="45"/>
      <c r="M5409" s="45"/>
      <c r="N5409" s="45"/>
      <c r="O5409" s="45"/>
      <c r="P5409" s="45"/>
      <c r="Q5409" s="45"/>
      <c r="R5409" s="45"/>
      <c r="AO5409" s="34"/>
      <c r="AP5409" s="34"/>
      <c r="AQ5409" s="34"/>
      <c r="AR5409" s="34"/>
    </row>
    <row r="5410" spans="10:44" x14ac:dyDescent="0.25">
      <c r="J5410" s="45"/>
      <c r="K5410" s="45"/>
      <c r="L5410" s="45"/>
      <c r="M5410" s="45"/>
      <c r="N5410" s="45"/>
      <c r="O5410" s="45"/>
      <c r="P5410" s="45"/>
      <c r="Q5410" s="45"/>
      <c r="R5410" s="45"/>
      <c r="AO5410" s="34"/>
      <c r="AP5410" s="34"/>
      <c r="AQ5410" s="34"/>
      <c r="AR5410" s="34"/>
    </row>
    <row r="5411" spans="10:44" x14ac:dyDescent="0.25">
      <c r="J5411" s="45"/>
      <c r="K5411" s="45"/>
      <c r="L5411" s="45"/>
      <c r="M5411" s="45"/>
      <c r="N5411" s="45"/>
      <c r="O5411" s="45"/>
      <c r="P5411" s="45"/>
      <c r="Q5411" s="45"/>
      <c r="R5411" s="45"/>
      <c r="AO5411" s="34"/>
      <c r="AP5411" s="34"/>
      <c r="AQ5411" s="34"/>
      <c r="AR5411" s="34"/>
    </row>
    <row r="5412" spans="10:44" x14ac:dyDescent="0.25">
      <c r="J5412" s="45"/>
      <c r="K5412" s="45"/>
      <c r="L5412" s="45"/>
      <c r="M5412" s="45"/>
      <c r="N5412" s="45"/>
      <c r="O5412" s="45"/>
      <c r="P5412" s="45"/>
      <c r="Q5412" s="45"/>
      <c r="R5412" s="45"/>
      <c r="AO5412" s="34"/>
      <c r="AP5412" s="34"/>
      <c r="AQ5412" s="34"/>
      <c r="AR5412" s="34"/>
    </row>
    <row r="5413" spans="10:44" x14ac:dyDescent="0.25">
      <c r="J5413" s="45"/>
      <c r="K5413" s="45"/>
      <c r="L5413" s="45"/>
      <c r="M5413" s="45"/>
      <c r="N5413" s="45"/>
      <c r="O5413" s="45"/>
      <c r="P5413" s="45"/>
      <c r="Q5413" s="45"/>
      <c r="R5413" s="45"/>
      <c r="AO5413" s="34"/>
      <c r="AP5413" s="34"/>
      <c r="AQ5413" s="34"/>
      <c r="AR5413" s="34"/>
    </row>
    <row r="5414" spans="10:44" x14ac:dyDescent="0.25">
      <c r="J5414" s="45"/>
      <c r="K5414" s="45"/>
      <c r="L5414" s="45"/>
      <c r="M5414" s="45"/>
      <c r="N5414" s="45"/>
      <c r="O5414" s="45"/>
      <c r="P5414" s="45"/>
      <c r="Q5414" s="45"/>
      <c r="R5414" s="45"/>
      <c r="AO5414" s="34"/>
      <c r="AP5414" s="34"/>
      <c r="AQ5414" s="34"/>
      <c r="AR5414" s="34"/>
    </row>
    <row r="5415" spans="10:44" x14ac:dyDescent="0.25">
      <c r="J5415" s="45"/>
      <c r="K5415" s="45"/>
      <c r="L5415" s="45"/>
      <c r="M5415" s="45"/>
      <c r="N5415" s="45"/>
      <c r="O5415" s="45"/>
      <c r="P5415" s="45"/>
      <c r="Q5415" s="45"/>
      <c r="R5415" s="45"/>
      <c r="AO5415" s="34"/>
      <c r="AP5415" s="34"/>
      <c r="AQ5415" s="34"/>
      <c r="AR5415" s="34"/>
    </row>
    <row r="5416" spans="10:44" x14ac:dyDescent="0.25">
      <c r="J5416" s="45"/>
      <c r="K5416" s="45"/>
      <c r="L5416" s="45"/>
      <c r="M5416" s="45"/>
      <c r="N5416" s="45"/>
      <c r="O5416" s="45"/>
      <c r="P5416" s="45"/>
      <c r="Q5416" s="45"/>
      <c r="R5416" s="45"/>
      <c r="AO5416" s="34"/>
      <c r="AP5416" s="34"/>
      <c r="AQ5416" s="34"/>
      <c r="AR5416" s="34"/>
    </row>
    <row r="5417" spans="10:44" x14ac:dyDescent="0.25">
      <c r="J5417" s="45"/>
      <c r="K5417" s="45"/>
      <c r="L5417" s="45"/>
      <c r="M5417" s="45"/>
      <c r="N5417" s="45"/>
      <c r="O5417" s="45"/>
      <c r="P5417" s="45"/>
      <c r="Q5417" s="45"/>
      <c r="R5417" s="45"/>
      <c r="AO5417" s="34"/>
      <c r="AP5417" s="34"/>
      <c r="AQ5417" s="34"/>
      <c r="AR5417" s="34"/>
    </row>
    <row r="5418" spans="10:44" x14ac:dyDescent="0.25">
      <c r="J5418" s="45"/>
      <c r="K5418" s="45"/>
      <c r="L5418" s="45"/>
      <c r="M5418" s="45"/>
      <c r="N5418" s="45"/>
      <c r="O5418" s="45"/>
      <c r="P5418" s="45"/>
      <c r="Q5418" s="45"/>
      <c r="R5418" s="45"/>
      <c r="AO5418" s="34"/>
      <c r="AP5418" s="34"/>
      <c r="AQ5418" s="34"/>
      <c r="AR5418" s="34"/>
    </row>
    <row r="5419" spans="10:44" x14ac:dyDescent="0.25">
      <c r="J5419" s="45"/>
      <c r="K5419" s="45"/>
      <c r="L5419" s="45"/>
      <c r="M5419" s="45"/>
      <c r="N5419" s="45"/>
      <c r="O5419" s="45"/>
      <c r="P5419" s="45"/>
      <c r="Q5419" s="45"/>
      <c r="R5419" s="45"/>
      <c r="AO5419" s="34"/>
      <c r="AP5419" s="34"/>
      <c r="AQ5419" s="34"/>
      <c r="AR5419" s="34"/>
    </row>
    <row r="5420" spans="10:44" x14ac:dyDescent="0.25">
      <c r="J5420" s="45"/>
      <c r="K5420" s="45"/>
      <c r="L5420" s="45"/>
      <c r="M5420" s="45"/>
      <c r="N5420" s="45"/>
      <c r="O5420" s="45"/>
      <c r="P5420" s="45"/>
      <c r="Q5420" s="45"/>
      <c r="R5420" s="45"/>
      <c r="AO5420" s="34"/>
      <c r="AP5420" s="34"/>
      <c r="AQ5420" s="34"/>
      <c r="AR5420" s="34"/>
    </row>
    <row r="5421" spans="10:44" x14ac:dyDescent="0.25">
      <c r="J5421" s="45"/>
      <c r="K5421" s="45"/>
      <c r="L5421" s="45"/>
      <c r="M5421" s="45"/>
      <c r="N5421" s="45"/>
      <c r="O5421" s="45"/>
      <c r="P5421" s="45"/>
      <c r="Q5421" s="45"/>
      <c r="R5421" s="45"/>
      <c r="AO5421" s="34"/>
      <c r="AP5421" s="34"/>
      <c r="AQ5421" s="34"/>
      <c r="AR5421" s="34"/>
    </row>
    <row r="5422" spans="10:44" x14ac:dyDescent="0.25">
      <c r="J5422" s="45"/>
      <c r="K5422" s="45"/>
      <c r="L5422" s="45"/>
      <c r="M5422" s="45"/>
      <c r="N5422" s="45"/>
      <c r="O5422" s="45"/>
      <c r="P5422" s="45"/>
      <c r="Q5422" s="45"/>
      <c r="R5422" s="45"/>
      <c r="AO5422" s="34"/>
      <c r="AP5422" s="34"/>
      <c r="AQ5422" s="34"/>
      <c r="AR5422" s="34"/>
    </row>
    <row r="5423" spans="10:44" x14ac:dyDescent="0.25">
      <c r="J5423" s="45"/>
      <c r="K5423" s="45"/>
      <c r="L5423" s="45"/>
      <c r="M5423" s="45"/>
      <c r="N5423" s="45"/>
      <c r="O5423" s="45"/>
      <c r="P5423" s="45"/>
      <c r="Q5423" s="45"/>
      <c r="R5423" s="45"/>
      <c r="AO5423" s="34"/>
      <c r="AP5423" s="34"/>
      <c r="AQ5423" s="34"/>
      <c r="AR5423" s="34"/>
    </row>
    <row r="5424" spans="10:44" x14ac:dyDescent="0.25">
      <c r="J5424" s="45"/>
      <c r="K5424" s="45"/>
      <c r="L5424" s="45"/>
      <c r="M5424" s="45"/>
      <c r="N5424" s="45"/>
      <c r="O5424" s="45"/>
      <c r="P5424" s="45"/>
      <c r="Q5424" s="45"/>
      <c r="R5424" s="45"/>
      <c r="AO5424" s="34"/>
      <c r="AP5424" s="34"/>
      <c r="AQ5424" s="34"/>
      <c r="AR5424" s="34"/>
    </row>
    <row r="5425" spans="10:44" x14ac:dyDescent="0.25">
      <c r="J5425" s="45"/>
      <c r="K5425" s="45"/>
      <c r="L5425" s="45"/>
      <c r="M5425" s="45"/>
      <c r="N5425" s="45"/>
      <c r="O5425" s="45"/>
      <c r="P5425" s="45"/>
      <c r="Q5425" s="45"/>
      <c r="R5425" s="45"/>
      <c r="AO5425" s="34"/>
      <c r="AP5425" s="34"/>
      <c r="AQ5425" s="34"/>
      <c r="AR5425" s="34"/>
    </row>
    <row r="5426" spans="10:44" x14ac:dyDescent="0.25">
      <c r="J5426" s="45"/>
      <c r="K5426" s="45"/>
      <c r="L5426" s="45"/>
      <c r="M5426" s="45"/>
      <c r="N5426" s="45"/>
      <c r="O5426" s="45"/>
      <c r="P5426" s="45"/>
      <c r="Q5426" s="45"/>
      <c r="R5426" s="45"/>
      <c r="AO5426" s="34"/>
      <c r="AP5426" s="34"/>
      <c r="AQ5426" s="34"/>
      <c r="AR5426" s="34"/>
    </row>
    <row r="5427" spans="10:44" x14ac:dyDescent="0.25">
      <c r="J5427" s="45"/>
      <c r="K5427" s="45"/>
      <c r="L5427" s="45"/>
      <c r="M5427" s="45"/>
      <c r="N5427" s="45"/>
      <c r="O5427" s="45"/>
      <c r="P5427" s="45"/>
      <c r="Q5427" s="45"/>
      <c r="R5427" s="45"/>
      <c r="AO5427" s="34"/>
      <c r="AP5427" s="34"/>
      <c r="AQ5427" s="34"/>
      <c r="AR5427" s="34"/>
    </row>
    <row r="5428" spans="10:44" x14ac:dyDescent="0.25">
      <c r="J5428" s="45"/>
      <c r="K5428" s="45"/>
      <c r="L5428" s="45"/>
      <c r="M5428" s="45"/>
      <c r="N5428" s="45"/>
      <c r="O5428" s="45"/>
      <c r="P5428" s="45"/>
      <c r="Q5428" s="45"/>
      <c r="R5428" s="45"/>
      <c r="AO5428" s="34"/>
      <c r="AP5428" s="34"/>
      <c r="AQ5428" s="34"/>
      <c r="AR5428" s="34"/>
    </row>
    <row r="5429" spans="10:44" x14ac:dyDescent="0.25">
      <c r="J5429" s="45"/>
      <c r="K5429" s="45"/>
      <c r="L5429" s="45"/>
      <c r="M5429" s="45"/>
      <c r="N5429" s="45"/>
      <c r="O5429" s="45"/>
      <c r="P5429" s="45"/>
      <c r="Q5429" s="45"/>
      <c r="R5429" s="45"/>
      <c r="AO5429" s="34"/>
      <c r="AP5429" s="34"/>
      <c r="AQ5429" s="34"/>
      <c r="AR5429" s="34"/>
    </row>
    <row r="5430" spans="10:44" x14ac:dyDescent="0.25">
      <c r="J5430" s="45"/>
      <c r="K5430" s="45"/>
      <c r="L5430" s="45"/>
      <c r="M5430" s="45"/>
      <c r="N5430" s="45"/>
      <c r="O5430" s="45"/>
      <c r="P5430" s="45"/>
      <c r="Q5430" s="45"/>
      <c r="R5430" s="45"/>
      <c r="AO5430" s="34"/>
      <c r="AP5430" s="34"/>
      <c r="AQ5430" s="34"/>
      <c r="AR5430" s="34"/>
    </row>
    <row r="5431" spans="10:44" x14ac:dyDescent="0.25">
      <c r="J5431" s="45"/>
      <c r="K5431" s="45"/>
      <c r="L5431" s="45"/>
      <c r="M5431" s="45"/>
      <c r="N5431" s="45"/>
      <c r="O5431" s="45"/>
      <c r="P5431" s="45"/>
      <c r="Q5431" s="45"/>
      <c r="R5431" s="45"/>
      <c r="AO5431" s="34"/>
      <c r="AP5431" s="34"/>
      <c r="AQ5431" s="34"/>
      <c r="AR5431" s="34"/>
    </row>
    <row r="5432" spans="10:44" x14ac:dyDescent="0.25">
      <c r="J5432" s="45"/>
      <c r="K5432" s="45"/>
      <c r="L5432" s="45"/>
      <c r="M5432" s="45"/>
      <c r="N5432" s="45"/>
      <c r="O5432" s="45"/>
      <c r="P5432" s="45"/>
      <c r="Q5432" s="45"/>
      <c r="R5432" s="45"/>
      <c r="AO5432" s="34"/>
      <c r="AP5432" s="34"/>
      <c r="AQ5432" s="34"/>
      <c r="AR5432" s="34"/>
    </row>
    <row r="5433" spans="10:44" x14ac:dyDescent="0.25">
      <c r="J5433" s="45"/>
      <c r="K5433" s="45"/>
      <c r="L5433" s="45"/>
      <c r="M5433" s="45"/>
      <c r="N5433" s="45"/>
      <c r="O5433" s="45"/>
      <c r="P5433" s="45"/>
      <c r="Q5433" s="45"/>
      <c r="R5433" s="45"/>
      <c r="AO5433" s="34"/>
      <c r="AP5433" s="34"/>
      <c r="AQ5433" s="34"/>
      <c r="AR5433" s="34"/>
    </row>
    <row r="5434" spans="10:44" x14ac:dyDescent="0.25">
      <c r="J5434" s="45"/>
      <c r="K5434" s="45"/>
      <c r="L5434" s="45"/>
      <c r="M5434" s="45"/>
      <c r="N5434" s="45"/>
      <c r="O5434" s="45"/>
      <c r="P5434" s="45"/>
      <c r="Q5434" s="45"/>
      <c r="R5434" s="45"/>
      <c r="AO5434" s="34"/>
      <c r="AP5434" s="34"/>
      <c r="AQ5434" s="34"/>
      <c r="AR5434" s="34"/>
    </row>
    <row r="5435" spans="10:44" x14ac:dyDescent="0.25">
      <c r="J5435" s="45"/>
      <c r="K5435" s="45"/>
      <c r="L5435" s="45"/>
      <c r="M5435" s="45"/>
      <c r="N5435" s="45"/>
      <c r="O5435" s="45"/>
      <c r="P5435" s="45"/>
      <c r="Q5435" s="45"/>
      <c r="R5435" s="45"/>
      <c r="AO5435" s="34"/>
      <c r="AP5435" s="34"/>
      <c r="AQ5435" s="34"/>
      <c r="AR5435" s="34"/>
    </row>
    <row r="5436" spans="10:44" x14ac:dyDescent="0.25">
      <c r="J5436" s="45"/>
      <c r="K5436" s="45"/>
      <c r="L5436" s="45"/>
      <c r="M5436" s="45"/>
      <c r="N5436" s="45"/>
      <c r="O5436" s="45"/>
      <c r="P5436" s="45"/>
      <c r="Q5436" s="45"/>
      <c r="R5436" s="45"/>
      <c r="AO5436" s="34"/>
      <c r="AP5436" s="34"/>
      <c r="AQ5436" s="34"/>
      <c r="AR5436" s="34"/>
    </row>
    <row r="5437" spans="10:44" x14ac:dyDescent="0.25">
      <c r="J5437" s="45"/>
      <c r="K5437" s="45"/>
      <c r="L5437" s="45"/>
      <c r="M5437" s="45"/>
      <c r="N5437" s="45"/>
      <c r="O5437" s="45"/>
      <c r="P5437" s="45"/>
      <c r="Q5437" s="45"/>
      <c r="R5437" s="45"/>
      <c r="AO5437" s="34"/>
      <c r="AP5437" s="34"/>
      <c r="AQ5437" s="34"/>
      <c r="AR5437" s="34"/>
    </row>
    <row r="5438" spans="10:44" x14ac:dyDescent="0.25">
      <c r="J5438" s="45"/>
      <c r="K5438" s="45"/>
      <c r="L5438" s="45"/>
      <c r="M5438" s="45"/>
      <c r="N5438" s="45"/>
      <c r="O5438" s="45"/>
      <c r="P5438" s="45"/>
      <c r="Q5438" s="45"/>
      <c r="R5438" s="45"/>
      <c r="AO5438" s="34"/>
      <c r="AP5438" s="34"/>
      <c r="AQ5438" s="34"/>
      <c r="AR5438" s="34"/>
    </row>
    <row r="5439" spans="10:44" x14ac:dyDescent="0.25">
      <c r="J5439" s="45"/>
      <c r="K5439" s="45"/>
      <c r="L5439" s="45"/>
      <c r="M5439" s="45"/>
      <c r="N5439" s="45"/>
      <c r="O5439" s="45"/>
      <c r="P5439" s="45"/>
      <c r="Q5439" s="45"/>
      <c r="R5439" s="45"/>
      <c r="AO5439" s="34"/>
      <c r="AP5439" s="34"/>
      <c r="AQ5439" s="34"/>
      <c r="AR5439" s="34"/>
    </row>
    <row r="5440" spans="10:44" x14ac:dyDescent="0.25">
      <c r="J5440" s="45"/>
      <c r="K5440" s="45"/>
      <c r="L5440" s="45"/>
      <c r="M5440" s="45"/>
      <c r="N5440" s="45"/>
      <c r="O5440" s="45"/>
      <c r="P5440" s="45"/>
      <c r="Q5440" s="45"/>
      <c r="R5440" s="45"/>
      <c r="AO5440" s="34"/>
      <c r="AP5440" s="34"/>
      <c r="AQ5440" s="34"/>
      <c r="AR5440" s="34"/>
    </row>
    <row r="5441" spans="10:44" x14ac:dyDescent="0.25">
      <c r="J5441" s="45"/>
      <c r="K5441" s="45"/>
      <c r="L5441" s="45"/>
      <c r="M5441" s="45"/>
      <c r="N5441" s="45"/>
      <c r="O5441" s="45"/>
      <c r="P5441" s="45"/>
      <c r="Q5441" s="45"/>
      <c r="R5441" s="45"/>
      <c r="AO5441" s="34"/>
      <c r="AP5441" s="34"/>
      <c r="AQ5441" s="34"/>
      <c r="AR5441" s="34"/>
    </row>
    <row r="5442" spans="10:44" x14ac:dyDescent="0.25">
      <c r="J5442" s="45"/>
      <c r="K5442" s="45"/>
      <c r="L5442" s="45"/>
      <c r="M5442" s="45"/>
      <c r="N5442" s="45"/>
      <c r="O5442" s="45"/>
      <c r="P5442" s="45"/>
      <c r="Q5442" s="45"/>
      <c r="R5442" s="45"/>
      <c r="AO5442" s="34"/>
      <c r="AP5442" s="34"/>
      <c r="AQ5442" s="34"/>
      <c r="AR5442" s="34"/>
    </row>
    <row r="5443" spans="10:44" x14ac:dyDescent="0.25">
      <c r="J5443" s="45"/>
      <c r="K5443" s="45"/>
      <c r="L5443" s="45"/>
      <c r="M5443" s="45"/>
      <c r="N5443" s="45"/>
      <c r="O5443" s="45"/>
      <c r="P5443" s="45"/>
      <c r="Q5443" s="45"/>
      <c r="R5443" s="45"/>
      <c r="AO5443" s="34"/>
      <c r="AP5443" s="34"/>
      <c r="AQ5443" s="34"/>
      <c r="AR5443" s="34"/>
    </row>
    <row r="5444" spans="10:44" x14ac:dyDescent="0.25">
      <c r="J5444" s="45"/>
      <c r="K5444" s="45"/>
      <c r="L5444" s="45"/>
      <c r="M5444" s="45"/>
      <c r="N5444" s="45"/>
      <c r="O5444" s="45"/>
      <c r="P5444" s="45"/>
      <c r="Q5444" s="45"/>
      <c r="R5444" s="45"/>
      <c r="AO5444" s="34"/>
      <c r="AP5444" s="34"/>
      <c r="AQ5444" s="34"/>
      <c r="AR5444" s="34"/>
    </row>
    <row r="5445" spans="10:44" x14ac:dyDescent="0.25">
      <c r="J5445" s="45"/>
      <c r="K5445" s="45"/>
      <c r="L5445" s="45"/>
      <c r="M5445" s="45"/>
      <c r="N5445" s="45"/>
      <c r="O5445" s="45"/>
      <c r="P5445" s="45"/>
      <c r="Q5445" s="45"/>
      <c r="R5445" s="45"/>
      <c r="AO5445" s="34"/>
      <c r="AP5445" s="34"/>
      <c r="AQ5445" s="34"/>
      <c r="AR5445" s="34"/>
    </row>
    <row r="5446" spans="10:44" x14ac:dyDescent="0.25">
      <c r="J5446" s="45"/>
      <c r="K5446" s="45"/>
      <c r="L5446" s="45"/>
      <c r="M5446" s="45"/>
      <c r="N5446" s="45"/>
      <c r="O5446" s="45"/>
      <c r="P5446" s="45"/>
      <c r="Q5446" s="45"/>
      <c r="R5446" s="45"/>
      <c r="AO5446" s="34"/>
      <c r="AP5446" s="34"/>
      <c r="AQ5446" s="34"/>
      <c r="AR5446" s="34"/>
    </row>
    <row r="5447" spans="10:44" x14ac:dyDescent="0.25">
      <c r="J5447" s="45"/>
      <c r="K5447" s="45"/>
      <c r="L5447" s="45"/>
      <c r="M5447" s="45"/>
      <c r="N5447" s="45"/>
      <c r="O5447" s="45"/>
      <c r="P5447" s="45"/>
      <c r="Q5447" s="45"/>
      <c r="R5447" s="45"/>
      <c r="AO5447" s="34"/>
      <c r="AP5447" s="34"/>
      <c r="AQ5447" s="34"/>
      <c r="AR5447" s="34"/>
    </row>
    <row r="5448" spans="10:44" x14ac:dyDescent="0.25">
      <c r="J5448" s="45"/>
      <c r="K5448" s="45"/>
      <c r="L5448" s="45"/>
      <c r="M5448" s="45"/>
      <c r="N5448" s="45"/>
      <c r="O5448" s="45"/>
      <c r="P5448" s="45"/>
      <c r="Q5448" s="45"/>
      <c r="R5448" s="45"/>
      <c r="AO5448" s="34"/>
      <c r="AP5448" s="34"/>
      <c r="AQ5448" s="34"/>
      <c r="AR5448" s="34"/>
    </row>
    <row r="5449" spans="10:44" x14ac:dyDescent="0.25">
      <c r="J5449" s="45"/>
      <c r="K5449" s="45"/>
      <c r="L5449" s="45"/>
      <c r="M5449" s="45"/>
      <c r="N5449" s="45"/>
      <c r="O5449" s="45"/>
      <c r="P5449" s="45"/>
      <c r="Q5449" s="45"/>
      <c r="R5449" s="45"/>
      <c r="AO5449" s="34"/>
      <c r="AP5449" s="34"/>
      <c r="AQ5449" s="34"/>
      <c r="AR5449" s="34"/>
    </row>
    <row r="5450" spans="10:44" x14ac:dyDescent="0.25">
      <c r="J5450" s="45"/>
      <c r="K5450" s="45"/>
      <c r="L5450" s="45"/>
      <c r="M5450" s="45"/>
      <c r="N5450" s="45"/>
      <c r="O5450" s="45"/>
      <c r="P5450" s="45"/>
      <c r="Q5450" s="45"/>
      <c r="R5450" s="45"/>
      <c r="AO5450" s="34"/>
      <c r="AP5450" s="34"/>
      <c r="AQ5450" s="34"/>
      <c r="AR5450" s="34"/>
    </row>
    <row r="5451" spans="10:44" x14ac:dyDescent="0.25">
      <c r="J5451" s="45"/>
      <c r="K5451" s="45"/>
      <c r="L5451" s="45"/>
      <c r="M5451" s="45"/>
      <c r="N5451" s="45"/>
      <c r="O5451" s="45"/>
      <c r="P5451" s="45"/>
      <c r="Q5451" s="45"/>
      <c r="R5451" s="45"/>
      <c r="AO5451" s="34"/>
      <c r="AP5451" s="34"/>
      <c r="AQ5451" s="34"/>
      <c r="AR5451" s="34"/>
    </row>
    <row r="5452" spans="10:44" x14ac:dyDescent="0.25">
      <c r="J5452" s="45"/>
      <c r="K5452" s="45"/>
      <c r="L5452" s="45"/>
      <c r="M5452" s="45"/>
      <c r="N5452" s="45"/>
      <c r="O5452" s="45"/>
      <c r="P5452" s="45"/>
      <c r="Q5452" s="45"/>
      <c r="R5452" s="45"/>
      <c r="AO5452" s="34"/>
      <c r="AP5452" s="34"/>
      <c r="AQ5452" s="34"/>
      <c r="AR5452" s="34"/>
    </row>
    <row r="5453" spans="10:44" x14ac:dyDescent="0.25">
      <c r="J5453" s="45"/>
      <c r="K5453" s="45"/>
      <c r="L5453" s="45"/>
      <c r="M5453" s="45"/>
      <c r="N5453" s="45"/>
      <c r="O5453" s="45"/>
      <c r="P5453" s="45"/>
      <c r="Q5453" s="45"/>
      <c r="R5453" s="45"/>
      <c r="AO5453" s="34"/>
      <c r="AP5453" s="34"/>
      <c r="AQ5453" s="34"/>
      <c r="AR5453" s="34"/>
    </row>
    <row r="5454" spans="10:44" x14ac:dyDescent="0.25">
      <c r="J5454" s="45"/>
      <c r="K5454" s="45"/>
      <c r="L5454" s="45"/>
      <c r="M5454" s="45"/>
      <c r="N5454" s="45"/>
      <c r="O5454" s="45"/>
      <c r="P5454" s="45"/>
      <c r="Q5454" s="45"/>
      <c r="R5454" s="45"/>
      <c r="AO5454" s="34"/>
      <c r="AP5454" s="34"/>
      <c r="AQ5454" s="34"/>
      <c r="AR5454" s="34"/>
    </row>
    <row r="5455" spans="10:44" x14ac:dyDescent="0.25">
      <c r="J5455" s="45"/>
      <c r="K5455" s="45"/>
      <c r="L5455" s="45"/>
      <c r="M5455" s="45"/>
      <c r="N5455" s="45"/>
      <c r="O5455" s="45"/>
      <c r="P5455" s="45"/>
      <c r="Q5455" s="45"/>
      <c r="R5455" s="45"/>
      <c r="AO5455" s="34"/>
      <c r="AP5455" s="34"/>
      <c r="AQ5455" s="34"/>
      <c r="AR5455" s="34"/>
    </row>
    <row r="5456" spans="10:44" x14ac:dyDescent="0.25">
      <c r="J5456" s="45"/>
      <c r="K5456" s="45"/>
      <c r="L5456" s="45"/>
      <c r="M5456" s="45"/>
      <c r="N5456" s="45"/>
      <c r="O5456" s="45"/>
      <c r="P5456" s="45"/>
      <c r="Q5456" s="45"/>
      <c r="R5456" s="45"/>
      <c r="AO5456" s="34"/>
      <c r="AP5456" s="34"/>
      <c r="AQ5456" s="34"/>
      <c r="AR5456" s="34"/>
    </row>
    <row r="5457" spans="10:44" x14ac:dyDescent="0.25">
      <c r="J5457" s="45"/>
      <c r="K5457" s="45"/>
      <c r="L5457" s="45"/>
      <c r="M5457" s="45"/>
      <c r="N5457" s="45"/>
      <c r="O5457" s="45"/>
      <c r="P5457" s="45"/>
      <c r="Q5457" s="45"/>
      <c r="R5457" s="45"/>
      <c r="AO5457" s="34"/>
      <c r="AP5457" s="34"/>
      <c r="AQ5457" s="34"/>
      <c r="AR5457" s="34"/>
    </row>
    <row r="5458" spans="10:44" x14ac:dyDescent="0.25">
      <c r="J5458" s="45"/>
      <c r="K5458" s="45"/>
      <c r="L5458" s="45"/>
      <c r="M5458" s="45"/>
      <c r="N5458" s="45"/>
      <c r="O5458" s="45"/>
      <c r="P5458" s="45"/>
      <c r="Q5458" s="45"/>
      <c r="R5458" s="45"/>
      <c r="AO5458" s="34"/>
      <c r="AP5458" s="34"/>
      <c r="AQ5458" s="34"/>
      <c r="AR5458" s="34"/>
    </row>
    <row r="5459" spans="10:44" x14ac:dyDescent="0.25">
      <c r="J5459" s="45"/>
      <c r="K5459" s="45"/>
      <c r="L5459" s="45"/>
      <c r="M5459" s="45"/>
      <c r="N5459" s="45"/>
      <c r="O5459" s="45"/>
      <c r="P5459" s="45"/>
      <c r="Q5459" s="45"/>
      <c r="R5459" s="45"/>
      <c r="AO5459" s="34"/>
      <c r="AP5459" s="34"/>
      <c r="AQ5459" s="34"/>
      <c r="AR5459" s="34"/>
    </row>
    <row r="5460" spans="10:44" x14ac:dyDescent="0.25">
      <c r="J5460" s="45"/>
      <c r="K5460" s="45"/>
      <c r="L5460" s="45"/>
      <c r="M5460" s="45"/>
      <c r="N5460" s="45"/>
      <c r="O5460" s="45"/>
      <c r="P5460" s="45"/>
      <c r="Q5460" s="45"/>
      <c r="R5460" s="45"/>
      <c r="AO5460" s="34"/>
      <c r="AP5460" s="34"/>
      <c r="AQ5460" s="34"/>
      <c r="AR5460" s="34"/>
    </row>
    <row r="5461" spans="10:44" x14ac:dyDescent="0.25">
      <c r="J5461" s="45"/>
      <c r="K5461" s="45"/>
      <c r="L5461" s="45"/>
      <c r="M5461" s="45"/>
      <c r="N5461" s="45"/>
      <c r="O5461" s="45"/>
      <c r="P5461" s="45"/>
      <c r="Q5461" s="45"/>
      <c r="R5461" s="45"/>
      <c r="AO5461" s="34"/>
      <c r="AP5461" s="34"/>
      <c r="AQ5461" s="34"/>
      <c r="AR5461" s="34"/>
    </row>
    <row r="5462" spans="10:44" x14ac:dyDescent="0.25">
      <c r="J5462" s="45"/>
      <c r="K5462" s="45"/>
      <c r="L5462" s="45"/>
      <c r="M5462" s="45"/>
      <c r="N5462" s="45"/>
      <c r="O5462" s="45"/>
      <c r="P5462" s="45"/>
      <c r="Q5462" s="45"/>
      <c r="R5462" s="45"/>
      <c r="AO5462" s="34"/>
      <c r="AP5462" s="34"/>
      <c r="AQ5462" s="34"/>
      <c r="AR5462" s="34"/>
    </row>
    <row r="5463" spans="10:44" x14ac:dyDescent="0.25">
      <c r="J5463" s="45"/>
      <c r="K5463" s="45"/>
      <c r="L5463" s="45"/>
      <c r="M5463" s="45"/>
      <c r="N5463" s="45"/>
      <c r="O5463" s="45"/>
      <c r="P5463" s="45"/>
      <c r="Q5463" s="45"/>
      <c r="R5463" s="45"/>
      <c r="AO5463" s="34"/>
      <c r="AP5463" s="34"/>
      <c r="AQ5463" s="34"/>
      <c r="AR5463" s="34"/>
    </row>
    <row r="5464" spans="10:44" x14ac:dyDescent="0.25">
      <c r="J5464" s="45"/>
      <c r="K5464" s="45"/>
      <c r="L5464" s="45"/>
      <c r="M5464" s="45"/>
      <c r="N5464" s="45"/>
      <c r="O5464" s="45"/>
      <c r="P5464" s="45"/>
      <c r="Q5464" s="45"/>
      <c r="R5464" s="45"/>
      <c r="AO5464" s="34"/>
      <c r="AP5464" s="34"/>
      <c r="AQ5464" s="34"/>
      <c r="AR5464" s="34"/>
    </row>
    <row r="5465" spans="10:44" x14ac:dyDescent="0.25">
      <c r="J5465" s="45"/>
      <c r="K5465" s="45"/>
      <c r="L5465" s="45"/>
      <c r="M5465" s="45"/>
      <c r="N5465" s="45"/>
      <c r="O5465" s="45"/>
      <c r="P5465" s="45"/>
      <c r="Q5465" s="45"/>
      <c r="R5465" s="45"/>
      <c r="AO5465" s="34"/>
      <c r="AP5465" s="34"/>
      <c r="AQ5465" s="34"/>
      <c r="AR5465" s="34"/>
    </row>
    <row r="5466" spans="10:44" x14ac:dyDescent="0.25">
      <c r="J5466" s="45"/>
      <c r="K5466" s="45"/>
      <c r="L5466" s="45"/>
      <c r="M5466" s="45"/>
      <c r="N5466" s="45"/>
      <c r="O5466" s="45"/>
      <c r="P5466" s="45"/>
      <c r="Q5466" s="45"/>
      <c r="R5466" s="45"/>
      <c r="AO5466" s="34"/>
      <c r="AP5466" s="34"/>
      <c r="AQ5466" s="34"/>
      <c r="AR5466" s="34"/>
    </row>
    <row r="5467" spans="10:44" x14ac:dyDescent="0.25">
      <c r="J5467" s="45"/>
      <c r="K5467" s="45"/>
      <c r="L5467" s="45"/>
      <c r="M5467" s="45"/>
      <c r="N5467" s="45"/>
      <c r="O5467" s="45"/>
      <c r="P5467" s="45"/>
      <c r="Q5467" s="45"/>
      <c r="R5467" s="45"/>
      <c r="AO5467" s="34"/>
      <c r="AP5467" s="34"/>
      <c r="AQ5467" s="34"/>
      <c r="AR5467" s="34"/>
    </row>
    <row r="5468" spans="10:44" x14ac:dyDescent="0.25">
      <c r="J5468" s="45"/>
      <c r="K5468" s="45"/>
      <c r="L5468" s="45"/>
      <c r="M5468" s="45"/>
      <c r="N5468" s="45"/>
      <c r="O5468" s="45"/>
      <c r="P5468" s="45"/>
      <c r="Q5468" s="45"/>
      <c r="R5468" s="45"/>
      <c r="AO5468" s="34"/>
      <c r="AP5468" s="34"/>
      <c r="AQ5468" s="34"/>
      <c r="AR5468" s="34"/>
    </row>
    <row r="5469" spans="10:44" x14ac:dyDescent="0.25">
      <c r="J5469" s="45"/>
      <c r="K5469" s="45"/>
      <c r="L5469" s="45"/>
      <c r="M5469" s="45"/>
      <c r="N5469" s="45"/>
      <c r="O5469" s="45"/>
      <c r="P5469" s="45"/>
      <c r="Q5469" s="45"/>
      <c r="R5469" s="45"/>
      <c r="AO5469" s="34"/>
      <c r="AP5469" s="34"/>
      <c r="AQ5469" s="34"/>
      <c r="AR5469" s="34"/>
    </row>
    <row r="5470" spans="10:44" x14ac:dyDescent="0.25">
      <c r="J5470" s="45"/>
      <c r="K5470" s="45"/>
      <c r="L5470" s="45"/>
      <c r="M5470" s="45"/>
      <c r="N5470" s="45"/>
      <c r="O5470" s="45"/>
      <c r="P5470" s="45"/>
      <c r="Q5470" s="45"/>
      <c r="R5470" s="45"/>
      <c r="AO5470" s="34"/>
      <c r="AP5470" s="34"/>
      <c r="AQ5470" s="34"/>
      <c r="AR5470" s="34"/>
    </row>
    <row r="5471" spans="10:44" x14ac:dyDescent="0.25">
      <c r="J5471" s="45"/>
      <c r="K5471" s="45"/>
      <c r="L5471" s="45"/>
      <c r="M5471" s="45"/>
      <c r="N5471" s="45"/>
      <c r="O5471" s="45"/>
      <c r="P5471" s="45"/>
      <c r="Q5471" s="45"/>
      <c r="R5471" s="45"/>
      <c r="AO5471" s="34"/>
      <c r="AP5471" s="34"/>
      <c r="AQ5471" s="34"/>
      <c r="AR5471" s="34"/>
    </row>
    <row r="5472" spans="10:44" x14ac:dyDescent="0.25">
      <c r="J5472" s="45"/>
      <c r="K5472" s="45"/>
      <c r="L5472" s="45"/>
      <c r="M5472" s="45"/>
      <c r="N5472" s="45"/>
      <c r="O5472" s="45"/>
      <c r="P5472" s="45"/>
      <c r="Q5472" s="45"/>
      <c r="R5472" s="45"/>
      <c r="AO5472" s="34"/>
      <c r="AP5472" s="34"/>
      <c r="AQ5472" s="34"/>
      <c r="AR5472" s="34"/>
    </row>
    <row r="5473" spans="10:44" x14ac:dyDescent="0.25">
      <c r="J5473" s="45"/>
      <c r="K5473" s="45"/>
      <c r="L5473" s="45"/>
      <c r="M5473" s="45"/>
      <c r="N5473" s="45"/>
      <c r="O5473" s="45"/>
      <c r="P5473" s="45"/>
      <c r="Q5473" s="45"/>
      <c r="R5473" s="45"/>
      <c r="AO5473" s="34"/>
      <c r="AP5473" s="34"/>
      <c r="AQ5473" s="34"/>
      <c r="AR5473" s="34"/>
    </row>
    <row r="5474" spans="10:44" x14ac:dyDescent="0.25">
      <c r="J5474" s="45"/>
      <c r="K5474" s="45"/>
      <c r="L5474" s="45"/>
      <c r="M5474" s="45"/>
      <c r="N5474" s="45"/>
      <c r="O5474" s="45"/>
      <c r="P5474" s="45"/>
      <c r="Q5474" s="45"/>
      <c r="R5474" s="45"/>
      <c r="AO5474" s="34"/>
      <c r="AP5474" s="34"/>
      <c r="AQ5474" s="34"/>
      <c r="AR5474" s="34"/>
    </row>
    <row r="5475" spans="10:44" x14ac:dyDescent="0.25">
      <c r="J5475" s="45"/>
      <c r="K5475" s="45"/>
      <c r="L5475" s="45"/>
      <c r="M5475" s="45"/>
      <c r="N5475" s="45"/>
      <c r="O5475" s="45"/>
      <c r="P5475" s="45"/>
      <c r="Q5475" s="45"/>
      <c r="R5475" s="45"/>
      <c r="AO5475" s="34"/>
      <c r="AP5475" s="34"/>
      <c r="AQ5475" s="34"/>
      <c r="AR5475" s="34"/>
    </row>
    <row r="5476" spans="10:44" x14ac:dyDescent="0.25">
      <c r="J5476" s="45"/>
      <c r="K5476" s="45"/>
      <c r="L5476" s="45"/>
      <c r="M5476" s="45"/>
      <c r="N5476" s="45"/>
      <c r="O5476" s="45"/>
      <c r="P5476" s="45"/>
      <c r="Q5476" s="45"/>
      <c r="R5476" s="45"/>
      <c r="AO5476" s="34"/>
      <c r="AP5476" s="34"/>
      <c r="AQ5476" s="34"/>
      <c r="AR5476" s="34"/>
    </row>
    <row r="5477" spans="10:44" x14ac:dyDescent="0.25">
      <c r="J5477" s="45"/>
      <c r="K5477" s="45"/>
      <c r="L5477" s="45"/>
      <c r="M5477" s="45"/>
      <c r="N5477" s="45"/>
      <c r="O5477" s="45"/>
      <c r="P5477" s="45"/>
      <c r="Q5477" s="45"/>
      <c r="R5477" s="45"/>
      <c r="AO5477" s="34"/>
      <c r="AP5477" s="34"/>
      <c r="AQ5477" s="34"/>
      <c r="AR5477" s="34"/>
    </row>
    <row r="5478" spans="10:44" x14ac:dyDescent="0.25">
      <c r="J5478" s="45"/>
      <c r="K5478" s="45"/>
      <c r="L5478" s="45"/>
      <c r="M5478" s="45"/>
      <c r="N5478" s="45"/>
      <c r="O5478" s="45"/>
      <c r="P5478" s="45"/>
      <c r="Q5478" s="45"/>
      <c r="R5478" s="45"/>
      <c r="AO5478" s="34"/>
      <c r="AP5478" s="34"/>
      <c r="AQ5478" s="34"/>
      <c r="AR5478" s="34"/>
    </row>
    <row r="5479" spans="10:44" x14ac:dyDescent="0.25">
      <c r="J5479" s="45"/>
      <c r="K5479" s="45"/>
      <c r="L5479" s="45"/>
      <c r="M5479" s="45"/>
      <c r="N5479" s="45"/>
      <c r="O5479" s="45"/>
      <c r="P5479" s="45"/>
      <c r="Q5479" s="45"/>
      <c r="R5479" s="45"/>
      <c r="AO5479" s="34"/>
      <c r="AP5479" s="34"/>
      <c r="AQ5479" s="34"/>
      <c r="AR5479" s="34"/>
    </row>
    <row r="5480" spans="10:44" x14ac:dyDescent="0.25">
      <c r="J5480" s="45"/>
      <c r="K5480" s="45"/>
      <c r="L5480" s="45"/>
      <c r="M5480" s="45"/>
      <c r="N5480" s="45"/>
      <c r="O5480" s="45"/>
      <c r="P5480" s="45"/>
      <c r="Q5480" s="45"/>
      <c r="R5480" s="45"/>
      <c r="AO5480" s="34"/>
      <c r="AP5480" s="34"/>
      <c r="AQ5480" s="34"/>
      <c r="AR5480" s="34"/>
    </row>
    <row r="5481" spans="10:44" x14ac:dyDescent="0.25">
      <c r="J5481" s="45"/>
      <c r="K5481" s="45"/>
      <c r="L5481" s="45"/>
      <c r="M5481" s="45"/>
      <c r="N5481" s="45"/>
      <c r="O5481" s="45"/>
      <c r="P5481" s="45"/>
      <c r="Q5481" s="45"/>
      <c r="R5481" s="45"/>
      <c r="AO5481" s="34"/>
      <c r="AP5481" s="34"/>
      <c r="AQ5481" s="34"/>
      <c r="AR5481" s="34"/>
    </row>
    <row r="5482" spans="10:44" x14ac:dyDescent="0.25">
      <c r="J5482" s="45"/>
      <c r="K5482" s="45"/>
      <c r="L5482" s="45"/>
      <c r="M5482" s="45"/>
      <c r="N5482" s="45"/>
      <c r="O5482" s="45"/>
      <c r="P5482" s="45"/>
      <c r="Q5482" s="45"/>
      <c r="R5482" s="45"/>
      <c r="AO5482" s="34"/>
      <c r="AP5482" s="34"/>
      <c r="AQ5482" s="34"/>
      <c r="AR5482" s="34"/>
    </row>
    <row r="5483" spans="10:44" x14ac:dyDescent="0.25">
      <c r="J5483" s="45"/>
      <c r="K5483" s="45"/>
      <c r="L5483" s="45"/>
      <c r="M5483" s="45"/>
      <c r="N5483" s="45"/>
      <c r="O5483" s="45"/>
      <c r="P5483" s="45"/>
      <c r="Q5483" s="45"/>
      <c r="R5483" s="45"/>
      <c r="AO5483" s="34"/>
      <c r="AP5483" s="34"/>
      <c r="AQ5483" s="34"/>
      <c r="AR5483" s="34"/>
    </row>
    <row r="5484" spans="10:44" x14ac:dyDescent="0.25">
      <c r="J5484" s="45"/>
      <c r="K5484" s="45"/>
      <c r="L5484" s="45"/>
      <c r="M5484" s="45"/>
      <c r="N5484" s="45"/>
      <c r="O5484" s="45"/>
      <c r="P5484" s="45"/>
      <c r="Q5484" s="45"/>
      <c r="R5484" s="45"/>
      <c r="AO5484" s="34"/>
      <c r="AP5484" s="34"/>
      <c r="AQ5484" s="34"/>
      <c r="AR5484" s="34"/>
    </row>
    <row r="5485" spans="10:44" x14ac:dyDescent="0.25">
      <c r="J5485" s="45"/>
      <c r="K5485" s="45"/>
      <c r="L5485" s="45"/>
      <c r="M5485" s="45"/>
      <c r="N5485" s="45"/>
      <c r="O5485" s="45"/>
      <c r="P5485" s="45"/>
      <c r="Q5485" s="45"/>
      <c r="R5485" s="45"/>
      <c r="AO5485" s="34"/>
      <c r="AP5485" s="34"/>
      <c r="AQ5485" s="34"/>
      <c r="AR5485" s="34"/>
    </row>
    <row r="5486" spans="10:44" x14ac:dyDescent="0.25">
      <c r="J5486" s="45"/>
      <c r="K5486" s="45"/>
      <c r="L5486" s="45"/>
      <c r="M5486" s="45"/>
      <c r="N5486" s="45"/>
      <c r="O5486" s="45"/>
      <c r="P5486" s="45"/>
      <c r="Q5486" s="45"/>
      <c r="R5486" s="45"/>
      <c r="AO5486" s="34"/>
      <c r="AP5486" s="34"/>
      <c r="AQ5486" s="34"/>
      <c r="AR5486" s="34"/>
    </row>
    <row r="5487" spans="10:44" x14ac:dyDescent="0.25">
      <c r="J5487" s="45"/>
      <c r="K5487" s="45"/>
      <c r="L5487" s="45"/>
      <c r="M5487" s="45"/>
      <c r="N5487" s="45"/>
      <c r="O5487" s="45"/>
      <c r="P5487" s="45"/>
      <c r="Q5487" s="45"/>
      <c r="R5487" s="45"/>
      <c r="AO5487" s="34"/>
      <c r="AP5487" s="34"/>
      <c r="AQ5487" s="34"/>
      <c r="AR5487" s="34"/>
    </row>
    <row r="5488" spans="10:44" x14ac:dyDescent="0.25">
      <c r="J5488" s="45"/>
      <c r="K5488" s="45"/>
      <c r="L5488" s="45"/>
      <c r="M5488" s="45"/>
      <c r="N5488" s="45"/>
      <c r="O5488" s="45"/>
      <c r="P5488" s="45"/>
      <c r="Q5488" s="45"/>
      <c r="R5488" s="45"/>
      <c r="AO5488" s="34"/>
      <c r="AP5488" s="34"/>
      <c r="AQ5488" s="34"/>
      <c r="AR5488" s="34"/>
    </row>
    <row r="5489" spans="10:44" x14ac:dyDescent="0.25">
      <c r="J5489" s="45"/>
      <c r="K5489" s="45"/>
      <c r="L5489" s="45"/>
      <c r="M5489" s="45"/>
      <c r="N5489" s="45"/>
      <c r="O5489" s="45"/>
      <c r="P5489" s="45"/>
      <c r="Q5489" s="45"/>
      <c r="R5489" s="45"/>
      <c r="AO5489" s="34"/>
      <c r="AP5489" s="34"/>
      <c r="AQ5489" s="34"/>
      <c r="AR5489" s="34"/>
    </row>
    <row r="5490" spans="10:44" x14ac:dyDescent="0.25">
      <c r="J5490" s="45"/>
      <c r="K5490" s="45"/>
      <c r="L5490" s="45"/>
      <c r="M5490" s="45"/>
      <c r="N5490" s="45"/>
      <c r="O5490" s="45"/>
      <c r="P5490" s="45"/>
      <c r="Q5490" s="45"/>
      <c r="R5490" s="45"/>
      <c r="AO5490" s="34"/>
      <c r="AP5490" s="34"/>
      <c r="AQ5490" s="34"/>
      <c r="AR5490" s="34"/>
    </row>
    <row r="5491" spans="10:44" x14ac:dyDescent="0.25">
      <c r="AO5491" s="34"/>
      <c r="AP5491" s="34"/>
      <c r="AQ5491" s="34"/>
      <c r="AR5491" s="34"/>
    </row>
    <row r="5492" spans="10:44" x14ac:dyDescent="0.25">
      <c r="AO5492" s="34"/>
      <c r="AP5492" s="34"/>
      <c r="AQ5492" s="34"/>
      <c r="AR5492" s="34"/>
    </row>
    <row r="5493" spans="10:44" x14ac:dyDescent="0.25">
      <c r="AO5493" s="34"/>
      <c r="AP5493" s="34"/>
      <c r="AQ5493" s="34"/>
      <c r="AR5493" s="34"/>
    </row>
    <row r="5494" spans="10:44" x14ac:dyDescent="0.25">
      <c r="AO5494" s="34"/>
      <c r="AP5494" s="34"/>
      <c r="AQ5494" s="34"/>
      <c r="AR5494" s="34"/>
    </row>
    <row r="5495" spans="10:44" x14ac:dyDescent="0.25">
      <c r="AO5495" s="34"/>
      <c r="AP5495" s="34"/>
      <c r="AQ5495" s="34"/>
      <c r="AR5495" s="34"/>
    </row>
    <row r="5496" spans="10:44" x14ac:dyDescent="0.25">
      <c r="AO5496" s="34"/>
      <c r="AP5496" s="34"/>
      <c r="AQ5496" s="34"/>
      <c r="AR5496" s="34"/>
    </row>
    <row r="5497" spans="10:44" x14ac:dyDescent="0.25">
      <c r="AO5497" s="34"/>
      <c r="AP5497" s="34"/>
      <c r="AQ5497" s="34"/>
      <c r="AR5497" s="34"/>
    </row>
    <row r="5498" spans="10:44" x14ac:dyDescent="0.25">
      <c r="AO5498" s="34"/>
      <c r="AP5498" s="34"/>
      <c r="AQ5498" s="34"/>
      <c r="AR5498" s="34"/>
    </row>
    <row r="5499" spans="10:44" x14ac:dyDescent="0.25">
      <c r="AO5499" s="34"/>
      <c r="AP5499" s="34"/>
      <c r="AQ5499" s="34"/>
      <c r="AR5499" s="34"/>
    </row>
    <row r="5500" spans="10:44" x14ac:dyDescent="0.25">
      <c r="AO5500" s="34"/>
      <c r="AP5500" s="34"/>
      <c r="AQ5500" s="34"/>
      <c r="AR5500" s="34"/>
    </row>
    <row r="5501" spans="10:44" x14ac:dyDescent="0.25">
      <c r="AO5501" s="34"/>
      <c r="AP5501" s="34"/>
      <c r="AQ5501" s="34"/>
      <c r="AR5501" s="34"/>
    </row>
    <row r="5502" spans="10:44" x14ac:dyDescent="0.25">
      <c r="AO5502" s="34"/>
      <c r="AP5502" s="34"/>
      <c r="AQ5502" s="34"/>
      <c r="AR5502" s="34"/>
    </row>
    <row r="5503" spans="10:44" x14ac:dyDescent="0.25">
      <c r="AO5503" s="34"/>
      <c r="AP5503" s="34"/>
      <c r="AQ5503" s="34"/>
      <c r="AR5503" s="34"/>
    </row>
    <row r="5504" spans="10:44" x14ac:dyDescent="0.25">
      <c r="AO5504" s="34"/>
      <c r="AP5504" s="34"/>
      <c r="AQ5504" s="34"/>
      <c r="AR5504" s="34"/>
    </row>
    <row r="5505" spans="41:44" x14ac:dyDescent="0.25">
      <c r="AO5505" s="34"/>
      <c r="AP5505" s="34"/>
      <c r="AQ5505" s="34"/>
      <c r="AR5505" s="34"/>
    </row>
    <row r="5506" spans="41:44" x14ac:dyDescent="0.25">
      <c r="AO5506" s="34"/>
      <c r="AP5506" s="34"/>
      <c r="AQ5506" s="34"/>
      <c r="AR5506" s="34"/>
    </row>
    <row r="5507" spans="41:44" x14ac:dyDescent="0.25">
      <c r="AO5507" s="34"/>
      <c r="AP5507" s="34"/>
      <c r="AQ5507" s="34"/>
      <c r="AR5507" s="34"/>
    </row>
    <row r="5508" spans="41:44" x14ac:dyDescent="0.25">
      <c r="AO5508" s="34"/>
      <c r="AP5508" s="34"/>
      <c r="AQ5508" s="34"/>
      <c r="AR5508" s="34"/>
    </row>
    <row r="5509" spans="41:44" x14ac:dyDescent="0.25">
      <c r="AO5509" s="34"/>
      <c r="AP5509" s="34"/>
      <c r="AQ5509" s="34"/>
      <c r="AR5509" s="34"/>
    </row>
    <row r="5510" spans="41:44" x14ac:dyDescent="0.25">
      <c r="AO5510" s="34"/>
      <c r="AP5510" s="34"/>
      <c r="AQ5510" s="34"/>
      <c r="AR5510" s="34"/>
    </row>
    <row r="5511" spans="41:44" x14ac:dyDescent="0.25">
      <c r="AO5511" s="34"/>
      <c r="AP5511" s="34"/>
      <c r="AQ5511" s="34"/>
      <c r="AR5511" s="34"/>
    </row>
    <row r="5512" spans="41:44" x14ac:dyDescent="0.25">
      <c r="AO5512" s="34"/>
      <c r="AP5512" s="34"/>
      <c r="AQ5512" s="34"/>
      <c r="AR5512" s="34"/>
    </row>
    <row r="5513" spans="41:44" x14ac:dyDescent="0.25">
      <c r="AO5513" s="34"/>
      <c r="AP5513" s="34"/>
      <c r="AQ5513" s="34"/>
      <c r="AR5513" s="34"/>
    </row>
    <row r="5514" spans="41:44" x14ac:dyDescent="0.25">
      <c r="AO5514" s="34"/>
      <c r="AP5514" s="34"/>
      <c r="AQ5514" s="34"/>
      <c r="AR5514" s="34"/>
    </row>
    <row r="5515" spans="41:44" x14ac:dyDescent="0.25">
      <c r="AO5515" s="34"/>
      <c r="AP5515" s="34"/>
      <c r="AQ5515" s="34"/>
      <c r="AR5515" s="34"/>
    </row>
    <row r="5516" spans="41:44" x14ac:dyDescent="0.25">
      <c r="AO5516" s="34"/>
      <c r="AP5516" s="34"/>
      <c r="AQ5516" s="34"/>
      <c r="AR5516" s="34"/>
    </row>
    <row r="5517" spans="41:44" x14ac:dyDescent="0.25">
      <c r="AO5517" s="34"/>
      <c r="AP5517" s="34"/>
      <c r="AQ5517" s="34"/>
      <c r="AR5517" s="34"/>
    </row>
    <row r="5518" spans="41:44" x14ac:dyDescent="0.25">
      <c r="AO5518" s="34"/>
      <c r="AP5518" s="34"/>
      <c r="AQ5518" s="34"/>
      <c r="AR5518" s="34"/>
    </row>
    <row r="5519" spans="41:44" x14ac:dyDescent="0.25">
      <c r="AO5519" s="34"/>
      <c r="AP5519" s="34"/>
      <c r="AQ5519" s="34"/>
      <c r="AR5519" s="34"/>
    </row>
    <row r="5520" spans="41:44" x14ac:dyDescent="0.25">
      <c r="AO5520" s="34"/>
      <c r="AP5520" s="34"/>
      <c r="AQ5520" s="34"/>
      <c r="AR5520" s="34"/>
    </row>
    <row r="5521" spans="41:44" x14ac:dyDescent="0.25">
      <c r="AO5521" s="34"/>
      <c r="AP5521" s="34"/>
      <c r="AQ5521" s="34"/>
      <c r="AR5521" s="34"/>
    </row>
    <row r="5522" spans="41:44" x14ac:dyDescent="0.25">
      <c r="AO5522" s="34"/>
      <c r="AP5522" s="34"/>
      <c r="AQ5522" s="34"/>
      <c r="AR5522" s="34"/>
    </row>
    <row r="5523" spans="41:44" x14ac:dyDescent="0.25">
      <c r="AO5523" s="34"/>
      <c r="AP5523" s="34"/>
      <c r="AQ5523" s="34"/>
      <c r="AR5523" s="34"/>
    </row>
    <row r="5524" spans="41:44" x14ac:dyDescent="0.25">
      <c r="AO5524" s="34"/>
      <c r="AP5524" s="34"/>
      <c r="AQ5524" s="34"/>
      <c r="AR5524" s="34"/>
    </row>
    <row r="5525" spans="41:44" x14ac:dyDescent="0.25">
      <c r="AO5525" s="34"/>
      <c r="AP5525" s="34"/>
      <c r="AQ5525" s="34"/>
      <c r="AR5525" s="34"/>
    </row>
    <row r="5526" spans="41:44" x14ac:dyDescent="0.25">
      <c r="AO5526" s="34"/>
      <c r="AP5526" s="34"/>
      <c r="AQ5526" s="34"/>
      <c r="AR5526" s="34"/>
    </row>
    <row r="5527" spans="41:44" x14ac:dyDescent="0.25">
      <c r="AO5527" s="34"/>
      <c r="AP5527" s="34"/>
      <c r="AQ5527" s="34"/>
      <c r="AR5527" s="34"/>
    </row>
    <row r="5528" spans="41:44" x14ac:dyDescent="0.25">
      <c r="AO5528" s="34"/>
      <c r="AP5528" s="34"/>
      <c r="AQ5528" s="34"/>
      <c r="AR5528" s="34"/>
    </row>
    <row r="5529" spans="41:44" x14ac:dyDescent="0.25">
      <c r="AO5529" s="34"/>
      <c r="AP5529" s="34"/>
      <c r="AQ5529" s="34"/>
      <c r="AR5529" s="34"/>
    </row>
    <row r="5530" spans="41:44" x14ac:dyDescent="0.25">
      <c r="AO5530" s="34"/>
      <c r="AP5530" s="34"/>
      <c r="AQ5530" s="34"/>
      <c r="AR5530" s="34"/>
    </row>
    <row r="5531" spans="41:44" x14ac:dyDescent="0.25">
      <c r="AO5531" s="34"/>
      <c r="AP5531" s="34"/>
      <c r="AQ5531" s="34"/>
      <c r="AR5531" s="34"/>
    </row>
    <row r="5532" spans="41:44" x14ac:dyDescent="0.25">
      <c r="AO5532" s="34"/>
      <c r="AP5532" s="34"/>
      <c r="AQ5532" s="34"/>
      <c r="AR5532" s="34"/>
    </row>
    <row r="5533" spans="41:44" x14ac:dyDescent="0.25">
      <c r="AO5533" s="34"/>
      <c r="AP5533" s="34"/>
      <c r="AQ5533" s="34"/>
      <c r="AR5533" s="34"/>
    </row>
    <row r="5534" spans="41:44" x14ac:dyDescent="0.25">
      <c r="AO5534" s="34"/>
      <c r="AP5534" s="34"/>
      <c r="AQ5534" s="34"/>
      <c r="AR5534" s="34"/>
    </row>
    <row r="5535" spans="41:44" x14ac:dyDescent="0.25">
      <c r="AO5535" s="34"/>
      <c r="AP5535" s="34"/>
      <c r="AQ5535" s="34"/>
      <c r="AR5535" s="34"/>
    </row>
    <row r="5536" spans="41:44" x14ac:dyDescent="0.25">
      <c r="AO5536" s="34"/>
      <c r="AP5536" s="34"/>
      <c r="AQ5536" s="34"/>
      <c r="AR5536" s="34"/>
    </row>
    <row r="5537" spans="41:44" x14ac:dyDescent="0.25">
      <c r="AO5537" s="34"/>
      <c r="AP5537" s="34"/>
      <c r="AQ5537" s="34"/>
      <c r="AR5537" s="34"/>
    </row>
    <row r="5538" spans="41:44" x14ac:dyDescent="0.25">
      <c r="AO5538" s="34"/>
      <c r="AP5538" s="34"/>
      <c r="AQ5538" s="34"/>
      <c r="AR5538" s="34"/>
    </row>
    <row r="5539" spans="41:44" x14ac:dyDescent="0.25">
      <c r="AO5539" s="34"/>
      <c r="AP5539" s="34"/>
      <c r="AQ5539" s="34"/>
      <c r="AR5539" s="34"/>
    </row>
    <row r="5540" spans="41:44" x14ac:dyDescent="0.25">
      <c r="AO5540" s="34"/>
      <c r="AP5540" s="34"/>
      <c r="AQ5540" s="34"/>
      <c r="AR5540" s="34"/>
    </row>
    <row r="5541" spans="41:44" x14ac:dyDescent="0.25">
      <c r="AO5541" s="34"/>
      <c r="AP5541" s="34"/>
      <c r="AQ5541" s="34"/>
      <c r="AR5541" s="34"/>
    </row>
    <row r="5542" spans="41:44" x14ac:dyDescent="0.25">
      <c r="AO5542" s="34"/>
      <c r="AP5542" s="34"/>
      <c r="AQ5542" s="34"/>
      <c r="AR5542" s="34"/>
    </row>
    <row r="5543" spans="41:44" x14ac:dyDescent="0.25">
      <c r="AO5543" s="34"/>
      <c r="AP5543" s="34"/>
      <c r="AQ5543" s="34"/>
      <c r="AR5543" s="34"/>
    </row>
    <row r="5544" spans="41:44" x14ac:dyDescent="0.25">
      <c r="AO5544" s="34"/>
      <c r="AP5544" s="34"/>
      <c r="AQ5544" s="34"/>
      <c r="AR5544" s="34"/>
    </row>
    <row r="5545" spans="41:44" x14ac:dyDescent="0.25">
      <c r="AO5545" s="34"/>
      <c r="AP5545" s="34"/>
      <c r="AQ5545" s="34"/>
      <c r="AR5545" s="34"/>
    </row>
    <row r="5546" spans="41:44" x14ac:dyDescent="0.25">
      <c r="AO5546" s="34"/>
      <c r="AP5546" s="34"/>
      <c r="AQ5546" s="34"/>
      <c r="AR5546" s="34"/>
    </row>
    <row r="5547" spans="41:44" x14ac:dyDescent="0.25">
      <c r="AO5547" s="34"/>
      <c r="AP5547" s="34"/>
      <c r="AQ5547" s="34"/>
      <c r="AR5547" s="34"/>
    </row>
    <row r="5548" spans="41:44" x14ac:dyDescent="0.25">
      <c r="AO5548" s="34"/>
      <c r="AP5548" s="34"/>
      <c r="AQ5548" s="34"/>
      <c r="AR5548" s="34"/>
    </row>
    <row r="5549" spans="41:44" x14ac:dyDescent="0.25">
      <c r="AO5549" s="34"/>
      <c r="AP5549" s="34"/>
      <c r="AQ5549" s="34"/>
      <c r="AR5549" s="34"/>
    </row>
    <row r="5550" spans="41:44" x14ac:dyDescent="0.25">
      <c r="AO5550" s="34"/>
      <c r="AP5550" s="34"/>
      <c r="AQ5550" s="34"/>
      <c r="AR5550" s="34"/>
    </row>
    <row r="5551" spans="41:44" x14ac:dyDescent="0.25">
      <c r="AO5551" s="34"/>
      <c r="AP5551" s="34"/>
      <c r="AQ5551" s="34"/>
      <c r="AR5551" s="34"/>
    </row>
    <row r="5552" spans="41:44" x14ac:dyDescent="0.25">
      <c r="AO5552" s="34"/>
      <c r="AP5552" s="34"/>
      <c r="AQ5552" s="34"/>
      <c r="AR5552" s="34"/>
    </row>
    <row r="5553" spans="41:44" x14ac:dyDescent="0.25">
      <c r="AO5553" s="34"/>
      <c r="AP5553" s="34"/>
      <c r="AQ5553" s="34"/>
      <c r="AR5553" s="34"/>
    </row>
    <row r="5554" spans="41:44" x14ac:dyDescent="0.25">
      <c r="AO5554" s="34"/>
      <c r="AP5554" s="34"/>
      <c r="AQ5554" s="34"/>
      <c r="AR5554" s="34"/>
    </row>
    <row r="5555" spans="41:44" x14ac:dyDescent="0.25">
      <c r="AO5555" s="34"/>
      <c r="AP5555" s="34"/>
      <c r="AQ5555" s="34"/>
      <c r="AR5555" s="34"/>
    </row>
    <row r="5556" spans="41:44" x14ac:dyDescent="0.25">
      <c r="AO5556" s="34"/>
      <c r="AP5556" s="34"/>
      <c r="AQ5556" s="34"/>
      <c r="AR5556" s="34"/>
    </row>
    <row r="5557" spans="41:44" x14ac:dyDescent="0.25">
      <c r="AO5557" s="34"/>
      <c r="AP5557" s="34"/>
      <c r="AQ5557" s="34"/>
      <c r="AR5557" s="34"/>
    </row>
    <row r="5558" spans="41:44" x14ac:dyDescent="0.25">
      <c r="AO5558" s="34"/>
      <c r="AP5558" s="34"/>
      <c r="AQ5558" s="34"/>
      <c r="AR5558" s="34"/>
    </row>
    <row r="5559" spans="41:44" x14ac:dyDescent="0.25">
      <c r="AO5559" s="34"/>
      <c r="AP5559" s="34"/>
      <c r="AQ5559" s="34"/>
      <c r="AR5559" s="34"/>
    </row>
    <row r="5560" spans="41:44" x14ac:dyDescent="0.25">
      <c r="AO5560" s="34"/>
      <c r="AP5560" s="34"/>
      <c r="AQ5560" s="34"/>
      <c r="AR5560" s="34"/>
    </row>
    <row r="5561" spans="41:44" x14ac:dyDescent="0.25">
      <c r="AO5561" s="34"/>
      <c r="AP5561" s="34"/>
      <c r="AQ5561" s="34"/>
      <c r="AR5561" s="34"/>
    </row>
    <row r="5562" spans="41:44" x14ac:dyDescent="0.25">
      <c r="AO5562" s="34"/>
      <c r="AP5562" s="34"/>
      <c r="AQ5562" s="34"/>
      <c r="AR5562" s="34"/>
    </row>
    <row r="5563" spans="41:44" x14ac:dyDescent="0.25">
      <c r="AO5563" s="34"/>
      <c r="AP5563" s="34"/>
      <c r="AQ5563" s="34"/>
      <c r="AR5563" s="34"/>
    </row>
    <row r="5564" spans="41:44" x14ac:dyDescent="0.25">
      <c r="AO5564" s="34"/>
      <c r="AP5564" s="34"/>
      <c r="AQ5564" s="34"/>
      <c r="AR5564" s="34"/>
    </row>
    <row r="5565" spans="41:44" x14ac:dyDescent="0.25">
      <c r="AO5565" s="34"/>
      <c r="AP5565" s="34"/>
      <c r="AQ5565" s="34"/>
      <c r="AR5565" s="34"/>
    </row>
    <row r="5566" spans="41:44" x14ac:dyDescent="0.25">
      <c r="AO5566" s="34"/>
      <c r="AP5566" s="34"/>
      <c r="AQ5566" s="34"/>
      <c r="AR5566" s="34"/>
    </row>
    <row r="5567" spans="41:44" x14ac:dyDescent="0.25">
      <c r="AO5567" s="34"/>
      <c r="AP5567" s="34"/>
      <c r="AQ5567" s="34"/>
      <c r="AR5567" s="34"/>
    </row>
    <row r="5568" spans="41:44" x14ac:dyDescent="0.25">
      <c r="AO5568" s="34"/>
      <c r="AP5568" s="34"/>
      <c r="AQ5568" s="34"/>
      <c r="AR5568" s="34"/>
    </row>
    <row r="5569" spans="41:44" x14ac:dyDescent="0.25">
      <c r="AO5569" s="34"/>
      <c r="AP5569" s="34"/>
      <c r="AQ5569" s="34"/>
      <c r="AR5569" s="34"/>
    </row>
    <row r="5570" spans="41:44" x14ac:dyDescent="0.25">
      <c r="AO5570" s="34"/>
      <c r="AP5570" s="34"/>
      <c r="AQ5570" s="34"/>
      <c r="AR5570" s="34"/>
    </row>
    <row r="5571" spans="41:44" x14ac:dyDescent="0.25">
      <c r="AO5571" s="34"/>
      <c r="AP5571" s="34"/>
      <c r="AQ5571" s="34"/>
      <c r="AR5571" s="34"/>
    </row>
    <row r="5572" spans="41:44" x14ac:dyDescent="0.25">
      <c r="AO5572" s="34"/>
      <c r="AP5572" s="34"/>
      <c r="AQ5572" s="34"/>
      <c r="AR5572" s="34"/>
    </row>
    <row r="5573" spans="41:44" x14ac:dyDescent="0.25">
      <c r="AO5573" s="34"/>
      <c r="AP5573" s="34"/>
      <c r="AQ5573" s="34"/>
      <c r="AR5573" s="34"/>
    </row>
    <row r="5574" spans="41:44" x14ac:dyDescent="0.25">
      <c r="AO5574" s="34"/>
      <c r="AP5574" s="34"/>
      <c r="AQ5574" s="34"/>
      <c r="AR5574" s="34"/>
    </row>
    <row r="5575" spans="41:44" x14ac:dyDescent="0.25">
      <c r="AO5575" s="34"/>
      <c r="AP5575" s="34"/>
      <c r="AQ5575" s="34"/>
      <c r="AR5575" s="34"/>
    </row>
    <row r="5576" spans="41:44" x14ac:dyDescent="0.25">
      <c r="AO5576" s="34"/>
      <c r="AP5576" s="34"/>
      <c r="AQ5576" s="34"/>
      <c r="AR5576" s="34"/>
    </row>
    <row r="5577" spans="41:44" x14ac:dyDescent="0.25">
      <c r="AO5577" s="34"/>
      <c r="AP5577" s="34"/>
      <c r="AQ5577" s="34"/>
      <c r="AR5577" s="34"/>
    </row>
    <row r="5578" spans="41:44" x14ac:dyDescent="0.25">
      <c r="AO5578" s="34"/>
      <c r="AP5578" s="34"/>
      <c r="AQ5578" s="34"/>
      <c r="AR5578" s="34"/>
    </row>
    <row r="5579" spans="41:44" x14ac:dyDescent="0.25">
      <c r="AO5579" s="34"/>
      <c r="AP5579" s="34"/>
      <c r="AQ5579" s="34"/>
      <c r="AR5579" s="34"/>
    </row>
    <row r="5580" spans="41:44" x14ac:dyDescent="0.25">
      <c r="AO5580" s="34"/>
      <c r="AP5580" s="34"/>
      <c r="AQ5580" s="34"/>
      <c r="AR5580" s="34"/>
    </row>
    <row r="5581" spans="41:44" x14ac:dyDescent="0.25">
      <c r="AO5581" s="34"/>
      <c r="AP5581" s="34"/>
      <c r="AQ5581" s="34"/>
      <c r="AR5581" s="34"/>
    </row>
    <row r="5582" spans="41:44" x14ac:dyDescent="0.25">
      <c r="AO5582" s="34"/>
      <c r="AP5582" s="34"/>
      <c r="AQ5582" s="34"/>
      <c r="AR5582" s="34"/>
    </row>
    <row r="5583" spans="41:44" x14ac:dyDescent="0.25">
      <c r="AO5583" s="34"/>
      <c r="AP5583" s="34"/>
      <c r="AQ5583" s="34"/>
      <c r="AR5583" s="34"/>
    </row>
    <row r="5584" spans="41:44" x14ac:dyDescent="0.25">
      <c r="AO5584" s="34"/>
      <c r="AP5584" s="34"/>
      <c r="AQ5584" s="34"/>
      <c r="AR5584" s="34"/>
    </row>
    <row r="5585" spans="41:44" x14ac:dyDescent="0.25">
      <c r="AO5585" s="34"/>
      <c r="AP5585" s="34"/>
      <c r="AQ5585" s="34"/>
      <c r="AR5585" s="34"/>
    </row>
    <row r="5586" spans="41:44" x14ac:dyDescent="0.25">
      <c r="AO5586" s="34"/>
      <c r="AP5586" s="34"/>
      <c r="AQ5586" s="34"/>
      <c r="AR5586" s="34"/>
    </row>
    <row r="5587" spans="41:44" x14ac:dyDescent="0.25">
      <c r="AO5587" s="34"/>
      <c r="AP5587" s="34"/>
      <c r="AQ5587" s="34"/>
      <c r="AR5587" s="34"/>
    </row>
    <row r="5588" spans="41:44" x14ac:dyDescent="0.25">
      <c r="AO5588" s="34"/>
      <c r="AP5588" s="34"/>
      <c r="AQ5588" s="34"/>
      <c r="AR5588" s="34"/>
    </row>
    <row r="5589" spans="41:44" x14ac:dyDescent="0.25">
      <c r="AO5589" s="34"/>
      <c r="AP5589" s="34"/>
      <c r="AQ5589" s="34"/>
      <c r="AR5589" s="34"/>
    </row>
    <row r="5590" spans="41:44" x14ac:dyDescent="0.25">
      <c r="AO5590" s="34"/>
      <c r="AP5590" s="34"/>
      <c r="AQ5590" s="34"/>
      <c r="AR5590" s="34"/>
    </row>
    <row r="5591" spans="41:44" x14ac:dyDescent="0.25">
      <c r="AO5591" s="34"/>
      <c r="AP5591" s="34"/>
      <c r="AQ5591" s="34"/>
      <c r="AR5591" s="34"/>
    </row>
    <row r="5592" spans="41:44" x14ac:dyDescent="0.25">
      <c r="AO5592" s="34"/>
      <c r="AP5592" s="34"/>
      <c r="AQ5592" s="34"/>
      <c r="AR5592" s="34"/>
    </row>
    <row r="5593" spans="41:44" x14ac:dyDescent="0.25">
      <c r="AO5593" s="34"/>
      <c r="AP5593" s="34"/>
      <c r="AQ5593" s="34"/>
      <c r="AR5593" s="34"/>
    </row>
    <row r="5594" spans="41:44" x14ac:dyDescent="0.25">
      <c r="AO5594" s="34"/>
      <c r="AP5594" s="34"/>
      <c r="AQ5594" s="34"/>
      <c r="AR5594" s="34"/>
    </row>
    <row r="5595" spans="41:44" x14ac:dyDescent="0.25">
      <c r="AO5595" s="34"/>
      <c r="AP5595" s="34"/>
      <c r="AQ5595" s="34"/>
      <c r="AR5595" s="34"/>
    </row>
    <row r="5596" spans="41:44" x14ac:dyDescent="0.25">
      <c r="AO5596" s="34"/>
      <c r="AP5596" s="34"/>
      <c r="AQ5596" s="34"/>
      <c r="AR5596" s="34"/>
    </row>
    <row r="5597" spans="41:44" x14ac:dyDescent="0.25">
      <c r="AO5597" s="34"/>
      <c r="AP5597" s="34"/>
      <c r="AQ5597" s="34"/>
      <c r="AR5597" s="34"/>
    </row>
    <row r="5598" spans="41:44" x14ac:dyDescent="0.25">
      <c r="AO5598" s="34"/>
      <c r="AP5598" s="34"/>
      <c r="AQ5598" s="34"/>
      <c r="AR5598" s="34"/>
    </row>
    <row r="5599" spans="41:44" x14ac:dyDescent="0.25">
      <c r="AO5599" s="34"/>
      <c r="AP5599" s="34"/>
      <c r="AQ5599" s="34"/>
      <c r="AR5599" s="34"/>
    </row>
    <row r="5600" spans="41:44" x14ac:dyDescent="0.25">
      <c r="AO5600" s="34"/>
      <c r="AP5600" s="34"/>
      <c r="AQ5600" s="34"/>
      <c r="AR5600" s="34"/>
    </row>
    <row r="5601" spans="41:44" x14ac:dyDescent="0.25">
      <c r="AO5601" s="34"/>
      <c r="AP5601" s="34"/>
      <c r="AQ5601" s="34"/>
      <c r="AR5601" s="34"/>
    </row>
    <row r="5602" spans="41:44" x14ac:dyDescent="0.25">
      <c r="AO5602" s="34"/>
      <c r="AP5602" s="34"/>
      <c r="AQ5602" s="34"/>
      <c r="AR5602" s="34"/>
    </row>
    <row r="5603" spans="41:44" x14ac:dyDescent="0.25">
      <c r="AO5603" s="34"/>
      <c r="AP5603" s="34"/>
      <c r="AQ5603" s="34"/>
      <c r="AR5603" s="34"/>
    </row>
    <row r="5604" spans="41:44" x14ac:dyDescent="0.25">
      <c r="AO5604" s="34"/>
      <c r="AP5604" s="34"/>
      <c r="AQ5604" s="34"/>
      <c r="AR5604" s="34"/>
    </row>
    <row r="5605" spans="41:44" x14ac:dyDescent="0.25">
      <c r="AO5605" s="34"/>
      <c r="AP5605" s="34"/>
      <c r="AQ5605" s="34"/>
      <c r="AR5605" s="34"/>
    </row>
    <row r="5606" spans="41:44" x14ac:dyDescent="0.25">
      <c r="AO5606" s="34"/>
      <c r="AP5606" s="34"/>
      <c r="AQ5606" s="34"/>
      <c r="AR5606" s="34"/>
    </row>
    <row r="5607" spans="41:44" x14ac:dyDescent="0.25">
      <c r="AO5607" s="34"/>
      <c r="AP5607" s="34"/>
      <c r="AQ5607" s="34"/>
      <c r="AR5607" s="34"/>
    </row>
    <row r="5608" spans="41:44" x14ac:dyDescent="0.25">
      <c r="AO5608" s="34"/>
      <c r="AP5608" s="34"/>
      <c r="AQ5608" s="34"/>
      <c r="AR5608" s="34"/>
    </row>
    <row r="5609" spans="41:44" x14ac:dyDescent="0.25">
      <c r="AO5609" s="34"/>
      <c r="AP5609" s="34"/>
      <c r="AQ5609" s="34"/>
      <c r="AR5609" s="34"/>
    </row>
    <row r="5610" spans="41:44" x14ac:dyDescent="0.25">
      <c r="AO5610" s="34"/>
      <c r="AP5610" s="34"/>
      <c r="AQ5610" s="34"/>
      <c r="AR5610" s="34"/>
    </row>
    <row r="5611" spans="41:44" x14ac:dyDescent="0.25">
      <c r="AO5611" s="34"/>
      <c r="AP5611" s="34"/>
      <c r="AQ5611" s="34"/>
      <c r="AR5611" s="34"/>
    </row>
    <row r="5612" spans="41:44" x14ac:dyDescent="0.25">
      <c r="AO5612" s="34"/>
      <c r="AP5612" s="34"/>
      <c r="AQ5612" s="34"/>
      <c r="AR5612" s="34"/>
    </row>
    <row r="5613" spans="41:44" x14ac:dyDescent="0.25">
      <c r="AO5613" s="34"/>
      <c r="AP5613" s="34"/>
      <c r="AQ5613" s="34"/>
      <c r="AR5613" s="34"/>
    </row>
    <row r="5614" spans="41:44" x14ac:dyDescent="0.25">
      <c r="AO5614" s="34"/>
      <c r="AP5614" s="34"/>
      <c r="AQ5614" s="34"/>
      <c r="AR5614" s="34"/>
    </row>
    <row r="5615" spans="41:44" x14ac:dyDescent="0.25">
      <c r="AO5615" s="34"/>
      <c r="AP5615" s="34"/>
      <c r="AQ5615" s="34"/>
      <c r="AR5615" s="34"/>
    </row>
    <row r="5616" spans="41:44" x14ac:dyDescent="0.25">
      <c r="AO5616" s="34"/>
      <c r="AP5616" s="34"/>
      <c r="AQ5616" s="34"/>
      <c r="AR5616" s="34"/>
    </row>
    <row r="5617" spans="41:44" x14ac:dyDescent="0.25">
      <c r="AO5617" s="34"/>
      <c r="AP5617" s="34"/>
      <c r="AQ5617" s="34"/>
      <c r="AR5617" s="34"/>
    </row>
    <row r="5618" spans="41:44" x14ac:dyDescent="0.25">
      <c r="AO5618" s="34"/>
      <c r="AP5618" s="34"/>
      <c r="AQ5618" s="34"/>
      <c r="AR5618" s="34"/>
    </row>
    <row r="5619" spans="41:44" x14ac:dyDescent="0.25">
      <c r="AO5619" s="34"/>
      <c r="AP5619" s="34"/>
      <c r="AQ5619" s="34"/>
      <c r="AR5619" s="34"/>
    </row>
    <row r="5620" spans="41:44" x14ac:dyDescent="0.25">
      <c r="AO5620" s="34"/>
      <c r="AP5620" s="34"/>
      <c r="AQ5620" s="34"/>
      <c r="AR5620" s="34"/>
    </row>
    <row r="5621" spans="41:44" x14ac:dyDescent="0.25">
      <c r="AO5621" s="34"/>
      <c r="AP5621" s="34"/>
      <c r="AQ5621" s="34"/>
      <c r="AR5621" s="34"/>
    </row>
    <row r="5622" spans="41:44" x14ac:dyDescent="0.25">
      <c r="AO5622" s="34"/>
      <c r="AP5622" s="34"/>
      <c r="AQ5622" s="34"/>
      <c r="AR5622" s="34"/>
    </row>
    <row r="5623" spans="41:44" x14ac:dyDescent="0.25">
      <c r="AO5623" s="34"/>
      <c r="AP5623" s="34"/>
      <c r="AQ5623" s="34"/>
      <c r="AR5623" s="34"/>
    </row>
    <row r="5624" spans="41:44" x14ac:dyDescent="0.25">
      <c r="AO5624" s="34"/>
      <c r="AP5624" s="34"/>
      <c r="AQ5624" s="34"/>
      <c r="AR5624" s="34"/>
    </row>
    <row r="5625" spans="41:44" x14ac:dyDescent="0.25">
      <c r="AO5625" s="34"/>
      <c r="AP5625" s="34"/>
      <c r="AQ5625" s="34"/>
      <c r="AR5625" s="34"/>
    </row>
    <row r="5626" spans="41:44" x14ac:dyDescent="0.25">
      <c r="AO5626" s="34"/>
      <c r="AP5626" s="34"/>
      <c r="AQ5626" s="34"/>
      <c r="AR5626" s="34"/>
    </row>
    <row r="5627" spans="41:44" x14ac:dyDescent="0.25">
      <c r="AO5627" s="34"/>
      <c r="AP5627" s="34"/>
      <c r="AQ5627" s="34"/>
      <c r="AR5627" s="34"/>
    </row>
    <row r="5628" spans="41:44" x14ac:dyDescent="0.25">
      <c r="AO5628" s="34"/>
      <c r="AP5628" s="34"/>
      <c r="AQ5628" s="34"/>
      <c r="AR5628" s="34"/>
    </row>
    <row r="5629" spans="41:44" x14ac:dyDescent="0.25">
      <c r="AO5629" s="34"/>
      <c r="AP5629" s="34"/>
      <c r="AQ5629" s="34"/>
      <c r="AR5629" s="34"/>
    </row>
    <row r="5630" spans="41:44" x14ac:dyDescent="0.25">
      <c r="AO5630" s="34"/>
      <c r="AP5630" s="34"/>
      <c r="AQ5630" s="34"/>
      <c r="AR5630" s="34"/>
    </row>
    <row r="5631" spans="41:44" x14ac:dyDescent="0.25">
      <c r="AO5631" s="34"/>
      <c r="AP5631" s="34"/>
      <c r="AQ5631" s="34"/>
      <c r="AR5631" s="34"/>
    </row>
    <row r="5632" spans="41:44" x14ac:dyDescent="0.25">
      <c r="AO5632" s="34"/>
      <c r="AP5632" s="34"/>
      <c r="AQ5632" s="34"/>
      <c r="AR5632" s="34"/>
    </row>
    <row r="5633" spans="41:44" x14ac:dyDescent="0.25">
      <c r="AO5633" s="34"/>
      <c r="AP5633" s="34"/>
      <c r="AQ5633" s="34"/>
      <c r="AR5633" s="34"/>
    </row>
    <row r="5634" spans="41:44" x14ac:dyDescent="0.25">
      <c r="AO5634" s="34"/>
      <c r="AP5634" s="34"/>
      <c r="AQ5634" s="34"/>
      <c r="AR5634" s="34"/>
    </row>
    <row r="5635" spans="41:44" x14ac:dyDescent="0.25">
      <c r="AO5635" s="34"/>
      <c r="AP5635" s="34"/>
      <c r="AQ5635" s="34"/>
      <c r="AR5635" s="34"/>
    </row>
    <row r="5636" spans="41:44" x14ac:dyDescent="0.25">
      <c r="AO5636" s="34"/>
      <c r="AP5636" s="34"/>
      <c r="AQ5636" s="34"/>
      <c r="AR5636" s="34"/>
    </row>
    <row r="5637" spans="41:44" x14ac:dyDescent="0.25">
      <c r="AO5637" s="34"/>
      <c r="AP5637" s="34"/>
      <c r="AQ5637" s="34"/>
      <c r="AR5637" s="34"/>
    </row>
    <row r="5638" spans="41:44" x14ac:dyDescent="0.25">
      <c r="AO5638" s="34"/>
      <c r="AP5638" s="34"/>
      <c r="AQ5638" s="34"/>
      <c r="AR5638" s="34"/>
    </row>
    <row r="5639" spans="41:44" x14ac:dyDescent="0.25">
      <c r="AO5639" s="34"/>
      <c r="AP5639" s="34"/>
      <c r="AQ5639" s="34"/>
      <c r="AR5639" s="34"/>
    </row>
    <row r="5640" spans="41:44" x14ac:dyDescent="0.25">
      <c r="AO5640" s="34"/>
      <c r="AP5640" s="34"/>
      <c r="AQ5640" s="34"/>
      <c r="AR5640" s="34"/>
    </row>
    <row r="5641" spans="41:44" x14ac:dyDescent="0.25">
      <c r="AO5641" s="34"/>
      <c r="AP5641" s="34"/>
      <c r="AQ5641" s="34"/>
      <c r="AR5641" s="34"/>
    </row>
    <row r="5642" spans="41:44" x14ac:dyDescent="0.25">
      <c r="AO5642" s="34"/>
      <c r="AP5642" s="34"/>
      <c r="AQ5642" s="34"/>
      <c r="AR5642" s="34"/>
    </row>
    <row r="5643" spans="41:44" x14ac:dyDescent="0.25">
      <c r="AO5643" s="34"/>
      <c r="AP5643" s="34"/>
      <c r="AQ5643" s="34"/>
      <c r="AR5643" s="34"/>
    </row>
    <row r="5644" spans="41:44" x14ac:dyDescent="0.25">
      <c r="AO5644" s="34"/>
      <c r="AP5644" s="34"/>
      <c r="AQ5644" s="34"/>
      <c r="AR5644" s="34"/>
    </row>
    <row r="5645" spans="41:44" x14ac:dyDescent="0.25">
      <c r="AO5645" s="34"/>
      <c r="AP5645" s="34"/>
      <c r="AQ5645" s="34"/>
      <c r="AR5645" s="34"/>
    </row>
    <row r="5646" spans="41:44" x14ac:dyDescent="0.25">
      <c r="AO5646" s="34"/>
      <c r="AP5646" s="34"/>
      <c r="AQ5646" s="34"/>
      <c r="AR5646" s="34"/>
    </row>
    <row r="5647" spans="41:44" x14ac:dyDescent="0.25">
      <c r="AO5647" s="34"/>
      <c r="AP5647" s="34"/>
      <c r="AQ5647" s="34"/>
      <c r="AR5647" s="34"/>
    </row>
    <row r="5648" spans="41:44" x14ac:dyDescent="0.25">
      <c r="AO5648" s="34"/>
      <c r="AP5648" s="34"/>
      <c r="AQ5648" s="34"/>
      <c r="AR5648" s="34"/>
    </row>
    <row r="5649" spans="41:44" x14ac:dyDescent="0.25">
      <c r="AO5649" s="34"/>
      <c r="AP5649" s="34"/>
      <c r="AQ5649" s="34"/>
      <c r="AR5649" s="34"/>
    </row>
    <row r="5650" spans="41:44" x14ac:dyDescent="0.25">
      <c r="AO5650" s="34"/>
      <c r="AP5650" s="34"/>
      <c r="AQ5650" s="34"/>
      <c r="AR5650" s="34"/>
    </row>
    <row r="5651" spans="41:44" x14ac:dyDescent="0.25">
      <c r="AO5651" s="34"/>
      <c r="AP5651" s="34"/>
      <c r="AQ5651" s="34"/>
      <c r="AR5651" s="34"/>
    </row>
    <row r="5652" spans="41:44" x14ac:dyDescent="0.25">
      <c r="AO5652" s="34"/>
      <c r="AP5652" s="34"/>
      <c r="AQ5652" s="34"/>
      <c r="AR5652" s="34"/>
    </row>
    <row r="5653" spans="41:44" x14ac:dyDescent="0.25">
      <c r="AO5653" s="34"/>
      <c r="AP5653" s="34"/>
      <c r="AQ5653" s="34"/>
      <c r="AR5653" s="34"/>
    </row>
    <row r="5654" spans="41:44" x14ac:dyDescent="0.25">
      <c r="AO5654" s="34"/>
      <c r="AP5654" s="34"/>
      <c r="AQ5654" s="34"/>
      <c r="AR5654" s="34"/>
    </row>
    <row r="5655" spans="41:44" x14ac:dyDescent="0.25">
      <c r="AO5655" s="34"/>
      <c r="AP5655" s="34"/>
      <c r="AQ5655" s="34"/>
      <c r="AR5655" s="34"/>
    </row>
    <row r="5656" spans="41:44" x14ac:dyDescent="0.25">
      <c r="AO5656" s="34"/>
      <c r="AP5656" s="34"/>
      <c r="AQ5656" s="34"/>
      <c r="AR5656" s="34"/>
    </row>
    <row r="5657" spans="41:44" x14ac:dyDescent="0.25">
      <c r="AO5657" s="34"/>
      <c r="AP5657" s="34"/>
      <c r="AQ5657" s="34"/>
      <c r="AR5657" s="34"/>
    </row>
    <row r="5658" spans="41:44" x14ac:dyDescent="0.25">
      <c r="AO5658" s="34"/>
      <c r="AP5658" s="34"/>
      <c r="AQ5658" s="34"/>
      <c r="AR5658" s="34"/>
    </row>
    <row r="5659" spans="41:44" x14ac:dyDescent="0.25">
      <c r="AO5659" s="34"/>
      <c r="AP5659" s="34"/>
      <c r="AQ5659" s="34"/>
      <c r="AR5659" s="34"/>
    </row>
    <row r="5660" spans="41:44" x14ac:dyDescent="0.25">
      <c r="AO5660" s="34"/>
      <c r="AP5660" s="34"/>
      <c r="AQ5660" s="34"/>
      <c r="AR5660" s="34"/>
    </row>
    <row r="5661" spans="41:44" x14ac:dyDescent="0.25">
      <c r="AO5661" s="34"/>
      <c r="AP5661" s="34"/>
      <c r="AQ5661" s="34"/>
      <c r="AR5661" s="34"/>
    </row>
    <row r="5662" spans="41:44" x14ac:dyDescent="0.25">
      <c r="AO5662" s="34"/>
      <c r="AP5662" s="34"/>
      <c r="AQ5662" s="34"/>
      <c r="AR5662" s="34"/>
    </row>
    <row r="5663" spans="41:44" x14ac:dyDescent="0.25">
      <c r="AO5663" s="34"/>
      <c r="AP5663" s="34"/>
      <c r="AQ5663" s="34"/>
      <c r="AR5663" s="34"/>
    </row>
    <row r="5664" spans="41:44" x14ac:dyDescent="0.25">
      <c r="AO5664" s="34"/>
      <c r="AP5664" s="34"/>
      <c r="AQ5664" s="34"/>
      <c r="AR5664" s="34"/>
    </row>
    <row r="5665" spans="41:44" x14ac:dyDescent="0.25">
      <c r="AO5665" s="34"/>
      <c r="AP5665" s="34"/>
      <c r="AQ5665" s="34"/>
      <c r="AR5665" s="34"/>
    </row>
    <row r="5666" spans="41:44" x14ac:dyDescent="0.25">
      <c r="AO5666" s="34"/>
      <c r="AP5666" s="34"/>
      <c r="AQ5666" s="34"/>
      <c r="AR5666" s="34"/>
    </row>
    <row r="5667" spans="41:44" x14ac:dyDescent="0.25">
      <c r="AO5667" s="34"/>
      <c r="AP5667" s="34"/>
      <c r="AQ5667" s="34"/>
      <c r="AR5667" s="34"/>
    </row>
    <row r="5668" spans="41:44" x14ac:dyDescent="0.25">
      <c r="AO5668" s="34"/>
      <c r="AP5668" s="34"/>
      <c r="AQ5668" s="34"/>
      <c r="AR5668" s="34"/>
    </row>
    <row r="5669" spans="41:44" x14ac:dyDescent="0.25">
      <c r="AO5669" s="34"/>
      <c r="AP5669" s="34"/>
      <c r="AQ5669" s="34"/>
      <c r="AR5669" s="34"/>
    </row>
    <row r="5670" spans="41:44" x14ac:dyDescent="0.25">
      <c r="AO5670" s="34"/>
      <c r="AP5670" s="34"/>
      <c r="AQ5670" s="34"/>
      <c r="AR5670" s="34"/>
    </row>
    <row r="5671" spans="41:44" x14ac:dyDescent="0.25">
      <c r="AO5671" s="34"/>
      <c r="AP5671" s="34"/>
      <c r="AQ5671" s="34"/>
      <c r="AR5671" s="34"/>
    </row>
    <row r="5672" spans="41:44" x14ac:dyDescent="0.25">
      <c r="AO5672" s="34"/>
      <c r="AP5672" s="34"/>
      <c r="AQ5672" s="34"/>
      <c r="AR5672" s="34"/>
    </row>
    <row r="5673" spans="41:44" x14ac:dyDescent="0.25">
      <c r="AO5673" s="34"/>
      <c r="AP5673" s="34"/>
      <c r="AQ5673" s="34"/>
      <c r="AR5673" s="34"/>
    </row>
    <row r="5674" spans="41:44" x14ac:dyDescent="0.25">
      <c r="AO5674" s="34"/>
      <c r="AP5674" s="34"/>
      <c r="AQ5674" s="34"/>
      <c r="AR5674" s="34"/>
    </row>
    <row r="5675" spans="41:44" x14ac:dyDescent="0.25">
      <c r="AO5675" s="34"/>
      <c r="AP5675" s="34"/>
      <c r="AQ5675" s="34"/>
      <c r="AR5675" s="34"/>
    </row>
    <row r="5676" spans="41:44" x14ac:dyDescent="0.25">
      <c r="AO5676" s="34"/>
      <c r="AP5676" s="34"/>
      <c r="AQ5676" s="34"/>
      <c r="AR5676" s="34"/>
    </row>
    <row r="5677" spans="41:44" x14ac:dyDescent="0.25">
      <c r="AO5677" s="34"/>
      <c r="AP5677" s="34"/>
      <c r="AQ5677" s="34"/>
      <c r="AR5677" s="34"/>
    </row>
    <row r="5678" spans="41:44" x14ac:dyDescent="0.25">
      <c r="AO5678" s="34"/>
      <c r="AP5678" s="34"/>
      <c r="AQ5678" s="34"/>
      <c r="AR5678" s="34"/>
    </row>
    <row r="5679" spans="41:44" x14ac:dyDescent="0.25">
      <c r="AO5679" s="34"/>
      <c r="AP5679" s="34"/>
      <c r="AQ5679" s="34"/>
      <c r="AR5679" s="34"/>
    </row>
    <row r="5680" spans="41:44" x14ac:dyDescent="0.25">
      <c r="AO5680" s="34"/>
      <c r="AP5680" s="34"/>
      <c r="AQ5680" s="34"/>
      <c r="AR5680" s="34"/>
    </row>
    <row r="5681" spans="41:44" x14ac:dyDescent="0.25">
      <c r="AO5681" s="34"/>
      <c r="AP5681" s="34"/>
      <c r="AQ5681" s="34"/>
      <c r="AR5681" s="34"/>
    </row>
    <row r="5682" spans="41:44" x14ac:dyDescent="0.25">
      <c r="AO5682" s="34"/>
      <c r="AP5682" s="34"/>
      <c r="AQ5682" s="34"/>
      <c r="AR5682" s="34"/>
    </row>
    <row r="5683" spans="41:44" x14ac:dyDescent="0.25">
      <c r="AO5683" s="34"/>
      <c r="AP5683" s="34"/>
      <c r="AQ5683" s="34"/>
      <c r="AR5683" s="34"/>
    </row>
    <row r="5684" spans="41:44" x14ac:dyDescent="0.25">
      <c r="AO5684" s="34"/>
      <c r="AP5684" s="34"/>
      <c r="AQ5684" s="34"/>
      <c r="AR5684" s="34"/>
    </row>
    <row r="5685" spans="41:44" x14ac:dyDescent="0.25">
      <c r="AO5685" s="34"/>
      <c r="AP5685" s="34"/>
      <c r="AQ5685" s="34"/>
      <c r="AR5685" s="34"/>
    </row>
    <row r="5686" spans="41:44" x14ac:dyDescent="0.25">
      <c r="AO5686" s="34"/>
      <c r="AP5686" s="34"/>
      <c r="AQ5686" s="34"/>
      <c r="AR5686" s="34"/>
    </row>
    <row r="5687" spans="41:44" x14ac:dyDescent="0.25">
      <c r="AO5687" s="34"/>
      <c r="AP5687" s="34"/>
      <c r="AQ5687" s="34"/>
      <c r="AR5687" s="34"/>
    </row>
    <row r="5688" spans="41:44" x14ac:dyDescent="0.25">
      <c r="AO5688" s="34"/>
      <c r="AP5688" s="34"/>
      <c r="AQ5688" s="34"/>
      <c r="AR5688" s="34"/>
    </row>
    <row r="5689" spans="41:44" x14ac:dyDescent="0.25">
      <c r="AO5689" s="34"/>
      <c r="AP5689" s="34"/>
      <c r="AQ5689" s="34"/>
      <c r="AR5689" s="34"/>
    </row>
    <row r="5690" spans="41:44" x14ac:dyDescent="0.25">
      <c r="AO5690" s="34"/>
      <c r="AP5690" s="34"/>
      <c r="AQ5690" s="34"/>
      <c r="AR5690" s="34"/>
    </row>
    <row r="5691" spans="41:44" x14ac:dyDescent="0.25">
      <c r="AO5691" s="34"/>
      <c r="AP5691" s="34"/>
      <c r="AQ5691" s="34"/>
      <c r="AR5691" s="34"/>
    </row>
    <row r="5692" spans="41:44" x14ac:dyDescent="0.25">
      <c r="AO5692" s="34"/>
      <c r="AP5692" s="34"/>
      <c r="AQ5692" s="34"/>
      <c r="AR5692" s="34"/>
    </row>
    <row r="5693" spans="41:44" x14ac:dyDescent="0.25">
      <c r="AO5693" s="34"/>
      <c r="AP5693" s="34"/>
      <c r="AQ5693" s="34"/>
      <c r="AR5693" s="34"/>
    </row>
    <row r="5694" spans="41:44" x14ac:dyDescent="0.25">
      <c r="AO5694" s="34"/>
      <c r="AP5694" s="34"/>
      <c r="AQ5694" s="34"/>
      <c r="AR5694" s="34"/>
    </row>
    <row r="5695" spans="41:44" x14ac:dyDescent="0.25">
      <c r="AO5695" s="34"/>
      <c r="AP5695" s="34"/>
      <c r="AQ5695" s="34"/>
      <c r="AR5695" s="34"/>
    </row>
    <row r="5696" spans="41:44" x14ac:dyDescent="0.25">
      <c r="AO5696" s="34"/>
      <c r="AP5696" s="34"/>
      <c r="AQ5696" s="34"/>
      <c r="AR5696" s="34"/>
    </row>
    <row r="5697" spans="41:44" x14ac:dyDescent="0.25">
      <c r="AO5697" s="34"/>
      <c r="AP5697" s="34"/>
      <c r="AQ5697" s="34"/>
      <c r="AR5697" s="34"/>
    </row>
    <row r="5698" spans="41:44" x14ac:dyDescent="0.25">
      <c r="AO5698" s="34"/>
      <c r="AP5698" s="34"/>
      <c r="AQ5698" s="34"/>
      <c r="AR5698" s="34"/>
    </row>
    <row r="5699" spans="41:44" x14ac:dyDescent="0.25">
      <c r="AO5699" s="34"/>
      <c r="AP5699" s="34"/>
      <c r="AQ5699" s="34"/>
      <c r="AR5699" s="34"/>
    </row>
    <row r="5700" spans="41:44" x14ac:dyDescent="0.25">
      <c r="AO5700" s="34"/>
      <c r="AP5700" s="34"/>
      <c r="AQ5700" s="34"/>
      <c r="AR5700" s="34"/>
    </row>
    <row r="5701" spans="41:44" x14ac:dyDescent="0.25">
      <c r="AO5701" s="34"/>
      <c r="AP5701" s="34"/>
      <c r="AQ5701" s="34"/>
      <c r="AR5701" s="34"/>
    </row>
    <row r="5702" spans="41:44" x14ac:dyDescent="0.25">
      <c r="AO5702" s="34"/>
      <c r="AP5702" s="34"/>
      <c r="AQ5702" s="34"/>
      <c r="AR5702" s="34"/>
    </row>
    <row r="5703" spans="41:44" x14ac:dyDescent="0.25">
      <c r="AO5703" s="34"/>
      <c r="AP5703" s="34"/>
      <c r="AQ5703" s="34"/>
      <c r="AR5703" s="34"/>
    </row>
    <row r="5704" spans="41:44" x14ac:dyDescent="0.25">
      <c r="AO5704" s="34"/>
      <c r="AP5704" s="34"/>
      <c r="AQ5704" s="34"/>
      <c r="AR5704" s="34"/>
    </row>
    <row r="5705" spans="41:44" x14ac:dyDescent="0.25">
      <c r="AO5705" s="34"/>
      <c r="AP5705" s="34"/>
      <c r="AQ5705" s="34"/>
      <c r="AR5705" s="34"/>
    </row>
    <row r="5706" spans="41:44" x14ac:dyDescent="0.25">
      <c r="AO5706" s="34"/>
      <c r="AP5706" s="34"/>
      <c r="AQ5706" s="34"/>
      <c r="AR5706" s="34"/>
    </row>
    <row r="5707" spans="41:44" x14ac:dyDescent="0.25">
      <c r="AO5707" s="34"/>
      <c r="AP5707" s="34"/>
      <c r="AQ5707" s="34"/>
      <c r="AR5707" s="34"/>
    </row>
    <row r="5708" spans="41:44" x14ac:dyDescent="0.25">
      <c r="AO5708" s="34"/>
      <c r="AP5708" s="34"/>
      <c r="AQ5708" s="34"/>
      <c r="AR5708" s="34"/>
    </row>
    <row r="5709" spans="41:44" x14ac:dyDescent="0.25">
      <c r="AO5709" s="34"/>
      <c r="AP5709" s="34"/>
      <c r="AQ5709" s="34"/>
      <c r="AR5709" s="34"/>
    </row>
    <row r="5710" spans="41:44" x14ac:dyDescent="0.25">
      <c r="AO5710" s="34"/>
      <c r="AP5710" s="34"/>
      <c r="AQ5710" s="34"/>
      <c r="AR5710" s="34"/>
    </row>
    <row r="5711" spans="41:44" x14ac:dyDescent="0.25">
      <c r="AO5711" s="34"/>
      <c r="AP5711" s="34"/>
      <c r="AQ5711" s="34"/>
      <c r="AR5711" s="34"/>
    </row>
    <row r="5712" spans="41:44" x14ac:dyDescent="0.25">
      <c r="AO5712" s="34"/>
      <c r="AP5712" s="34"/>
      <c r="AQ5712" s="34"/>
      <c r="AR5712" s="34"/>
    </row>
    <row r="5713" spans="41:44" x14ac:dyDescent="0.25">
      <c r="AO5713" s="34"/>
      <c r="AP5713" s="34"/>
      <c r="AQ5713" s="34"/>
      <c r="AR5713" s="34"/>
    </row>
    <row r="5714" spans="41:44" x14ac:dyDescent="0.25">
      <c r="AO5714" s="34"/>
      <c r="AP5714" s="34"/>
      <c r="AQ5714" s="34"/>
      <c r="AR5714" s="34"/>
    </row>
    <row r="5715" spans="41:44" x14ac:dyDescent="0.25">
      <c r="AO5715" s="34"/>
      <c r="AP5715" s="34"/>
      <c r="AQ5715" s="34"/>
      <c r="AR5715" s="34"/>
    </row>
    <row r="5716" spans="41:44" x14ac:dyDescent="0.25">
      <c r="AO5716" s="34"/>
      <c r="AP5716" s="34"/>
      <c r="AQ5716" s="34"/>
      <c r="AR5716" s="34"/>
    </row>
    <row r="5717" spans="41:44" x14ac:dyDescent="0.25">
      <c r="AO5717" s="34"/>
      <c r="AP5717" s="34"/>
      <c r="AQ5717" s="34"/>
      <c r="AR5717" s="34"/>
    </row>
    <row r="5718" spans="41:44" x14ac:dyDescent="0.25">
      <c r="AO5718" s="34"/>
      <c r="AP5718" s="34"/>
      <c r="AQ5718" s="34"/>
      <c r="AR5718" s="34"/>
    </row>
    <row r="5719" spans="41:44" x14ac:dyDescent="0.25">
      <c r="AO5719" s="34"/>
      <c r="AP5719" s="34"/>
      <c r="AQ5719" s="34"/>
      <c r="AR5719" s="34"/>
    </row>
    <row r="5720" spans="41:44" x14ac:dyDescent="0.25">
      <c r="AO5720" s="34"/>
      <c r="AP5720" s="34"/>
      <c r="AQ5720" s="34"/>
      <c r="AR5720" s="34"/>
    </row>
    <row r="5721" spans="41:44" x14ac:dyDescent="0.25">
      <c r="AO5721" s="34"/>
      <c r="AP5721" s="34"/>
      <c r="AQ5721" s="34"/>
      <c r="AR5721" s="34"/>
    </row>
    <row r="5722" spans="41:44" x14ac:dyDescent="0.25">
      <c r="AO5722" s="34"/>
      <c r="AP5722" s="34"/>
      <c r="AQ5722" s="34"/>
      <c r="AR5722" s="34"/>
    </row>
    <row r="5723" spans="41:44" x14ac:dyDescent="0.25">
      <c r="AO5723" s="34"/>
      <c r="AP5723" s="34"/>
      <c r="AQ5723" s="34"/>
      <c r="AR5723" s="34"/>
    </row>
    <row r="5724" spans="41:44" x14ac:dyDescent="0.25">
      <c r="AO5724" s="34"/>
      <c r="AP5724" s="34"/>
      <c r="AQ5724" s="34"/>
      <c r="AR5724" s="34"/>
    </row>
    <row r="5725" spans="41:44" x14ac:dyDescent="0.25">
      <c r="AO5725" s="34"/>
      <c r="AP5725" s="34"/>
      <c r="AQ5725" s="34"/>
      <c r="AR5725" s="34"/>
    </row>
    <row r="5726" spans="41:44" x14ac:dyDescent="0.25">
      <c r="AO5726" s="34"/>
      <c r="AP5726" s="34"/>
      <c r="AQ5726" s="34"/>
      <c r="AR5726" s="34"/>
    </row>
    <row r="5727" spans="41:44" x14ac:dyDescent="0.25">
      <c r="AO5727" s="34"/>
      <c r="AP5727" s="34"/>
      <c r="AQ5727" s="34"/>
      <c r="AR5727" s="34"/>
    </row>
    <row r="5728" spans="41:44" x14ac:dyDescent="0.25">
      <c r="AO5728" s="34"/>
      <c r="AP5728" s="34"/>
      <c r="AQ5728" s="34"/>
      <c r="AR5728" s="34"/>
    </row>
    <row r="5729" spans="41:44" x14ac:dyDescent="0.25">
      <c r="AO5729" s="34"/>
      <c r="AP5729" s="34"/>
      <c r="AQ5729" s="34"/>
      <c r="AR5729" s="34"/>
    </row>
    <row r="5730" spans="41:44" x14ac:dyDescent="0.25">
      <c r="AO5730" s="34"/>
      <c r="AP5730" s="34"/>
      <c r="AQ5730" s="34"/>
      <c r="AR5730" s="34"/>
    </row>
    <row r="5731" spans="41:44" x14ac:dyDescent="0.25">
      <c r="AO5731" s="34"/>
      <c r="AP5731" s="34"/>
      <c r="AQ5731" s="34"/>
      <c r="AR5731" s="34"/>
    </row>
    <row r="5732" spans="41:44" x14ac:dyDescent="0.25">
      <c r="AO5732" s="34"/>
      <c r="AP5732" s="34"/>
      <c r="AQ5732" s="34"/>
      <c r="AR5732" s="34"/>
    </row>
    <row r="5733" spans="41:44" x14ac:dyDescent="0.25">
      <c r="AO5733" s="34"/>
      <c r="AP5733" s="34"/>
      <c r="AQ5733" s="34"/>
      <c r="AR5733" s="34"/>
    </row>
    <row r="5734" spans="41:44" x14ac:dyDescent="0.25">
      <c r="AO5734" s="34"/>
      <c r="AP5734" s="34"/>
      <c r="AQ5734" s="34"/>
      <c r="AR5734" s="34"/>
    </row>
    <row r="5735" spans="41:44" x14ac:dyDescent="0.25">
      <c r="AO5735" s="34"/>
      <c r="AP5735" s="34"/>
      <c r="AQ5735" s="34"/>
      <c r="AR5735" s="34"/>
    </row>
    <row r="5736" spans="41:44" x14ac:dyDescent="0.25">
      <c r="AO5736" s="34"/>
      <c r="AP5736" s="34"/>
      <c r="AQ5736" s="34"/>
      <c r="AR5736" s="34"/>
    </row>
    <row r="5737" spans="41:44" x14ac:dyDescent="0.25">
      <c r="AO5737" s="34"/>
      <c r="AP5737" s="34"/>
      <c r="AQ5737" s="34"/>
      <c r="AR5737" s="34"/>
    </row>
    <row r="5738" spans="41:44" x14ac:dyDescent="0.25">
      <c r="AO5738" s="34"/>
      <c r="AP5738" s="34"/>
      <c r="AQ5738" s="34"/>
      <c r="AR5738" s="34"/>
    </row>
    <row r="5739" spans="41:44" x14ac:dyDescent="0.25">
      <c r="AO5739" s="34"/>
      <c r="AP5739" s="34"/>
      <c r="AQ5739" s="34"/>
      <c r="AR5739" s="34"/>
    </row>
    <row r="5740" spans="41:44" x14ac:dyDescent="0.25">
      <c r="AO5740" s="34"/>
      <c r="AP5740" s="34"/>
      <c r="AQ5740" s="34"/>
      <c r="AR5740" s="34"/>
    </row>
    <row r="5741" spans="41:44" x14ac:dyDescent="0.25">
      <c r="AO5741" s="34"/>
      <c r="AP5741" s="34"/>
      <c r="AQ5741" s="34"/>
      <c r="AR5741" s="34"/>
    </row>
    <row r="5742" spans="41:44" x14ac:dyDescent="0.25">
      <c r="AO5742" s="34"/>
      <c r="AP5742" s="34"/>
      <c r="AQ5742" s="34"/>
      <c r="AR5742" s="34"/>
    </row>
    <row r="5743" spans="41:44" x14ac:dyDescent="0.25">
      <c r="AO5743" s="34"/>
      <c r="AP5743" s="34"/>
      <c r="AQ5743" s="34"/>
      <c r="AR5743" s="34"/>
    </row>
    <row r="5744" spans="41:44" x14ac:dyDescent="0.25">
      <c r="AO5744" s="34"/>
      <c r="AP5744" s="34"/>
      <c r="AQ5744" s="34"/>
      <c r="AR5744" s="34"/>
    </row>
    <row r="5745" spans="41:44" x14ac:dyDescent="0.25">
      <c r="AO5745" s="34"/>
      <c r="AP5745" s="34"/>
      <c r="AQ5745" s="34"/>
      <c r="AR5745" s="34"/>
    </row>
    <row r="5746" spans="41:44" x14ac:dyDescent="0.25">
      <c r="AO5746" s="34"/>
      <c r="AP5746" s="34"/>
      <c r="AQ5746" s="34"/>
      <c r="AR5746" s="34"/>
    </row>
    <row r="5747" spans="41:44" x14ac:dyDescent="0.25">
      <c r="AO5747" s="34"/>
      <c r="AP5747" s="34"/>
      <c r="AQ5747" s="34"/>
      <c r="AR5747" s="34"/>
    </row>
    <row r="5748" spans="41:44" x14ac:dyDescent="0.25">
      <c r="AO5748" s="34"/>
      <c r="AP5748" s="34"/>
      <c r="AQ5748" s="34"/>
      <c r="AR5748" s="34"/>
    </row>
    <row r="5749" spans="41:44" x14ac:dyDescent="0.25">
      <c r="AO5749" s="34"/>
      <c r="AP5749" s="34"/>
      <c r="AQ5749" s="34"/>
      <c r="AR5749" s="34"/>
    </row>
    <row r="5750" spans="41:44" x14ac:dyDescent="0.25">
      <c r="AO5750" s="34"/>
      <c r="AP5750" s="34"/>
      <c r="AQ5750" s="34"/>
      <c r="AR5750" s="34"/>
    </row>
    <row r="5751" spans="41:44" x14ac:dyDescent="0.25">
      <c r="AO5751" s="34"/>
      <c r="AP5751" s="34"/>
      <c r="AQ5751" s="34"/>
      <c r="AR5751" s="34"/>
    </row>
    <row r="5752" spans="41:44" x14ac:dyDescent="0.25">
      <c r="AO5752" s="34"/>
      <c r="AP5752" s="34"/>
      <c r="AQ5752" s="34"/>
      <c r="AR5752" s="34"/>
    </row>
    <row r="5753" spans="41:44" x14ac:dyDescent="0.25">
      <c r="AO5753" s="34"/>
      <c r="AP5753" s="34"/>
      <c r="AQ5753" s="34"/>
      <c r="AR5753" s="34"/>
    </row>
    <row r="5754" spans="41:44" x14ac:dyDescent="0.25">
      <c r="AO5754" s="34"/>
      <c r="AP5754" s="34"/>
      <c r="AQ5754" s="34"/>
      <c r="AR5754" s="34"/>
    </row>
    <row r="5755" spans="41:44" x14ac:dyDescent="0.25">
      <c r="AO5755" s="34"/>
      <c r="AP5755" s="34"/>
      <c r="AQ5755" s="34"/>
      <c r="AR5755" s="34"/>
    </row>
    <row r="5756" spans="41:44" x14ac:dyDescent="0.25">
      <c r="AO5756" s="34"/>
      <c r="AP5756" s="34"/>
      <c r="AQ5756" s="34"/>
      <c r="AR5756" s="34"/>
    </row>
    <row r="5757" spans="41:44" x14ac:dyDescent="0.25">
      <c r="AO5757" s="34"/>
      <c r="AP5757" s="34"/>
      <c r="AQ5757" s="34"/>
      <c r="AR5757" s="34"/>
    </row>
    <row r="5758" spans="41:44" x14ac:dyDescent="0.25">
      <c r="AO5758" s="34"/>
      <c r="AP5758" s="34"/>
      <c r="AQ5758" s="34"/>
      <c r="AR5758" s="34"/>
    </row>
    <row r="5759" spans="41:44" x14ac:dyDescent="0.25">
      <c r="AO5759" s="34"/>
      <c r="AP5759" s="34"/>
      <c r="AQ5759" s="34"/>
      <c r="AR5759" s="34"/>
    </row>
    <row r="5760" spans="41:44" x14ac:dyDescent="0.25">
      <c r="AO5760" s="34"/>
      <c r="AP5760" s="34"/>
      <c r="AQ5760" s="34"/>
      <c r="AR5760" s="34"/>
    </row>
    <row r="5761" spans="41:44" x14ac:dyDescent="0.25">
      <c r="AO5761" s="34"/>
      <c r="AP5761" s="34"/>
      <c r="AQ5761" s="34"/>
      <c r="AR5761" s="34"/>
    </row>
    <row r="5762" spans="41:44" x14ac:dyDescent="0.25">
      <c r="AO5762" s="34"/>
      <c r="AP5762" s="34"/>
      <c r="AQ5762" s="34"/>
      <c r="AR5762" s="34"/>
    </row>
    <row r="5763" spans="41:44" x14ac:dyDescent="0.25">
      <c r="AO5763" s="34"/>
      <c r="AP5763" s="34"/>
      <c r="AQ5763" s="34"/>
      <c r="AR5763" s="34"/>
    </row>
    <row r="5764" spans="41:44" x14ac:dyDescent="0.25">
      <c r="AO5764" s="34"/>
      <c r="AP5764" s="34"/>
      <c r="AQ5764" s="34"/>
      <c r="AR5764" s="34"/>
    </row>
    <row r="5765" spans="41:44" x14ac:dyDescent="0.25">
      <c r="AO5765" s="34"/>
      <c r="AP5765" s="34"/>
      <c r="AQ5765" s="34"/>
      <c r="AR5765" s="34"/>
    </row>
    <row r="5766" spans="41:44" x14ac:dyDescent="0.25">
      <c r="AO5766" s="34"/>
      <c r="AP5766" s="34"/>
      <c r="AQ5766" s="34"/>
      <c r="AR5766" s="34"/>
    </row>
    <row r="5767" spans="41:44" x14ac:dyDescent="0.25">
      <c r="AO5767" s="34"/>
      <c r="AP5767" s="34"/>
      <c r="AQ5767" s="34"/>
      <c r="AR5767" s="34"/>
    </row>
    <row r="5768" spans="41:44" x14ac:dyDescent="0.25">
      <c r="AO5768" s="34"/>
      <c r="AP5768" s="34"/>
      <c r="AQ5768" s="34"/>
      <c r="AR5768" s="34"/>
    </row>
    <row r="5769" spans="41:44" x14ac:dyDescent="0.25">
      <c r="AO5769" s="34"/>
      <c r="AP5769" s="34"/>
      <c r="AQ5769" s="34"/>
      <c r="AR5769" s="34"/>
    </row>
    <row r="5770" spans="41:44" x14ac:dyDescent="0.25">
      <c r="AO5770" s="34"/>
      <c r="AP5770" s="34"/>
      <c r="AQ5770" s="34"/>
      <c r="AR5770" s="34"/>
    </row>
    <row r="5771" spans="41:44" x14ac:dyDescent="0.25">
      <c r="AO5771" s="34"/>
      <c r="AP5771" s="34"/>
      <c r="AQ5771" s="34"/>
      <c r="AR5771" s="34"/>
    </row>
    <row r="5772" spans="41:44" x14ac:dyDescent="0.25">
      <c r="AO5772" s="34"/>
      <c r="AP5772" s="34"/>
      <c r="AQ5772" s="34"/>
      <c r="AR5772" s="34"/>
    </row>
    <row r="5773" spans="41:44" x14ac:dyDescent="0.25">
      <c r="AO5773" s="34"/>
      <c r="AP5773" s="34"/>
      <c r="AQ5773" s="34"/>
      <c r="AR5773" s="34"/>
    </row>
    <row r="5774" spans="41:44" x14ac:dyDescent="0.25">
      <c r="AO5774" s="34"/>
      <c r="AP5774" s="34"/>
      <c r="AQ5774" s="34"/>
      <c r="AR5774" s="34"/>
    </row>
    <row r="5775" spans="41:44" x14ac:dyDescent="0.25">
      <c r="AO5775" s="34"/>
      <c r="AP5775" s="34"/>
      <c r="AQ5775" s="34"/>
      <c r="AR5775" s="34"/>
    </row>
    <row r="5776" spans="41:44" x14ac:dyDescent="0.25">
      <c r="AO5776" s="34"/>
      <c r="AP5776" s="34"/>
      <c r="AQ5776" s="34"/>
      <c r="AR5776" s="34"/>
    </row>
    <row r="5777" spans="41:44" x14ac:dyDescent="0.25">
      <c r="AO5777" s="34"/>
      <c r="AP5777" s="34"/>
      <c r="AQ5777" s="34"/>
      <c r="AR5777" s="34"/>
    </row>
    <row r="5778" spans="41:44" x14ac:dyDescent="0.25">
      <c r="AO5778" s="34"/>
      <c r="AP5778" s="34"/>
      <c r="AQ5778" s="34"/>
      <c r="AR5778" s="34"/>
    </row>
    <row r="5779" spans="41:44" x14ac:dyDescent="0.25">
      <c r="AO5779" s="34"/>
      <c r="AP5779" s="34"/>
      <c r="AQ5779" s="34"/>
      <c r="AR5779" s="34"/>
    </row>
    <row r="5780" spans="41:44" x14ac:dyDescent="0.25">
      <c r="AO5780" s="34"/>
      <c r="AP5780" s="34"/>
      <c r="AQ5780" s="34"/>
      <c r="AR5780" s="34"/>
    </row>
    <row r="5781" spans="41:44" x14ac:dyDescent="0.25">
      <c r="AO5781" s="34"/>
      <c r="AP5781" s="34"/>
      <c r="AQ5781" s="34"/>
      <c r="AR5781" s="34"/>
    </row>
    <row r="5782" spans="41:44" x14ac:dyDescent="0.25">
      <c r="AO5782" s="34"/>
      <c r="AP5782" s="34"/>
      <c r="AQ5782" s="34"/>
      <c r="AR5782" s="34"/>
    </row>
    <row r="5783" spans="41:44" x14ac:dyDescent="0.25">
      <c r="AO5783" s="34"/>
      <c r="AP5783" s="34"/>
      <c r="AQ5783" s="34"/>
      <c r="AR5783" s="34"/>
    </row>
    <row r="5784" spans="41:44" x14ac:dyDescent="0.25">
      <c r="AO5784" s="34"/>
      <c r="AP5784" s="34"/>
      <c r="AQ5784" s="34"/>
      <c r="AR5784" s="34"/>
    </row>
    <row r="5785" spans="41:44" x14ac:dyDescent="0.25">
      <c r="AO5785" s="34"/>
      <c r="AP5785" s="34"/>
      <c r="AQ5785" s="34"/>
      <c r="AR5785" s="34"/>
    </row>
    <row r="5786" spans="41:44" x14ac:dyDescent="0.25">
      <c r="AO5786" s="34"/>
      <c r="AP5786" s="34"/>
      <c r="AQ5786" s="34"/>
      <c r="AR5786" s="34"/>
    </row>
    <row r="5787" spans="41:44" x14ac:dyDescent="0.25">
      <c r="AO5787" s="34"/>
      <c r="AP5787" s="34"/>
      <c r="AQ5787" s="34"/>
      <c r="AR5787" s="34"/>
    </row>
    <row r="5788" spans="41:44" x14ac:dyDescent="0.25">
      <c r="AO5788" s="34"/>
      <c r="AP5788" s="34"/>
      <c r="AQ5788" s="34"/>
      <c r="AR5788" s="34"/>
    </row>
    <row r="5789" spans="41:44" x14ac:dyDescent="0.25">
      <c r="AO5789" s="34"/>
      <c r="AP5789" s="34"/>
      <c r="AQ5789" s="34"/>
      <c r="AR5789" s="34"/>
    </row>
    <row r="5790" spans="41:44" x14ac:dyDescent="0.25">
      <c r="AO5790" s="34"/>
      <c r="AP5790" s="34"/>
      <c r="AQ5790" s="34"/>
      <c r="AR5790" s="34"/>
    </row>
    <row r="5791" spans="41:44" x14ac:dyDescent="0.25">
      <c r="AO5791" s="34"/>
      <c r="AP5791" s="34"/>
      <c r="AQ5791" s="34"/>
      <c r="AR5791" s="34"/>
    </row>
    <row r="5792" spans="41:44" x14ac:dyDescent="0.25">
      <c r="AO5792" s="34"/>
      <c r="AP5792" s="34"/>
      <c r="AQ5792" s="34"/>
      <c r="AR5792" s="34"/>
    </row>
    <row r="5793" spans="41:44" x14ac:dyDescent="0.25">
      <c r="AO5793" s="34"/>
      <c r="AP5793" s="34"/>
      <c r="AQ5793" s="34"/>
      <c r="AR5793" s="34"/>
    </row>
    <row r="5794" spans="41:44" x14ac:dyDescent="0.25">
      <c r="AO5794" s="34"/>
      <c r="AP5794" s="34"/>
      <c r="AQ5794" s="34"/>
      <c r="AR5794" s="34"/>
    </row>
    <row r="5795" spans="41:44" x14ac:dyDescent="0.25">
      <c r="AO5795" s="34"/>
      <c r="AP5795" s="34"/>
      <c r="AQ5795" s="34"/>
      <c r="AR5795" s="34"/>
    </row>
    <row r="5796" spans="41:44" x14ac:dyDescent="0.25">
      <c r="AO5796" s="34"/>
      <c r="AP5796" s="34"/>
      <c r="AQ5796" s="34"/>
      <c r="AR5796" s="34"/>
    </row>
    <row r="5797" spans="41:44" x14ac:dyDescent="0.25">
      <c r="AO5797" s="34"/>
      <c r="AP5797" s="34"/>
      <c r="AQ5797" s="34"/>
      <c r="AR5797" s="34"/>
    </row>
    <row r="5798" spans="41:44" x14ac:dyDescent="0.25">
      <c r="AO5798" s="34"/>
      <c r="AP5798" s="34"/>
      <c r="AQ5798" s="34"/>
      <c r="AR5798" s="34"/>
    </row>
    <row r="5799" spans="41:44" x14ac:dyDescent="0.25">
      <c r="AO5799" s="34"/>
      <c r="AP5799" s="34"/>
      <c r="AQ5799" s="34"/>
      <c r="AR5799" s="34"/>
    </row>
    <row r="5800" spans="41:44" x14ac:dyDescent="0.25">
      <c r="AO5800" s="34"/>
      <c r="AP5800" s="34"/>
      <c r="AQ5800" s="34"/>
      <c r="AR5800" s="34"/>
    </row>
    <row r="5801" spans="41:44" x14ac:dyDescent="0.25">
      <c r="AO5801" s="34"/>
      <c r="AP5801" s="34"/>
      <c r="AQ5801" s="34"/>
      <c r="AR5801" s="34"/>
    </row>
    <row r="5802" spans="41:44" x14ac:dyDescent="0.25">
      <c r="AO5802" s="34"/>
      <c r="AP5802" s="34"/>
      <c r="AQ5802" s="34"/>
      <c r="AR5802" s="34"/>
    </row>
    <row r="5803" spans="41:44" x14ac:dyDescent="0.25">
      <c r="AO5803" s="34"/>
      <c r="AP5803" s="34"/>
      <c r="AQ5803" s="34"/>
      <c r="AR5803" s="34"/>
    </row>
    <row r="5804" spans="41:44" x14ac:dyDescent="0.25">
      <c r="AO5804" s="34"/>
      <c r="AP5804" s="34"/>
      <c r="AQ5804" s="34"/>
      <c r="AR5804" s="34"/>
    </row>
    <row r="5805" spans="41:44" x14ac:dyDescent="0.25">
      <c r="AO5805" s="34"/>
      <c r="AP5805" s="34"/>
      <c r="AQ5805" s="34"/>
      <c r="AR5805" s="34"/>
    </row>
    <row r="5806" spans="41:44" x14ac:dyDescent="0.25">
      <c r="AO5806" s="34"/>
      <c r="AP5806" s="34"/>
      <c r="AQ5806" s="34"/>
      <c r="AR5806" s="34"/>
    </row>
    <row r="5807" spans="41:44" x14ac:dyDescent="0.25">
      <c r="AO5807" s="34"/>
      <c r="AP5807" s="34"/>
      <c r="AQ5807" s="34"/>
      <c r="AR5807" s="34"/>
    </row>
    <row r="5808" spans="41:44" x14ac:dyDescent="0.25">
      <c r="AO5808" s="34"/>
      <c r="AP5808" s="34"/>
      <c r="AQ5808" s="34"/>
      <c r="AR5808" s="34"/>
    </row>
    <row r="5809" spans="41:44" x14ac:dyDescent="0.25">
      <c r="AO5809" s="34"/>
      <c r="AP5809" s="34"/>
      <c r="AQ5809" s="34"/>
      <c r="AR5809" s="34"/>
    </row>
    <row r="5810" spans="41:44" x14ac:dyDescent="0.25">
      <c r="AO5810" s="34"/>
      <c r="AP5810" s="34"/>
      <c r="AQ5810" s="34"/>
      <c r="AR5810" s="34"/>
    </row>
    <row r="5811" spans="41:44" x14ac:dyDescent="0.25">
      <c r="AO5811" s="34"/>
      <c r="AP5811" s="34"/>
      <c r="AQ5811" s="34"/>
      <c r="AR5811" s="34"/>
    </row>
    <row r="5812" spans="41:44" x14ac:dyDescent="0.25">
      <c r="AO5812" s="34"/>
      <c r="AP5812" s="34"/>
      <c r="AQ5812" s="34"/>
      <c r="AR5812" s="34"/>
    </row>
    <row r="5813" spans="41:44" x14ac:dyDescent="0.25">
      <c r="AO5813" s="34"/>
      <c r="AP5813" s="34"/>
      <c r="AQ5813" s="34"/>
      <c r="AR5813" s="34"/>
    </row>
    <row r="5814" spans="41:44" x14ac:dyDescent="0.25">
      <c r="AO5814" s="34"/>
      <c r="AP5814" s="34"/>
      <c r="AQ5814" s="34"/>
      <c r="AR5814" s="34"/>
    </row>
    <row r="5815" spans="41:44" x14ac:dyDescent="0.25">
      <c r="AO5815" s="34"/>
      <c r="AP5815" s="34"/>
      <c r="AQ5815" s="34"/>
      <c r="AR5815" s="34"/>
    </row>
    <row r="5816" spans="41:44" x14ac:dyDescent="0.25">
      <c r="AO5816" s="34"/>
      <c r="AP5816" s="34"/>
      <c r="AQ5816" s="34"/>
      <c r="AR5816" s="34"/>
    </row>
    <row r="5817" spans="41:44" x14ac:dyDescent="0.25">
      <c r="AO5817" s="34"/>
      <c r="AP5817" s="34"/>
      <c r="AQ5817" s="34"/>
      <c r="AR5817" s="34"/>
    </row>
    <row r="5818" spans="41:44" x14ac:dyDescent="0.25">
      <c r="AO5818" s="34"/>
      <c r="AP5818" s="34"/>
      <c r="AQ5818" s="34"/>
      <c r="AR5818" s="34"/>
    </row>
    <row r="5819" spans="41:44" x14ac:dyDescent="0.25">
      <c r="AO5819" s="34"/>
      <c r="AP5819" s="34"/>
      <c r="AQ5819" s="34"/>
      <c r="AR5819" s="34"/>
    </row>
    <row r="5820" spans="41:44" x14ac:dyDescent="0.25">
      <c r="AO5820" s="34"/>
      <c r="AP5820" s="34"/>
      <c r="AQ5820" s="34"/>
      <c r="AR5820" s="34"/>
    </row>
    <row r="5821" spans="41:44" x14ac:dyDescent="0.25">
      <c r="AO5821" s="34"/>
      <c r="AP5821" s="34"/>
      <c r="AQ5821" s="34"/>
      <c r="AR5821" s="34"/>
    </row>
    <row r="5822" spans="41:44" x14ac:dyDescent="0.25">
      <c r="AO5822" s="34"/>
      <c r="AP5822" s="34"/>
      <c r="AQ5822" s="34"/>
      <c r="AR5822" s="34"/>
    </row>
    <row r="5823" spans="41:44" x14ac:dyDescent="0.25">
      <c r="AO5823" s="34"/>
      <c r="AP5823" s="34"/>
      <c r="AQ5823" s="34"/>
      <c r="AR5823" s="34"/>
    </row>
    <row r="5824" spans="41:44" x14ac:dyDescent="0.25">
      <c r="AO5824" s="34"/>
      <c r="AP5824" s="34"/>
      <c r="AQ5824" s="34"/>
      <c r="AR5824" s="34"/>
    </row>
    <row r="5825" spans="41:44" x14ac:dyDescent="0.25">
      <c r="AO5825" s="34"/>
      <c r="AP5825" s="34"/>
      <c r="AQ5825" s="34"/>
      <c r="AR5825" s="34"/>
    </row>
    <row r="5826" spans="41:44" x14ac:dyDescent="0.25">
      <c r="AO5826" s="34"/>
      <c r="AP5826" s="34"/>
      <c r="AQ5826" s="34"/>
      <c r="AR5826" s="34"/>
    </row>
    <row r="5827" spans="41:44" x14ac:dyDescent="0.25">
      <c r="AO5827" s="34"/>
      <c r="AP5827" s="34"/>
      <c r="AQ5827" s="34"/>
      <c r="AR5827" s="34"/>
    </row>
    <row r="5828" spans="41:44" x14ac:dyDescent="0.25">
      <c r="AO5828" s="34"/>
      <c r="AP5828" s="34"/>
      <c r="AQ5828" s="34"/>
      <c r="AR5828" s="34"/>
    </row>
    <row r="5829" spans="41:44" x14ac:dyDescent="0.25">
      <c r="AO5829" s="34"/>
      <c r="AP5829" s="34"/>
      <c r="AQ5829" s="34"/>
      <c r="AR5829" s="34"/>
    </row>
    <row r="5830" spans="41:44" x14ac:dyDescent="0.25">
      <c r="AO5830" s="34"/>
      <c r="AP5830" s="34"/>
      <c r="AQ5830" s="34"/>
      <c r="AR5830" s="34"/>
    </row>
    <row r="5831" spans="41:44" x14ac:dyDescent="0.25">
      <c r="AO5831" s="34"/>
      <c r="AP5831" s="34"/>
      <c r="AQ5831" s="34"/>
      <c r="AR5831" s="34"/>
    </row>
    <row r="5832" spans="41:44" x14ac:dyDescent="0.25">
      <c r="AO5832" s="34"/>
      <c r="AP5832" s="34"/>
      <c r="AQ5832" s="34"/>
      <c r="AR5832" s="34"/>
    </row>
    <row r="5833" spans="41:44" x14ac:dyDescent="0.25">
      <c r="AO5833" s="34"/>
      <c r="AP5833" s="34"/>
      <c r="AQ5833" s="34"/>
      <c r="AR5833" s="34"/>
    </row>
    <row r="5834" spans="41:44" x14ac:dyDescent="0.25">
      <c r="AO5834" s="34"/>
      <c r="AP5834" s="34"/>
      <c r="AQ5834" s="34"/>
      <c r="AR5834" s="34"/>
    </row>
    <row r="5835" spans="41:44" x14ac:dyDescent="0.25">
      <c r="AO5835" s="34"/>
      <c r="AP5835" s="34"/>
      <c r="AQ5835" s="34"/>
      <c r="AR5835" s="34"/>
    </row>
    <row r="5836" spans="41:44" x14ac:dyDescent="0.25">
      <c r="AO5836" s="34"/>
      <c r="AP5836" s="34"/>
      <c r="AQ5836" s="34"/>
      <c r="AR5836" s="34"/>
    </row>
    <row r="5837" spans="41:44" x14ac:dyDescent="0.25">
      <c r="AO5837" s="34"/>
      <c r="AP5837" s="34"/>
      <c r="AQ5837" s="34"/>
      <c r="AR5837" s="34"/>
    </row>
    <row r="5838" spans="41:44" x14ac:dyDescent="0.25">
      <c r="AO5838" s="34"/>
      <c r="AP5838" s="34"/>
      <c r="AQ5838" s="34"/>
      <c r="AR5838" s="34"/>
    </row>
    <row r="5839" spans="41:44" x14ac:dyDescent="0.25">
      <c r="AO5839" s="34"/>
      <c r="AP5839" s="34"/>
      <c r="AQ5839" s="34"/>
      <c r="AR5839" s="34"/>
    </row>
    <row r="5840" spans="41:44" x14ac:dyDescent="0.25">
      <c r="AO5840" s="34"/>
      <c r="AP5840" s="34"/>
      <c r="AQ5840" s="34"/>
      <c r="AR5840" s="34"/>
    </row>
    <row r="5841" spans="41:44" x14ac:dyDescent="0.25">
      <c r="AO5841" s="34"/>
      <c r="AP5841" s="34"/>
      <c r="AQ5841" s="34"/>
      <c r="AR5841" s="34"/>
    </row>
    <row r="5842" spans="41:44" x14ac:dyDescent="0.25">
      <c r="AO5842" s="34"/>
      <c r="AP5842" s="34"/>
      <c r="AQ5842" s="34"/>
      <c r="AR5842" s="34"/>
    </row>
    <row r="5843" spans="41:44" x14ac:dyDescent="0.25">
      <c r="AO5843" s="34"/>
      <c r="AP5843" s="34"/>
      <c r="AQ5843" s="34"/>
      <c r="AR5843" s="34"/>
    </row>
    <row r="5844" spans="41:44" x14ac:dyDescent="0.25">
      <c r="AO5844" s="34"/>
      <c r="AP5844" s="34"/>
      <c r="AQ5844" s="34"/>
      <c r="AR5844" s="34"/>
    </row>
    <row r="5845" spans="41:44" x14ac:dyDescent="0.25">
      <c r="AO5845" s="34"/>
      <c r="AP5845" s="34"/>
      <c r="AQ5845" s="34"/>
      <c r="AR5845" s="34"/>
    </row>
    <row r="5846" spans="41:44" x14ac:dyDescent="0.25">
      <c r="AO5846" s="34"/>
      <c r="AP5846" s="34"/>
      <c r="AQ5846" s="34"/>
      <c r="AR5846" s="34"/>
    </row>
    <row r="5847" spans="41:44" x14ac:dyDescent="0.25">
      <c r="AO5847" s="34"/>
      <c r="AP5847" s="34"/>
      <c r="AQ5847" s="34"/>
      <c r="AR5847" s="34"/>
    </row>
    <row r="5848" spans="41:44" x14ac:dyDescent="0.25">
      <c r="AO5848" s="34"/>
      <c r="AP5848" s="34"/>
      <c r="AQ5848" s="34"/>
      <c r="AR5848" s="34"/>
    </row>
    <row r="5849" spans="41:44" x14ac:dyDescent="0.25">
      <c r="AO5849" s="34"/>
      <c r="AP5849" s="34"/>
      <c r="AQ5849" s="34"/>
      <c r="AR5849" s="34"/>
    </row>
    <row r="5850" spans="41:44" x14ac:dyDescent="0.25">
      <c r="AO5850" s="34"/>
      <c r="AP5850" s="34"/>
      <c r="AQ5850" s="34"/>
      <c r="AR5850" s="34"/>
    </row>
    <row r="5851" spans="41:44" x14ac:dyDescent="0.25">
      <c r="AO5851" s="34"/>
      <c r="AP5851" s="34"/>
      <c r="AQ5851" s="34"/>
      <c r="AR5851" s="34"/>
    </row>
    <row r="5852" spans="41:44" x14ac:dyDescent="0.25">
      <c r="AO5852" s="34"/>
      <c r="AP5852" s="34"/>
      <c r="AQ5852" s="34"/>
      <c r="AR5852" s="34"/>
    </row>
    <row r="5853" spans="41:44" x14ac:dyDescent="0.25">
      <c r="AO5853" s="34"/>
      <c r="AP5853" s="34"/>
      <c r="AQ5853" s="34"/>
      <c r="AR5853" s="34"/>
    </row>
    <row r="5854" spans="41:44" x14ac:dyDescent="0.25">
      <c r="AO5854" s="34"/>
      <c r="AP5854" s="34"/>
      <c r="AQ5854" s="34"/>
      <c r="AR5854" s="34"/>
    </row>
    <row r="5855" spans="41:44" x14ac:dyDescent="0.25">
      <c r="AO5855" s="34"/>
      <c r="AP5855" s="34"/>
      <c r="AQ5855" s="34"/>
      <c r="AR5855" s="34"/>
    </row>
    <row r="5856" spans="41:44" x14ac:dyDescent="0.25">
      <c r="AO5856" s="34"/>
      <c r="AP5856" s="34"/>
      <c r="AQ5856" s="34"/>
      <c r="AR5856" s="34"/>
    </row>
    <row r="5857" spans="41:44" x14ac:dyDescent="0.25">
      <c r="AO5857" s="34"/>
      <c r="AP5857" s="34"/>
      <c r="AQ5857" s="34"/>
      <c r="AR5857" s="34"/>
    </row>
    <row r="5858" spans="41:44" x14ac:dyDescent="0.25">
      <c r="AO5858" s="34"/>
      <c r="AP5858" s="34"/>
      <c r="AQ5858" s="34"/>
      <c r="AR5858" s="34"/>
    </row>
    <row r="5859" spans="41:44" x14ac:dyDescent="0.25">
      <c r="AO5859" s="34"/>
      <c r="AP5859" s="34"/>
      <c r="AQ5859" s="34"/>
      <c r="AR5859" s="34"/>
    </row>
    <row r="5860" spans="41:44" x14ac:dyDescent="0.25">
      <c r="AO5860" s="34"/>
      <c r="AP5860" s="34"/>
      <c r="AQ5860" s="34"/>
      <c r="AR5860" s="34"/>
    </row>
    <row r="5861" spans="41:44" x14ac:dyDescent="0.25">
      <c r="AO5861" s="34"/>
      <c r="AP5861" s="34"/>
      <c r="AQ5861" s="34"/>
      <c r="AR5861" s="34"/>
    </row>
    <row r="5862" spans="41:44" x14ac:dyDescent="0.25">
      <c r="AO5862" s="34"/>
      <c r="AP5862" s="34"/>
      <c r="AQ5862" s="34"/>
      <c r="AR5862" s="34"/>
    </row>
    <row r="5863" spans="41:44" x14ac:dyDescent="0.25">
      <c r="AO5863" s="34"/>
      <c r="AP5863" s="34"/>
      <c r="AQ5863" s="34"/>
      <c r="AR5863" s="34"/>
    </row>
    <row r="5864" spans="41:44" x14ac:dyDescent="0.25">
      <c r="AO5864" s="34"/>
      <c r="AP5864" s="34"/>
      <c r="AQ5864" s="34"/>
      <c r="AR5864" s="34"/>
    </row>
    <row r="5865" spans="41:44" x14ac:dyDescent="0.25">
      <c r="AO5865" s="34"/>
      <c r="AP5865" s="34"/>
      <c r="AQ5865" s="34"/>
      <c r="AR5865" s="34"/>
    </row>
    <row r="5866" spans="41:44" x14ac:dyDescent="0.25">
      <c r="AO5866" s="34"/>
      <c r="AP5866" s="34"/>
      <c r="AQ5866" s="34"/>
      <c r="AR5866" s="34"/>
    </row>
    <row r="5867" spans="41:44" x14ac:dyDescent="0.25">
      <c r="AO5867" s="34"/>
      <c r="AP5867" s="34"/>
      <c r="AQ5867" s="34"/>
      <c r="AR5867" s="34"/>
    </row>
    <row r="5868" spans="41:44" x14ac:dyDescent="0.25">
      <c r="AO5868" s="34"/>
      <c r="AP5868" s="34"/>
      <c r="AQ5868" s="34"/>
      <c r="AR5868" s="34"/>
    </row>
    <row r="5869" spans="41:44" x14ac:dyDescent="0.25">
      <c r="AO5869" s="34"/>
      <c r="AP5869" s="34"/>
      <c r="AQ5869" s="34"/>
      <c r="AR5869" s="34"/>
    </row>
    <row r="5870" spans="41:44" x14ac:dyDescent="0.25">
      <c r="AO5870" s="34"/>
      <c r="AP5870" s="34"/>
      <c r="AQ5870" s="34"/>
      <c r="AR5870" s="34"/>
    </row>
    <row r="5871" spans="41:44" x14ac:dyDescent="0.25">
      <c r="AO5871" s="34"/>
      <c r="AP5871" s="34"/>
      <c r="AQ5871" s="34"/>
      <c r="AR5871" s="34"/>
    </row>
    <row r="5872" spans="41:44" x14ac:dyDescent="0.25">
      <c r="AO5872" s="34"/>
      <c r="AP5872" s="34"/>
      <c r="AQ5872" s="34"/>
      <c r="AR5872" s="34"/>
    </row>
    <row r="5873" spans="41:44" x14ac:dyDescent="0.25">
      <c r="AO5873" s="34"/>
      <c r="AP5873" s="34"/>
      <c r="AQ5873" s="34"/>
      <c r="AR5873" s="34"/>
    </row>
    <row r="5874" spans="41:44" x14ac:dyDescent="0.25">
      <c r="AO5874" s="34"/>
      <c r="AP5874" s="34"/>
      <c r="AQ5874" s="34"/>
      <c r="AR5874" s="34"/>
    </row>
    <row r="5875" spans="41:44" x14ac:dyDescent="0.25">
      <c r="AO5875" s="34"/>
      <c r="AP5875" s="34"/>
      <c r="AQ5875" s="34"/>
      <c r="AR5875" s="34"/>
    </row>
    <row r="5876" spans="41:44" x14ac:dyDescent="0.25">
      <c r="AO5876" s="34"/>
      <c r="AP5876" s="34"/>
      <c r="AQ5876" s="34"/>
      <c r="AR5876" s="34"/>
    </row>
    <row r="5877" spans="41:44" x14ac:dyDescent="0.25">
      <c r="AO5877" s="34"/>
      <c r="AP5877" s="34"/>
      <c r="AQ5877" s="34"/>
      <c r="AR5877" s="34"/>
    </row>
    <row r="5878" spans="41:44" x14ac:dyDescent="0.25">
      <c r="AO5878" s="34"/>
      <c r="AP5878" s="34"/>
      <c r="AQ5878" s="34"/>
      <c r="AR5878" s="34"/>
    </row>
    <row r="5879" spans="41:44" x14ac:dyDescent="0.25">
      <c r="AO5879" s="34"/>
      <c r="AP5879" s="34"/>
      <c r="AQ5879" s="34"/>
      <c r="AR5879" s="34"/>
    </row>
    <row r="5880" spans="41:44" x14ac:dyDescent="0.25">
      <c r="AO5880" s="34"/>
      <c r="AP5880" s="34"/>
      <c r="AQ5880" s="34"/>
      <c r="AR5880" s="34"/>
    </row>
    <row r="5881" spans="41:44" x14ac:dyDescent="0.25">
      <c r="AO5881" s="34"/>
      <c r="AP5881" s="34"/>
      <c r="AQ5881" s="34"/>
      <c r="AR5881" s="34"/>
    </row>
    <row r="5882" spans="41:44" x14ac:dyDescent="0.25">
      <c r="AO5882" s="34"/>
      <c r="AP5882" s="34"/>
      <c r="AQ5882" s="34"/>
      <c r="AR5882" s="34"/>
    </row>
    <row r="5883" spans="41:44" x14ac:dyDescent="0.25">
      <c r="AO5883" s="34"/>
      <c r="AP5883" s="34"/>
      <c r="AQ5883" s="34"/>
      <c r="AR5883" s="34"/>
    </row>
    <row r="5884" spans="41:44" x14ac:dyDescent="0.25">
      <c r="AO5884" s="34"/>
      <c r="AP5884" s="34"/>
      <c r="AQ5884" s="34"/>
      <c r="AR5884" s="34"/>
    </row>
    <row r="5885" spans="41:44" x14ac:dyDescent="0.25">
      <c r="AO5885" s="34"/>
      <c r="AP5885" s="34"/>
      <c r="AQ5885" s="34"/>
      <c r="AR5885" s="34"/>
    </row>
    <row r="5886" spans="41:44" x14ac:dyDescent="0.25">
      <c r="AO5886" s="34"/>
      <c r="AP5886" s="34"/>
      <c r="AQ5886" s="34"/>
      <c r="AR5886" s="34"/>
    </row>
    <row r="5887" spans="41:44" x14ac:dyDescent="0.25">
      <c r="AO5887" s="34"/>
      <c r="AP5887" s="34"/>
      <c r="AQ5887" s="34"/>
      <c r="AR5887" s="34"/>
    </row>
    <row r="5888" spans="41:44" x14ac:dyDescent="0.25">
      <c r="AO5888" s="34"/>
      <c r="AP5888" s="34"/>
      <c r="AQ5888" s="34"/>
      <c r="AR5888" s="34"/>
    </row>
    <row r="5889" spans="41:44" x14ac:dyDescent="0.25">
      <c r="AO5889" s="34"/>
      <c r="AP5889" s="34"/>
      <c r="AQ5889" s="34"/>
      <c r="AR5889" s="34"/>
    </row>
    <row r="5890" spans="41:44" x14ac:dyDescent="0.25">
      <c r="AO5890" s="34"/>
      <c r="AP5890" s="34"/>
      <c r="AQ5890" s="34"/>
      <c r="AR5890" s="34"/>
    </row>
    <row r="5891" spans="41:44" x14ac:dyDescent="0.25">
      <c r="AO5891" s="34"/>
      <c r="AP5891" s="34"/>
      <c r="AQ5891" s="34"/>
      <c r="AR5891" s="34"/>
    </row>
    <row r="5892" spans="41:44" x14ac:dyDescent="0.25">
      <c r="AO5892" s="34"/>
      <c r="AP5892" s="34"/>
      <c r="AQ5892" s="34"/>
      <c r="AR5892" s="34"/>
    </row>
    <row r="5893" spans="41:44" x14ac:dyDescent="0.25">
      <c r="AO5893" s="34"/>
      <c r="AP5893" s="34"/>
      <c r="AQ5893" s="34"/>
      <c r="AR5893" s="34"/>
    </row>
    <row r="5894" spans="41:44" x14ac:dyDescent="0.25">
      <c r="AO5894" s="34"/>
      <c r="AP5894" s="34"/>
      <c r="AQ5894" s="34"/>
      <c r="AR5894" s="34"/>
    </row>
    <row r="5895" spans="41:44" x14ac:dyDescent="0.25">
      <c r="AO5895" s="34"/>
      <c r="AP5895" s="34"/>
      <c r="AQ5895" s="34"/>
      <c r="AR5895" s="34"/>
    </row>
    <row r="5896" spans="41:44" x14ac:dyDescent="0.25">
      <c r="AO5896" s="34"/>
      <c r="AP5896" s="34"/>
      <c r="AQ5896" s="34"/>
      <c r="AR5896" s="34"/>
    </row>
    <row r="5897" spans="41:44" x14ac:dyDescent="0.25">
      <c r="AO5897" s="34"/>
      <c r="AP5897" s="34"/>
      <c r="AQ5897" s="34"/>
      <c r="AR5897" s="34"/>
    </row>
    <row r="5898" spans="41:44" x14ac:dyDescent="0.25">
      <c r="AO5898" s="34"/>
      <c r="AP5898" s="34"/>
      <c r="AQ5898" s="34"/>
      <c r="AR5898" s="34"/>
    </row>
    <row r="5899" spans="41:44" x14ac:dyDescent="0.25">
      <c r="AO5899" s="34"/>
      <c r="AP5899" s="34"/>
      <c r="AQ5899" s="34"/>
      <c r="AR5899" s="34"/>
    </row>
    <row r="5900" spans="41:44" x14ac:dyDescent="0.25">
      <c r="AO5900" s="34"/>
      <c r="AP5900" s="34"/>
      <c r="AQ5900" s="34"/>
      <c r="AR5900" s="34"/>
    </row>
    <row r="5901" spans="41:44" x14ac:dyDescent="0.25">
      <c r="AO5901" s="34"/>
      <c r="AP5901" s="34"/>
      <c r="AQ5901" s="34"/>
      <c r="AR5901" s="34"/>
    </row>
    <row r="5902" spans="41:44" x14ac:dyDescent="0.25">
      <c r="AO5902" s="34"/>
      <c r="AP5902" s="34"/>
      <c r="AQ5902" s="34"/>
      <c r="AR5902" s="34"/>
    </row>
    <row r="5903" spans="41:44" x14ac:dyDescent="0.25">
      <c r="AO5903" s="34"/>
      <c r="AP5903" s="34"/>
      <c r="AQ5903" s="34"/>
      <c r="AR5903" s="34"/>
    </row>
    <row r="5904" spans="41:44" x14ac:dyDescent="0.25">
      <c r="AO5904" s="34"/>
      <c r="AP5904" s="34"/>
      <c r="AQ5904" s="34"/>
      <c r="AR5904" s="34"/>
    </row>
    <row r="5905" spans="41:44" x14ac:dyDescent="0.25">
      <c r="AO5905" s="34"/>
      <c r="AP5905" s="34"/>
      <c r="AQ5905" s="34"/>
      <c r="AR5905" s="34"/>
    </row>
    <row r="5906" spans="41:44" x14ac:dyDescent="0.25">
      <c r="AO5906" s="34"/>
      <c r="AP5906" s="34"/>
      <c r="AQ5906" s="34"/>
      <c r="AR5906" s="34"/>
    </row>
    <row r="5907" spans="41:44" x14ac:dyDescent="0.25">
      <c r="AO5907" s="34"/>
      <c r="AP5907" s="34"/>
      <c r="AQ5907" s="34"/>
      <c r="AR5907" s="34"/>
    </row>
    <row r="5908" spans="41:44" x14ac:dyDescent="0.25">
      <c r="AO5908" s="34"/>
      <c r="AP5908" s="34"/>
      <c r="AQ5908" s="34"/>
      <c r="AR5908" s="34"/>
    </row>
    <row r="5909" spans="41:44" x14ac:dyDescent="0.25">
      <c r="AO5909" s="34"/>
      <c r="AP5909" s="34"/>
      <c r="AQ5909" s="34"/>
      <c r="AR5909" s="34"/>
    </row>
    <row r="5910" spans="41:44" x14ac:dyDescent="0.25">
      <c r="AO5910" s="34"/>
      <c r="AP5910" s="34"/>
      <c r="AQ5910" s="34"/>
      <c r="AR5910" s="34"/>
    </row>
    <row r="5911" spans="41:44" x14ac:dyDescent="0.25">
      <c r="AO5911" s="34"/>
      <c r="AP5911" s="34"/>
      <c r="AQ5911" s="34"/>
      <c r="AR5911" s="34"/>
    </row>
    <row r="5912" spans="41:44" x14ac:dyDescent="0.25">
      <c r="AO5912" s="34"/>
      <c r="AP5912" s="34"/>
      <c r="AQ5912" s="34"/>
      <c r="AR5912" s="34"/>
    </row>
    <row r="5913" spans="41:44" x14ac:dyDescent="0.25">
      <c r="AO5913" s="34"/>
      <c r="AP5913" s="34"/>
      <c r="AQ5913" s="34"/>
      <c r="AR5913" s="34"/>
    </row>
    <row r="5914" spans="41:44" x14ac:dyDescent="0.25">
      <c r="AO5914" s="34"/>
      <c r="AP5914" s="34"/>
      <c r="AQ5914" s="34"/>
      <c r="AR5914" s="34"/>
    </row>
    <row r="5915" spans="41:44" x14ac:dyDescent="0.25">
      <c r="AO5915" s="34"/>
      <c r="AP5915" s="34"/>
      <c r="AQ5915" s="34"/>
      <c r="AR5915" s="34"/>
    </row>
    <row r="5916" spans="41:44" x14ac:dyDescent="0.25">
      <c r="AO5916" s="34"/>
      <c r="AP5916" s="34"/>
      <c r="AQ5916" s="34"/>
      <c r="AR5916" s="34"/>
    </row>
    <row r="5917" spans="41:44" x14ac:dyDescent="0.25">
      <c r="AO5917" s="34"/>
      <c r="AP5917" s="34"/>
      <c r="AQ5917" s="34"/>
      <c r="AR5917" s="34"/>
    </row>
    <row r="5918" spans="41:44" x14ac:dyDescent="0.25">
      <c r="AO5918" s="34"/>
      <c r="AP5918" s="34"/>
      <c r="AQ5918" s="34"/>
      <c r="AR5918" s="34"/>
    </row>
    <row r="5919" spans="41:44" x14ac:dyDescent="0.25">
      <c r="AO5919" s="34"/>
      <c r="AP5919" s="34"/>
      <c r="AQ5919" s="34"/>
      <c r="AR5919" s="34"/>
    </row>
    <row r="5920" spans="41:44" x14ac:dyDescent="0.25">
      <c r="AO5920" s="34"/>
      <c r="AP5920" s="34"/>
      <c r="AQ5920" s="34"/>
      <c r="AR5920" s="34"/>
    </row>
    <row r="5921" spans="41:44" x14ac:dyDescent="0.25">
      <c r="AO5921" s="34"/>
      <c r="AP5921" s="34"/>
      <c r="AQ5921" s="34"/>
      <c r="AR5921" s="34"/>
    </row>
    <row r="5922" spans="41:44" x14ac:dyDescent="0.25">
      <c r="AO5922" s="34"/>
      <c r="AP5922" s="34"/>
      <c r="AQ5922" s="34"/>
      <c r="AR5922" s="34"/>
    </row>
    <row r="5923" spans="41:44" x14ac:dyDescent="0.25">
      <c r="AO5923" s="34"/>
      <c r="AP5923" s="34"/>
      <c r="AQ5923" s="34"/>
      <c r="AR5923" s="34"/>
    </row>
    <row r="5924" spans="41:44" x14ac:dyDescent="0.25">
      <c r="AO5924" s="34"/>
      <c r="AP5924" s="34"/>
      <c r="AQ5924" s="34"/>
      <c r="AR5924" s="34"/>
    </row>
    <row r="5925" spans="41:44" x14ac:dyDescent="0.25">
      <c r="AO5925" s="34"/>
      <c r="AP5925" s="34"/>
      <c r="AQ5925" s="34"/>
      <c r="AR5925" s="34"/>
    </row>
    <row r="5926" spans="41:44" x14ac:dyDescent="0.25">
      <c r="AO5926" s="34"/>
      <c r="AP5926" s="34"/>
      <c r="AQ5926" s="34"/>
      <c r="AR5926" s="34"/>
    </row>
    <row r="5927" spans="41:44" x14ac:dyDescent="0.25">
      <c r="AO5927" s="34"/>
      <c r="AP5927" s="34"/>
      <c r="AQ5927" s="34"/>
      <c r="AR5927" s="34"/>
    </row>
    <row r="5928" spans="41:44" x14ac:dyDescent="0.25">
      <c r="AO5928" s="34"/>
      <c r="AP5928" s="34"/>
      <c r="AQ5928" s="34"/>
      <c r="AR5928" s="34"/>
    </row>
    <row r="5929" spans="41:44" x14ac:dyDescent="0.25">
      <c r="AO5929" s="34"/>
      <c r="AP5929" s="34"/>
      <c r="AQ5929" s="34"/>
      <c r="AR5929" s="34"/>
    </row>
    <row r="5930" spans="41:44" x14ac:dyDescent="0.25">
      <c r="AO5930" s="34"/>
      <c r="AP5930" s="34"/>
      <c r="AQ5930" s="34"/>
      <c r="AR5930" s="34"/>
    </row>
    <row r="5931" spans="41:44" x14ac:dyDescent="0.25">
      <c r="AO5931" s="34"/>
      <c r="AP5931" s="34"/>
      <c r="AQ5931" s="34"/>
      <c r="AR5931" s="34"/>
    </row>
    <row r="5932" spans="41:44" x14ac:dyDescent="0.25">
      <c r="AO5932" s="34"/>
      <c r="AP5932" s="34"/>
      <c r="AQ5932" s="34"/>
      <c r="AR5932" s="34"/>
    </row>
    <row r="5933" spans="41:44" x14ac:dyDescent="0.25">
      <c r="AO5933" s="34"/>
      <c r="AP5933" s="34"/>
      <c r="AQ5933" s="34"/>
      <c r="AR5933" s="34"/>
    </row>
    <row r="5934" spans="41:44" x14ac:dyDescent="0.25">
      <c r="AO5934" s="34"/>
      <c r="AP5934" s="34"/>
      <c r="AQ5934" s="34"/>
      <c r="AR5934" s="34"/>
    </row>
    <row r="5935" spans="41:44" x14ac:dyDescent="0.25">
      <c r="AO5935" s="34"/>
      <c r="AP5935" s="34"/>
      <c r="AQ5935" s="34"/>
      <c r="AR5935" s="34"/>
    </row>
    <row r="5936" spans="41:44" x14ac:dyDescent="0.25">
      <c r="AO5936" s="34"/>
      <c r="AP5936" s="34"/>
      <c r="AQ5936" s="34"/>
      <c r="AR5936" s="34"/>
    </row>
    <row r="5937" spans="41:44" x14ac:dyDescent="0.25">
      <c r="AO5937" s="34"/>
      <c r="AP5937" s="34"/>
      <c r="AQ5937" s="34"/>
      <c r="AR5937" s="34"/>
    </row>
    <row r="5938" spans="41:44" x14ac:dyDescent="0.25">
      <c r="AO5938" s="34"/>
      <c r="AP5938" s="34"/>
      <c r="AQ5938" s="34"/>
      <c r="AR5938" s="34"/>
    </row>
    <row r="5939" spans="41:44" x14ac:dyDescent="0.25">
      <c r="AO5939" s="34"/>
      <c r="AP5939" s="34"/>
      <c r="AQ5939" s="34"/>
      <c r="AR5939" s="34"/>
    </row>
    <row r="5940" spans="41:44" x14ac:dyDescent="0.25">
      <c r="AO5940" s="34"/>
      <c r="AP5940" s="34"/>
      <c r="AQ5940" s="34"/>
      <c r="AR5940" s="34"/>
    </row>
    <row r="5941" spans="41:44" x14ac:dyDescent="0.25">
      <c r="AO5941" s="34"/>
      <c r="AP5941" s="34"/>
      <c r="AQ5941" s="34"/>
      <c r="AR5941" s="34"/>
    </row>
    <row r="5942" spans="41:44" x14ac:dyDescent="0.25">
      <c r="AO5942" s="34"/>
      <c r="AP5942" s="34"/>
      <c r="AQ5942" s="34"/>
      <c r="AR5942" s="34"/>
    </row>
    <row r="5943" spans="41:44" x14ac:dyDescent="0.25">
      <c r="AO5943" s="34"/>
      <c r="AP5943" s="34"/>
      <c r="AQ5943" s="34"/>
      <c r="AR5943" s="34"/>
    </row>
    <row r="5944" spans="41:44" x14ac:dyDescent="0.25">
      <c r="AO5944" s="34"/>
      <c r="AP5944" s="34"/>
      <c r="AQ5944" s="34"/>
      <c r="AR5944" s="34"/>
    </row>
    <row r="5945" spans="41:44" x14ac:dyDescent="0.25">
      <c r="AO5945" s="34"/>
      <c r="AP5945" s="34"/>
      <c r="AQ5945" s="34"/>
      <c r="AR5945" s="34"/>
    </row>
    <row r="5946" spans="41:44" x14ac:dyDescent="0.25">
      <c r="AO5946" s="34"/>
      <c r="AP5946" s="34"/>
      <c r="AQ5946" s="34"/>
      <c r="AR5946" s="34"/>
    </row>
    <row r="5947" spans="41:44" x14ac:dyDescent="0.25">
      <c r="AO5947" s="34"/>
      <c r="AP5947" s="34"/>
      <c r="AQ5947" s="34"/>
      <c r="AR5947" s="34"/>
    </row>
    <row r="5948" spans="41:44" x14ac:dyDescent="0.25">
      <c r="AO5948" s="34"/>
      <c r="AP5948" s="34"/>
      <c r="AQ5948" s="34"/>
      <c r="AR5948" s="34"/>
    </row>
    <row r="5949" spans="41:44" x14ac:dyDescent="0.25">
      <c r="AO5949" s="34"/>
      <c r="AP5949" s="34"/>
      <c r="AQ5949" s="34"/>
      <c r="AR5949" s="34"/>
    </row>
    <row r="5950" spans="41:44" x14ac:dyDescent="0.25">
      <c r="AO5950" s="34"/>
      <c r="AP5950" s="34"/>
      <c r="AQ5950" s="34"/>
      <c r="AR5950" s="34"/>
    </row>
    <row r="5951" spans="41:44" x14ac:dyDescent="0.25">
      <c r="AO5951" s="34"/>
      <c r="AP5951" s="34"/>
      <c r="AQ5951" s="34"/>
      <c r="AR5951" s="34"/>
    </row>
    <row r="5952" spans="41:44" x14ac:dyDescent="0.25">
      <c r="AO5952" s="34"/>
      <c r="AP5952" s="34"/>
      <c r="AQ5952" s="34"/>
      <c r="AR5952" s="34"/>
    </row>
    <row r="5953" spans="41:44" x14ac:dyDescent="0.25">
      <c r="AO5953" s="34"/>
      <c r="AP5953" s="34"/>
      <c r="AQ5953" s="34"/>
      <c r="AR5953" s="34"/>
    </row>
    <row r="5954" spans="41:44" x14ac:dyDescent="0.25">
      <c r="AO5954" s="34"/>
      <c r="AP5954" s="34"/>
      <c r="AQ5954" s="34"/>
      <c r="AR5954" s="34"/>
    </row>
    <row r="5955" spans="41:44" x14ac:dyDescent="0.25">
      <c r="AO5955" s="34"/>
      <c r="AP5955" s="34"/>
      <c r="AQ5955" s="34"/>
      <c r="AR5955" s="34"/>
    </row>
    <row r="5956" spans="41:44" x14ac:dyDescent="0.25">
      <c r="AO5956" s="34"/>
      <c r="AP5956" s="34"/>
      <c r="AQ5956" s="34"/>
      <c r="AR5956" s="34"/>
    </row>
    <row r="5957" spans="41:44" x14ac:dyDescent="0.25">
      <c r="AO5957" s="34"/>
      <c r="AP5957" s="34"/>
      <c r="AQ5957" s="34"/>
      <c r="AR5957" s="34"/>
    </row>
    <row r="5958" spans="41:44" x14ac:dyDescent="0.25">
      <c r="AO5958" s="34"/>
      <c r="AP5958" s="34"/>
      <c r="AQ5958" s="34"/>
      <c r="AR5958" s="34"/>
    </row>
    <row r="5959" spans="41:44" x14ac:dyDescent="0.25">
      <c r="AO5959" s="34"/>
      <c r="AP5959" s="34"/>
      <c r="AQ5959" s="34"/>
      <c r="AR5959" s="34"/>
    </row>
    <row r="5960" spans="41:44" x14ac:dyDescent="0.25">
      <c r="AO5960" s="34"/>
      <c r="AP5960" s="34"/>
      <c r="AQ5960" s="34"/>
      <c r="AR5960" s="34"/>
    </row>
    <row r="5961" spans="41:44" x14ac:dyDescent="0.25">
      <c r="AO5961" s="34"/>
      <c r="AP5961" s="34"/>
      <c r="AQ5961" s="34"/>
      <c r="AR5961" s="34"/>
    </row>
    <row r="5962" spans="41:44" x14ac:dyDescent="0.25">
      <c r="AO5962" s="34"/>
      <c r="AP5962" s="34"/>
      <c r="AQ5962" s="34"/>
      <c r="AR5962" s="34"/>
    </row>
    <row r="5963" spans="41:44" x14ac:dyDescent="0.25">
      <c r="AO5963" s="34"/>
      <c r="AP5963" s="34"/>
      <c r="AQ5963" s="34"/>
      <c r="AR5963" s="34"/>
    </row>
    <row r="5964" spans="41:44" x14ac:dyDescent="0.25">
      <c r="AO5964" s="34"/>
      <c r="AP5964" s="34"/>
      <c r="AQ5964" s="34"/>
      <c r="AR5964" s="34"/>
    </row>
    <row r="5965" spans="41:44" x14ac:dyDescent="0.25">
      <c r="AO5965" s="34"/>
      <c r="AP5965" s="34"/>
      <c r="AQ5965" s="34"/>
      <c r="AR5965" s="34"/>
    </row>
    <row r="5966" spans="41:44" x14ac:dyDescent="0.25">
      <c r="AO5966" s="34"/>
      <c r="AP5966" s="34"/>
      <c r="AQ5966" s="34"/>
      <c r="AR5966" s="34"/>
    </row>
    <row r="5967" spans="41:44" x14ac:dyDescent="0.25">
      <c r="AO5967" s="34"/>
      <c r="AP5967" s="34"/>
      <c r="AQ5967" s="34"/>
      <c r="AR5967" s="34"/>
    </row>
    <row r="5968" spans="41:44" x14ac:dyDescent="0.25">
      <c r="AO5968" s="34"/>
      <c r="AP5968" s="34"/>
      <c r="AQ5968" s="34"/>
      <c r="AR5968" s="34"/>
    </row>
    <row r="5969" spans="41:44" x14ac:dyDescent="0.25">
      <c r="AO5969" s="34"/>
      <c r="AP5969" s="34"/>
      <c r="AQ5969" s="34"/>
      <c r="AR5969" s="34"/>
    </row>
    <row r="5970" spans="41:44" x14ac:dyDescent="0.25">
      <c r="AO5970" s="34"/>
      <c r="AP5970" s="34"/>
      <c r="AQ5970" s="34"/>
      <c r="AR5970" s="34"/>
    </row>
    <row r="5971" spans="41:44" x14ac:dyDescent="0.25">
      <c r="AO5971" s="34"/>
      <c r="AP5971" s="34"/>
      <c r="AQ5971" s="34"/>
      <c r="AR5971" s="34"/>
    </row>
    <row r="5972" spans="41:44" x14ac:dyDescent="0.25">
      <c r="AO5972" s="34"/>
      <c r="AP5972" s="34"/>
      <c r="AQ5972" s="34"/>
      <c r="AR5972" s="34"/>
    </row>
    <row r="5973" spans="41:44" x14ac:dyDescent="0.25">
      <c r="AO5973" s="34"/>
      <c r="AP5973" s="34"/>
      <c r="AQ5973" s="34"/>
      <c r="AR5973" s="34"/>
    </row>
    <row r="5974" spans="41:44" x14ac:dyDescent="0.25">
      <c r="AO5974" s="34"/>
      <c r="AP5974" s="34"/>
      <c r="AQ5974" s="34"/>
      <c r="AR5974" s="34"/>
    </row>
    <row r="5975" spans="41:44" x14ac:dyDescent="0.25">
      <c r="AO5975" s="34"/>
      <c r="AP5975" s="34"/>
      <c r="AQ5975" s="34"/>
      <c r="AR5975" s="34"/>
    </row>
    <row r="5976" spans="41:44" x14ac:dyDescent="0.25">
      <c r="AO5976" s="34"/>
      <c r="AP5976" s="34"/>
      <c r="AQ5976" s="34"/>
      <c r="AR5976" s="34"/>
    </row>
    <row r="5977" spans="41:44" x14ac:dyDescent="0.25">
      <c r="AO5977" s="34"/>
      <c r="AP5977" s="34"/>
      <c r="AQ5977" s="34"/>
      <c r="AR5977" s="34"/>
    </row>
    <row r="5978" spans="41:44" x14ac:dyDescent="0.25">
      <c r="AO5978" s="34"/>
      <c r="AP5978" s="34"/>
      <c r="AQ5978" s="34"/>
      <c r="AR5978" s="34"/>
    </row>
    <row r="5979" spans="41:44" x14ac:dyDescent="0.25">
      <c r="AO5979" s="34"/>
      <c r="AP5979" s="34"/>
      <c r="AQ5979" s="34"/>
      <c r="AR5979" s="34"/>
    </row>
    <row r="5980" spans="41:44" x14ac:dyDescent="0.25">
      <c r="AO5980" s="34"/>
      <c r="AP5980" s="34"/>
      <c r="AQ5980" s="34"/>
      <c r="AR5980" s="34"/>
    </row>
    <row r="5981" spans="41:44" x14ac:dyDescent="0.25">
      <c r="AO5981" s="34"/>
      <c r="AP5981" s="34"/>
      <c r="AQ5981" s="34"/>
      <c r="AR5981" s="34"/>
    </row>
    <row r="5982" spans="41:44" x14ac:dyDescent="0.25">
      <c r="AO5982" s="34"/>
      <c r="AP5982" s="34"/>
      <c r="AQ5982" s="34"/>
      <c r="AR5982" s="34"/>
    </row>
    <row r="5983" spans="41:44" x14ac:dyDescent="0.25">
      <c r="AO5983" s="34"/>
      <c r="AP5983" s="34"/>
      <c r="AQ5983" s="34"/>
      <c r="AR5983" s="34"/>
    </row>
    <row r="5984" spans="41:44" x14ac:dyDescent="0.25">
      <c r="AO5984" s="34"/>
      <c r="AP5984" s="34"/>
      <c r="AQ5984" s="34"/>
      <c r="AR5984" s="34"/>
    </row>
    <row r="5985" spans="41:44" x14ac:dyDescent="0.25">
      <c r="AO5985" s="34"/>
      <c r="AP5985" s="34"/>
      <c r="AQ5985" s="34"/>
      <c r="AR5985" s="34"/>
    </row>
    <row r="5986" spans="41:44" x14ac:dyDescent="0.25">
      <c r="AO5986" s="34"/>
      <c r="AP5986" s="34"/>
      <c r="AQ5986" s="34"/>
      <c r="AR5986" s="34"/>
    </row>
    <row r="5987" spans="41:44" x14ac:dyDescent="0.25">
      <c r="AO5987" s="34"/>
      <c r="AP5987" s="34"/>
      <c r="AQ5987" s="34"/>
      <c r="AR5987" s="34"/>
    </row>
    <row r="5988" spans="41:44" x14ac:dyDescent="0.25">
      <c r="AO5988" s="34"/>
      <c r="AP5988" s="34"/>
      <c r="AQ5988" s="34"/>
      <c r="AR5988" s="34"/>
    </row>
    <row r="5989" spans="41:44" x14ac:dyDescent="0.25">
      <c r="AO5989" s="34"/>
      <c r="AP5989" s="34"/>
      <c r="AQ5989" s="34"/>
      <c r="AR5989" s="34"/>
    </row>
    <row r="5990" spans="41:44" x14ac:dyDescent="0.25">
      <c r="AO5990" s="34"/>
      <c r="AP5990" s="34"/>
      <c r="AQ5990" s="34"/>
      <c r="AR5990" s="34"/>
    </row>
    <row r="5991" spans="41:44" x14ac:dyDescent="0.25">
      <c r="AO5991" s="34"/>
      <c r="AP5991" s="34"/>
      <c r="AQ5991" s="34"/>
      <c r="AR5991" s="34"/>
    </row>
    <row r="5992" spans="41:44" x14ac:dyDescent="0.25">
      <c r="AO5992" s="34"/>
      <c r="AP5992" s="34"/>
      <c r="AQ5992" s="34"/>
      <c r="AR5992" s="34"/>
    </row>
    <row r="5993" spans="41:44" x14ac:dyDescent="0.25">
      <c r="AO5993" s="34"/>
      <c r="AP5993" s="34"/>
      <c r="AQ5993" s="34"/>
      <c r="AR5993" s="34"/>
    </row>
    <row r="5994" spans="41:44" x14ac:dyDescent="0.25">
      <c r="AO5994" s="34"/>
      <c r="AP5994" s="34"/>
      <c r="AQ5994" s="34"/>
      <c r="AR5994" s="34"/>
    </row>
    <row r="5995" spans="41:44" x14ac:dyDescent="0.25">
      <c r="AO5995" s="34"/>
      <c r="AP5995" s="34"/>
      <c r="AQ5995" s="34"/>
      <c r="AR5995" s="34"/>
    </row>
    <row r="5996" spans="41:44" x14ac:dyDescent="0.25">
      <c r="AO5996" s="34"/>
      <c r="AP5996" s="34"/>
      <c r="AQ5996" s="34"/>
      <c r="AR5996" s="34"/>
    </row>
    <row r="5997" spans="41:44" x14ac:dyDescent="0.25">
      <c r="AO5997" s="34"/>
      <c r="AP5997" s="34"/>
      <c r="AQ5997" s="34"/>
      <c r="AR5997" s="34"/>
    </row>
    <row r="5998" spans="41:44" x14ac:dyDescent="0.25">
      <c r="AO5998" s="34"/>
      <c r="AP5998" s="34"/>
      <c r="AQ5998" s="34"/>
      <c r="AR5998" s="34"/>
    </row>
    <row r="5999" spans="41:44" x14ac:dyDescent="0.25">
      <c r="AO5999" s="34"/>
      <c r="AP5999" s="34"/>
      <c r="AQ5999" s="34"/>
      <c r="AR5999" s="34"/>
    </row>
    <row r="6000" spans="41:44" x14ac:dyDescent="0.25">
      <c r="AO6000" s="34"/>
      <c r="AP6000" s="34"/>
      <c r="AQ6000" s="34"/>
      <c r="AR6000" s="34"/>
    </row>
    <row r="6001" spans="41:44" x14ac:dyDescent="0.25">
      <c r="AO6001" s="34"/>
      <c r="AP6001" s="34"/>
      <c r="AQ6001" s="34"/>
      <c r="AR6001" s="34"/>
    </row>
    <row r="6002" spans="41:44" x14ac:dyDescent="0.25">
      <c r="AO6002" s="34"/>
      <c r="AP6002" s="34"/>
      <c r="AQ6002" s="34"/>
      <c r="AR6002" s="34"/>
    </row>
    <row r="6003" spans="41:44" x14ac:dyDescent="0.25">
      <c r="AO6003" s="34"/>
      <c r="AP6003" s="34"/>
      <c r="AQ6003" s="34"/>
      <c r="AR6003" s="34"/>
    </row>
    <row r="6004" spans="41:44" x14ac:dyDescent="0.25">
      <c r="AO6004" s="34"/>
      <c r="AP6004" s="34"/>
      <c r="AQ6004" s="34"/>
      <c r="AR6004" s="34"/>
    </row>
    <row r="6005" spans="41:44" x14ac:dyDescent="0.25">
      <c r="AO6005" s="34"/>
      <c r="AP6005" s="34"/>
      <c r="AQ6005" s="34"/>
      <c r="AR6005" s="34"/>
    </row>
    <row r="6006" spans="41:44" x14ac:dyDescent="0.25">
      <c r="AO6006" s="34"/>
      <c r="AP6006" s="34"/>
      <c r="AQ6006" s="34"/>
      <c r="AR6006" s="34"/>
    </row>
    <row r="6007" spans="41:44" x14ac:dyDescent="0.25">
      <c r="AO6007" s="34"/>
      <c r="AP6007" s="34"/>
      <c r="AQ6007" s="34"/>
      <c r="AR6007" s="34"/>
    </row>
    <row r="6008" spans="41:44" x14ac:dyDescent="0.25">
      <c r="AO6008" s="34"/>
      <c r="AP6008" s="34"/>
      <c r="AQ6008" s="34"/>
      <c r="AR6008" s="34"/>
    </row>
    <row r="6009" spans="41:44" x14ac:dyDescent="0.25">
      <c r="AO6009" s="34"/>
      <c r="AP6009" s="34"/>
      <c r="AQ6009" s="34"/>
      <c r="AR6009" s="34"/>
    </row>
    <row r="6010" spans="41:44" x14ac:dyDescent="0.25">
      <c r="AO6010" s="34"/>
      <c r="AP6010" s="34"/>
      <c r="AQ6010" s="34"/>
      <c r="AR6010" s="34"/>
    </row>
    <row r="6011" spans="41:44" x14ac:dyDescent="0.25">
      <c r="AO6011" s="34"/>
      <c r="AP6011" s="34"/>
      <c r="AQ6011" s="34"/>
      <c r="AR6011" s="34"/>
    </row>
    <row r="6012" spans="41:44" x14ac:dyDescent="0.25">
      <c r="AO6012" s="34"/>
      <c r="AP6012" s="34"/>
      <c r="AQ6012" s="34"/>
      <c r="AR6012" s="34"/>
    </row>
    <row r="6013" spans="41:44" x14ac:dyDescent="0.25">
      <c r="AO6013" s="34"/>
      <c r="AP6013" s="34"/>
      <c r="AQ6013" s="34"/>
      <c r="AR6013" s="34"/>
    </row>
    <row r="6014" spans="41:44" x14ac:dyDescent="0.25">
      <c r="AO6014" s="34"/>
      <c r="AP6014" s="34"/>
      <c r="AQ6014" s="34"/>
      <c r="AR6014" s="34"/>
    </row>
    <row r="6015" spans="41:44" x14ac:dyDescent="0.25">
      <c r="AO6015" s="34"/>
      <c r="AP6015" s="34"/>
      <c r="AQ6015" s="34"/>
      <c r="AR6015" s="34"/>
    </row>
    <row r="6016" spans="41:44" x14ac:dyDescent="0.25">
      <c r="AO6016" s="34"/>
      <c r="AP6016" s="34"/>
      <c r="AQ6016" s="34"/>
      <c r="AR6016" s="34"/>
    </row>
    <row r="6017" spans="41:44" x14ac:dyDescent="0.25">
      <c r="AO6017" s="34"/>
      <c r="AP6017" s="34"/>
      <c r="AQ6017" s="34"/>
      <c r="AR6017" s="34"/>
    </row>
    <row r="6018" spans="41:44" x14ac:dyDescent="0.25">
      <c r="AO6018" s="34"/>
      <c r="AP6018" s="34"/>
      <c r="AQ6018" s="34"/>
      <c r="AR6018" s="34"/>
    </row>
    <row r="6019" spans="41:44" x14ac:dyDescent="0.25">
      <c r="AO6019" s="34"/>
      <c r="AP6019" s="34"/>
      <c r="AQ6019" s="34"/>
      <c r="AR6019" s="34"/>
    </row>
    <row r="6020" spans="41:44" x14ac:dyDescent="0.25">
      <c r="AO6020" s="34"/>
      <c r="AP6020" s="34"/>
      <c r="AQ6020" s="34"/>
      <c r="AR6020" s="34"/>
    </row>
    <row r="6021" spans="41:44" x14ac:dyDescent="0.25">
      <c r="AO6021" s="34"/>
      <c r="AP6021" s="34"/>
      <c r="AQ6021" s="34"/>
      <c r="AR6021" s="34"/>
    </row>
    <row r="6022" spans="41:44" x14ac:dyDescent="0.25">
      <c r="AO6022" s="34"/>
      <c r="AP6022" s="34"/>
      <c r="AQ6022" s="34"/>
      <c r="AR6022" s="34"/>
    </row>
    <row r="6023" spans="41:44" x14ac:dyDescent="0.25">
      <c r="AO6023" s="34"/>
      <c r="AP6023" s="34"/>
      <c r="AQ6023" s="34"/>
      <c r="AR6023" s="34"/>
    </row>
    <row r="6024" spans="41:44" x14ac:dyDescent="0.25">
      <c r="AO6024" s="34"/>
      <c r="AP6024" s="34"/>
      <c r="AQ6024" s="34"/>
      <c r="AR6024" s="34"/>
    </row>
    <row r="6025" spans="41:44" x14ac:dyDescent="0.25">
      <c r="AO6025" s="34"/>
      <c r="AP6025" s="34"/>
      <c r="AQ6025" s="34"/>
      <c r="AR6025" s="34"/>
    </row>
    <row r="6026" spans="41:44" x14ac:dyDescent="0.25">
      <c r="AO6026" s="34"/>
      <c r="AP6026" s="34"/>
      <c r="AQ6026" s="34"/>
      <c r="AR6026" s="34"/>
    </row>
    <row r="6027" spans="41:44" x14ac:dyDescent="0.25">
      <c r="AO6027" s="34"/>
      <c r="AP6027" s="34"/>
      <c r="AQ6027" s="34"/>
      <c r="AR6027" s="34"/>
    </row>
    <row r="6028" spans="41:44" x14ac:dyDescent="0.25">
      <c r="AO6028" s="34"/>
      <c r="AP6028" s="34"/>
      <c r="AQ6028" s="34"/>
      <c r="AR6028" s="34"/>
    </row>
    <row r="6029" spans="41:44" x14ac:dyDescent="0.25">
      <c r="AO6029" s="34"/>
      <c r="AP6029" s="34"/>
      <c r="AQ6029" s="34"/>
      <c r="AR6029" s="34"/>
    </row>
    <row r="6030" spans="41:44" x14ac:dyDescent="0.25">
      <c r="AO6030" s="34"/>
      <c r="AP6030" s="34"/>
      <c r="AQ6030" s="34"/>
      <c r="AR6030" s="34"/>
    </row>
    <row r="6031" spans="41:44" x14ac:dyDescent="0.25">
      <c r="AO6031" s="34"/>
      <c r="AP6031" s="34"/>
      <c r="AQ6031" s="34"/>
      <c r="AR6031" s="34"/>
    </row>
    <row r="6032" spans="41:44" x14ac:dyDescent="0.25">
      <c r="AO6032" s="34"/>
      <c r="AP6032" s="34"/>
      <c r="AQ6032" s="34"/>
      <c r="AR6032" s="34"/>
    </row>
    <row r="6033" spans="41:44" x14ac:dyDescent="0.25">
      <c r="AO6033" s="34"/>
      <c r="AP6033" s="34"/>
      <c r="AQ6033" s="34"/>
      <c r="AR6033" s="34"/>
    </row>
    <row r="6034" spans="41:44" x14ac:dyDescent="0.25">
      <c r="AO6034" s="34"/>
      <c r="AP6034" s="34"/>
      <c r="AQ6034" s="34"/>
      <c r="AR6034" s="34"/>
    </row>
    <row r="6035" spans="41:44" x14ac:dyDescent="0.25">
      <c r="AO6035" s="34"/>
      <c r="AP6035" s="34"/>
      <c r="AQ6035" s="34"/>
      <c r="AR6035" s="34"/>
    </row>
    <row r="6036" spans="41:44" x14ac:dyDescent="0.25">
      <c r="AO6036" s="34"/>
      <c r="AP6036" s="34"/>
      <c r="AQ6036" s="34"/>
      <c r="AR6036" s="34"/>
    </row>
    <row r="6037" spans="41:44" x14ac:dyDescent="0.25">
      <c r="AO6037" s="34"/>
      <c r="AP6037" s="34"/>
      <c r="AQ6037" s="34"/>
      <c r="AR6037" s="34"/>
    </row>
    <row r="6038" spans="41:44" x14ac:dyDescent="0.25">
      <c r="AO6038" s="34"/>
      <c r="AP6038" s="34"/>
      <c r="AQ6038" s="34"/>
      <c r="AR6038" s="34"/>
    </row>
    <row r="6039" spans="41:44" x14ac:dyDescent="0.25">
      <c r="AO6039" s="34"/>
      <c r="AP6039" s="34"/>
      <c r="AQ6039" s="34"/>
      <c r="AR6039" s="34"/>
    </row>
    <row r="6040" spans="41:44" x14ac:dyDescent="0.25">
      <c r="AO6040" s="34"/>
      <c r="AP6040" s="34"/>
      <c r="AQ6040" s="34"/>
      <c r="AR6040" s="34"/>
    </row>
    <row r="6041" spans="41:44" x14ac:dyDescent="0.25">
      <c r="AO6041" s="34"/>
      <c r="AP6041" s="34"/>
      <c r="AQ6041" s="34"/>
      <c r="AR6041" s="34"/>
    </row>
    <row r="6042" spans="41:44" x14ac:dyDescent="0.25">
      <c r="AO6042" s="34"/>
      <c r="AP6042" s="34"/>
      <c r="AQ6042" s="34"/>
      <c r="AR6042" s="34"/>
    </row>
    <row r="6043" spans="41:44" x14ac:dyDescent="0.25">
      <c r="AO6043" s="34"/>
      <c r="AP6043" s="34"/>
      <c r="AQ6043" s="34"/>
      <c r="AR6043" s="34"/>
    </row>
    <row r="6044" spans="41:44" x14ac:dyDescent="0.25">
      <c r="AO6044" s="34"/>
      <c r="AP6044" s="34"/>
      <c r="AQ6044" s="34"/>
      <c r="AR6044" s="34"/>
    </row>
    <row r="6045" spans="41:44" x14ac:dyDescent="0.25">
      <c r="AO6045" s="34"/>
      <c r="AP6045" s="34"/>
      <c r="AQ6045" s="34"/>
      <c r="AR6045" s="34"/>
    </row>
    <row r="6046" spans="41:44" x14ac:dyDescent="0.25">
      <c r="AO6046" s="34"/>
      <c r="AP6046" s="34"/>
      <c r="AQ6046" s="34"/>
      <c r="AR6046" s="34"/>
    </row>
    <row r="6047" spans="41:44" x14ac:dyDescent="0.25">
      <c r="AO6047" s="34"/>
      <c r="AP6047" s="34"/>
      <c r="AQ6047" s="34"/>
      <c r="AR6047" s="34"/>
    </row>
    <row r="6048" spans="41:44" x14ac:dyDescent="0.25">
      <c r="AO6048" s="34"/>
      <c r="AP6048" s="34"/>
      <c r="AQ6048" s="34"/>
      <c r="AR6048" s="34"/>
    </row>
    <row r="6049" spans="41:44" x14ac:dyDescent="0.25">
      <c r="AO6049" s="34"/>
      <c r="AP6049" s="34"/>
      <c r="AQ6049" s="34"/>
      <c r="AR6049" s="34"/>
    </row>
    <row r="6050" spans="41:44" x14ac:dyDescent="0.25">
      <c r="AO6050" s="34"/>
      <c r="AP6050" s="34"/>
      <c r="AQ6050" s="34"/>
      <c r="AR6050" s="34"/>
    </row>
    <row r="6051" spans="41:44" x14ac:dyDescent="0.25">
      <c r="AO6051" s="34"/>
      <c r="AP6051" s="34"/>
      <c r="AQ6051" s="34"/>
      <c r="AR6051" s="34"/>
    </row>
    <row r="6052" spans="41:44" x14ac:dyDescent="0.25">
      <c r="AO6052" s="34"/>
      <c r="AP6052" s="34"/>
      <c r="AQ6052" s="34"/>
      <c r="AR6052" s="34"/>
    </row>
    <row r="6053" spans="41:44" x14ac:dyDescent="0.25">
      <c r="AO6053" s="34"/>
      <c r="AP6053" s="34"/>
      <c r="AQ6053" s="34"/>
      <c r="AR6053" s="34"/>
    </row>
    <row r="6054" spans="41:44" x14ac:dyDescent="0.25">
      <c r="AO6054" s="34"/>
      <c r="AP6054" s="34"/>
      <c r="AQ6054" s="34"/>
      <c r="AR6054" s="34"/>
    </row>
    <row r="6055" spans="41:44" x14ac:dyDescent="0.25">
      <c r="AO6055" s="34"/>
      <c r="AP6055" s="34"/>
      <c r="AQ6055" s="34"/>
      <c r="AR6055" s="34"/>
    </row>
    <row r="6056" spans="41:44" x14ac:dyDescent="0.25">
      <c r="AO6056" s="34"/>
      <c r="AP6056" s="34"/>
      <c r="AQ6056" s="34"/>
      <c r="AR6056" s="34"/>
    </row>
    <row r="6057" spans="41:44" x14ac:dyDescent="0.25">
      <c r="AO6057" s="34"/>
      <c r="AP6057" s="34"/>
      <c r="AQ6057" s="34"/>
      <c r="AR6057" s="34"/>
    </row>
    <row r="6058" spans="41:44" x14ac:dyDescent="0.25">
      <c r="AO6058" s="34"/>
      <c r="AP6058" s="34"/>
      <c r="AQ6058" s="34"/>
      <c r="AR6058" s="34"/>
    </row>
    <row r="6059" spans="41:44" x14ac:dyDescent="0.25">
      <c r="AO6059" s="34"/>
      <c r="AP6059" s="34"/>
      <c r="AQ6059" s="34"/>
      <c r="AR6059" s="34"/>
    </row>
    <row r="6060" spans="41:44" x14ac:dyDescent="0.25">
      <c r="AO6060" s="34"/>
      <c r="AP6060" s="34"/>
      <c r="AQ6060" s="34"/>
      <c r="AR6060" s="34"/>
    </row>
    <row r="6061" spans="41:44" x14ac:dyDescent="0.25">
      <c r="AO6061" s="34"/>
      <c r="AP6061" s="34"/>
      <c r="AQ6061" s="34"/>
      <c r="AR6061" s="34"/>
    </row>
    <row r="6062" spans="41:44" x14ac:dyDescent="0.25">
      <c r="AO6062" s="34"/>
      <c r="AP6062" s="34"/>
      <c r="AQ6062" s="34"/>
      <c r="AR6062" s="34"/>
    </row>
    <row r="6063" spans="41:44" x14ac:dyDescent="0.25">
      <c r="AO6063" s="34"/>
      <c r="AP6063" s="34"/>
      <c r="AQ6063" s="34"/>
      <c r="AR6063" s="34"/>
    </row>
    <row r="6064" spans="41:44" x14ac:dyDescent="0.25">
      <c r="AO6064" s="34"/>
      <c r="AP6064" s="34"/>
      <c r="AQ6064" s="34"/>
      <c r="AR6064" s="34"/>
    </row>
    <row r="6065" spans="41:44" x14ac:dyDescent="0.25">
      <c r="AO6065" s="34"/>
      <c r="AP6065" s="34"/>
      <c r="AQ6065" s="34"/>
      <c r="AR6065" s="34"/>
    </row>
    <row r="6066" spans="41:44" x14ac:dyDescent="0.25">
      <c r="AO6066" s="34"/>
      <c r="AP6066" s="34"/>
      <c r="AQ6066" s="34"/>
      <c r="AR6066" s="34"/>
    </row>
    <row r="6067" spans="41:44" x14ac:dyDescent="0.25">
      <c r="AO6067" s="34"/>
      <c r="AP6067" s="34"/>
      <c r="AQ6067" s="34"/>
      <c r="AR6067" s="34"/>
    </row>
    <row r="6068" spans="41:44" x14ac:dyDescent="0.25">
      <c r="AO6068" s="34"/>
      <c r="AP6068" s="34"/>
      <c r="AQ6068" s="34"/>
      <c r="AR6068" s="34"/>
    </row>
    <row r="6069" spans="41:44" x14ac:dyDescent="0.25">
      <c r="AO6069" s="34"/>
      <c r="AP6069" s="34"/>
      <c r="AQ6069" s="34"/>
      <c r="AR6069" s="34"/>
    </row>
    <row r="6070" spans="41:44" x14ac:dyDescent="0.25">
      <c r="AO6070" s="34"/>
      <c r="AP6070" s="34"/>
      <c r="AQ6070" s="34"/>
      <c r="AR6070" s="34"/>
    </row>
    <row r="6071" spans="41:44" x14ac:dyDescent="0.25">
      <c r="AO6071" s="34"/>
      <c r="AP6071" s="34"/>
      <c r="AQ6071" s="34"/>
      <c r="AR6071" s="34"/>
    </row>
    <row r="6072" spans="41:44" x14ac:dyDescent="0.25">
      <c r="AO6072" s="34"/>
      <c r="AP6072" s="34"/>
      <c r="AQ6072" s="34"/>
      <c r="AR6072" s="34"/>
    </row>
    <row r="6073" spans="41:44" x14ac:dyDescent="0.25">
      <c r="AO6073" s="34"/>
      <c r="AP6073" s="34"/>
      <c r="AQ6073" s="34"/>
      <c r="AR6073" s="34"/>
    </row>
    <row r="6074" spans="41:44" x14ac:dyDescent="0.25">
      <c r="AO6074" s="34"/>
      <c r="AP6074" s="34"/>
      <c r="AQ6074" s="34"/>
      <c r="AR6074" s="34"/>
    </row>
    <row r="6075" spans="41:44" x14ac:dyDescent="0.25">
      <c r="AO6075" s="34"/>
      <c r="AP6075" s="34"/>
      <c r="AQ6075" s="34"/>
      <c r="AR6075" s="34"/>
    </row>
    <row r="6076" spans="41:44" x14ac:dyDescent="0.25">
      <c r="AO6076" s="34"/>
      <c r="AP6076" s="34"/>
      <c r="AQ6076" s="34"/>
      <c r="AR6076" s="34"/>
    </row>
    <row r="6077" spans="41:44" x14ac:dyDescent="0.25">
      <c r="AO6077" s="34"/>
      <c r="AP6077" s="34"/>
      <c r="AQ6077" s="34"/>
      <c r="AR6077" s="34"/>
    </row>
    <row r="6078" spans="41:44" x14ac:dyDescent="0.25">
      <c r="AO6078" s="34"/>
      <c r="AP6078" s="34"/>
      <c r="AQ6078" s="34"/>
      <c r="AR6078" s="34"/>
    </row>
    <row r="6079" spans="41:44" x14ac:dyDescent="0.25">
      <c r="AO6079" s="34"/>
      <c r="AP6079" s="34"/>
      <c r="AQ6079" s="34"/>
      <c r="AR6079" s="34"/>
    </row>
    <row r="6080" spans="41:44" x14ac:dyDescent="0.25">
      <c r="AO6080" s="34"/>
      <c r="AP6080" s="34"/>
      <c r="AQ6080" s="34"/>
      <c r="AR6080" s="34"/>
    </row>
    <row r="6081" spans="41:44" x14ac:dyDescent="0.25">
      <c r="AO6081" s="34"/>
      <c r="AP6081" s="34"/>
      <c r="AQ6081" s="34"/>
      <c r="AR6081" s="34"/>
    </row>
    <row r="6082" spans="41:44" x14ac:dyDescent="0.25">
      <c r="AO6082" s="34"/>
      <c r="AP6082" s="34"/>
      <c r="AQ6082" s="34"/>
      <c r="AR6082" s="34"/>
    </row>
    <row r="6083" spans="41:44" x14ac:dyDescent="0.25">
      <c r="AO6083" s="34"/>
      <c r="AP6083" s="34"/>
      <c r="AQ6083" s="34"/>
      <c r="AR6083" s="34"/>
    </row>
    <row r="6084" spans="41:44" x14ac:dyDescent="0.25">
      <c r="AO6084" s="34"/>
      <c r="AP6084" s="34"/>
      <c r="AQ6084" s="34"/>
      <c r="AR6084" s="34"/>
    </row>
    <row r="6085" spans="41:44" x14ac:dyDescent="0.25">
      <c r="AO6085" s="34"/>
      <c r="AP6085" s="34"/>
      <c r="AQ6085" s="34"/>
      <c r="AR6085" s="34"/>
    </row>
    <row r="6086" spans="41:44" x14ac:dyDescent="0.25">
      <c r="AO6086" s="34"/>
      <c r="AP6086" s="34"/>
      <c r="AQ6086" s="34"/>
      <c r="AR6086" s="34"/>
    </row>
    <row r="6087" spans="41:44" x14ac:dyDescent="0.25">
      <c r="AO6087" s="34"/>
      <c r="AP6087" s="34"/>
      <c r="AQ6087" s="34"/>
      <c r="AR6087" s="34"/>
    </row>
    <row r="6088" spans="41:44" x14ac:dyDescent="0.25">
      <c r="AO6088" s="34"/>
      <c r="AP6088" s="34"/>
      <c r="AQ6088" s="34"/>
      <c r="AR6088" s="34"/>
    </row>
    <row r="6089" spans="41:44" x14ac:dyDescent="0.25">
      <c r="AO6089" s="34"/>
      <c r="AP6089" s="34"/>
      <c r="AQ6089" s="34"/>
      <c r="AR6089" s="34"/>
    </row>
    <row r="6090" spans="41:44" x14ac:dyDescent="0.25">
      <c r="AO6090" s="34"/>
      <c r="AP6090" s="34"/>
      <c r="AQ6090" s="34"/>
      <c r="AR6090" s="34"/>
    </row>
    <row r="6091" spans="41:44" x14ac:dyDescent="0.25">
      <c r="AO6091" s="34"/>
      <c r="AP6091" s="34"/>
      <c r="AQ6091" s="34"/>
      <c r="AR6091" s="34"/>
    </row>
    <row r="6092" spans="41:44" x14ac:dyDescent="0.25">
      <c r="AO6092" s="34"/>
      <c r="AP6092" s="34"/>
      <c r="AQ6092" s="34"/>
      <c r="AR6092" s="34"/>
    </row>
    <row r="6093" spans="41:44" x14ac:dyDescent="0.25">
      <c r="AO6093" s="34"/>
      <c r="AP6093" s="34"/>
      <c r="AQ6093" s="34"/>
      <c r="AR6093" s="34"/>
    </row>
    <row r="6094" spans="41:44" x14ac:dyDescent="0.25">
      <c r="AO6094" s="34"/>
      <c r="AP6094" s="34"/>
      <c r="AQ6094" s="34"/>
      <c r="AR6094" s="34"/>
    </row>
    <row r="6095" spans="41:44" x14ac:dyDescent="0.25">
      <c r="AO6095" s="34"/>
      <c r="AP6095" s="34"/>
      <c r="AQ6095" s="34"/>
      <c r="AR6095" s="34"/>
    </row>
    <row r="6096" spans="41:44" x14ac:dyDescent="0.25">
      <c r="AO6096" s="34"/>
      <c r="AP6096" s="34"/>
      <c r="AQ6096" s="34"/>
      <c r="AR6096" s="34"/>
    </row>
    <row r="6097" spans="41:44" x14ac:dyDescent="0.25">
      <c r="AO6097" s="34"/>
      <c r="AP6097" s="34"/>
      <c r="AQ6097" s="34"/>
      <c r="AR6097" s="34"/>
    </row>
    <row r="6098" spans="41:44" x14ac:dyDescent="0.25">
      <c r="AO6098" s="34"/>
      <c r="AP6098" s="34"/>
      <c r="AQ6098" s="34"/>
      <c r="AR6098" s="34"/>
    </row>
    <row r="6099" spans="41:44" x14ac:dyDescent="0.25">
      <c r="AO6099" s="34"/>
      <c r="AP6099" s="34"/>
      <c r="AQ6099" s="34"/>
      <c r="AR6099" s="34"/>
    </row>
    <row r="6100" spans="41:44" x14ac:dyDescent="0.25">
      <c r="AO6100" s="34"/>
      <c r="AP6100" s="34"/>
      <c r="AQ6100" s="34"/>
      <c r="AR6100" s="34"/>
    </row>
    <row r="6101" spans="41:44" x14ac:dyDescent="0.25">
      <c r="AO6101" s="34"/>
      <c r="AP6101" s="34"/>
      <c r="AQ6101" s="34"/>
      <c r="AR6101" s="34"/>
    </row>
    <row r="6102" spans="41:44" x14ac:dyDescent="0.25">
      <c r="AO6102" s="34"/>
      <c r="AP6102" s="34"/>
      <c r="AQ6102" s="34"/>
      <c r="AR6102" s="34"/>
    </row>
    <row r="6103" spans="41:44" x14ac:dyDescent="0.25">
      <c r="AO6103" s="34"/>
      <c r="AP6103" s="34"/>
      <c r="AQ6103" s="34"/>
      <c r="AR6103" s="34"/>
    </row>
    <row r="6104" spans="41:44" x14ac:dyDescent="0.25">
      <c r="AO6104" s="34"/>
      <c r="AP6104" s="34"/>
      <c r="AQ6104" s="34"/>
      <c r="AR6104" s="34"/>
    </row>
    <row r="6105" spans="41:44" x14ac:dyDescent="0.25">
      <c r="AO6105" s="34"/>
      <c r="AP6105" s="34"/>
      <c r="AQ6105" s="34"/>
      <c r="AR6105" s="34"/>
    </row>
    <row r="6106" spans="41:44" x14ac:dyDescent="0.25">
      <c r="AO6106" s="34"/>
      <c r="AP6106" s="34"/>
      <c r="AQ6106" s="34"/>
      <c r="AR6106" s="34"/>
    </row>
    <row r="6107" spans="41:44" x14ac:dyDescent="0.25">
      <c r="AO6107" s="34"/>
      <c r="AP6107" s="34"/>
      <c r="AQ6107" s="34"/>
      <c r="AR6107" s="34"/>
    </row>
    <row r="6108" spans="41:44" x14ac:dyDescent="0.25">
      <c r="AO6108" s="34"/>
      <c r="AP6108" s="34"/>
      <c r="AQ6108" s="34"/>
      <c r="AR6108" s="34"/>
    </row>
    <row r="6109" spans="41:44" x14ac:dyDescent="0.25">
      <c r="AO6109" s="34"/>
      <c r="AP6109" s="34"/>
      <c r="AQ6109" s="34"/>
      <c r="AR6109" s="34"/>
    </row>
    <row r="6110" spans="41:44" x14ac:dyDescent="0.25">
      <c r="AO6110" s="34"/>
      <c r="AP6110" s="34"/>
      <c r="AQ6110" s="34"/>
      <c r="AR6110" s="34"/>
    </row>
    <row r="6111" spans="41:44" x14ac:dyDescent="0.25">
      <c r="AO6111" s="34"/>
      <c r="AP6111" s="34"/>
      <c r="AQ6111" s="34"/>
      <c r="AR6111" s="34"/>
    </row>
    <row r="6112" spans="41:44" x14ac:dyDescent="0.25">
      <c r="AO6112" s="34"/>
      <c r="AP6112" s="34"/>
      <c r="AQ6112" s="34"/>
      <c r="AR6112" s="34"/>
    </row>
    <row r="6113" spans="41:44" x14ac:dyDescent="0.25">
      <c r="AO6113" s="34"/>
      <c r="AP6113" s="34"/>
      <c r="AQ6113" s="34"/>
      <c r="AR6113" s="34"/>
    </row>
    <row r="6114" spans="41:44" x14ac:dyDescent="0.25">
      <c r="AO6114" s="34"/>
      <c r="AP6114" s="34"/>
      <c r="AQ6114" s="34"/>
      <c r="AR6114" s="34"/>
    </row>
    <row r="6115" spans="41:44" x14ac:dyDescent="0.25">
      <c r="AO6115" s="34"/>
      <c r="AP6115" s="34"/>
      <c r="AQ6115" s="34"/>
      <c r="AR6115" s="34"/>
    </row>
    <row r="6116" spans="41:44" x14ac:dyDescent="0.25">
      <c r="AO6116" s="34"/>
      <c r="AP6116" s="34"/>
      <c r="AQ6116" s="34"/>
      <c r="AR6116" s="34"/>
    </row>
    <row r="6117" spans="41:44" x14ac:dyDescent="0.25">
      <c r="AO6117" s="34"/>
      <c r="AP6117" s="34"/>
      <c r="AQ6117" s="34"/>
      <c r="AR6117" s="34"/>
    </row>
    <row r="6118" spans="41:44" x14ac:dyDescent="0.25">
      <c r="AO6118" s="34"/>
      <c r="AP6118" s="34"/>
      <c r="AQ6118" s="34"/>
      <c r="AR6118" s="34"/>
    </row>
    <row r="6119" spans="41:44" x14ac:dyDescent="0.25">
      <c r="AO6119" s="34"/>
      <c r="AP6119" s="34"/>
      <c r="AQ6119" s="34"/>
      <c r="AR6119" s="34"/>
    </row>
    <row r="6120" spans="41:44" x14ac:dyDescent="0.25">
      <c r="AO6120" s="34"/>
      <c r="AP6120" s="34"/>
      <c r="AQ6120" s="34"/>
      <c r="AR6120" s="34"/>
    </row>
    <row r="6121" spans="41:44" x14ac:dyDescent="0.25">
      <c r="AO6121" s="34"/>
      <c r="AP6121" s="34"/>
      <c r="AQ6121" s="34"/>
      <c r="AR6121" s="34"/>
    </row>
    <row r="6122" spans="41:44" x14ac:dyDescent="0.25">
      <c r="AO6122" s="34"/>
      <c r="AP6122" s="34"/>
      <c r="AQ6122" s="34"/>
      <c r="AR6122" s="34"/>
    </row>
    <row r="6123" spans="41:44" x14ac:dyDescent="0.25">
      <c r="AO6123" s="34"/>
      <c r="AP6123" s="34"/>
      <c r="AQ6123" s="34"/>
      <c r="AR6123" s="34"/>
    </row>
    <row r="6124" spans="41:44" x14ac:dyDescent="0.25">
      <c r="AO6124" s="34"/>
      <c r="AP6124" s="34"/>
      <c r="AQ6124" s="34"/>
      <c r="AR6124" s="34"/>
    </row>
    <row r="6125" spans="41:44" x14ac:dyDescent="0.25">
      <c r="AO6125" s="34"/>
      <c r="AP6125" s="34"/>
      <c r="AQ6125" s="34"/>
      <c r="AR6125" s="34"/>
    </row>
    <row r="6126" spans="41:44" x14ac:dyDescent="0.25">
      <c r="AO6126" s="34"/>
      <c r="AP6126" s="34"/>
      <c r="AQ6126" s="34"/>
      <c r="AR6126" s="34"/>
    </row>
    <row r="6127" spans="41:44" x14ac:dyDescent="0.25">
      <c r="AO6127" s="34"/>
      <c r="AP6127" s="34"/>
      <c r="AQ6127" s="34"/>
      <c r="AR6127" s="34"/>
    </row>
    <row r="6128" spans="41:44" x14ac:dyDescent="0.25">
      <c r="AO6128" s="34"/>
      <c r="AP6128" s="34"/>
      <c r="AQ6128" s="34"/>
      <c r="AR6128" s="34"/>
    </row>
    <row r="6129" spans="41:44" x14ac:dyDescent="0.25">
      <c r="AO6129" s="34"/>
      <c r="AP6129" s="34"/>
      <c r="AQ6129" s="34"/>
      <c r="AR6129" s="34"/>
    </row>
    <row r="6130" spans="41:44" x14ac:dyDescent="0.25">
      <c r="AO6130" s="34"/>
      <c r="AP6130" s="34"/>
      <c r="AQ6130" s="34"/>
      <c r="AR6130" s="34"/>
    </row>
    <row r="6131" spans="41:44" x14ac:dyDescent="0.25">
      <c r="AO6131" s="34"/>
      <c r="AP6131" s="34"/>
      <c r="AQ6131" s="34"/>
      <c r="AR6131" s="34"/>
    </row>
    <row r="6132" spans="41:44" x14ac:dyDescent="0.25">
      <c r="AO6132" s="34"/>
      <c r="AP6132" s="34"/>
      <c r="AQ6132" s="34"/>
      <c r="AR6132" s="34"/>
    </row>
    <row r="6133" spans="41:44" x14ac:dyDescent="0.25">
      <c r="AO6133" s="34"/>
      <c r="AP6133" s="34"/>
      <c r="AQ6133" s="34"/>
      <c r="AR6133" s="34"/>
    </row>
    <row r="6134" spans="41:44" x14ac:dyDescent="0.25">
      <c r="AO6134" s="34"/>
      <c r="AP6134" s="34"/>
      <c r="AQ6134" s="34"/>
      <c r="AR6134" s="34"/>
    </row>
    <row r="6135" spans="41:44" x14ac:dyDescent="0.25">
      <c r="AO6135" s="34"/>
      <c r="AP6135" s="34"/>
      <c r="AQ6135" s="34"/>
      <c r="AR6135" s="34"/>
    </row>
    <row r="6136" spans="41:44" x14ac:dyDescent="0.25">
      <c r="AO6136" s="34"/>
      <c r="AP6136" s="34"/>
      <c r="AQ6136" s="34"/>
      <c r="AR6136" s="34"/>
    </row>
    <row r="6137" spans="41:44" x14ac:dyDescent="0.25">
      <c r="AO6137" s="34"/>
      <c r="AP6137" s="34"/>
      <c r="AQ6137" s="34"/>
      <c r="AR6137" s="34"/>
    </row>
    <row r="6138" spans="41:44" x14ac:dyDescent="0.25">
      <c r="AO6138" s="34"/>
      <c r="AP6138" s="34"/>
      <c r="AQ6138" s="34"/>
      <c r="AR6138" s="34"/>
    </row>
    <row r="6139" spans="41:44" x14ac:dyDescent="0.25">
      <c r="AO6139" s="34"/>
      <c r="AP6139" s="34"/>
      <c r="AQ6139" s="34"/>
      <c r="AR6139" s="34"/>
    </row>
    <row r="6140" spans="41:44" x14ac:dyDescent="0.25">
      <c r="AO6140" s="34"/>
      <c r="AP6140" s="34"/>
      <c r="AQ6140" s="34"/>
      <c r="AR6140" s="34"/>
    </row>
    <row r="6141" spans="41:44" x14ac:dyDescent="0.25">
      <c r="AO6141" s="34"/>
      <c r="AP6141" s="34"/>
      <c r="AQ6141" s="34"/>
      <c r="AR6141" s="34"/>
    </row>
    <row r="6142" spans="41:44" x14ac:dyDescent="0.25">
      <c r="AO6142" s="34"/>
      <c r="AP6142" s="34"/>
      <c r="AQ6142" s="34"/>
      <c r="AR6142" s="34"/>
    </row>
    <row r="6143" spans="41:44" x14ac:dyDescent="0.25">
      <c r="AO6143" s="34"/>
      <c r="AP6143" s="34"/>
      <c r="AQ6143" s="34"/>
      <c r="AR6143" s="34"/>
    </row>
    <row r="6144" spans="41:44" x14ac:dyDescent="0.25">
      <c r="AO6144" s="34"/>
      <c r="AP6144" s="34"/>
      <c r="AQ6144" s="34"/>
      <c r="AR6144" s="34"/>
    </row>
    <row r="6145" spans="41:44" x14ac:dyDescent="0.25">
      <c r="AO6145" s="34"/>
      <c r="AP6145" s="34"/>
      <c r="AQ6145" s="34"/>
      <c r="AR6145" s="34"/>
    </row>
    <row r="6146" spans="41:44" x14ac:dyDescent="0.25">
      <c r="AO6146" s="34"/>
      <c r="AP6146" s="34"/>
      <c r="AQ6146" s="34"/>
      <c r="AR6146" s="34"/>
    </row>
    <row r="6147" spans="41:44" x14ac:dyDescent="0.25">
      <c r="AO6147" s="34"/>
      <c r="AP6147" s="34"/>
      <c r="AQ6147" s="34"/>
      <c r="AR6147" s="34"/>
    </row>
    <row r="6148" spans="41:44" x14ac:dyDescent="0.25">
      <c r="AO6148" s="34"/>
      <c r="AP6148" s="34"/>
      <c r="AQ6148" s="34"/>
      <c r="AR6148" s="34"/>
    </row>
    <row r="6149" spans="41:44" x14ac:dyDescent="0.25">
      <c r="AO6149" s="34"/>
      <c r="AP6149" s="34"/>
      <c r="AQ6149" s="34"/>
      <c r="AR6149" s="34"/>
    </row>
    <row r="6150" spans="41:44" x14ac:dyDescent="0.25">
      <c r="AO6150" s="34"/>
      <c r="AP6150" s="34"/>
      <c r="AQ6150" s="34"/>
      <c r="AR6150" s="34"/>
    </row>
    <row r="6151" spans="41:44" x14ac:dyDescent="0.25">
      <c r="AO6151" s="34"/>
      <c r="AP6151" s="34"/>
      <c r="AQ6151" s="34"/>
      <c r="AR6151" s="34"/>
    </row>
    <row r="6152" spans="41:44" x14ac:dyDescent="0.25">
      <c r="AO6152" s="34"/>
      <c r="AP6152" s="34"/>
      <c r="AQ6152" s="34"/>
      <c r="AR6152" s="34"/>
    </row>
    <row r="6153" spans="41:44" x14ac:dyDescent="0.25">
      <c r="AO6153" s="34"/>
      <c r="AP6153" s="34"/>
      <c r="AQ6153" s="34"/>
      <c r="AR6153" s="34"/>
    </row>
    <row r="6154" spans="41:44" x14ac:dyDescent="0.25">
      <c r="AO6154" s="34"/>
      <c r="AP6154" s="34"/>
      <c r="AQ6154" s="34"/>
      <c r="AR6154" s="34"/>
    </row>
    <row r="6155" spans="41:44" x14ac:dyDescent="0.25">
      <c r="AO6155" s="34"/>
      <c r="AP6155" s="34"/>
      <c r="AQ6155" s="34"/>
      <c r="AR6155" s="34"/>
    </row>
    <row r="6156" spans="41:44" x14ac:dyDescent="0.25">
      <c r="AO6156" s="34"/>
      <c r="AP6156" s="34"/>
      <c r="AQ6156" s="34"/>
      <c r="AR6156" s="34"/>
    </row>
    <row r="6157" spans="41:44" x14ac:dyDescent="0.25">
      <c r="AO6157" s="34"/>
      <c r="AP6157" s="34"/>
      <c r="AQ6157" s="34"/>
      <c r="AR6157" s="34"/>
    </row>
    <row r="6158" spans="41:44" x14ac:dyDescent="0.25">
      <c r="AO6158" s="34"/>
      <c r="AP6158" s="34"/>
      <c r="AQ6158" s="34"/>
      <c r="AR6158" s="34"/>
    </row>
    <row r="6159" spans="41:44" x14ac:dyDescent="0.25">
      <c r="AO6159" s="34"/>
      <c r="AP6159" s="34"/>
      <c r="AQ6159" s="34"/>
      <c r="AR6159" s="34"/>
    </row>
    <row r="6160" spans="41:44" x14ac:dyDescent="0.25">
      <c r="AO6160" s="34"/>
      <c r="AP6160" s="34"/>
      <c r="AQ6160" s="34"/>
      <c r="AR6160" s="34"/>
    </row>
    <row r="6161" spans="41:44" x14ac:dyDescent="0.25">
      <c r="AO6161" s="34"/>
      <c r="AP6161" s="34"/>
      <c r="AQ6161" s="34"/>
      <c r="AR6161" s="34"/>
    </row>
    <row r="6162" spans="41:44" x14ac:dyDescent="0.25">
      <c r="AO6162" s="34"/>
      <c r="AP6162" s="34"/>
      <c r="AQ6162" s="34"/>
      <c r="AR6162" s="34"/>
    </row>
    <row r="6163" spans="41:44" x14ac:dyDescent="0.25">
      <c r="AO6163" s="34"/>
      <c r="AP6163" s="34"/>
      <c r="AQ6163" s="34"/>
      <c r="AR6163" s="34"/>
    </row>
    <row r="6164" spans="41:44" x14ac:dyDescent="0.25">
      <c r="AO6164" s="34"/>
      <c r="AP6164" s="34"/>
      <c r="AQ6164" s="34"/>
      <c r="AR6164" s="34"/>
    </row>
    <row r="6165" spans="41:44" x14ac:dyDescent="0.25">
      <c r="AO6165" s="34"/>
      <c r="AP6165" s="34"/>
      <c r="AQ6165" s="34"/>
      <c r="AR6165" s="34"/>
    </row>
    <row r="6166" spans="41:44" x14ac:dyDescent="0.25">
      <c r="AO6166" s="34"/>
      <c r="AP6166" s="34"/>
      <c r="AQ6166" s="34"/>
      <c r="AR6166" s="34"/>
    </row>
    <row r="6167" spans="41:44" x14ac:dyDescent="0.25">
      <c r="AO6167" s="34"/>
      <c r="AP6167" s="34"/>
      <c r="AQ6167" s="34"/>
      <c r="AR6167" s="34"/>
    </row>
    <row r="6168" spans="41:44" x14ac:dyDescent="0.25">
      <c r="AO6168" s="34"/>
      <c r="AP6168" s="34"/>
      <c r="AQ6168" s="34"/>
      <c r="AR6168" s="34"/>
    </row>
    <row r="6169" spans="41:44" x14ac:dyDescent="0.25">
      <c r="AO6169" s="34"/>
      <c r="AP6169" s="34"/>
      <c r="AQ6169" s="34"/>
      <c r="AR6169" s="34"/>
    </row>
    <row r="6170" spans="41:44" x14ac:dyDescent="0.25">
      <c r="AO6170" s="34"/>
      <c r="AP6170" s="34"/>
      <c r="AQ6170" s="34"/>
      <c r="AR6170" s="34"/>
    </row>
    <row r="6171" spans="41:44" x14ac:dyDescent="0.25">
      <c r="AO6171" s="34"/>
      <c r="AP6171" s="34"/>
      <c r="AQ6171" s="34"/>
      <c r="AR6171" s="34"/>
    </row>
    <row r="6172" spans="41:44" x14ac:dyDescent="0.25">
      <c r="AO6172" s="34"/>
      <c r="AP6172" s="34"/>
      <c r="AQ6172" s="34"/>
      <c r="AR6172" s="34"/>
    </row>
    <row r="6173" spans="41:44" x14ac:dyDescent="0.25">
      <c r="AO6173" s="34"/>
      <c r="AP6173" s="34"/>
      <c r="AQ6173" s="34"/>
      <c r="AR6173" s="34"/>
    </row>
    <row r="6174" spans="41:44" x14ac:dyDescent="0.25">
      <c r="AO6174" s="34"/>
      <c r="AP6174" s="34"/>
      <c r="AQ6174" s="34"/>
      <c r="AR6174" s="34"/>
    </row>
    <row r="6175" spans="41:44" x14ac:dyDescent="0.25">
      <c r="AO6175" s="34"/>
      <c r="AP6175" s="34"/>
      <c r="AQ6175" s="34"/>
      <c r="AR6175" s="34"/>
    </row>
    <row r="6176" spans="41:44" x14ac:dyDescent="0.25">
      <c r="AO6176" s="34"/>
      <c r="AP6176" s="34"/>
      <c r="AQ6176" s="34"/>
      <c r="AR6176" s="34"/>
    </row>
    <row r="6177" spans="41:44" x14ac:dyDescent="0.25">
      <c r="AO6177" s="34"/>
      <c r="AP6177" s="34"/>
      <c r="AQ6177" s="34"/>
      <c r="AR6177" s="34"/>
    </row>
    <row r="6178" spans="41:44" x14ac:dyDescent="0.25">
      <c r="AO6178" s="34"/>
      <c r="AP6178" s="34"/>
      <c r="AQ6178" s="34"/>
      <c r="AR6178" s="34"/>
    </row>
    <row r="6179" spans="41:44" x14ac:dyDescent="0.25">
      <c r="AO6179" s="34"/>
      <c r="AP6179" s="34"/>
      <c r="AQ6179" s="34"/>
      <c r="AR6179" s="34"/>
    </row>
    <row r="6180" spans="41:44" x14ac:dyDescent="0.25">
      <c r="AO6180" s="34"/>
      <c r="AP6180" s="34"/>
      <c r="AQ6180" s="34"/>
      <c r="AR6180" s="34"/>
    </row>
    <row r="6181" spans="41:44" x14ac:dyDescent="0.25">
      <c r="AO6181" s="34"/>
      <c r="AP6181" s="34"/>
      <c r="AQ6181" s="34"/>
      <c r="AR6181" s="34"/>
    </row>
    <row r="6182" spans="41:44" x14ac:dyDescent="0.25">
      <c r="AO6182" s="34"/>
      <c r="AP6182" s="34"/>
      <c r="AQ6182" s="34"/>
      <c r="AR6182" s="34"/>
    </row>
    <row r="6183" spans="41:44" x14ac:dyDescent="0.25">
      <c r="AO6183" s="34"/>
      <c r="AP6183" s="34"/>
      <c r="AQ6183" s="34"/>
      <c r="AR6183" s="34"/>
    </row>
    <row r="6184" spans="41:44" x14ac:dyDescent="0.25">
      <c r="AO6184" s="34"/>
      <c r="AP6184" s="34"/>
      <c r="AQ6184" s="34"/>
      <c r="AR6184" s="34"/>
    </row>
    <row r="6185" spans="41:44" x14ac:dyDescent="0.25">
      <c r="AO6185" s="34"/>
      <c r="AP6185" s="34"/>
      <c r="AQ6185" s="34"/>
      <c r="AR6185" s="34"/>
    </row>
    <row r="6186" spans="41:44" x14ac:dyDescent="0.25">
      <c r="AO6186" s="34"/>
      <c r="AP6186" s="34"/>
      <c r="AQ6186" s="34"/>
      <c r="AR6186" s="34"/>
    </row>
    <row r="6187" spans="41:44" x14ac:dyDescent="0.25">
      <c r="AO6187" s="34"/>
      <c r="AP6187" s="34"/>
      <c r="AQ6187" s="34"/>
      <c r="AR6187" s="34"/>
    </row>
    <row r="6188" spans="41:44" x14ac:dyDescent="0.25">
      <c r="AO6188" s="34"/>
      <c r="AP6188" s="34"/>
      <c r="AQ6188" s="34"/>
      <c r="AR6188" s="34"/>
    </row>
    <row r="6189" spans="41:44" x14ac:dyDescent="0.25">
      <c r="AO6189" s="34"/>
      <c r="AP6189" s="34"/>
      <c r="AQ6189" s="34"/>
      <c r="AR6189" s="34"/>
    </row>
    <row r="6190" spans="41:44" x14ac:dyDescent="0.25">
      <c r="AO6190" s="34"/>
      <c r="AP6190" s="34"/>
      <c r="AQ6190" s="34"/>
      <c r="AR6190" s="34"/>
    </row>
    <row r="6191" spans="41:44" x14ac:dyDescent="0.25">
      <c r="AO6191" s="34"/>
      <c r="AP6191" s="34"/>
      <c r="AQ6191" s="34"/>
      <c r="AR6191" s="34"/>
    </row>
    <row r="6192" spans="41:44" x14ac:dyDescent="0.25">
      <c r="AO6192" s="34"/>
      <c r="AP6192" s="34"/>
      <c r="AQ6192" s="34"/>
      <c r="AR6192" s="34"/>
    </row>
    <row r="6193" spans="41:44" x14ac:dyDescent="0.25">
      <c r="AO6193" s="34"/>
      <c r="AP6193" s="34"/>
      <c r="AQ6193" s="34"/>
      <c r="AR6193" s="34"/>
    </row>
    <row r="6194" spans="41:44" x14ac:dyDescent="0.25">
      <c r="AO6194" s="34"/>
      <c r="AP6194" s="34"/>
      <c r="AQ6194" s="34"/>
      <c r="AR6194" s="34"/>
    </row>
    <row r="6195" spans="41:44" x14ac:dyDescent="0.25">
      <c r="AO6195" s="34"/>
      <c r="AP6195" s="34"/>
      <c r="AQ6195" s="34"/>
      <c r="AR6195" s="34"/>
    </row>
    <row r="6196" spans="41:44" x14ac:dyDescent="0.25">
      <c r="AO6196" s="34"/>
      <c r="AP6196" s="34"/>
      <c r="AQ6196" s="34"/>
      <c r="AR6196" s="34"/>
    </row>
    <row r="6197" spans="41:44" x14ac:dyDescent="0.25">
      <c r="AO6197" s="34"/>
      <c r="AP6197" s="34"/>
      <c r="AQ6197" s="34"/>
      <c r="AR6197" s="34"/>
    </row>
    <row r="6198" spans="41:44" x14ac:dyDescent="0.25">
      <c r="AO6198" s="34"/>
      <c r="AP6198" s="34"/>
      <c r="AQ6198" s="34"/>
      <c r="AR6198" s="34"/>
    </row>
    <row r="6199" spans="41:44" x14ac:dyDescent="0.25">
      <c r="AO6199" s="34"/>
      <c r="AP6199" s="34"/>
      <c r="AQ6199" s="34"/>
      <c r="AR6199" s="34"/>
    </row>
    <row r="6200" spans="41:44" x14ac:dyDescent="0.25">
      <c r="AO6200" s="34"/>
      <c r="AP6200" s="34"/>
      <c r="AQ6200" s="34"/>
      <c r="AR6200" s="34"/>
    </row>
    <row r="6201" spans="41:44" x14ac:dyDescent="0.25">
      <c r="AO6201" s="34"/>
      <c r="AP6201" s="34"/>
      <c r="AQ6201" s="34"/>
      <c r="AR6201" s="34"/>
    </row>
    <row r="6202" spans="41:44" x14ac:dyDescent="0.25">
      <c r="AO6202" s="34"/>
      <c r="AP6202" s="34"/>
      <c r="AQ6202" s="34"/>
      <c r="AR6202" s="34"/>
    </row>
    <row r="6203" spans="41:44" x14ac:dyDescent="0.25">
      <c r="AO6203" s="34"/>
      <c r="AP6203" s="34"/>
      <c r="AQ6203" s="34"/>
      <c r="AR6203" s="34"/>
    </row>
    <row r="6204" spans="41:44" x14ac:dyDescent="0.25">
      <c r="AO6204" s="34"/>
      <c r="AP6204" s="34"/>
      <c r="AQ6204" s="34"/>
      <c r="AR6204" s="34"/>
    </row>
    <row r="6205" spans="41:44" x14ac:dyDescent="0.25">
      <c r="AO6205" s="34"/>
      <c r="AP6205" s="34"/>
      <c r="AQ6205" s="34"/>
      <c r="AR6205" s="34"/>
    </row>
    <row r="6206" spans="41:44" x14ac:dyDescent="0.25">
      <c r="AO6206" s="34"/>
      <c r="AP6206" s="34"/>
      <c r="AQ6206" s="34"/>
      <c r="AR6206" s="34"/>
    </row>
    <row r="6207" spans="41:44" x14ac:dyDescent="0.25">
      <c r="AO6207" s="34"/>
      <c r="AP6207" s="34"/>
      <c r="AQ6207" s="34"/>
      <c r="AR6207" s="34"/>
    </row>
    <row r="6208" spans="41:44" x14ac:dyDescent="0.25">
      <c r="AO6208" s="34"/>
      <c r="AP6208" s="34"/>
      <c r="AQ6208" s="34"/>
      <c r="AR6208" s="34"/>
    </row>
    <row r="6209" spans="41:44" x14ac:dyDescent="0.25">
      <c r="AO6209" s="34"/>
      <c r="AP6209" s="34"/>
      <c r="AQ6209" s="34"/>
      <c r="AR6209" s="34"/>
    </row>
    <row r="6210" spans="41:44" x14ac:dyDescent="0.25">
      <c r="AO6210" s="34"/>
      <c r="AP6210" s="34"/>
      <c r="AQ6210" s="34"/>
      <c r="AR6210" s="34"/>
    </row>
    <row r="6211" spans="41:44" x14ac:dyDescent="0.25">
      <c r="AO6211" s="34"/>
      <c r="AP6211" s="34"/>
      <c r="AQ6211" s="34"/>
      <c r="AR6211" s="34"/>
    </row>
    <row r="6212" spans="41:44" x14ac:dyDescent="0.25">
      <c r="AO6212" s="34"/>
      <c r="AP6212" s="34"/>
      <c r="AQ6212" s="34"/>
      <c r="AR6212" s="34"/>
    </row>
    <row r="6213" spans="41:44" x14ac:dyDescent="0.25">
      <c r="AO6213" s="34"/>
      <c r="AP6213" s="34"/>
      <c r="AQ6213" s="34"/>
      <c r="AR6213" s="34"/>
    </row>
    <row r="6214" spans="41:44" x14ac:dyDescent="0.25">
      <c r="AO6214" s="34"/>
      <c r="AP6214" s="34"/>
      <c r="AQ6214" s="34"/>
      <c r="AR6214" s="34"/>
    </row>
    <row r="6215" spans="41:44" x14ac:dyDescent="0.25">
      <c r="AO6215" s="34"/>
      <c r="AP6215" s="34"/>
      <c r="AQ6215" s="34"/>
      <c r="AR6215" s="34"/>
    </row>
    <row r="6216" spans="41:44" x14ac:dyDescent="0.25">
      <c r="AO6216" s="34"/>
      <c r="AP6216" s="34"/>
      <c r="AQ6216" s="34"/>
      <c r="AR6216" s="34"/>
    </row>
    <row r="6217" spans="41:44" x14ac:dyDescent="0.25">
      <c r="AO6217" s="34"/>
      <c r="AP6217" s="34"/>
      <c r="AQ6217" s="34"/>
      <c r="AR6217" s="34"/>
    </row>
    <row r="6218" spans="41:44" x14ac:dyDescent="0.25">
      <c r="AO6218" s="34"/>
      <c r="AP6218" s="34"/>
      <c r="AQ6218" s="34"/>
      <c r="AR6218" s="34"/>
    </row>
    <row r="6219" spans="41:44" x14ac:dyDescent="0.25">
      <c r="AO6219" s="34"/>
      <c r="AP6219" s="34"/>
      <c r="AQ6219" s="34"/>
      <c r="AR6219" s="34"/>
    </row>
    <row r="6220" spans="41:44" x14ac:dyDescent="0.25">
      <c r="AO6220" s="34"/>
      <c r="AP6220" s="34"/>
      <c r="AQ6220" s="34"/>
      <c r="AR6220" s="34"/>
    </row>
    <row r="6221" spans="41:44" x14ac:dyDescent="0.25">
      <c r="AO6221" s="34"/>
      <c r="AP6221" s="34"/>
      <c r="AQ6221" s="34"/>
      <c r="AR6221" s="34"/>
    </row>
    <row r="6222" spans="41:44" x14ac:dyDescent="0.25">
      <c r="AO6222" s="34"/>
      <c r="AP6222" s="34"/>
      <c r="AQ6222" s="34"/>
      <c r="AR6222" s="34"/>
    </row>
    <row r="6223" spans="41:44" x14ac:dyDescent="0.25">
      <c r="AO6223" s="34"/>
      <c r="AP6223" s="34"/>
      <c r="AQ6223" s="34"/>
      <c r="AR6223" s="34"/>
    </row>
    <row r="6224" spans="41:44" x14ac:dyDescent="0.25">
      <c r="AO6224" s="34"/>
      <c r="AP6224" s="34"/>
      <c r="AQ6224" s="34"/>
      <c r="AR6224" s="34"/>
    </row>
    <row r="6225" spans="41:44" x14ac:dyDescent="0.25">
      <c r="AO6225" s="34"/>
      <c r="AP6225" s="34"/>
      <c r="AQ6225" s="34"/>
      <c r="AR6225" s="34"/>
    </row>
    <row r="6226" spans="41:44" x14ac:dyDescent="0.25">
      <c r="AO6226" s="34"/>
      <c r="AP6226" s="34"/>
      <c r="AQ6226" s="34"/>
      <c r="AR6226" s="34"/>
    </row>
    <row r="6227" spans="41:44" x14ac:dyDescent="0.25">
      <c r="AO6227" s="34"/>
      <c r="AP6227" s="34"/>
      <c r="AQ6227" s="34"/>
      <c r="AR6227" s="34"/>
    </row>
    <row r="6228" spans="41:44" x14ac:dyDescent="0.25">
      <c r="AO6228" s="34"/>
      <c r="AP6228" s="34"/>
      <c r="AQ6228" s="34"/>
      <c r="AR6228" s="34"/>
    </row>
    <row r="6229" spans="41:44" x14ac:dyDescent="0.25">
      <c r="AO6229" s="34"/>
      <c r="AP6229" s="34"/>
      <c r="AQ6229" s="34"/>
      <c r="AR6229" s="34"/>
    </row>
    <row r="6230" spans="41:44" x14ac:dyDescent="0.25">
      <c r="AO6230" s="34"/>
      <c r="AP6230" s="34"/>
      <c r="AQ6230" s="34"/>
      <c r="AR6230" s="34"/>
    </row>
    <row r="6231" spans="41:44" x14ac:dyDescent="0.25">
      <c r="AO6231" s="34"/>
      <c r="AP6231" s="34"/>
      <c r="AQ6231" s="34"/>
      <c r="AR6231" s="34"/>
    </row>
    <row r="6232" spans="41:44" x14ac:dyDescent="0.25">
      <c r="AO6232" s="34"/>
      <c r="AP6232" s="34"/>
      <c r="AQ6232" s="34"/>
      <c r="AR6232" s="34"/>
    </row>
    <row r="6233" spans="41:44" x14ac:dyDescent="0.25">
      <c r="AO6233" s="34"/>
      <c r="AP6233" s="34"/>
      <c r="AQ6233" s="34"/>
      <c r="AR6233" s="34"/>
    </row>
    <row r="6234" spans="41:44" x14ac:dyDescent="0.25">
      <c r="AO6234" s="34"/>
      <c r="AP6234" s="34"/>
      <c r="AQ6234" s="34"/>
      <c r="AR6234" s="34"/>
    </row>
    <row r="6235" spans="41:44" x14ac:dyDescent="0.25">
      <c r="AO6235" s="34"/>
      <c r="AP6235" s="34"/>
      <c r="AQ6235" s="34"/>
      <c r="AR6235" s="34"/>
    </row>
    <row r="6236" spans="41:44" x14ac:dyDescent="0.25">
      <c r="AO6236" s="34"/>
      <c r="AP6236" s="34"/>
      <c r="AQ6236" s="34"/>
      <c r="AR6236" s="34"/>
    </row>
    <row r="6237" spans="41:44" x14ac:dyDescent="0.25">
      <c r="AO6237" s="34"/>
      <c r="AP6237" s="34"/>
      <c r="AQ6237" s="34"/>
      <c r="AR6237" s="34"/>
    </row>
    <row r="6238" spans="41:44" x14ac:dyDescent="0.25">
      <c r="AO6238" s="34"/>
      <c r="AP6238" s="34"/>
      <c r="AQ6238" s="34"/>
      <c r="AR6238" s="34"/>
    </row>
    <row r="6239" spans="41:44" x14ac:dyDescent="0.25">
      <c r="AO6239" s="34"/>
      <c r="AP6239" s="34"/>
      <c r="AQ6239" s="34"/>
      <c r="AR6239" s="34"/>
    </row>
    <row r="6240" spans="41:44" x14ac:dyDescent="0.25">
      <c r="AO6240" s="34"/>
      <c r="AP6240" s="34"/>
      <c r="AQ6240" s="34"/>
      <c r="AR6240" s="34"/>
    </row>
    <row r="6241" spans="41:44" x14ac:dyDescent="0.25">
      <c r="AO6241" s="34"/>
      <c r="AP6241" s="34"/>
      <c r="AQ6241" s="34"/>
      <c r="AR6241" s="34"/>
    </row>
    <row r="6242" spans="41:44" x14ac:dyDescent="0.25">
      <c r="AO6242" s="34"/>
      <c r="AP6242" s="34"/>
      <c r="AQ6242" s="34"/>
      <c r="AR6242" s="34"/>
    </row>
    <row r="6243" spans="41:44" x14ac:dyDescent="0.25">
      <c r="AO6243" s="34"/>
      <c r="AP6243" s="34"/>
      <c r="AQ6243" s="34"/>
      <c r="AR6243" s="34"/>
    </row>
    <row r="6244" spans="41:44" x14ac:dyDescent="0.25">
      <c r="AO6244" s="34"/>
      <c r="AP6244" s="34"/>
      <c r="AQ6244" s="34"/>
      <c r="AR6244" s="34"/>
    </row>
    <row r="6245" spans="41:44" x14ac:dyDescent="0.25">
      <c r="AO6245" s="34"/>
      <c r="AP6245" s="34"/>
      <c r="AQ6245" s="34"/>
      <c r="AR6245" s="34"/>
    </row>
    <row r="6246" spans="41:44" x14ac:dyDescent="0.25">
      <c r="AO6246" s="34"/>
      <c r="AP6246" s="34"/>
      <c r="AQ6246" s="34"/>
      <c r="AR6246" s="34"/>
    </row>
    <row r="6247" spans="41:44" x14ac:dyDescent="0.25">
      <c r="AO6247" s="34"/>
      <c r="AP6247" s="34"/>
      <c r="AQ6247" s="34"/>
      <c r="AR6247" s="34"/>
    </row>
    <row r="6248" spans="41:44" x14ac:dyDescent="0.25">
      <c r="AO6248" s="34"/>
      <c r="AP6248" s="34"/>
      <c r="AQ6248" s="34"/>
      <c r="AR6248" s="34"/>
    </row>
    <row r="6249" spans="41:44" x14ac:dyDescent="0.25">
      <c r="AO6249" s="34"/>
      <c r="AP6249" s="34"/>
      <c r="AQ6249" s="34"/>
      <c r="AR6249" s="34"/>
    </row>
    <row r="6250" spans="41:44" x14ac:dyDescent="0.25">
      <c r="AO6250" s="34"/>
      <c r="AP6250" s="34"/>
      <c r="AQ6250" s="34"/>
      <c r="AR6250" s="34"/>
    </row>
    <row r="6251" spans="41:44" x14ac:dyDescent="0.25">
      <c r="AO6251" s="34"/>
      <c r="AP6251" s="34"/>
      <c r="AQ6251" s="34"/>
      <c r="AR6251" s="34"/>
    </row>
    <row r="6252" spans="41:44" x14ac:dyDescent="0.25">
      <c r="AO6252" s="34"/>
      <c r="AP6252" s="34"/>
      <c r="AQ6252" s="34"/>
      <c r="AR6252" s="34"/>
    </row>
    <row r="6253" spans="41:44" x14ac:dyDescent="0.25">
      <c r="AO6253" s="34"/>
      <c r="AP6253" s="34"/>
      <c r="AQ6253" s="34"/>
      <c r="AR6253" s="34"/>
    </row>
    <row r="6254" spans="41:44" x14ac:dyDescent="0.25">
      <c r="AO6254" s="34"/>
      <c r="AP6254" s="34"/>
      <c r="AQ6254" s="34"/>
      <c r="AR6254" s="34"/>
    </row>
    <row r="6255" spans="41:44" x14ac:dyDescent="0.25">
      <c r="AO6255" s="34"/>
      <c r="AP6255" s="34"/>
      <c r="AQ6255" s="34"/>
      <c r="AR6255" s="34"/>
    </row>
    <row r="6256" spans="41:44" x14ac:dyDescent="0.25">
      <c r="AO6256" s="34"/>
      <c r="AP6256" s="34"/>
      <c r="AQ6256" s="34"/>
      <c r="AR6256" s="34"/>
    </row>
    <row r="6257" spans="41:44" x14ac:dyDescent="0.25">
      <c r="AO6257" s="34"/>
      <c r="AP6257" s="34"/>
      <c r="AQ6257" s="34"/>
      <c r="AR6257" s="34"/>
    </row>
    <row r="6258" spans="41:44" x14ac:dyDescent="0.25">
      <c r="AO6258" s="34"/>
      <c r="AP6258" s="34"/>
      <c r="AQ6258" s="34"/>
      <c r="AR6258" s="34"/>
    </row>
    <row r="6259" spans="41:44" x14ac:dyDescent="0.25">
      <c r="AO6259" s="34"/>
      <c r="AP6259" s="34"/>
      <c r="AQ6259" s="34"/>
      <c r="AR6259" s="34"/>
    </row>
    <row r="6260" spans="41:44" x14ac:dyDescent="0.25">
      <c r="AO6260" s="34"/>
      <c r="AP6260" s="34"/>
      <c r="AQ6260" s="34"/>
      <c r="AR6260" s="34"/>
    </row>
    <row r="6261" spans="41:44" x14ac:dyDescent="0.25">
      <c r="AO6261" s="34"/>
      <c r="AP6261" s="34"/>
      <c r="AQ6261" s="34"/>
      <c r="AR6261" s="34"/>
    </row>
    <row r="6262" spans="41:44" x14ac:dyDescent="0.25">
      <c r="AO6262" s="34"/>
      <c r="AP6262" s="34"/>
      <c r="AQ6262" s="34"/>
      <c r="AR6262" s="34"/>
    </row>
    <row r="6263" spans="41:44" x14ac:dyDescent="0.25">
      <c r="AO6263" s="34"/>
      <c r="AP6263" s="34"/>
      <c r="AQ6263" s="34"/>
      <c r="AR6263" s="34"/>
    </row>
    <row r="6264" spans="41:44" x14ac:dyDescent="0.25">
      <c r="AO6264" s="34"/>
      <c r="AP6264" s="34"/>
      <c r="AQ6264" s="34"/>
      <c r="AR6264" s="34"/>
    </row>
    <row r="6265" spans="41:44" x14ac:dyDescent="0.25">
      <c r="AO6265" s="34"/>
      <c r="AP6265" s="34"/>
      <c r="AQ6265" s="34"/>
      <c r="AR6265" s="34"/>
    </row>
    <row r="6266" spans="41:44" x14ac:dyDescent="0.25">
      <c r="AO6266" s="34"/>
      <c r="AP6266" s="34"/>
      <c r="AQ6266" s="34"/>
      <c r="AR6266" s="34"/>
    </row>
    <row r="6267" spans="41:44" x14ac:dyDescent="0.25">
      <c r="AO6267" s="34"/>
      <c r="AP6267" s="34"/>
      <c r="AQ6267" s="34"/>
      <c r="AR6267" s="34"/>
    </row>
    <row r="6268" spans="41:44" x14ac:dyDescent="0.25">
      <c r="AO6268" s="34"/>
      <c r="AP6268" s="34"/>
      <c r="AQ6268" s="34"/>
      <c r="AR6268" s="34"/>
    </row>
    <row r="6269" spans="41:44" x14ac:dyDescent="0.25">
      <c r="AO6269" s="34"/>
      <c r="AP6269" s="34"/>
      <c r="AQ6269" s="34"/>
      <c r="AR6269" s="34"/>
    </row>
    <row r="6270" spans="41:44" x14ac:dyDescent="0.25">
      <c r="AO6270" s="34"/>
      <c r="AP6270" s="34"/>
      <c r="AQ6270" s="34"/>
      <c r="AR6270" s="34"/>
    </row>
    <row r="6271" spans="41:44" x14ac:dyDescent="0.25">
      <c r="AO6271" s="34"/>
      <c r="AP6271" s="34"/>
      <c r="AQ6271" s="34"/>
      <c r="AR6271" s="34"/>
    </row>
    <row r="6272" spans="41:44" x14ac:dyDescent="0.25">
      <c r="AO6272" s="34"/>
      <c r="AP6272" s="34"/>
      <c r="AQ6272" s="34"/>
      <c r="AR6272" s="34"/>
    </row>
    <row r="6273" spans="41:44" x14ac:dyDescent="0.25">
      <c r="AO6273" s="34"/>
      <c r="AP6273" s="34"/>
      <c r="AQ6273" s="34"/>
      <c r="AR6273" s="34"/>
    </row>
    <row r="6274" spans="41:44" x14ac:dyDescent="0.25">
      <c r="AO6274" s="34"/>
      <c r="AP6274" s="34"/>
      <c r="AQ6274" s="34"/>
      <c r="AR6274" s="34"/>
    </row>
    <row r="6275" spans="41:44" x14ac:dyDescent="0.25">
      <c r="AO6275" s="34"/>
      <c r="AP6275" s="34"/>
      <c r="AQ6275" s="34"/>
      <c r="AR6275" s="34"/>
    </row>
    <row r="6276" spans="41:44" x14ac:dyDescent="0.25">
      <c r="AO6276" s="34"/>
      <c r="AP6276" s="34"/>
      <c r="AQ6276" s="34"/>
      <c r="AR6276" s="34"/>
    </row>
    <row r="6277" spans="41:44" x14ac:dyDescent="0.25">
      <c r="AO6277" s="34"/>
      <c r="AP6277" s="34"/>
      <c r="AQ6277" s="34"/>
      <c r="AR6277" s="34"/>
    </row>
    <row r="6278" spans="41:44" x14ac:dyDescent="0.25">
      <c r="AO6278" s="34"/>
      <c r="AP6278" s="34"/>
      <c r="AQ6278" s="34"/>
      <c r="AR6278" s="34"/>
    </row>
    <row r="6279" spans="41:44" x14ac:dyDescent="0.25">
      <c r="AO6279" s="34"/>
      <c r="AP6279" s="34"/>
      <c r="AQ6279" s="34"/>
      <c r="AR6279" s="34"/>
    </row>
    <row r="6280" spans="41:44" x14ac:dyDescent="0.25">
      <c r="AO6280" s="34"/>
      <c r="AP6280" s="34"/>
      <c r="AQ6280" s="34"/>
      <c r="AR6280" s="34"/>
    </row>
    <row r="6281" spans="41:44" x14ac:dyDescent="0.25">
      <c r="AO6281" s="34"/>
      <c r="AP6281" s="34"/>
      <c r="AQ6281" s="34"/>
      <c r="AR6281" s="34"/>
    </row>
    <row r="6282" spans="41:44" x14ac:dyDescent="0.25">
      <c r="AO6282" s="34"/>
      <c r="AP6282" s="34"/>
      <c r="AQ6282" s="34"/>
      <c r="AR6282" s="34"/>
    </row>
    <row r="6283" spans="41:44" x14ac:dyDescent="0.25">
      <c r="AO6283" s="34"/>
      <c r="AP6283" s="34"/>
      <c r="AQ6283" s="34"/>
      <c r="AR6283" s="34"/>
    </row>
    <row r="6284" spans="41:44" x14ac:dyDescent="0.25">
      <c r="AO6284" s="34"/>
      <c r="AP6284" s="34"/>
      <c r="AQ6284" s="34"/>
      <c r="AR6284" s="34"/>
    </row>
    <row r="6285" spans="41:44" x14ac:dyDescent="0.25">
      <c r="AO6285" s="34"/>
      <c r="AP6285" s="34"/>
      <c r="AQ6285" s="34"/>
      <c r="AR6285" s="34"/>
    </row>
    <row r="6286" spans="41:44" x14ac:dyDescent="0.25">
      <c r="AO6286" s="34"/>
      <c r="AP6286" s="34"/>
      <c r="AQ6286" s="34"/>
      <c r="AR6286" s="34"/>
    </row>
    <row r="6287" spans="41:44" x14ac:dyDescent="0.25">
      <c r="AO6287" s="34"/>
      <c r="AP6287" s="34"/>
      <c r="AQ6287" s="34"/>
      <c r="AR6287" s="34"/>
    </row>
    <row r="6288" spans="41:44" x14ac:dyDescent="0.25">
      <c r="AO6288" s="34"/>
      <c r="AP6288" s="34"/>
      <c r="AQ6288" s="34"/>
      <c r="AR6288" s="34"/>
    </row>
    <row r="6289" spans="41:44" x14ac:dyDescent="0.25">
      <c r="AO6289" s="34"/>
      <c r="AP6289" s="34"/>
      <c r="AQ6289" s="34"/>
      <c r="AR6289" s="34"/>
    </row>
    <row r="6290" spans="41:44" x14ac:dyDescent="0.25">
      <c r="AO6290" s="34"/>
      <c r="AP6290" s="34"/>
      <c r="AQ6290" s="34"/>
      <c r="AR6290" s="34"/>
    </row>
    <row r="6291" spans="41:44" x14ac:dyDescent="0.25">
      <c r="AO6291" s="34"/>
      <c r="AP6291" s="34"/>
      <c r="AQ6291" s="34"/>
      <c r="AR6291" s="34"/>
    </row>
    <row r="6292" spans="41:44" x14ac:dyDescent="0.25">
      <c r="AO6292" s="34"/>
      <c r="AP6292" s="34"/>
      <c r="AQ6292" s="34"/>
      <c r="AR6292" s="34"/>
    </row>
    <row r="6293" spans="41:44" x14ac:dyDescent="0.25">
      <c r="AO6293" s="34"/>
      <c r="AP6293" s="34"/>
      <c r="AQ6293" s="34"/>
      <c r="AR6293" s="34"/>
    </row>
    <row r="6294" spans="41:44" x14ac:dyDescent="0.25">
      <c r="AO6294" s="34"/>
      <c r="AP6294" s="34"/>
      <c r="AQ6294" s="34"/>
      <c r="AR6294" s="34"/>
    </row>
    <row r="6295" spans="41:44" x14ac:dyDescent="0.25">
      <c r="AO6295" s="34"/>
      <c r="AP6295" s="34"/>
      <c r="AQ6295" s="34"/>
      <c r="AR6295" s="34"/>
    </row>
    <row r="6296" spans="41:44" x14ac:dyDescent="0.25">
      <c r="AO6296" s="34"/>
      <c r="AP6296" s="34"/>
      <c r="AQ6296" s="34"/>
      <c r="AR6296" s="34"/>
    </row>
    <row r="6297" spans="41:44" x14ac:dyDescent="0.25">
      <c r="AO6297" s="34"/>
      <c r="AP6297" s="34"/>
      <c r="AQ6297" s="34"/>
      <c r="AR6297" s="34"/>
    </row>
    <row r="6298" spans="41:44" x14ac:dyDescent="0.25">
      <c r="AO6298" s="34"/>
      <c r="AP6298" s="34"/>
      <c r="AQ6298" s="34"/>
      <c r="AR6298" s="34"/>
    </row>
    <row r="6299" spans="41:44" x14ac:dyDescent="0.25">
      <c r="AO6299" s="34"/>
      <c r="AP6299" s="34"/>
      <c r="AQ6299" s="34"/>
      <c r="AR6299" s="34"/>
    </row>
    <row r="6300" spans="41:44" x14ac:dyDescent="0.25">
      <c r="AO6300" s="34"/>
      <c r="AP6300" s="34"/>
      <c r="AQ6300" s="34"/>
      <c r="AR6300" s="34"/>
    </row>
    <row r="6301" spans="41:44" x14ac:dyDescent="0.25">
      <c r="AO6301" s="34"/>
      <c r="AP6301" s="34"/>
      <c r="AQ6301" s="34"/>
      <c r="AR6301" s="34"/>
    </row>
    <row r="6302" spans="41:44" x14ac:dyDescent="0.25">
      <c r="AO6302" s="34"/>
      <c r="AP6302" s="34"/>
      <c r="AQ6302" s="34"/>
      <c r="AR6302" s="34"/>
    </row>
    <row r="6303" spans="41:44" x14ac:dyDescent="0.25">
      <c r="AO6303" s="34"/>
      <c r="AP6303" s="34"/>
      <c r="AQ6303" s="34"/>
      <c r="AR6303" s="34"/>
    </row>
    <row r="6304" spans="41:44" x14ac:dyDescent="0.25">
      <c r="AO6304" s="34"/>
      <c r="AP6304" s="34"/>
      <c r="AQ6304" s="34"/>
      <c r="AR6304" s="34"/>
    </row>
    <row r="6305" spans="41:44" x14ac:dyDescent="0.25">
      <c r="AO6305" s="34"/>
      <c r="AP6305" s="34"/>
      <c r="AQ6305" s="34"/>
      <c r="AR6305" s="34"/>
    </row>
    <row r="6306" spans="41:44" x14ac:dyDescent="0.25">
      <c r="AO6306" s="34"/>
      <c r="AP6306" s="34"/>
      <c r="AQ6306" s="34"/>
      <c r="AR6306" s="34"/>
    </row>
    <row r="6307" spans="41:44" x14ac:dyDescent="0.25">
      <c r="AO6307" s="34"/>
      <c r="AP6307" s="34"/>
      <c r="AQ6307" s="34"/>
      <c r="AR6307" s="34"/>
    </row>
    <row r="6308" spans="41:44" x14ac:dyDescent="0.25">
      <c r="AO6308" s="34"/>
      <c r="AP6308" s="34"/>
      <c r="AQ6308" s="34"/>
      <c r="AR6308" s="34"/>
    </row>
    <row r="6309" spans="41:44" x14ac:dyDescent="0.25">
      <c r="AO6309" s="34"/>
      <c r="AP6309" s="34"/>
      <c r="AQ6309" s="34"/>
      <c r="AR6309" s="34"/>
    </row>
    <row r="6310" spans="41:44" x14ac:dyDescent="0.25">
      <c r="AO6310" s="34"/>
      <c r="AP6310" s="34"/>
      <c r="AQ6310" s="34"/>
      <c r="AR6310" s="34"/>
    </row>
    <row r="6311" spans="41:44" x14ac:dyDescent="0.25">
      <c r="AO6311" s="34"/>
      <c r="AP6311" s="34"/>
      <c r="AQ6311" s="34"/>
      <c r="AR6311" s="34"/>
    </row>
    <row r="6312" spans="41:44" x14ac:dyDescent="0.25">
      <c r="AO6312" s="34"/>
      <c r="AP6312" s="34"/>
      <c r="AQ6312" s="34"/>
      <c r="AR6312" s="34"/>
    </row>
    <row r="6313" spans="41:44" x14ac:dyDescent="0.25">
      <c r="AO6313" s="34"/>
      <c r="AP6313" s="34"/>
      <c r="AQ6313" s="34"/>
      <c r="AR6313" s="34"/>
    </row>
    <row r="6314" spans="41:44" x14ac:dyDescent="0.25">
      <c r="AO6314" s="34"/>
      <c r="AP6314" s="34"/>
      <c r="AQ6314" s="34"/>
      <c r="AR6314" s="34"/>
    </row>
    <row r="6315" spans="41:44" x14ac:dyDescent="0.25">
      <c r="AO6315" s="34"/>
      <c r="AP6315" s="34"/>
      <c r="AQ6315" s="34"/>
      <c r="AR6315" s="34"/>
    </row>
    <row r="6316" spans="41:44" x14ac:dyDescent="0.25">
      <c r="AO6316" s="34"/>
      <c r="AP6316" s="34"/>
      <c r="AQ6316" s="34"/>
      <c r="AR6316" s="34"/>
    </row>
    <row r="6317" spans="41:44" x14ac:dyDescent="0.25">
      <c r="AO6317" s="34"/>
      <c r="AP6317" s="34"/>
      <c r="AQ6317" s="34"/>
      <c r="AR6317" s="34"/>
    </row>
    <row r="6318" spans="41:44" x14ac:dyDescent="0.25">
      <c r="AO6318" s="34"/>
      <c r="AP6318" s="34"/>
      <c r="AQ6318" s="34"/>
      <c r="AR6318" s="34"/>
    </row>
    <row r="6319" spans="41:44" x14ac:dyDescent="0.25">
      <c r="AO6319" s="34"/>
      <c r="AP6319" s="34"/>
      <c r="AQ6319" s="34"/>
      <c r="AR6319" s="34"/>
    </row>
    <row r="6320" spans="41:44" x14ac:dyDescent="0.25">
      <c r="AO6320" s="34"/>
      <c r="AP6320" s="34"/>
      <c r="AQ6320" s="34"/>
      <c r="AR6320" s="34"/>
    </row>
    <row r="6321" spans="41:44" x14ac:dyDescent="0.25">
      <c r="AO6321" s="34"/>
      <c r="AP6321" s="34"/>
      <c r="AQ6321" s="34"/>
      <c r="AR6321" s="34"/>
    </row>
    <row r="6322" spans="41:44" x14ac:dyDescent="0.25">
      <c r="AO6322" s="34"/>
      <c r="AP6322" s="34"/>
      <c r="AQ6322" s="34"/>
      <c r="AR6322" s="34"/>
    </row>
    <row r="6323" spans="41:44" x14ac:dyDescent="0.25">
      <c r="AO6323" s="34"/>
      <c r="AP6323" s="34"/>
      <c r="AQ6323" s="34"/>
      <c r="AR6323" s="34"/>
    </row>
    <row r="6324" spans="41:44" x14ac:dyDescent="0.25">
      <c r="AO6324" s="34"/>
      <c r="AP6324" s="34"/>
      <c r="AQ6324" s="34"/>
      <c r="AR6324" s="34"/>
    </row>
    <row r="6325" spans="41:44" x14ac:dyDescent="0.25">
      <c r="AO6325" s="34"/>
      <c r="AP6325" s="34"/>
      <c r="AQ6325" s="34"/>
      <c r="AR6325" s="34"/>
    </row>
    <row r="6326" spans="41:44" x14ac:dyDescent="0.25">
      <c r="AO6326" s="34"/>
      <c r="AP6326" s="34"/>
      <c r="AQ6326" s="34"/>
      <c r="AR6326" s="34"/>
    </row>
    <row r="6327" spans="41:44" x14ac:dyDescent="0.25">
      <c r="AO6327" s="34"/>
      <c r="AP6327" s="34"/>
      <c r="AQ6327" s="34"/>
      <c r="AR6327" s="34"/>
    </row>
    <row r="6328" spans="41:44" x14ac:dyDescent="0.25">
      <c r="AO6328" s="34"/>
      <c r="AP6328" s="34"/>
      <c r="AQ6328" s="34"/>
      <c r="AR6328" s="34"/>
    </row>
    <row r="6329" spans="41:44" x14ac:dyDescent="0.25">
      <c r="AO6329" s="34"/>
      <c r="AP6329" s="34"/>
      <c r="AQ6329" s="34"/>
      <c r="AR6329" s="34"/>
    </row>
    <row r="6330" spans="41:44" x14ac:dyDescent="0.25">
      <c r="AO6330" s="34"/>
      <c r="AP6330" s="34"/>
      <c r="AQ6330" s="34"/>
      <c r="AR6330" s="34"/>
    </row>
    <row r="6331" spans="41:44" x14ac:dyDescent="0.25">
      <c r="AO6331" s="34"/>
      <c r="AP6331" s="34"/>
      <c r="AQ6331" s="34"/>
      <c r="AR6331" s="34"/>
    </row>
    <row r="6332" spans="41:44" x14ac:dyDescent="0.25">
      <c r="AO6332" s="34"/>
      <c r="AP6332" s="34"/>
      <c r="AQ6332" s="34"/>
      <c r="AR6332" s="34"/>
    </row>
    <row r="6333" spans="41:44" x14ac:dyDescent="0.25">
      <c r="AO6333" s="34"/>
      <c r="AP6333" s="34"/>
      <c r="AQ6333" s="34"/>
      <c r="AR6333" s="34"/>
    </row>
    <row r="6334" spans="41:44" x14ac:dyDescent="0.25">
      <c r="AO6334" s="34"/>
      <c r="AP6334" s="34"/>
      <c r="AQ6334" s="34"/>
      <c r="AR6334" s="34"/>
    </row>
    <row r="6335" spans="41:44" x14ac:dyDescent="0.25">
      <c r="AO6335" s="34"/>
      <c r="AP6335" s="34"/>
      <c r="AQ6335" s="34"/>
      <c r="AR6335" s="34"/>
    </row>
    <row r="6336" spans="41:44" x14ac:dyDescent="0.25">
      <c r="AO6336" s="34"/>
      <c r="AP6336" s="34"/>
      <c r="AQ6336" s="34"/>
      <c r="AR6336" s="34"/>
    </row>
    <row r="6337" spans="41:44" x14ac:dyDescent="0.25">
      <c r="AO6337" s="34"/>
      <c r="AP6337" s="34"/>
      <c r="AQ6337" s="34"/>
      <c r="AR6337" s="34"/>
    </row>
    <row r="6338" spans="41:44" x14ac:dyDescent="0.25">
      <c r="AO6338" s="34"/>
      <c r="AP6338" s="34"/>
      <c r="AQ6338" s="34"/>
      <c r="AR6338" s="34"/>
    </row>
    <row r="6339" spans="41:44" x14ac:dyDescent="0.25">
      <c r="AO6339" s="34"/>
      <c r="AP6339" s="34"/>
      <c r="AQ6339" s="34"/>
      <c r="AR6339" s="34"/>
    </row>
    <row r="6340" spans="41:44" x14ac:dyDescent="0.25">
      <c r="AO6340" s="34"/>
      <c r="AP6340" s="34"/>
      <c r="AQ6340" s="34"/>
      <c r="AR6340" s="34"/>
    </row>
    <row r="6341" spans="41:44" x14ac:dyDescent="0.25">
      <c r="AO6341" s="34"/>
      <c r="AP6341" s="34"/>
      <c r="AQ6341" s="34"/>
      <c r="AR6341" s="34"/>
    </row>
    <row r="6342" spans="41:44" x14ac:dyDescent="0.25">
      <c r="AO6342" s="34"/>
      <c r="AP6342" s="34"/>
      <c r="AQ6342" s="34"/>
      <c r="AR6342" s="34"/>
    </row>
    <row r="6343" spans="41:44" x14ac:dyDescent="0.25">
      <c r="AO6343" s="34"/>
      <c r="AP6343" s="34"/>
      <c r="AQ6343" s="34"/>
      <c r="AR6343" s="34"/>
    </row>
    <row r="6344" spans="41:44" x14ac:dyDescent="0.25">
      <c r="AO6344" s="34"/>
      <c r="AP6344" s="34"/>
      <c r="AQ6344" s="34"/>
      <c r="AR6344" s="34"/>
    </row>
    <row r="6345" spans="41:44" x14ac:dyDescent="0.25">
      <c r="AO6345" s="34"/>
      <c r="AP6345" s="34"/>
      <c r="AQ6345" s="34"/>
      <c r="AR6345" s="34"/>
    </row>
    <row r="6346" spans="41:44" x14ac:dyDescent="0.25">
      <c r="AO6346" s="34"/>
      <c r="AP6346" s="34"/>
      <c r="AQ6346" s="34"/>
      <c r="AR6346" s="34"/>
    </row>
    <row r="6347" spans="41:44" x14ac:dyDescent="0.25">
      <c r="AO6347" s="34"/>
      <c r="AP6347" s="34"/>
      <c r="AQ6347" s="34"/>
      <c r="AR6347" s="34"/>
    </row>
    <row r="6348" spans="41:44" x14ac:dyDescent="0.25">
      <c r="AO6348" s="34"/>
      <c r="AP6348" s="34"/>
      <c r="AQ6348" s="34"/>
      <c r="AR6348" s="34"/>
    </row>
    <row r="6349" spans="41:44" x14ac:dyDescent="0.25">
      <c r="AO6349" s="34"/>
      <c r="AP6349" s="34"/>
      <c r="AQ6349" s="34"/>
      <c r="AR6349" s="34"/>
    </row>
    <row r="6350" spans="41:44" x14ac:dyDescent="0.25">
      <c r="AO6350" s="34"/>
      <c r="AP6350" s="34"/>
      <c r="AQ6350" s="34"/>
      <c r="AR6350" s="34"/>
    </row>
    <row r="6351" spans="41:44" x14ac:dyDescent="0.25">
      <c r="AO6351" s="34"/>
      <c r="AP6351" s="34"/>
      <c r="AQ6351" s="34"/>
      <c r="AR6351" s="34"/>
    </row>
    <row r="6352" spans="41:44" x14ac:dyDescent="0.25">
      <c r="AO6352" s="34"/>
      <c r="AP6352" s="34"/>
      <c r="AQ6352" s="34"/>
      <c r="AR6352" s="34"/>
    </row>
    <row r="6353" spans="41:44" x14ac:dyDescent="0.25">
      <c r="AO6353" s="34"/>
      <c r="AP6353" s="34"/>
      <c r="AQ6353" s="34"/>
      <c r="AR6353" s="34"/>
    </row>
    <row r="6354" spans="41:44" x14ac:dyDescent="0.25">
      <c r="AO6354" s="34"/>
      <c r="AP6354" s="34"/>
      <c r="AQ6354" s="34"/>
      <c r="AR6354" s="34"/>
    </row>
    <row r="6355" spans="41:44" x14ac:dyDescent="0.25">
      <c r="AO6355" s="34"/>
      <c r="AP6355" s="34"/>
      <c r="AQ6355" s="34"/>
      <c r="AR6355" s="34"/>
    </row>
    <row r="6356" spans="41:44" x14ac:dyDescent="0.25">
      <c r="AO6356" s="34"/>
      <c r="AP6356" s="34"/>
      <c r="AQ6356" s="34"/>
      <c r="AR6356" s="34"/>
    </row>
    <row r="6357" spans="41:44" x14ac:dyDescent="0.25">
      <c r="AO6357" s="34"/>
      <c r="AP6357" s="34"/>
      <c r="AQ6357" s="34"/>
      <c r="AR6357" s="34"/>
    </row>
    <row r="6358" spans="41:44" x14ac:dyDescent="0.25">
      <c r="AO6358" s="34"/>
      <c r="AP6358" s="34"/>
      <c r="AQ6358" s="34"/>
      <c r="AR6358" s="34"/>
    </row>
    <row r="6359" spans="41:44" x14ac:dyDescent="0.25">
      <c r="AO6359" s="34"/>
      <c r="AP6359" s="34"/>
      <c r="AQ6359" s="34"/>
      <c r="AR6359" s="34"/>
    </row>
    <row r="6360" spans="41:44" x14ac:dyDescent="0.25">
      <c r="AO6360" s="34"/>
      <c r="AP6360" s="34"/>
      <c r="AQ6360" s="34"/>
      <c r="AR6360" s="34"/>
    </row>
    <row r="6361" spans="41:44" x14ac:dyDescent="0.25">
      <c r="AO6361" s="34"/>
      <c r="AP6361" s="34"/>
      <c r="AQ6361" s="34"/>
      <c r="AR6361" s="34"/>
    </row>
    <row r="6362" spans="41:44" x14ac:dyDescent="0.25">
      <c r="AO6362" s="34"/>
      <c r="AP6362" s="34"/>
      <c r="AQ6362" s="34"/>
      <c r="AR6362" s="34"/>
    </row>
    <row r="6363" spans="41:44" x14ac:dyDescent="0.25">
      <c r="AO6363" s="34"/>
      <c r="AP6363" s="34"/>
      <c r="AQ6363" s="34"/>
      <c r="AR6363" s="34"/>
    </row>
    <row r="6364" spans="41:44" x14ac:dyDescent="0.25">
      <c r="AO6364" s="34"/>
      <c r="AP6364" s="34"/>
      <c r="AQ6364" s="34"/>
      <c r="AR6364" s="34"/>
    </row>
    <row r="6365" spans="41:44" x14ac:dyDescent="0.25">
      <c r="AO6365" s="34"/>
      <c r="AP6365" s="34"/>
      <c r="AQ6365" s="34"/>
      <c r="AR6365" s="34"/>
    </row>
    <row r="6366" spans="41:44" x14ac:dyDescent="0.25">
      <c r="AO6366" s="34"/>
      <c r="AP6366" s="34"/>
      <c r="AQ6366" s="34"/>
      <c r="AR6366" s="34"/>
    </row>
    <row r="6367" spans="41:44" x14ac:dyDescent="0.25">
      <c r="AO6367" s="34"/>
      <c r="AP6367" s="34"/>
      <c r="AQ6367" s="34"/>
      <c r="AR6367" s="34"/>
    </row>
    <row r="6368" spans="41:44" x14ac:dyDescent="0.25">
      <c r="AO6368" s="34"/>
      <c r="AP6368" s="34"/>
      <c r="AQ6368" s="34"/>
      <c r="AR6368" s="34"/>
    </row>
    <row r="6369" spans="41:44" x14ac:dyDescent="0.25">
      <c r="AO6369" s="34"/>
      <c r="AP6369" s="34"/>
      <c r="AQ6369" s="34"/>
      <c r="AR6369" s="34"/>
    </row>
    <row r="6370" spans="41:44" x14ac:dyDescent="0.25">
      <c r="AO6370" s="34"/>
      <c r="AP6370" s="34"/>
      <c r="AQ6370" s="34"/>
      <c r="AR6370" s="34"/>
    </row>
    <row r="6371" spans="41:44" x14ac:dyDescent="0.25">
      <c r="AO6371" s="34"/>
      <c r="AP6371" s="34"/>
      <c r="AQ6371" s="34"/>
      <c r="AR6371" s="34"/>
    </row>
    <row r="6372" spans="41:44" x14ac:dyDescent="0.25">
      <c r="AO6372" s="34"/>
      <c r="AP6372" s="34"/>
      <c r="AQ6372" s="34"/>
      <c r="AR6372" s="34"/>
    </row>
    <row r="6373" spans="41:44" x14ac:dyDescent="0.25">
      <c r="AO6373" s="34"/>
      <c r="AP6373" s="34"/>
      <c r="AQ6373" s="34"/>
      <c r="AR6373" s="34"/>
    </row>
    <row r="6374" spans="41:44" x14ac:dyDescent="0.25">
      <c r="AO6374" s="34"/>
      <c r="AP6374" s="34"/>
      <c r="AQ6374" s="34"/>
      <c r="AR6374" s="34"/>
    </row>
    <row r="6375" spans="41:44" x14ac:dyDescent="0.25">
      <c r="AO6375" s="34"/>
      <c r="AP6375" s="34"/>
      <c r="AQ6375" s="34"/>
      <c r="AR6375" s="34"/>
    </row>
    <row r="6376" spans="41:44" x14ac:dyDescent="0.25">
      <c r="AO6376" s="34"/>
      <c r="AP6376" s="34"/>
      <c r="AQ6376" s="34"/>
      <c r="AR6376" s="34"/>
    </row>
    <row r="6377" spans="41:44" x14ac:dyDescent="0.25">
      <c r="AO6377" s="34"/>
      <c r="AP6377" s="34"/>
      <c r="AQ6377" s="34"/>
      <c r="AR6377" s="34"/>
    </row>
    <row r="6378" spans="41:44" x14ac:dyDescent="0.25">
      <c r="AO6378" s="34"/>
      <c r="AP6378" s="34"/>
      <c r="AQ6378" s="34"/>
      <c r="AR6378" s="34"/>
    </row>
    <row r="6379" spans="41:44" x14ac:dyDescent="0.25">
      <c r="AO6379" s="34"/>
      <c r="AP6379" s="34"/>
      <c r="AQ6379" s="34"/>
      <c r="AR6379" s="34"/>
    </row>
    <row r="6380" spans="41:44" x14ac:dyDescent="0.25">
      <c r="AO6380" s="34"/>
      <c r="AP6380" s="34"/>
      <c r="AQ6380" s="34"/>
      <c r="AR6380" s="34"/>
    </row>
    <row r="6381" spans="41:44" x14ac:dyDescent="0.25">
      <c r="AO6381" s="34"/>
      <c r="AP6381" s="34"/>
      <c r="AQ6381" s="34"/>
      <c r="AR6381" s="34"/>
    </row>
    <row r="6382" spans="41:44" x14ac:dyDescent="0.25">
      <c r="AO6382" s="34"/>
      <c r="AP6382" s="34"/>
      <c r="AQ6382" s="34"/>
      <c r="AR6382" s="34"/>
    </row>
    <row r="6383" spans="41:44" x14ac:dyDescent="0.25">
      <c r="AO6383" s="34"/>
      <c r="AP6383" s="34"/>
      <c r="AQ6383" s="34"/>
      <c r="AR6383" s="34"/>
    </row>
    <row r="6384" spans="41:44" x14ac:dyDescent="0.25">
      <c r="AO6384" s="34"/>
      <c r="AP6384" s="34"/>
      <c r="AQ6384" s="34"/>
      <c r="AR6384" s="34"/>
    </row>
    <row r="6385" spans="41:44" x14ac:dyDescent="0.25">
      <c r="AO6385" s="34"/>
      <c r="AP6385" s="34"/>
      <c r="AQ6385" s="34"/>
      <c r="AR6385" s="34"/>
    </row>
    <row r="6386" spans="41:44" x14ac:dyDescent="0.25">
      <c r="AO6386" s="34"/>
      <c r="AP6386" s="34"/>
      <c r="AQ6386" s="34"/>
      <c r="AR6386" s="34"/>
    </row>
    <row r="6387" spans="41:44" x14ac:dyDescent="0.25">
      <c r="AO6387" s="34"/>
      <c r="AP6387" s="34"/>
      <c r="AQ6387" s="34"/>
      <c r="AR6387" s="34"/>
    </row>
    <row r="6388" spans="41:44" x14ac:dyDescent="0.25">
      <c r="AO6388" s="34"/>
      <c r="AP6388" s="34"/>
      <c r="AQ6388" s="34"/>
      <c r="AR6388" s="34"/>
    </row>
    <row r="6389" spans="41:44" x14ac:dyDescent="0.25">
      <c r="AO6389" s="34"/>
      <c r="AP6389" s="34"/>
      <c r="AQ6389" s="34"/>
      <c r="AR6389" s="34"/>
    </row>
    <row r="6390" spans="41:44" x14ac:dyDescent="0.25">
      <c r="AO6390" s="34"/>
      <c r="AP6390" s="34"/>
      <c r="AQ6390" s="34"/>
      <c r="AR6390" s="34"/>
    </row>
    <row r="6391" spans="41:44" x14ac:dyDescent="0.25">
      <c r="AO6391" s="34"/>
      <c r="AP6391" s="34"/>
      <c r="AQ6391" s="34"/>
      <c r="AR6391" s="34"/>
    </row>
    <row r="6392" spans="41:44" x14ac:dyDescent="0.25">
      <c r="AO6392" s="34"/>
      <c r="AP6392" s="34"/>
      <c r="AQ6392" s="34"/>
      <c r="AR6392" s="34"/>
    </row>
    <row r="6393" spans="41:44" x14ac:dyDescent="0.25">
      <c r="AO6393" s="34"/>
      <c r="AP6393" s="34"/>
      <c r="AQ6393" s="34"/>
      <c r="AR6393" s="34"/>
    </row>
    <row r="6394" spans="41:44" x14ac:dyDescent="0.25">
      <c r="AO6394" s="34"/>
      <c r="AP6394" s="34"/>
      <c r="AQ6394" s="34"/>
      <c r="AR6394" s="34"/>
    </row>
    <row r="6395" spans="41:44" x14ac:dyDescent="0.25">
      <c r="AO6395" s="34"/>
      <c r="AP6395" s="34"/>
      <c r="AQ6395" s="34"/>
      <c r="AR6395" s="34"/>
    </row>
    <row r="6396" spans="41:44" x14ac:dyDescent="0.25">
      <c r="AO6396" s="34"/>
      <c r="AP6396" s="34"/>
      <c r="AQ6396" s="34"/>
      <c r="AR6396" s="34"/>
    </row>
    <row r="6397" spans="41:44" x14ac:dyDescent="0.25">
      <c r="AO6397" s="34"/>
      <c r="AP6397" s="34"/>
      <c r="AQ6397" s="34"/>
      <c r="AR6397" s="34"/>
    </row>
    <row r="6398" spans="41:44" x14ac:dyDescent="0.25">
      <c r="AO6398" s="34"/>
      <c r="AP6398" s="34"/>
      <c r="AQ6398" s="34"/>
      <c r="AR6398" s="34"/>
    </row>
    <row r="6399" spans="41:44" x14ac:dyDescent="0.25">
      <c r="AO6399" s="34"/>
      <c r="AP6399" s="34"/>
      <c r="AQ6399" s="34"/>
      <c r="AR6399" s="34"/>
    </row>
    <row r="6400" spans="41:44" x14ac:dyDescent="0.25">
      <c r="AO6400" s="34"/>
      <c r="AP6400" s="34"/>
      <c r="AQ6400" s="34"/>
      <c r="AR6400" s="34"/>
    </row>
    <row r="6401" spans="41:44" x14ac:dyDescent="0.25">
      <c r="AO6401" s="34"/>
      <c r="AP6401" s="34"/>
      <c r="AQ6401" s="34"/>
      <c r="AR6401" s="34"/>
    </row>
    <row r="6402" spans="41:44" x14ac:dyDescent="0.25">
      <c r="AO6402" s="34"/>
      <c r="AP6402" s="34"/>
      <c r="AQ6402" s="34"/>
      <c r="AR6402" s="34"/>
    </row>
    <row r="6403" spans="41:44" x14ac:dyDescent="0.25">
      <c r="AO6403" s="34"/>
      <c r="AP6403" s="34"/>
      <c r="AQ6403" s="34"/>
      <c r="AR6403" s="34"/>
    </row>
    <row r="6404" spans="41:44" x14ac:dyDescent="0.25">
      <c r="AO6404" s="34"/>
      <c r="AP6404" s="34"/>
      <c r="AQ6404" s="34"/>
      <c r="AR6404" s="34"/>
    </row>
    <row r="6405" spans="41:44" x14ac:dyDescent="0.25">
      <c r="AO6405" s="34"/>
      <c r="AP6405" s="34"/>
      <c r="AQ6405" s="34"/>
      <c r="AR6405" s="34"/>
    </row>
    <row r="6406" spans="41:44" x14ac:dyDescent="0.25">
      <c r="AO6406" s="34"/>
      <c r="AP6406" s="34"/>
      <c r="AQ6406" s="34"/>
      <c r="AR6406" s="34"/>
    </row>
    <row r="6407" spans="41:44" x14ac:dyDescent="0.25">
      <c r="AO6407" s="34"/>
      <c r="AP6407" s="34"/>
      <c r="AQ6407" s="34"/>
      <c r="AR6407" s="34"/>
    </row>
    <row r="6408" spans="41:44" x14ac:dyDescent="0.25">
      <c r="AO6408" s="34"/>
      <c r="AP6408" s="34"/>
      <c r="AQ6408" s="34"/>
      <c r="AR6408" s="34"/>
    </row>
    <row r="6409" spans="41:44" x14ac:dyDescent="0.25">
      <c r="AO6409" s="34"/>
      <c r="AP6409" s="34"/>
      <c r="AQ6409" s="34"/>
      <c r="AR6409" s="34"/>
    </row>
    <row r="6410" spans="41:44" x14ac:dyDescent="0.25">
      <c r="AO6410" s="34"/>
      <c r="AP6410" s="34"/>
      <c r="AQ6410" s="34"/>
      <c r="AR6410" s="34"/>
    </row>
    <row r="6411" spans="41:44" x14ac:dyDescent="0.25">
      <c r="AO6411" s="34"/>
      <c r="AP6411" s="34"/>
      <c r="AQ6411" s="34"/>
      <c r="AR6411" s="34"/>
    </row>
    <row r="6412" spans="41:44" x14ac:dyDescent="0.25">
      <c r="AO6412" s="34"/>
      <c r="AP6412" s="34"/>
      <c r="AQ6412" s="34"/>
      <c r="AR6412" s="34"/>
    </row>
    <row r="6413" spans="41:44" x14ac:dyDescent="0.25">
      <c r="AO6413" s="34"/>
      <c r="AP6413" s="34"/>
      <c r="AQ6413" s="34"/>
      <c r="AR6413" s="34"/>
    </row>
    <row r="6414" spans="41:44" x14ac:dyDescent="0.25">
      <c r="AO6414" s="34"/>
      <c r="AP6414" s="34"/>
      <c r="AQ6414" s="34"/>
      <c r="AR6414" s="34"/>
    </row>
    <row r="6415" spans="41:44" x14ac:dyDescent="0.25">
      <c r="AO6415" s="34"/>
      <c r="AP6415" s="34"/>
      <c r="AQ6415" s="34"/>
      <c r="AR6415" s="34"/>
    </row>
    <row r="6416" spans="41:44" x14ac:dyDescent="0.25">
      <c r="AO6416" s="34"/>
      <c r="AP6416" s="34"/>
      <c r="AQ6416" s="34"/>
      <c r="AR6416" s="34"/>
    </row>
    <row r="6417" spans="41:44" x14ac:dyDescent="0.25">
      <c r="AO6417" s="34"/>
      <c r="AP6417" s="34"/>
      <c r="AQ6417" s="34"/>
      <c r="AR6417" s="34"/>
    </row>
    <row r="6418" spans="41:44" x14ac:dyDescent="0.25">
      <c r="AO6418" s="34"/>
      <c r="AP6418" s="34"/>
      <c r="AQ6418" s="34"/>
      <c r="AR6418" s="34"/>
    </row>
    <row r="6419" spans="41:44" x14ac:dyDescent="0.25">
      <c r="AO6419" s="34"/>
      <c r="AP6419" s="34"/>
      <c r="AQ6419" s="34"/>
      <c r="AR6419" s="34"/>
    </row>
    <row r="6420" spans="41:44" x14ac:dyDescent="0.25">
      <c r="AO6420" s="34"/>
      <c r="AP6420" s="34"/>
      <c r="AQ6420" s="34"/>
      <c r="AR6420" s="34"/>
    </row>
    <row r="6421" spans="41:44" x14ac:dyDescent="0.25">
      <c r="AO6421" s="34"/>
      <c r="AP6421" s="34"/>
      <c r="AQ6421" s="34"/>
      <c r="AR6421" s="34"/>
    </row>
    <row r="6422" spans="41:44" x14ac:dyDescent="0.25">
      <c r="AO6422" s="34"/>
      <c r="AP6422" s="34"/>
      <c r="AQ6422" s="34"/>
      <c r="AR6422" s="34"/>
    </row>
    <row r="6423" spans="41:44" x14ac:dyDescent="0.25">
      <c r="AO6423" s="34"/>
      <c r="AP6423" s="34"/>
      <c r="AQ6423" s="34"/>
      <c r="AR6423" s="34"/>
    </row>
    <row r="6424" spans="41:44" x14ac:dyDescent="0.25">
      <c r="AO6424" s="34"/>
      <c r="AP6424" s="34"/>
      <c r="AQ6424" s="34"/>
      <c r="AR6424" s="34"/>
    </row>
    <row r="6425" spans="41:44" x14ac:dyDescent="0.25">
      <c r="AO6425" s="34"/>
      <c r="AP6425" s="34"/>
      <c r="AQ6425" s="34"/>
      <c r="AR6425" s="34"/>
    </row>
    <row r="6426" spans="41:44" x14ac:dyDescent="0.25">
      <c r="AO6426" s="34"/>
      <c r="AP6426" s="34"/>
      <c r="AQ6426" s="34"/>
      <c r="AR6426" s="34"/>
    </row>
    <row r="6427" spans="41:44" x14ac:dyDescent="0.25">
      <c r="AO6427" s="34"/>
      <c r="AP6427" s="34"/>
      <c r="AQ6427" s="34"/>
      <c r="AR6427" s="34"/>
    </row>
    <row r="6428" spans="41:44" x14ac:dyDescent="0.25">
      <c r="AO6428" s="34"/>
      <c r="AP6428" s="34"/>
      <c r="AQ6428" s="34"/>
      <c r="AR6428" s="34"/>
    </row>
    <row r="6429" spans="41:44" x14ac:dyDescent="0.25">
      <c r="AO6429" s="34"/>
      <c r="AP6429" s="34"/>
      <c r="AQ6429" s="34"/>
      <c r="AR6429" s="34"/>
    </row>
    <row r="6430" spans="41:44" x14ac:dyDescent="0.25">
      <c r="AO6430" s="34"/>
      <c r="AP6430" s="34"/>
      <c r="AQ6430" s="34"/>
      <c r="AR6430" s="34"/>
    </row>
    <row r="6431" spans="41:44" x14ac:dyDescent="0.25">
      <c r="AO6431" s="34"/>
      <c r="AP6431" s="34"/>
      <c r="AQ6431" s="34"/>
      <c r="AR6431" s="34"/>
    </row>
    <row r="6432" spans="41:44" x14ac:dyDescent="0.25">
      <c r="AO6432" s="34"/>
      <c r="AP6432" s="34"/>
      <c r="AQ6432" s="34"/>
      <c r="AR6432" s="34"/>
    </row>
    <row r="6433" spans="41:44" x14ac:dyDescent="0.25">
      <c r="AO6433" s="34"/>
      <c r="AP6433" s="34"/>
      <c r="AQ6433" s="34"/>
      <c r="AR6433" s="34"/>
    </row>
    <row r="6434" spans="41:44" x14ac:dyDescent="0.25">
      <c r="AO6434" s="34"/>
      <c r="AP6434" s="34"/>
      <c r="AQ6434" s="34"/>
      <c r="AR6434" s="34"/>
    </row>
    <row r="6435" spans="41:44" x14ac:dyDescent="0.25">
      <c r="AO6435" s="34"/>
      <c r="AP6435" s="34"/>
      <c r="AQ6435" s="34"/>
      <c r="AR6435" s="34"/>
    </row>
    <row r="6436" spans="41:44" x14ac:dyDescent="0.25">
      <c r="AO6436" s="34"/>
      <c r="AP6436" s="34"/>
      <c r="AQ6436" s="34"/>
      <c r="AR6436" s="34"/>
    </row>
    <row r="6437" spans="41:44" x14ac:dyDescent="0.25">
      <c r="AO6437" s="34"/>
      <c r="AP6437" s="34"/>
      <c r="AQ6437" s="34"/>
      <c r="AR6437" s="34"/>
    </row>
    <row r="6438" spans="41:44" x14ac:dyDescent="0.25">
      <c r="AO6438" s="34"/>
      <c r="AP6438" s="34"/>
      <c r="AQ6438" s="34"/>
      <c r="AR6438" s="34"/>
    </row>
    <row r="6439" spans="41:44" x14ac:dyDescent="0.25">
      <c r="AO6439" s="34"/>
      <c r="AP6439" s="34"/>
      <c r="AQ6439" s="34"/>
      <c r="AR6439" s="34"/>
    </row>
    <row r="6440" spans="41:44" x14ac:dyDescent="0.25">
      <c r="AO6440" s="34"/>
      <c r="AP6440" s="34"/>
      <c r="AQ6440" s="34"/>
      <c r="AR6440" s="34"/>
    </row>
    <row r="6441" spans="41:44" x14ac:dyDescent="0.25">
      <c r="AO6441" s="34"/>
      <c r="AP6441" s="34"/>
      <c r="AQ6441" s="34"/>
      <c r="AR6441" s="34"/>
    </row>
    <row r="6442" spans="41:44" x14ac:dyDescent="0.25">
      <c r="AO6442" s="34"/>
      <c r="AP6442" s="34"/>
      <c r="AQ6442" s="34"/>
      <c r="AR6442" s="34"/>
    </row>
    <row r="6443" spans="41:44" x14ac:dyDescent="0.25">
      <c r="AO6443" s="34"/>
      <c r="AP6443" s="34"/>
      <c r="AQ6443" s="34"/>
      <c r="AR6443" s="34"/>
    </row>
    <row r="6444" spans="41:44" x14ac:dyDescent="0.25">
      <c r="AO6444" s="34"/>
      <c r="AP6444" s="34"/>
      <c r="AQ6444" s="34"/>
      <c r="AR6444" s="34"/>
    </row>
    <row r="6445" spans="41:44" x14ac:dyDescent="0.25">
      <c r="AO6445" s="34"/>
      <c r="AP6445" s="34"/>
      <c r="AQ6445" s="34"/>
      <c r="AR6445" s="34"/>
    </row>
    <row r="6446" spans="41:44" x14ac:dyDescent="0.25">
      <c r="AO6446" s="34"/>
      <c r="AP6446" s="34"/>
      <c r="AQ6446" s="34"/>
      <c r="AR6446" s="34"/>
    </row>
    <row r="6447" spans="41:44" x14ac:dyDescent="0.25">
      <c r="AO6447" s="34"/>
      <c r="AP6447" s="34"/>
      <c r="AQ6447" s="34"/>
      <c r="AR6447" s="34"/>
    </row>
    <row r="6448" spans="41:44" x14ac:dyDescent="0.25">
      <c r="AO6448" s="34"/>
      <c r="AP6448" s="34"/>
      <c r="AQ6448" s="34"/>
      <c r="AR6448" s="34"/>
    </row>
    <row r="6449" spans="41:44" x14ac:dyDescent="0.25">
      <c r="AO6449" s="34"/>
      <c r="AP6449" s="34"/>
      <c r="AQ6449" s="34"/>
      <c r="AR6449" s="34"/>
    </row>
    <row r="6450" spans="41:44" x14ac:dyDescent="0.25">
      <c r="AO6450" s="34"/>
      <c r="AP6450" s="34"/>
      <c r="AQ6450" s="34"/>
      <c r="AR6450" s="34"/>
    </row>
    <row r="6451" spans="41:44" x14ac:dyDescent="0.25">
      <c r="AO6451" s="34"/>
      <c r="AP6451" s="34"/>
      <c r="AQ6451" s="34"/>
      <c r="AR6451" s="34"/>
    </row>
    <row r="6452" spans="41:44" x14ac:dyDescent="0.25">
      <c r="AO6452" s="34"/>
      <c r="AP6452" s="34"/>
      <c r="AQ6452" s="34"/>
      <c r="AR6452" s="34"/>
    </row>
    <row r="6453" spans="41:44" x14ac:dyDescent="0.25">
      <c r="AO6453" s="34"/>
      <c r="AP6453" s="34"/>
      <c r="AQ6453" s="34"/>
      <c r="AR6453" s="34"/>
    </row>
    <row r="6454" spans="41:44" x14ac:dyDescent="0.25">
      <c r="AO6454" s="34"/>
      <c r="AP6454" s="34"/>
      <c r="AQ6454" s="34"/>
      <c r="AR6454" s="34"/>
    </row>
    <row r="6455" spans="41:44" x14ac:dyDescent="0.25">
      <c r="AO6455" s="34"/>
      <c r="AP6455" s="34"/>
      <c r="AQ6455" s="34"/>
      <c r="AR6455" s="34"/>
    </row>
    <row r="6456" spans="41:44" x14ac:dyDescent="0.25">
      <c r="AO6456" s="34"/>
      <c r="AP6456" s="34"/>
      <c r="AQ6456" s="34"/>
      <c r="AR6456" s="34"/>
    </row>
    <row r="6457" spans="41:44" x14ac:dyDescent="0.25">
      <c r="AO6457" s="34"/>
      <c r="AP6457" s="34"/>
      <c r="AQ6457" s="34"/>
      <c r="AR6457" s="34"/>
    </row>
    <row r="6458" spans="41:44" x14ac:dyDescent="0.25">
      <c r="AO6458" s="34"/>
      <c r="AP6458" s="34"/>
      <c r="AQ6458" s="34"/>
      <c r="AR6458" s="34"/>
    </row>
    <row r="6459" spans="41:44" x14ac:dyDescent="0.25">
      <c r="AO6459" s="34"/>
      <c r="AP6459" s="34"/>
      <c r="AQ6459" s="34"/>
      <c r="AR6459" s="34"/>
    </row>
    <row r="6460" spans="41:44" x14ac:dyDescent="0.25">
      <c r="AO6460" s="34"/>
      <c r="AP6460" s="34"/>
      <c r="AQ6460" s="34"/>
      <c r="AR6460" s="34"/>
    </row>
    <row r="6461" spans="41:44" x14ac:dyDescent="0.25">
      <c r="AO6461" s="34"/>
      <c r="AP6461" s="34"/>
      <c r="AQ6461" s="34"/>
      <c r="AR6461" s="34"/>
    </row>
    <row r="6462" spans="41:44" x14ac:dyDescent="0.25">
      <c r="AO6462" s="34"/>
      <c r="AP6462" s="34"/>
      <c r="AQ6462" s="34"/>
      <c r="AR6462" s="34"/>
    </row>
    <row r="6463" spans="41:44" x14ac:dyDescent="0.25">
      <c r="AO6463" s="34"/>
      <c r="AP6463" s="34"/>
      <c r="AQ6463" s="34"/>
      <c r="AR6463" s="34"/>
    </row>
    <row r="6464" spans="41:44" x14ac:dyDescent="0.25">
      <c r="AO6464" s="34"/>
      <c r="AP6464" s="34"/>
      <c r="AQ6464" s="34"/>
      <c r="AR6464" s="34"/>
    </row>
    <row r="6465" spans="41:44" x14ac:dyDescent="0.25">
      <c r="AO6465" s="34"/>
      <c r="AP6465" s="34"/>
      <c r="AQ6465" s="34"/>
      <c r="AR6465" s="34"/>
    </row>
    <row r="6466" spans="41:44" x14ac:dyDescent="0.25">
      <c r="AO6466" s="34"/>
      <c r="AP6466" s="34"/>
      <c r="AQ6466" s="34"/>
      <c r="AR6466" s="34"/>
    </row>
    <row r="6467" spans="41:44" x14ac:dyDescent="0.25">
      <c r="AO6467" s="34"/>
      <c r="AP6467" s="34"/>
      <c r="AQ6467" s="34"/>
      <c r="AR6467" s="34"/>
    </row>
    <row r="6468" spans="41:44" x14ac:dyDescent="0.25">
      <c r="AO6468" s="34"/>
      <c r="AP6468" s="34"/>
      <c r="AQ6468" s="34"/>
      <c r="AR6468" s="34"/>
    </row>
    <row r="6469" spans="41:44" x14ac:dyDescent="0.25">
      <c r="AO6469" s="34"/>
      <c r="AP6469" s="34"/>
      <c r="AQ6469" s="34"/>
      <c r="AR6469" s="34"/>
    </row>
    <row r="6470" spans="41:44" x14ac:dyDescent="0.25">
      <c r="AO6470" s="34"/>
      <c r="AP6470" s="34"/>
      <c r="AQ6470" s="34"/>
      <c r="AR6470" s="34"/>
    </row>
    <row r="6471" spans="41:44" x14ac:dyDescent="0.25">
      <c r="AO6471" s="34"/>
      <c r="AP6471" s="34"/>
      <c r="AQ6471" s="34"/>
      <c r="AR6471" s="34"/>
    </row>
    <row r="6472" spans="41:44" x14ac:dyDescent="0.25">
      <c r="AO6472" s="34"/>
      <c r="AP6472" s="34"/>
      <c r="AQ6472" s="34"/>
      <c r="AR6472" s="34"/>
    </row>
    <row r="6473" spans="41:44" x14ac:dyDescent="0.25">
      <c r="AO6473" s="34"/>
      <c r="AP6473" s="34"/>
      <c r="AQ6473" s="34"/>
      <c r="AR6473" s="34"/>
    </row>
    <row r="6474" spans="41:44" x14ac:dyDescent="0.25">
      <c r="AO6474" s="34"/>
      <c r="AP6474" s="34"/>
      <c r="AQ6474" s="34"/>
      <c r="AR6474" s="34"/>
    </row>
    <row r="6475" spans="41:44" x14ac:dyDescent="0.25">
      <c r="AO6475" s="34"/>
      <c r="AP6475" s="34"/>
      <c r="AQ6475" s="34"/>
      <c r="AR6475" s="34"/>
    </row>
    <row r="6476" spans="41:44" x14ac:dyDescent="0.25">
      <c r="AO6476" s="34"/>
      <c r="AP6476" s="34"/>
      <c r="AQ6476" s="34"/>
      <c r="AR6476" s="34"/>
    </row>
    <row r="6477" spans="41:44" x14ac:dyDescent="0.25">
      <c r="AO6477" s="34"/>
      <c r="AP6477" s="34"/>
      <c r="AQ6477" s="34"/>
      <c r="AR6477" s="34"/>
    </row>
    <row r="6478" spans="41:44" x14ac:dyDescent="0.25">
      <c r="AO6478" s="34"/>
      <c r="AP6478" s="34"/>
      <c r="AQ6478" s="34"/>
      <c r="AR6478" s="34"/>
    </row>
    <row r="6479" spans="41:44" x14ac:dyDescent="0.25">
      <c r="AO6479" s="34"/>
      <c r="AP6479" s="34"/>
      <c r="AQ6479" s="34"/>
      <c r="AR6479" s="34"/>
    </row>
    <row r="6480" spans="41:44" x14ac:dyDescent="0.25">
      <c r="AO6480" s="34"/>
      <c r="AP6480" s="34"/>
      <c r="AQ6480" s="34"/>
      <c r="AR6480" s="34"/>
    </row>
    <row r="6481" spans="41:44" x14ac:dyDescent="0.25">
      <c r="AO6481" s="34"/>
      <c r="AP6481" s="34"/>
      <c r="AQ6481" s="34"/>
      <c r="AR6481" s="34"/>
    </row>
    <row r="6482" spans="41:44" x14ac:dyDescent="0.25">
      <c r="AO6482" s="34"/>
      <c r="AP6482" s="34"/>
      <c r="AQ6482" s="34"/>
      <c r="AR6482" s="34"/>
    </row>
    <row r="6483" spans="41:44" x14ac:dyDescent="0.25">
      <c r="AO6483" s="34"/>
      <c r="AP6483" s="34"/>
      <c r="AQ6483" s="34"/>
      <c r="AR6483" s="34"/>
    </row>
    <row r="6484" spans="41:44" x14ac:dyDescent="0.25">
      <c r="AO6484" s="34"/>
      <c r="AP6484" s="34"/>
      <c r="AQ6484" s="34"/>
      <c r="AR6484" s="34"/>
    </row>
    <row r="6485" spans="41:44" x14ac:dyDescent="0.25">
      <c r="AO6485" s="34"/>
      <c r="AP6485" s="34"/>
      <c r="AQ6485" s="34"/>
      <c r="AR6485" s="34"/>
    </row>
    <row r="6486" spans="41:44" x14ac:dyDescent="0.25">
      <c r="AO6486" s="34"/>
      <c r="AP6486" s="34"/>
      <c r="AQ6486" s="34"/>
      <c r="AR6486" s="34"/>
    </row>
    <row r="6487" spans="41:44" x14ac:dyDescent="0.25">
      <c r="AO6487" s="34"/>
      <c r="AP6487" s="34"/>
      <c r="AQ6487" s="34"/>
      <c r="AR6487" s="34"/>
    </row>
    <row r="6488" spans="41:44" x14ac:dyDescent="0.25">
      <c r="AO6488" s="34"/>
      <c r="AP6488" s="34"/>
      <c r="AQ6488" s="34"/>
      <c r="AR6488" s="34"/>
    </row>
    <row r="6489" spans="41:44" x14ac:dyDescent="0.25">
      <c r="AO6489" s="34"/>
      <c r="AP6489" s="34"/>
      <c r="AQ6489" s="34"/>
      <c r="AR6489" s="34"/>
    </row>
    <row r="6490" spans="41:44" x14ac:dyDescent="0.25">
      <c r="AO6490" s="34"/>
      <c r="AP6490" s="34"/>
      <c r="AQ6490" s="34"/>
      <c r="AR6490" s="34"/>
    </row>
    <row r="6491" spans="41:44" x14ac:dyDescent="0.25">
      <c r="AO6491" s="34"/>
      <c r="AP6491" s="34"/>
      <c r="AQ6491" s="34"/>
      <c r="AR6491" s="34"/>
    </row>
    <row r="6492" spans="41:44" x14ac:dyDescent="0.25">
      <c r="AO6492" s="34"/>
      <c r="AP6492" s="34"/>
      <c r="AQ6492" s="34"/>
      <c r="AR6492" s="34"/>
    </row>
    <row r="6493" spans="41:44" x14ac:dyDescent="0.25">
      <c r="AO6493" s="34"/>
      <c r="AP6493" s="34"/>
      <c r="AQ6493" s="34"/>
      <c r="AR6493" s="34"/>
    </row>
    <row r="6494" spans="41:44" x14ac:dyDescent="0.25">
      <c r="AO6494" s="34"/>
      <c r="AP6494" s="34"/>
      <c r="AQ6494" s="34"/>
      <c r="AR6494" s="34"/>
    </row>
    <row r="6495" spans="41:44" x14ac:dyDescent="0.25">
      <c r="AO6495" s="34"/>
      <c r="AP6495" s="34"/>
      <c r="AQ6495" s="34"/>
      <c r="AR6495" s="34"/>
    </row>
    <row r="6496" spans="41:44" x14ac:dyDescent="0.25">
      <c r="AO6496" s="34"/>
      <c r="AP6496" s="34"/>
      <c r="AQ6496" s="34"/>
      <c r="AR6496" s="34"/>
    </row>
    <row r="6497" spans="41:44" x14ac:dyDescent="0.25">
      <c r="AO6497" s="34"/>
      <c r="AP6497" s="34"/>
      <c r="AQ6497" s="34"/>
      <c r="AR6497" s="34"/>
    </row>
    <row r="6498" spans="41:44" x14ac:dyDescent="0.25">
      <c r="AO6498" s="34"/>
      <c r="AP6498" s="34"/>
      <c r="AQ6498" s="34"/>
      <c r="AR6498" s="34"/>
    </row>
    <row r="6499" spans="41:44" x14ac:dyDescent="0.25">
      <c r="AO6499" s="34"/>
      <c r="AP6499" s="34"/>
      <c r="AQ6499" s="34"/>
      <c r="AR6499" s="34"/>
    </row>
    <row r="6500" spans="41:44" x14ac:dyDescent="0.25">
      <c r="AO6500" s="34"/>
      <c r="AP6500" s="34"/>
      <c r="AQ6500" s="34"/>
      <c r="AR6500" s="34"/>
    </row>
    <row r="6501" spans="41:44" x14ac:dyDescent="0.25">
      <c r="AO6501" s="34"/>
      <c r="AP6501" s="34"/>
      <c r="AQ6501" s="34"/>
      <c r="AR6501" s="34"/>
    </row>
    <row r="6502" spans="41:44" x14ac:dyDescent="0.25">
      <c r="AO6502" s="34"/>
      <c r="AP6502" s="34"/>
      <c r="AQ6502" s="34"/>
      <c r="AR6502" s="34"/>
    </row>
    <row r="6503" spans="41:44" x14ac:dyDescent="0.25">
      <c r="AO6503" s="34"/>
      <c r="AP6503" s="34"/>
      <c r="AQ6503" s="34"/>
      <c r="AR6503" s="34"/>
    </row>
    <row r="6504" spans="41:44" x14ac:dyDescent="0.25">
      <c r="AO6504" s="34"/>
      <c r="AP6504" s="34"/>
      <c r="AQ6504" s="34"/>
      <c r="AR6504" s="34"/>
    </row>
    <row r="6505" spans="41:44" x14ac:dyDescent="0.25">
      <c r="AO6505" s="34"/>
      <c r="AP6505" s="34"/>
      <c r="AQ6505" s="34"/>
      <c r="AR6505" s="34"/>
    </row>
    <row r="6506" spans="41:44" x14ac:dyDescent="0.25">
      <c r="AO6506" s="34"/>
      <c r="AP6506" s="34"/>
      <c r="AQ6506" s="34"/>
      <c r="AR6506" s="34"/>
    </row>
    <row r="6507" spans="41:44" x14ac:dyDescent="0.25">
      <c r="AO6507" s="34"/>
      <c r="AP6507" s="34"/>
      <c r="AQ6507" s="34"/>
      <c r="AR6507" s="34"/>
    </row>
    <row r="6508" spans="41:44" x14ac:dyDescent="0.25">
      <c r="AO6508" s="34"/>
      <c r="AP6508" s="34"/>
      <c r="AQ6508" s="34"/>
      <c r="AR6508" s="34"/>
    </row>
    <row r="6509" spans="41:44" x14ac:dyDescent="0.25">
      <c r="AO6509" s="34"/>
      <c r="AP6509" s="34"/>
      <c r="AQ6509" s="34"/>
      <c r="AR6509" s="34"/>
    </row>
    <row r="6510" spans="41:44" x14ac:dyDescent="0.25">
      <c r="AO6510" s="34"/>
      <c r="AP6510" s="34"/>
      <c r="AQ6510" s="34"/>
      <c r="AR6510" s="34"/>
    </row>
    <row r="6511" spans="41:44" x14ac:dyDescent="0.25">
      <c r="AO6511" s="34"/>
      <c r="AP6511" s="34"/>
      <c r="AQ6511" s="34"/>
      <c r="AR6511" s="34"/>
    </row>
    <row r="6512" spans="41:44" x14ac:dyDescent="0.25">
      <c r="AO6512" s="34"/>
      <c r="AP6512" s="34"/>
      <c r="AQ6512" s="34"/>
      <c r="AR6512" s="34"/>
    </row>
    <row r="6513" spans="41:44" x14ac:dyDescent="0.25">
      <c r="AO6513" s="34"/>
      <c r="AP6513" s="34"/>
      <c r="AQ6513" s="34"/>
      <c r="AR6513" s="34"/>
    </row>
    <row r="6514" spans="41:44" x14ac:dyDescent="0.25">
      <c r="AO6514" s="34"/>
      <c r="AP6514" s="34"/>
      <c r="AQ6514" s="34"/>
      <c r="AR6514" s="34"/>
    </row>
    <row r="6515" spans="41:44" x14ac:dyDescent="0.25">
      <c r="AO6515" s="34"/>
      <c r="AP6515" s="34"/>
      <c r="AQ6515" s="34"/>
      <c r="AR6515" s="34"/>
    </row>
    <row r="6516" spans="41:44" x14ac:dyDescent="0.25">
      <c r="AO6516" s="34"/>
      <c r="AP6516" s="34"/>
      <c r="AQ6516" s="34"/>
      <c r="AR6516" s="34"/>
    </row>
    <row r="6517" spans="41:44" x14ac:dyDescent="0.25">
      <c r="AO6517" s="34"/>
      <c r="AP6517" s="34"/>
      <c r="AQ6517" s="34"/>
      <c r="AR6517" s="34"/>
    </row>
    <row r="6518" spans="41:44" x14ac:dyDescent="0.25">
      <c r="AO6518" s="34"/>
      <c r="AP6518" s="34"/>
      <c r="AQ6518" s="34"/>
      <c r="AR6518" s="34"/>
    </row>
    <row r="6519" spans="41:44" x14ac:dyDescent="0.25">
      <c r="AO6519" s="34"/>
      <c r="AP6519" s="34"/>
      <c r="AQ6519" s="34"/>
      <c r="AR6519" s="34"/>
    </row>
    <row r="6520" spans="41:44" x14ac:dyDescent="0.25">
      <c r="AO6520" s="34"/>
      <c r="AP6520" s="34"/>
      <c r="AQ6520" s="34"/>
      <c r="AR6520" s="34"/>
    </row>
    <row r="6521" spans="41:44" x14ac:dyDescent="0.25">
      <c r="AO6521" s="34"/>
      <c r="AP6521" s="34"/>
      <c r="AQ6521" s="34"/>
      <c r="AR6521" s="34"/>
    </row>
    <row r="6522" spans="41:44" x14ac:dyDescent="0.25">
      <c r="AO6522" s="34"/>
      <c r="AP6522" s="34"/>
      <c r="AQ6522" s="34"/>
      <c r="AR6522" s="34"/>
    </row>
    <row r="6523" spans="41:44" x14ac:dyDescent="0.25">
      <c r="AO6523" s="34"/>
      <c r="AP6523" s="34"/>
      <c r="AQ6523" s="34"/>
      <c r="AR6523" s="34"/>
    </row>
    <row r="6524" spans="41:44" x14ac:dyDescent="0.25">
      <c r="AO6524" s="34"/>
      <c r="AP6524" s="34"/>
      <c r="AQ6524" s="34"/>
      <c r="AR6524" s="34"/>
    </row>
    <row r="6525" spans="41:44" x14ac:dyDescent="0.25">
      <c r="AO6525" s="34"/>
      <c r="AP6525" s="34"/>
      <c r="AQ6525" s="34"/>
      <c r="AR6525" s="34"/>
    </row>
    <row r="6526" spans="41:44" x14ac:dyDescent="0.25">
      <c r="AO6526" s="34"/>
      <c r="AP6526" s="34"/>
      <c r="AQ6526" s="34"/>
      <c r="AR6526" s="34"/>
    </row>
    <row r="6527" spans="41:44" x14ac:dyDescent="0.25">
      <c r="AO6527" s="34"/>
      <c r="AP6527" s="34"/>
      <c r="AQ6527" s="34"/>
      <c r="AR6527" s="34"/>
    </row>
    <row r="6528" spans="41:44" x14ac:dyDescent="0.25">
      <c r="AO6528" s="34"/>
      <c r="AP6528" s="34"/>
      <c r="AQ6528" s="34"/>
      <c r="AR6528" s="34"/>
    </row>
    <row r="6529" spans="41:44" x14ac:dyDescent="0.25">
      <c r="AO6529" s="34"/>
      <c r="AP6529" s="34"/>
      <c r="AQ6529" s="34"/>
      <c r="AR6529" s="34"/>
    </row>
    <row r="6530" spans="41:44" x14ac:dyDescent="0.25">
      <c r="AO6530" s="34"/>
      <c r="AP6530" s="34"/>
      <c r="AQ6530" s="34"/>
      <c r="AR6530" s="34"/>
    </row>
    <row r="6531" spans="41:44" x14ac:dyDescent="0.25">
      <c r="AO6531" s="34"/>
      <c r="AP6531" s="34"/>
      <c r="AQ6531" s="34"/>
      <c r="AR6531" s="34"/>
    </row>
    <row r="6532" spans="41:44" x14ac:dyDescent="0.25">
      <c r="AO6532" s="34"/>
      <c r="AP6532" s="34"/>
      <c r="AQ6532" s="34"/>
      <c r="AR6532" s="34"/>
    </row>
    <row r="6533" spans="41:44" x14ac:dyDescent="0.25">
      <c r="AO6533" s="34"/>
      <c r="AP6533" s="34"/>
      <c r="AQ6533" s="34"/>
      <c r="AR6533" s="34"/>
    </row>
    <row r="6534" spans="41:44" x14ac:dyDescent="0.25">
      <c r="AO6534" s="34"/>
      <c r="AP6534" s="34"/>
      <c r="AQ6534" s="34"/>
      <c r="AR6534" s="34"/>
    </row>
    <row r="6535" spans="41:44" x14ac:dyDescent="0.25">
      <c r="AO6535" s="34"/>
      <c r="AP6535" s="34"/>
      <c r="AQ6535" s="34"/>
      <c r="AR6535" s="34"/>
    </row>
    <row r="6536" spans="41:44" x14ac:dyDescent="0.25">
      <c r="AO6536" s="34"/>
      <c r="AP6536" s="34"/>
      <c r="AQ6536" s="34"/>
      <c r="AR6536" s="34"/>
    </row>
    <row r="6537" spans="41:44" x14ac:dyDescent="0.25">
      <c r="AO6537" s="34"/>
      <c r="AP6537" s="34"/>
      <c r="AQ6537" s="34"/>
      <c r="AR6537" s="34"/>
    </row>
    <row r="6538" spans="41:44" x14ac:dyDescent="0.25">
      <c r="AO6538" s="34"/>
      <c r="AP6538" s="34"/>
      <c r="AQ6538" s="34"/>
      <c r="AR6538" s="34"/>
    </row>
    <row r="6539" spans="41:44" x14ac:dyDescent="0.25">
      <c r="AO6539" s="34"/>
      <c r="AP6539" s="34"/>
      <c r="AQ6539" s="34"/>
      <c r="AR6539" s="34"/>
    </row>
    <row r="6540" spans="41:44" x14ac:dyDescent="0.25">
      <c r="AO6540" s="34"/>
      <c r="AP6540" s="34"/>
      <c r="AQ6540" s="34"/>
      <c r="AR6540" s="34"/>
    </row>
    <row r="6541" spans="41:44" x14ac:dyDescent="0.25">
      <c r="AO6541" s="34"/>
      <c r="AP6541" s="34"/>
      <c r="AQ6541" s="34"/>
      <c r="AR6541" s="34"/>
    </row>
    <row r="6542" spans="41:44" x14ac:dyDescent="0.25">
      <c r="AO6542" s="34"/>
      <c r="AP6542" s="34"/>
      <c r="AQ6542" s="34"/>
      <c r="AR6542" s="34"/>
    </row>
    <row r="6543" spans="41:44" x14ac:dyDescent="0.25">
      <c r="AO6543" s="34"/>
      <c r="AP6543" s="34"/>
      <c r="AQ6543" s="34"/>
      <c r="AR6543" s="34"/>
    </row>
    <row r="6544" spans="41:44" x14ac:dyDescent="0.25">
      <c r="AO6544" s="34"/>
      <c r="AP6544" s="34"/>
      <c r="AQ6544" s="34"/>
      <c r="AR6544" s="34"/>
    </row>
    <row r="6545" spans="41:44" x14ac:dyDescent="0.25">
      <c r="AO6545" s="34"/>
      <c r="AP6545" s="34"/>
      <c r="AQ6545" s="34"/>
      <c r="AR6545" s="34"/>
    </row>
    <row r="6546" spans="41:44" x14ac:dyDescent="0.25">
      <c r="AO6546" s="34"/>
      <c r="AP6546" s="34"/>
      <c r="AQ6546" s="34"/>
      <c r="AR6546" s="34"/>
    </row>
    <row r="6547" spans="41:44" x14ac:dyDescent="0.25">
      <c r="AO6547" s="34"/>
      <c r="AP6547" s="34"/>
      <c r="AQ6547" s="34"/>
      <c r="AR6547" s="34"/>
    </row>
    <row r="6548" spans="41:44" x14ac:dyDescent="0.25">
      <c r="AO6548" s="34"/>
      <c r="AP6548" s="34"/>
      <c r="AQ6548" s="34"/>
      <c r="AR6548" s="34"/>
    </row>
    <row r="6549" spans="41:44" x14ac:dyDescent="0.25">
      <c r="AO6549" s="34"/>
      <c r="AP6549" s="34"/>
      <c r="AQ6549" s="34"/>
      <c r="AR6549" s="34"/>
    </row>
    <row r="6550" spans="41:44" x14ac:dyDescent="0.25">
      <c r="AO6550" s="34"/>
      <c r="AP6550" s="34"/>
      <c r="AQ6550" s="34"/>
      <c r="AR6550" s="34"/>
    </row>
    <row r="6551" spans="41:44" x14ac:dyDescent="0.25">
      <c r="AO6551" s="34"/>
      <c r="AP6551" s="34"/>
      <c r="AQ6551" s="34"/>
      <c r="AR6551" s="34"/>
    </row>
    <row r="6552" spans="41:44" x14ac:dyDescent="0.25">
      <c r="AO6552" s="34"/>
      <c r="AP6552" s="34"/>
      <c r="AQ6552" s="34"/>
      <c r="AR6552" s="34"/>
    </row>
    <row r="6553" spans="41:44" x14ac:dyDescent="0.25">
      <c r="AO6553" s="34"/>
      <c r="AP6553" s="34"/>
      <c r="AQ6553" s="34"/>
      <c r="AR6553" s="34"/>
    </row>
    <row r="6554" spans="41:44" x14ac:dyDescent="0.25">
      <c r="AO6554" s="34"/>
      <c r="AP6554" s="34"/>
      <c r="AQ6554" s="34"/>
      <c r="AR6554" s="34"/>
    </row>
    <row r="6555" spans="41:44" x14ac:dyDescent="0.25">
      <c r="AO6555" s="34"/>
      <c r="AP6555" s="34"/>
      <c r="AQ6555" s="34"/>
      <c r="AR6555" s="34"/>
    </row>
    <row r="6556" spans="41:44" x14ac:dyDescent="0.25">
      <c r="AO6556" s="34"/>
      <c r="AP6556" s="34"/>
      <c r="AQ6556" s="34"/>
      <c r="AR6556" s="34"/>
    </row>
    <row r="6557" spans="41:44" x14ac:dyDescent="0.25">
      <c r="AO6557" s="34"/>
      <c r="AP6557" s="34"/>
      <c r="AQ6557" s="34"/>
      <c r="AR6557" s="34"/>
    </row>
    <row r="6558" spans="41:44" x14ac:dyDescent="0.25">
      <c r="AO6558" s="34"/>
      <c r="AP6558" s="34"/>
      <c r="AQ6558" s="34"/>
      <c r="AR6558" s="34"/>
    </row>
    <row r="6559" spans="41:44" x14ac:dyDescent="0.25">
      <c r="AO6559" s="34"/>
      <c r="AP6559" s="34"/>
      <c r="AQ6559" s="34"/>
      <c r="AR6559" s="34"/>
    </row>
    <row r="6560" spans="41:44" x14ac:dyDescent="0.25">
      <c r="AO6560" s="34"/>
      <c r="AP6560" s="34"/>
      <c r="AQ6560" s="34"/>
      <c r="AR6560" s="34"/>
    </row>
    <row r="6561" spans="41:44" x14ac:dyDescent="0.25">
      <c r="AO6561" s="34"/>
      <c r="AP6561" s="34"/>
      <c r="AQ6561" s="34"/>
      <c r="AR6561" s="34"/>
    </row>
    <row r="6562" spans="41:44" x14ac:dyDescent="0.25">
      <c r="AO6562" s="34"/>
      <c r="AP6562" s="34"/>
      <c r="AQ6562" s="34"/>
      <c r="AR6562" s="34"/>
    </row>
    <row r="6563" spans="41:44" x14ac:dyDescent="0.25">
      <c r="AO6563" s="34"/>
      <c r="AP6563" s="34"/>
      <c r="AQ6563" s="34"/>
      <c r="AR6563" s="34"/>
    </row>
    <row r="6564" spans="41:44" x14ac:dyDescent="0.25">
      <c r="AO6564" s="34"/>
      <c r="AP6564" s="34"/>
      <c r="AQ6564" s="34"/>
      <c r="AR6564" s="34"/>
    </row>
    <row r="6565" spans="41:44" x14ac:dyDescent="0.25">
      <c r="AO6565" s="34"/>
      <c r="AP6565" s="34"/>
      <c r="AQ6565" s="34"/>
      <c r="AR6565" s="34"/>
    </row>
    <row r="6566" spans="41:44" x14ac:dyDescent="0.25">
      <c r="AO6566" s="34"/>
      <c r="AP6566" s="34"/>
      <c r="AQ6566" s="34"/>
      <c r="AR6566" s="34"/>
    </row>
    <row r="6567" spans="41:44" x14ac:dyDescent="0.25">
      <c r="AO6567" s="34"/>
      <c r="AP6567" s="34"/>
      <c r="AQ6567" s="34"/>
      <c r="AR6567" s="34"/>
    </row>
    <row r="6568" spans="41:44" x14ac:dyDescent="0.25">
      <c r="AO6568" s="34"/>
      <c r="AP6568" s="34"/>
      <c r="AQ6568" s="34"/>
      <c r="AR6568" s="34"/>
    </row>
    <row r="6569" spans="41:44" x14ac:dyDescent="0.25">
      <c r="AO6569" s="34"/>
      <c r="AP6569" s="34"/>
      <c r="AQ6569" s="34"/>
      <c r="AR6569" s="34"/>
    </row>
    <row r="6570" spans="41:44" x14ac:dyDescent="0.25">
      <c r="AO6570" s="34"/>
      <c r="AP6570" s="34"/>
      <c r="AQ6570" s="34"/>
      <c r="AR6570" s="34"/>
    </row>
    <row r="6571" spans="41:44" x14ac:dyDescent="0.25">
      <c r="AO6571" s="34"/>
      <c r="AP6571" s="34"/>
      <c r="AQ6571" s="34"/>
      <c r="AR6571" s="34"/>
    </row>
    <row r="6572" spans="41:44" x14ac:dyDescent="0.25">
      <c r="AO6572" s="34"/>
      <c r="AP6572" s="34"/>
      <c r="AQ6572" s="34"/>
      <c r="AR6572" s="34"/>
    </row>
    <row r="6573" spans="41:44" x14ac:dyDescent="0.25">
      <c r="AO6573" s="34"/>
      <c r="AP6573" s="34"/>
      <c r="AQ6573" s="34"/>
      <c r="AR6573" s="34"/>
    </row>
    <row r="6574" spans="41:44" x14ac:dyDescent="0.25">
      <c r="AO6574" s="34"/>
      <c r="AP6574" s="34"/>
      <c r="AQ6574" s="34"/>
      <c r="AR6574" s="34"/>
    </row>
    <row r="6575" spans="41:44" x14ac:dyDescent="0.25">
      <c r="AO6575" s="34"/>
      <c r="AP6575" s="34"/>
      <c r="AQ6575" s="34"/>
      <c r="AR6575" s="34"/>
    </row>
    <row r="6576" spans="41:44" x14ac:dyDescent="0.25">
      <c r="AO6576" s="34"/>
      <c r="AP6576" s="34"/>
      <c r="AQ6576" s="34"/>
      <c r="AR6576" s="34"/>
    </row>
    <row r="6577" spans="41:44" x14ac:dyDescent="0.25">
      <c r="AO6577" s="34"/>
      <c r="AP6577" s="34"/>
      <c r="AQ6577" s="34"/>
      <c r="AR6577" s="34"/>
    </row>
    <row r="6578" spans="41:44" x14ac:dyDescent="0.25">
      <c r="AO6578" s="34"/>
      <c r="AP6578" s="34"/>
      <c r="AQ6578" s="34"/>
      <c r="AR6578" s="34"/>
    </row>
    <row r="6579" spans="41:44" x14ac:dyDescent="0.25">
      <c r="AO6579" s="34"/>
      <c r="AP6579" s="34"/>
      <c r="AQ6579" s="34"/>
      <c r="AR6579" s="34"/>
    </row>
    <row r="6580" spans="41:44" x14ac:dyDescent="0.25">
      <c r="AO6580" s="34"/>
      <c r="AP6580" s="34"/>
      <c r="AQ6580" s="34"/>
      <c r="AR6580" s="34"/>
    </row>
    <row r="6581" spans="41:44" x14ac:dyDescent="0.25">
      <c r="AO6581" s="34"/>
      <c r="AP6581" s="34"/>
      <c r="AQ6581" s="34"/>
      <c r="AR6581" s="34"/>
    </row>
    <row r="6582" spans="41:44" x14ac:dyDescent="0.25">
      <c r="AO6582" s="34"/>
      <c r="AP6582" s="34"/>
      <c r="AQ6582" s="34"/>
      <c r="AR6582" s="34"/>
    </row>
    <row r="6583" spans="41:44" x14ac:dyDescent="0.25">
      <c r="AO6583" s="34"/>
      <c r="AP6583" s="34"/>
      <c r="AQ6583" s="34"/>
      <c r="AR6583" s="34"/>
    </row>
    <row r="6584" spans="41:44" x14ac:dyDescent="0.25">
      <c r="AO6584" s="34"/>
      <c r="AP6584" s="34"/>
      <c r="AQ6584" s="34"/>
      <c r="AR6584" s="34"/>
    </row>
    <row r="6585" spans="41:44" x14ac:dyDescent="0.25">
      <c r="AO6585" s="34"/>
      <c r="AP6585" s="34"/>
      <c r="AQ6585" s="34"/>
      <c r="AR6585" s="34"/>
    </row>
    <row r="6586" spans="41:44" x14ac:dyDescent="0.25">
      <c r="AO6586" s="34"/>
      <c r="AP6586" s="34"/>
      <c r="AQ6586" s="34"/>
      <c r="AR6586" s="34"/>
    </row>
    <row r="6587" spans="41:44" x14ac:dyDescent="0.25">
      <c r="AO6587" s="34"/>
      <c r="AP6587" s="34"/>
      <c r="AQ6587" s="34"/>
      <c r="AR6587" s="34"/>
    </row>
    <row r="6588" spans="41:44" x14ac:dyDescent="0.25">
      <c r="AO6588" s="34"/>
      <c r="AP6588" s="34"/>
      <c r="AQ6588" s="34"/>
      <c r="AR6588" s="34"/>
    </row>
    <row r="6589" spans="41:44" x14ac:dyDescent="0.25">
      <c r="AO6589" s="34"/>
      <c r="AP6589" s="34"/>
      <c r="AQ6589" s="34"/>
      <c r="AR6589" s="34"/>
    </row>
    <row r="6590" spans="41:44" x14ac:dyDescent="0.25">
      <c r="AO6590" s="34"/>
      <c r="AP6590" s="34"/>
      <c r="AQ6590" s="34"/>
      <c r="AR6590" s="34"/>
    </row>
    <row r="6591" spans="41:44" x14ac:dyDescent="0.25">
      <c r="AO6591" s="34"/>
      <c r="AP6591" s="34"/>
      <c r="AQ6591" s="34"/>
      <c r="AR6591" s="34"/>
    </row>
    <row r="6592" spans="41:44" x14ac:dyDescent="0.25">
      <c r="AO6592" s="34"/>
      <c r="AP6592" s="34"/>
      <c r="AQ6592" s="34"/>
      <c r="AR6592" s="34"/>
    </row>
    <row r="6593" spans="41:44" x14ac:dyDescent="0.25">
      <c r="AO6593" s="34"/>
      <c r="AP6593" s="34"/>
      <c r="AQ6593" s="34"/>
      <c r="AR6593" s="34"/>
    </row>
    <row r="6594" spans="41:44" x14ac:dyDescent="0.25">
      <c r="AO6594" s="34"/>
      <c r="AP6594" s="34"/>
      <c r="AQ6594" s="34"/>
      <c r="AR6594" s="34"/>
    </row>
    <row r="6595" spans="41:44" x14ac:dyDescent="0.25">
      <c r="AO6595" s="34"/>
      <c r="AP6595" s="34"/>
      <c r="AQ6595" s="34"/>
      <c r="AR6595" s="34"/>
    </row>
    <row r="6596" spans="41:44" x14ac:dyDescent="0.25">
      <c r="AO6596" s="34"/>
      <c r="AP6596" s="34"/>
      <c r="AQ6596" s="34"/>
      <c r="AR6596" s="34"/>
    </row>
    <row r="6597" spans="41:44" x14ac:dyDescent="0.25">
      <c r="AO6597" s="34"/>
      <c r="AP6597" s="34"/>
      <c r="AQ6597" s="34"/>
      <c r="AR6597" s="34"/>
    </row>
    <row r="6598" spans="41:44" x14ac:dyDescent="0.25">
      <c r="AO6598" s="34"/>
      <c r="AP6598" s="34"/>
      <c r="AQ6598" s="34"/>
      <c r="AR6598" s="34"/>
    </row>
    <row r="6599" spans="41:44" x14ac:dyDescent="0.25">
      <c r="AO6599" s="34"/>
      <c r="AP6599" s="34"/>
      <c r="AQ6599" s="34"/>
      <c r="AR6599" s="34"/>
    </row>
    <row r="6600" spans="41:44" x14ac:dyDescent="0.25">
      <c r="AO6600" s="34"/>
      <c r="AP6600" s="34"/>
      <c r="AQ6600" s="34"/>
      <c r="AR6600" s="34"/>
    </row>
    <row r="6601" spans="41:44" x14ac:dyDescent="0.25">
      <c r="AO6601" s="34"/>
      <c r="AP6601" s="34"/>
      <c r="AQ6601" s="34"/>
      <c r="AR6601" s="34"/>
    </row>
    <row r="6602" spans="41:44" x14ac:dyDescent="0.25">
      <c r="AO6602" s="34"/>
      <c r="AP6602" s="34"/>
      <c r="AQ6602" s="34"/>
      <c r="AR6602" s="34"/>
    </row>
    <row r="6603" spans="41:44" x14ac:dyDescent="0.25">
      <c r="AO6603" s="34"/>
      <c r="AP6603" s="34"/>
      <c r="AQ6603" s="34"/>
      <c r="AR6603" s="34"/>
    </row>
    <row r="6604" spans="41:44" x14ac:dyDescent="0.25">
      <c r="AO6604" s="34"/>
      <c r="AP6604" s="34"/>
      <c r="AQ6604" s="34"/>
      <c r="AR6604" s="34"/>
    </row>
    <row r="6605" spans="41:44" x14ac:dyDescent="0.25">
      <c r="AO6605" s="34"/>
      <c r="AP6605" s="34"/>
      <c r="AQ6605" s="34"/>
      <c r="AR6605" s="34"/>
    </row>
    <row r="6606" spans="41:44" x14ac:dyDescent="0.25">
      <c r="AO6606" s="34"/>
      <c r="AP6606" s="34"/>
      <c r="AQ6606" s="34"/>
      <c r="AR6606" s="34"/>
    </row>
    <row r="6607" spans="41:44" x14ac:dyDescent="0.25">
      <c r="AO6607" s="34"/>
      <c r="AP6607" s="34"/>
      <c r="AQ6607" s="34"/>
      <c r="AR6607" s="34"/>
    </row>
    <row r="6608" spans="41:44" x14ac:dyDescent="0.25">
      <c r="AO6608" s="34"/>
      <c r="AP6608" s="34"/>
      <c r="AQ6608" s="34"/>
      <c r="AR6608" s="34"/>
    </row>
    <row r="6609" spans="41:44" x14ac:dyDescent="0.25">
      <c r="AO6609" s="34"/>
      <c r="AP6609" s="34"/>
      <c r="AQ6609" s="34"/>
      <c r="AR6609" s="34"/>
    </row>
    <row r="6610" spans="41:44" x14ac:dyDescent="0.25">
      <c r="AO6610" s="34"/>
      <c r="AP6610" s="34"/>
      <c r="AQ6610" s="34"/>
      <c r="AR6610" s="34"/>
    </row>
    <row r="6611" spans="41:44" x14ac:dyDescent="0.25">
      <c r="AO6611" s="34"/>
      <c r="AP6611" s="34"/>
      <c r="AQ6611" s="34"/>
      <c r="AR6611" s="34"/>
    </row>
    <row r="6612" spans="41:44" x14ac:dyDescent="0.25">
      <c r="AO6612" s="34"/>
      <c r="AP6612" s="34"/>
      <c r="AQ6612" s="34"/>
      <c r="AR6612" s="34"/>
    </row>
    <row r="6613" spans="41:44" x14ac:dyDescent="0.25">
      <c r="AO6613" s="34"/>
      <c r="AP6613" s="34"/>
      <c r="AQ6613" s="34"/>
      <c r="AR6613" s="34"/>
    </row>
    <row r="6614" spans="41:44" x14ac:dyDescent="0.25">
      <c r="AO6614" s="34"/>
      <c r="AP6614" s="34"/>
      <c r="AQ6614" s="34"/>
      <c r="AR6614" s="34"/>
    </row>
    <row r="6615" spans="41:44" x14ac:dyDescent="0.25">
      <c r="AO6615" s="34"/>
      <c r="AP6615" s="34"/>
      <c r="AQ6615" s="34"/>
      <c r="AR6615" s="34"/>
    </row>
    <row r="6616" spans="41:44" x14ac:dyDescent="0.25">
      <c r="AO6616" s="34"/>
      <c r="AP6616" s="34"/>
      <c r="AQ6616" s="34"/>
      <c r="AR6616" s="34"/>
    </row>
    <row r="6617" spans="41:44" x14ac:dyDescent="0.25">
      <c r="AO6617" s="34"/>
      <c r="AP6617" s="34"/>
      <c r="AQ6617" s="34"/>
      <c r="AR6617" s="34"/>
    </row>
    <row r="6618" spans="41:44" x14ac:dyDescent="0.25">
      <c r="AO6618" s="34"/>
      <c r="AP6618" s="34"/>
      <c r="AQ6618" s="34"/>
      <c r="AR6618" s="34"/>
    </row>
    <row r="6619" spans="41:44" x14ac:dyDescent="0.25">
      <c r="AO6619" s="34"/>
      <c r="AP6619" s="34"/>
      <c r="AQ6619" s="34"/>
      <c r="AR6619" s="34"/>
    </row>
    <row r="6620" spans="41:44" x14ac:dyDescent="0.25">
      <c r="AO6620" s="34"/>
      <c r="AP6620" s="34"/>
      <c r="AQ6620" s="34"/>
      <c r="AR6620" s="34"/>
    </row>
    <row r="6621" spans="41:44" x14ac:dyDescent="0.25">
      <c r="AO6621" s="34"/>
      <c r="AP6621" s="34"/>
      <c r="AQ6621" s="34"/>
      <c r="AR6621" s="34"/>
    </row>
    <row r="6622" spans="41:44" x14ac:dyDescent="0.25">
      <c r="AO6622" s="34"/>
      <c r="AP6622" s="34"/>
      <c r="AQ6622" s="34"/>
      <c r="AR6622" s="34"/>
    </row>
    <row r="6623" spans="41:44" x14ac:dyDescent="0.25">
      <c r="AO6623" s="34"/>
      <c r="AP6623" s="34"/>
      <c r="AQ6623" s="34"/>
      <c r="AR6623" s="34"/>
    </row>
    <row r="6624" spans="41:44" x14ac:dyDescent="0.25">
      <c r="AO6624" s="34"/>
      <c r="AP6624" s="34"/>
      <c r="AQ6624" s="34"/>
      <c r="AR6624" s="34"/>
    </row>
    <row r="6625" spans="41:44" x14ac:dyDescent="0.25">
      <c r="AO6625" s="34"/>
      <c r="AP6625" s="34"/>
      <c r="AQ6625" s="34"/>
      <c r="AR6625" s="34"/>
    </row>
    <row r="6626" spans="41:44" x14ac:dyDescent="0.25">
      <c r="AO6626" s="34"/>
      <c r="AP6626" s="34"/>
      <c r="AQ6626" s="34"/>
      <c r="AR6626" s="34"/>
    </row>
    <row r="6627" spans="41:44" x14ac:dyDescent="0.25">
      <c r="AO6627" s="34"/>
      <c r="AP6627" s="34"/>
      <c r="AQ6627" s="34"/>
      <c r="AR6627" s="34"/>
    </row>
    <row r="6628" spans="41:44" x14ac:dyDescent="0.25">
      <c r="AO6628" s="34"/>
      <c r="AP6628" s="34"/>
      <c r="AQ6628" s="34"/>
      <c r="AR6628" s="34"/>
    </row>
    <row r="6629" spans="41:44" x14ac:dyDescent="0.25">
      <c r="AO6629" s="34"/>
      <c r="AP6629" s="34"/>
      <c r="AQ6629" s="34"/>
      <c r="AR6629" s="34"/>
    </row>
    <row r="6630" spans="41:44" x14ac:dyDescent="0.25">
      <c r="AO6630" s="34"/>
      <c r="AP6630" s="34"/>
      <c r="AQ6630" s="34"/>
      <c r="AR6630" s="34"/>
    </row>
    <row r="6631" spans="41:44" x14ac:dyDescent="0.25">
      <c r="AO6631" s="34"/>
      <c r="AP6631" s="34"/>
      <c r="AQ6631" s="34"/>
      <c r="AR6631" s="34"/>
    </row>
    <row r="6632" spans="41:44" x14ac:dyDescent="0.25">
      <c r="AO6632" s="34"/>
      <c r="AP6632" s="34"/>
      <c r="AQ6632" s="34"/>
      <c r="AR6632" s="34"/>
    </row>
    <row r="6633" spans="41:44" x14ac:dyDescent="0.25">
      <c r="AO6633" s="34"/>
      <c r="AP6633" s="34"/>
      <c r="AQ6633" s="34"/>
      <c r="AR6633" s="34"/>
    </row>
    <row r="6634" spans="41:44" x14ac:dyDescent="0.25">
      <c r="AO6634" s="34"/>
      <c r="AP6634" s="34"/>
      <c r="AQ6634" s="34"/>
      <c r="AR6634" s="34"/>
    </row>
    <row r="6635" spans="41:44" x14ac:dyDescent="0.25">
      <c r="AO6635" s="34"/>
      <c r="AP6635" s="34"/>
      <c r="AQ6635" s="34"/>
      <c r="AR6635" s="34"/>
    </row>
    <row r="6636" spans="41:44" x14ac:dyDescent="0.25">
      <c r="AO6636" s="34"/>
      <c r="AP6636" s="34"/>
      <c r="AQ6636" s="34"/>
      <c r="AR6636" s="34"/>
    </row>
    <row r="6637" spans="41:44" x14ac:dyDescent="0.25">
      <c r="AO6637" s="34"/>
      <c r="AP6637" s="34"/>
      <c r="AQ6637" s="34"/>
      <c r="AR6637" s="34"/>
    </row>
    <row r="6638" spans="41:44" x14ac:dyDescent="0.25">
      <c r="AO6638" s="34"/>
      <c r="AP6638" s="34"/>
      <c r="AQ6638" s="34"/>
      <c r="AR6638" s="34"/>
    </row>
    <row r="6639" spans="41:44" x14ac:dyDescent="0.25">
      <c r="AO6639" s="34"/>
      <c r="AP6639" s="34"/>
      <c r="AQ6639" s="34"/>
      <c r="AR6639" s="34"/>
    </row>
    <row r="6640" spans="41:44" x14ac:dyDescent="0.25">
      <c r="AO6640" s="34"/>
      <c r="AP6640" s="34"/>
      <c r="AQ6640" s="34"/>
      <c r="AR6640" s="34"/>
    </row>
    <row r="6641" spans="41:44" x14ac:dyDescent="0.25">
      <c r="AO6641" s="34"/>
      <c r="AP6641" s="34"/>
      <c r="AQ6641" s="34"/>
      <c r="AR6641" s="34"/>
    </row>
    <row r="6642" spans="41:44" x14ac:dyDescent="0.25">
      <c r="AO6642" s="34"/>
      <c r="AP6642" s="34"/>
      <c r="AQ6642" s="34"/>
      <c r="AR6642" s="34"/>
    </row>
    <row r="6643" spans="41:44" x14ac:dyDescent="0.25">
      <c r="AO6643" s="34"/>
      <c r="AP6643" s="34"/>
      <c r="AQ6643" s="34"/>
      <c r="AR6643" s="34"/>
    </row>
    <row r="6644" spans="41:44" x14ac:dyDescent="0.25">
      <c r="AO6644" s="34"/>
      <c r="AP6644" s="34"/>
      <c r="AQ6644" s="34"/>
      <c r="AR6644" s="34"/>
    </row>
    <row r="6645" spans="41:44" x14ac:dyDescent="0.25">
      <c r="AO6645" s="34"/>
      <c r="AP6645" s="34"/>
      <c r="AQ6645" s="34"/>
      <c r="AR6645" s="34"/>
    </row>
    <row r="6646" spans="41:44" x14ac:dyDescent="0.25">
      <c r="AO6646" s="34"/>
      <c r="AP6646" s="34"/>
      <c r="AQ6646" s="34"/>
      <c r="AR6646" s="34"/>
    </row>
    <row r="6647" spans="41:44" x14ac:dyDescent="0.25">
      <c r="AO6647" s="34"/>
      <c r="AP6647" s="34"/>
      <c r="AQ6647" s="34"/>
      <c r="AR6647" s="34"/>
    </row>
    <row r="6648" spans="41:44" x14ac:dyDescent="0.25">
      <c r="AO6648" s="34"/>
      <c r="AP6648" s="34"/>
      <c r="AQ6648" s="34"/>
      <c r="AR6648" s="34"/>
    </row>
    <row r="6649" spans="41:44" x14ac:dyDescent="0.25">
      <c r="AO6649" s="34"/>
      <c r="AP6649" s="34"/>
      <c r="AQ6649" s="34"/>
      <c r="AR6649" s="34"/>
    </row>
    <row r="6650" spans="41:44" x14ac:dyDescent="0.25">
      <c r="AO6650" s="34"/>
      <c r="AP6650" s="34"/>
      <c r="AQ6650" s="34"/>
      <c r="AR6650" s="34"/>
    </row>
    <row r="6651" spans="41:44" x14ac:dyDescent="0.25">
      <c r="AO6651" s="34"/>
      <c r="AP6651" s="34"/>
      <c r="AQ6651" s="34"/>
      <c r="AR6651" s="34"/>
    </row>
    <row r="6652" spans="41:44" x14ac:dyDescent="0.25">
      <c r="AO6652" s="34"/>
      <c r="AP6652" s="34"/>
      <c r="AQ6652" s="34"/>
      <c r="AR6652" s="34"/>
    </row>
    <row r="6653" spans="41:44" x14ac:dyDescent="0.25">
      <c r="AO6653" s="34"/>
      <c r="AP6653" s="34"/>
      <c r="AQ6653" s="34"/>
      <c r="AR6653" s="34"/>
    </row>
    <row r="6654" spans="41:44" x14ac:dyDescent="0.25">
      <c r="AO6654" s="34"/>
      <c r="AP6654" s="34"/>
      <c r="AQ6654" s="34"/>
      <c r="AR6654" s="34"/>
    </row>
    <row r="6655" spans="41:44" x14ac:dyDescent="0.25">
      <c r="AO6655" s="34"/>
      <c r="AP6655" s="34"/>
      <c r="AQ6655" s="34"/>
      <c r="AR6655" s="34"/>
    </row>
    <row r="6656" spans="41:44" x14ac:dyDescent="0.25">
      <c r="AO6656" s="34"/>
      <c r="AP6656" s="34"/>
      <c r="AQ6656" s="34"/>
      <c r="AR6656" s="34"/>
    </row>
    <row r="6657" spans="41:44" x14ac:dyDescent="0.25">
      <c r="AO6657" s="34"/>
      <c r="AP6657" s="34"/>
      <c r="AQ6657" s="34"/>
      <c r="AR6657" s="34"/>
    </row>
    <row r="6658" spans="41:44" x14ac:dyDescent="0.25">
      <c r="AO6658" s="34"/>
      <c r="AP6658" s="34"/>
      <c r="AQ6658" s="34"/>
      <c r="AR6658" s="34"/>
    </row>
    <row r="6659" spans="41:44" x14ac:dyDescent="0.25">
      <c r="AO6659" s="34"/>
      <c r="AP6659" s="34"/>
      <c r="AQ6659" s="34"/>
      <c r="AR6659" s="34"/>
    </row>
    <row r="6660" spans="41:44" x14ac:dyDescent="0.25">
      <c r="AO6660" s="34"/>
      <c r="AP6660" s="34"/>
      <c r="AQ6660" s="34"/>
      <c r="AR6660" s="34"/>
    </row>
    <row r="6661" spans="41:44" x14ac:dyDescent="0.25">
      <c r="AO6661" s="34"/>
      <c r="AP6661" s="34"/>
      <c r="AQ6661" s="34"/>
      <c r="AR6661" s="34"/>
    </row>
    <row r="6662" spans="41:44" x14ac:dyDescent="0.25">
      <c r="AO6662" s="34"/>
      <c r="AP6662" s="34"/>
      <c r="AQ6662" s="34"/>
      <c r="AR6662" s="34"/>
    </row>
    <row r="6663" spans="41:44" x14ac:dyDescent="0.25">
      <c r="AO6663" s="34"/>
      <c r="AP6663" s="34"/>
      <c r="AQ6663" s="34"/>
      <c r="AR6663" s="34"/>
    </row>
    <row r="6664" spans="41:44" x14ac:dyDescent="0.25">
      <c r="AO6664" s="34"/>
      <c r="AP6664" s="34"/>
      <c r="AQ6664" s="34"/>
      <c r="AR6664" s="34"/>
    </row>
    <row r="6665" spans="41:44" x14ac:dyDescent="0.25">
      <c r="AO6665" s="34"/>
      <c r="AP6665" s="34"/>
      <c r="AQ6665" s="34"/>
      <c r="AR6665" s="34"/>
    </row>
    <row r="6666" spans="41:44" x14ac:dyDescent="0.25">
      <c r="AO6666" s="34"/>
      <c r="AP6666" s="34"/>
      <c r="AQ6666" s="34"/>
      <c r="AR6666" s="34"/>
    </row>
    <row r="6667" spans="41:44" x14ac:dyDescent="0.25">
      <c r="AO6667" s="34"/>
      <c r="AP6667" s="34"/>
      <c r="AQ6667" s="34"/>
      <c r="AR6667" s="34"/>
    </row>
    <row r="6668" spans="41:44" x14ac:dyDescent="0.25">
      <c r="AO6668" s="34"/>
      <c r="AP6668" s="34"/>
      <c r="AQ6668" s="34"/>
      <c r="AR6668" s="34"/>
    </row>
    <row r="6669" spans="41:44" x14ac:dyDescent="0.25">
      <c r="AO6669" s="34"/>
      <c r="AP6669" s="34"/>
      <c r="AQ6669" s="34"/>
      <c r="AR6669" s="34"/>
    </row>
    <row r="6670" spans="41:44" x14ac:dyDescent="0.25">
      <c r="AO6670" s="34"/>
      <c r="AP6670" s="34"/>
      <c r="AQ6670" s="34"/>
      <c r="AR6670" s="34"/>
    </row>
    <row r="6671" spans="41:44" x14ac:dyDescent="0.25">
      <c r="AO6671" s="34"/>
      <c r="AP6671" s="34"/>
      <c r="AQ6671" s="34"/>
      <c r="AR6671" s="34"/>
    </row>
    <row r="6672" spans="41:44" x14ac:dyDescent="0.25">
      <c r="AO6672" s="34"/>
      <c r="AP6672" s="34"/>
      <c r="AQ6672" s="34"/>
      <c r="AR6672" s="34"/>
    </row>
    <row r="6673" spans="41:44" x14ac:dyDescent="0.25">
      <c r="AO6673" s="34"/>
      <c r="AP6673" s="34"/>
      <c r="AQ6673" s="34"/>
      <c r="AR6673" s="34"/>
    </row>
    <row r="6674" spans="41:44" x14ac:dyDescent="0.25">
      <c r="AO6674" s="34"/>
      <c r="AP6674" s="34"/>
      <c r="AQ6674" s="34"/>
      <c r="AR6674" s="34"/>
    </row>
    <row r="6675" spans="41:44" x14ac:dyDescent="0.25">
      <c r="AO6675" s="34"/>
      <c r="AP6675" s="34"/>
      <c r="AQ6675" s="34"/>
      <c r="AR6675" s="34"/>
    </row>
    <row r="6676" spans="41:44" x14ac:dyDescent="0.25">
      <c r="AO6676" s="34"/>
      <c r="AP6676" s="34"/>
      <c r="AQ6676" s="34"/>
      <c r="AR6676" s="34"/>
    </row>
    <row r="6677" spans="41:44" x14ac:dyDescent="0.25">
      <c r="AO6677" s="34"/>
      <c r="AP6677" s="34"/>
      <c r="AQ6677" s="34"/>
      <c r="AR6677" s="34"/>
    </row>
    <row r="6678" spans="41:44" x14ac:dyDescent="0.25">
      <c r="AO6678" s="34"/>
      <c r="AP6678" s="34"/>
      <c r="AQ6678" s="34"/>
      <c r="AR6678" s="34"/>
    </row>
    <row r="6679" spans="41:44" x14ac:dyDescent="0.25">
      <c r="AO6679" s="34"/>
      <c r="AP6679" s="34"/>
      <c r="AQ6679" s="34"/>
      <c r="AR6679" s="34"/>
    </row>
    <row r="6680" spans="41:44" x14ac:dyDescent="0.25">
      <c r="AO6680" s="34"/>
      <c r="AP6680" s="34"/>
      <c r="AQ6680" s="34"/>
      <c r="AR6680" s="34"/>
    </row>
    <row r="6681" spans="41:44" x14ac:dyDescent="0.25">
      <c r="AO6681" s="34"/>
      <c r="AP6681" s="34"/>
      <c r="AQ6681" s="34"/>
      <c r="AR6681" s="34"/>
    </row>
    <row r="6682" spans="41:44" x14ac:dyDescent="0.25">
      <c r="AO6682" s="34"/>
      <c r="AP6682" s="34"/>
      <c r="AQ6682" s="34"/>
      <c r="AR6682" s="34"/>
    </row>
    <row r="6683" spans="41:44" x14ac:dyDescent="0.25">
      <c r="AO6683" s="34"/>
      <c r="AP6683" s="34"/>
      <c r="AQ6683" s="34"/>
      <c r="AR6683" s="34"/>
    </row>
    <row r="6684" spans="41:44" x14ac:dyDescent="0.25">
      <c r="AO6684" s="34"/>
      <c r="AP6684" s="34"/>
      <c r="AQ6684" s="34"/>
      <c r="AR6684" s="34"/>
    </row>
    <row r="6685" spans="41:44" x14ac:dyDescent="0.25">
      <c r="AO6685" s="34"/>
      <c r="AP6685" s="34"/>
      <c r="AQ6685" s="34"/>
      <c r="AR6685" s="34"/>
    </row>
    <row r="6686" spans="41:44" x14ac:dyDescent="0.25">
      <c r="AO6686" s="34"/>
      <c r="AP6686" s="34"/>
      <c r="AQ6686" s="34"/>
      <c r="AR6686" s="34"/>
    </row>
    <row r="6687" spans="41:44" x14ac:dyDescent="0.25">
      <c r="AO6687" s="34"/>
      <c r="AP6687" s="34"/>
      <c r="AQ6687" s="34"/>
      <c r="AR6687" s="34"/>
    </row>
    <row r="6688" spans="41:44" x14ac:dyDescent="0.25">
      <c r="AO6688" s="34"/>
      <c r="AP6688" s="34"/>
      <c r="AQ6688" s="34"/>
      <c r="AR6688" s="34"/>
    </row>
    <row r="6689" spans="41:44" x14ac:dyDescent="0.25">
      <c r="AO6689" s="34"/>
      <c r="AP6689" s="34"/>
      <c r="AQ6689" s="34"/>
      <c r="AR6689" s="34"/>
    </row>
    <row r="6690" spans="41:44" x14ac:dyDescent="0.25">
      <c r="AO6690" s="34"/>
      <c r="AP6690" s="34"/>
      <c r="AQ6690" s="34"/>
      <c r="AR6690" s="34"/>
    </row>
    <row r="6691" spans="41:44" x14ac:dyDescent="0.25">
      <c r="AO6691" s="34"/>
      <c r="AP6691" s="34"/>
      <c r="AQ6691" s="34"/>
      <c r="AR6691" s="34"/>
    </row>
    <row r="6692" spans="41:44" x14ac:dyDescent="0.25">
      <c r="AO6692" s="34"/>
      <c r="AP6692" s="34"/>
      <c r="AQ6692" s="34"/>
      <c r="AR6692" s="34"/>
    </row>
    <row r="6693" spans="41:44" x14ac:dyDescent="0.25">
      <c r="AO6693" s="34"/>
      <c r="AP6693" s="34"/>
      <c r="AQ6693" s="34"/>
      <c r="AR6693" s="34"/>
    </row>
    <row r="6694" spans="41:44" x14ac:dyDescent="0.25">
      <c r="AO6694" s="34"/>
      <c r="AP6694" s="34"/>
      <c r="AQ6694" s="34"/>
      <c r="AR6694" s="34"/>
    </row>
    <row r="6695" spans="41:44" x14ac:dyDescent="0.25">
      <c r="AO6695" s="34"/>
      <c r="AP6695" s="34"/>
      <c r="AQ6695" s="34"/>
      <c r="AR6695" s="34"/>
    </row>
    <row r="6696" spans="41:44" x14ac:dyDescent="0.25">
      <c r="AO6696" s="34"/>
      <c r="AP6696" s="34"/>
      <c r="AQ6696" s="34"/>
      <c r="AR6696" s="34"/>
    </row>
    <row r="6697" spans="41:44" x14ac:dyDescent="0.25">
      <c r="AO6697" s="34"/>
      <c r="AP6697" s="34"/>
      <c r="AQ6697" s="34"/>
      <c r="AR6697" s="34"/>
    </row>
    <row r="6698" spans="41:44" x14ac:dyDescent="0.25">
      <c r="AO6698" s="34"/>
      <c r="AP6698" s="34"/>
      <c r="AQ6698" s="34"/>
      <c r="AR6698" s="34"/>
    </row>
    <row r="6699" spans="41:44" x14ac:dyDescent="0.25">
      <c r="AO6699" s="34"/>
      <c r="AP6699" s="34"/>
      <c r="AQ6699" s="34"/>
      <c r="AR6699" s="34"/>
    </row>
    <row r="6700" spans="41:44" x14ac:dyDescent="0.25">
      <c r="AO6700" s="34"/>
      <c r="AP6700" s="34"/>
      <c r="AQ6700" s="34"/>
      <c r="AR6700" s="34"/>
    </row>
    <row r="6701" spans="41:44" x14ac:dyDescent="0.25">
      <c r="AO6701" s="34"/>
      <c r="AP6701" s="34"/>
      <c r="AQ6701" s="34"/>
      <c r="AR6701" s="34"/>
    </row>
    <row r="6702" spans="41:44" x14ac:dyDescent="0.25">
      <c r="AO6702" s="34"/>
      <c r="AP6702" s="34"/>
      <c r="AQ6702" s="34"/>
      <c r="AR6702" s="34"/>
    </row>
    <row r="6703" spans="41:44" x14ac:dyDescent="0.25">
      <c r="AO6703" s="34"/>
      <c r="AP6703" s="34"/>
      <c r="AQ6703" s="34"/>
      <c r="AR6703" s="34"/>
    </row>
    <row r="6704" spans="41:44" x14ac:dyDescent="0.25">
      <c r="AO6704" s="34"/>
      <c r="AP6704" s="34"/>
      <c r="AQ6704" s="34"/>
      <c r="AR6704" s="34"/>
    </row>
    <row r="6705" spans="41:44" x14ac:dyDescent="0.25">
      <c r="AO6705" s="34"/>
      <c r="AP6705" s="34"/>
      <c r="AQ6705" s="34"/>
      <c r="AR6705" s="34"/>
    </row>
    <row r="6706" spans="41:44" x14ac:dyDescent="0.25">
      <c r="AO6706" s="34"/>
      <c r="AP6706" s="34"/>
      <c r="AQ6706" s="34"/>
      <c r="AR6706" s="34"/>
    </row>
    <row r="6707" spans="41:44" x14ac:dyDescent="0.25">
      <c r="AO6707" s="34"/>
      <c r="AP6707" s="34"/>
      <c r="AQ6707" s="34"/>
      <c r="AR6707" s="34"/>
    </row>
    <row r="6708" spans="41:44" x14ac:dyDescent="0.25">
      <c r="AO6708" s="34"/>
      <c r="AP6708" s="34"/>
      <c r="AQ6708" s="34"/>
      <c r="AR6708" s="34"/>
    </row>
    <row r="6709" spans="41:44" x14ac:dyDescent="0.25">
      <c r="AO6709" s="34"/>
      <c r="AP6709" s="34"/>
      <c r="AQ6709" s="34"/>
      <c r="AR6709" s="34"/>
    </row>
    <row r="6710" spans="41:44" x14ac:dyDescent="0.25">
      <c r="AO6710" s="34"/>
      <c r="AP6710" s="34"/>
      <c r="AQ6710" s="34"/>
      <c r="AR6710" s="34"/>
    </row>
    <row r="6711" spans="41:44" x14ac:dyDescent="0.25">
      <c r="AO6711" s="34"/>
      <c r="AP6711" s="34"/>
      <c r="AQ6711" s="34"/>
      <c r="AR6711" s="34"/>
    </row>
    <row r="6712" spans="41:44" x14ac:dyDescent="0.25">
      <c r="AO6712" s="34"/>
      <c r="AP6712" s="34"/>
      <c r="AQ6712" s="34"/>
      <c r="AR6712" s="34"/>
    </row>
    <row r="6713" spans="41:44" x14ac:dyDescent="0.25">
      <c r="AO6713" s="34"/>
      <c r="AP6713" s="34"/>
      <c r="AQ6713" s="34"/>
      <c r="AR6713" s="34"/>
    </row>
    <row r="6714" spans="41:44" x14ac:dyDescent="0.25">
      <c r="AO6714" s="34"/>
      <c r="AP6714" s="34"/>
      <c r="AQ6714" s="34"/>
      <c r="AR6714" s="34"/>
    </row>
    <row r="6715" spans="41:44" x14ac:dyDescent="0.25">
      <c r="AO6715" s="34"/>
      <c r="AP6715" s="34"/>
      <c r="AQ6715" s="34"/>
      <c r="AR6715" s="34"/>
    </row>
    <row r="6716" spans="41:44" x14ac:dyDescent="0.25">
      <c r="AO6716" s="34"/>
      <c r="AP6716" s="34"/>
      <c r="AQ6716" s="34"/>
      <c r="AR6716" s="34"/>
    </row>
    <row r="6717" spans="41:44" x14ac:dyDescent="0.25">
      <c r="AO6717" s="34"/>
      <c r="AP6717" s="34"/>
      <c r="AQ6717" s="34"/>
      <c r="AR6717" s="34"/>
    </row>
    <row r="6718" spans="41:44" x14ac:dyDescent="0.25">
      <c r="AO6718" s="34"/>
      <c r="AP6718" s="34"/>
      <c r="AQ6718" s="34"/>
      <c r="AR6718" s="34"/>
    </row>
    <row r="6719" spans="41:44" x14ac:dyDescent="0.25">
      <c r="AO6719" s="34"/>
      <c r="AP6719" s="34"/>
      <c r="AQ6719" s="34"/>
      <c r="AR6719" s="34"/>
    </row>
    <row r="6720" spans="41:44" x14ac:dyDescent="0.25">
      <c r="AO6720" s="34"/>
      <c r="AP6720" s="34"/>
      <c r="AQ6720" s="34"/>
      <c r="AR6720" s="34"/>
    </row>
    <row r="6721" spans="41:44" x14ac:dyDescent="0.25">
      <c r="AO6721" s="34"/>
      <c r="AP6721" s="34"/>
      <c r="AQ6721" s="34"/>
      <c r="AR6721" s="34"/>
    </row>
    <row r="6722" spans="41:44" x14ac:dyDescent="0.25">
      <c r="AO6722" s="34"/>
      <c r="AP6722" s="34"/>
      <c r="AQ6722" s="34"/>
      <c r="AR6722" s="34"/>
    </row>
    <row r="6723" spans="41:44" x14ac:dyDescent="0.25">
      <c r="AO6723" s="34"/>
      <c r="AP6723" s="34"/>
      <c r="AQ6723" s="34"/>
      <c r="AR6723" s="34"/>
    </row>
    <row r="6724" spans="41:44" x14ac:dyDescent="0.25">
      <c r="AO6724" s="34"/>
      <c r="AP6724" s="34"/>
      <c r="AQ6724" s="34"/>
      <c r="AR6724" s="34"/>
    </row>
    <row r="6725" spans="41:44" x14ac:dyDescent="0.25">
      <c r="AO6725" s="34"/>
      <c r="AP6725" s="34"/>
      <c r="AQ6725" s="34"/>
      <c r="AR6725" s="34"/>
    </row>
    <row r="6726" spans="41:44" x14ac:dyDescent="0.25">
      <c r="AO6726" s="34"/>
      <c r="AP6726" s="34"/>
      <c r="AQ6726" s="34"/>
      <c r="AR6726" s="34"/>
    </row>
    <row r="6727" spans="41:44" x14ac:dyDescent="0.25">
      <c r="AO6727" s="34"/>
      <c r="AP6727" s="34"/>
      <c r="AQ6727" s="34"/>
      <c r="AR6727" s="34"/>
    </row>
    <row r="6728" spans="41:44" x14ac:dyDescent="0.25">
      <c r="AO6728" s="34"/>
      <c r="AP6728" s="34"/>
      <c r="AQ6728" s="34"/>
      <c r="AR6728" s="34"/>
    </row>
    <row r="6729" spans="41:44" x14ac:dyDescent="0.25">
      <c r="AO6729" s="34"/>
      <c r="AP6729" s="34"/>
      <c r="AQ6729" s="34"/>
      <c r="AR6729" s="34"/>
    </row>
    <row r="6730" spans="41:44" x14ac:dyDescent="0.25">
      <c r="AO6730" s="34"/>
      <c r="AP6730" s="34"/>
      <c r="AQ6730" s="34"/>
      <c r="AR6730" s="34"/>
    </row>
    <row r="6731" spans="41:44" x14ac:dyDescent="0.25">
      <c r="AO6731" s="34"/>
      <c r="AP6731" s="34"/>
      <c r="AQ6731" s="34"/>
      <c r="AR6731" s="34"/>
    </row>
    <row r="6732" spans="41:44" x14ac:dyDescent="0.25">
      <c r="AO6732" s="34"/>
      <c r="AP6732" s="34"/>
      <c r="AQ6732" s="34"/>
      <c r="AR6732" s="34"/>
    </row>
    <row r="6733" spans="41:44" x14ac:dyDescent="0.25">
      <c r="AO6733" s="34"/>
      <c r="AP6733" s="34"/>
      <c r="AQ6733" s="34"/>
      <c r="AR6733" s="34"/>
    </row>
    <row r="6734" spans="41:44" x14ac:dyDescent="0.25">
      <c r="AO6734" s="34"/>
      <c r="AP6734" s="34"/>
      <c r="AQ6734" s="34"/>
      <c r="AR6734" s="34"/>
    </row>
    <row r="6735" spans="41:44" x14ac:dyDescent="0.25">
      <c r="AO6735" s="34"/>
      <c r="AP6735" s="34"/>
      <c r="AQ6735" s="34"/>
      <c r="AR6735" s="34"/>
    </row>
    <row r="6736" spans="41:44" x14ac:dyDescent="0.25">
      <c r="AO6736" s="34"/>
      <c r="AP6736" s="34"/>
      <c r="AQ6736" s="34"/>
      <c r="AR6736" s="34"/>
    </row>
    <row r="6737" spans="41:44" x14ac:dyDescent="0.25">
      <c r="AO6737" s="34"/>
      <c r="AP6737" s="34"/>
      <c r="AQ6737" s="34"/>
      <c r="AR6737" s="34"/>
    </row>
    <row r="6738" spans="41:44" x14ac:dyDescent="0.25">
      <c r="AO6738" s="34"/>
      <c r="AP6738" s="34"/>
      <c r="AQ6738" s="34"/>
      <c r="AR6738" s="34"/>
    </row>
    <row r="6739" spans="41:44" x14ac:dyDescent="0.25">
      <c r="AO6739" s="34"/>
      <c r="AP6739" s="34"/>
      <c r="AQ6739" s="34"/>
      <c r="AR6739" s="34"/>
    </row>
    <row r="6740" spans="41:44" x14ac:dyDescent="0.25">
      <c r="AO6740" s="34"/>
      <c r="AP6740" s="34"/>
      <c r="AQ6740" s="34"/>
      <c r="AR6740" s="34"/>
    </row>
    <row r="6741" spans="41:44" x14ac:dyDescent="0.25">
      <c r="AO6741" s="34"/>
      <c r="AP6741" s="34"/>
      <c r="AQ6741" s="34"/>
      <c r="AR6741" s="34"/>
    </row>
    <row r="6742" spans="41:44" x14ac:dyDescent="0.25">
      <c r="AO6742" s="34"/>
      <c r="AP6742" s="34"/>
      <c r="AQ6742" s="34"/>
      <c r="AR6742" s="34"/>
    </row>
    <row r="6743" spans="41:44" x14ac:dyDescent="0.25">
      <c r="AO6743" s="34"/>
      <c r="AP6743" s="34"/>
      <c r="AQ6743" s="34"/>
      <c r="AR6743" s="34"/>
    </row>
    <row r="6744" spans="41:44" x14ac:dyDescent="0.25">
      <c r="AO6744" s="34"/>
      <c r="AP6744" s="34"/>
      <c r="AQ6744" s="34"/>
      <c r="AR6744" s="34"/>
    </row>
    <row r="6745" spans="41:44" x14ac:dyDescent="0.25">
      <c r="AO6745" s="34"/>
      <c r="AP6745" s="34"/>
      <c r="AQ6745" s="34"/>
      <c r="AR6745" s="34"/>
    </row>
    <row r="6746" spans="41:44" x14ac:dyDescent="0.25">
      <c r="AO6746" s="34"/>
      <c r="AP6746" s="34"/>
      <c r="AQ6746" s="34"/>
      <c r="AR6746" s="34"/>
    </row>
    <row r="6747" spans="41:44" x14ac:dyDescent="0.25">
      <c r="AO6747" s="34"/>
      <c r="AP6747" s="34"/>
      <c r="AQ6747" s="34"/>
      <c r="AR6747" s="34"/>
    </row>
    <row r="6748" spans="41:44" x14ac:dyDescent="0.25">
      <c r="AO6748" s="34"/>
      <c r="AP6748" s="34"/>
      <c r="AQ6748" s="34"/>
      <c r="AR6748" s="34"/>
    </row>
    <row r="6749" spans="41:44" x14ac:dyDescent="0.25">
      <c r="AO6749" s="34"/>
      <c r="AP6749" s="34"/>
      <c r="AQ6749" s="34"/>
      <c r="AR6749" s="34"/>
    </row>
    <row r="6750" spans="41:44" x14ac:dyDescent="0.25">
      <c r="AO6750" s="34"/>
      <c r="AP6750" s="34"/>
      <c r="AQ6750" s="34"/>
      <c r="AR6750" s="34"/>
    </row>
    <row r="6751" spans="41:44" x14ac:dyDescent="0.25">
      <c r="AO6751" s="34"/>
      <c r="AP6751" s="34"/>
      <c r="AQ6751" s="34"/>
      <c r="AR6751" s="34"/>
    </row>
    <row r="6752" spans="41:44" x14ac:dyDescent="0.25">
      <c r="AO6752" s="34"/>
      <c r="AP6752" s="34"/>
      <c r="AQ6752" s="34"/>
      <c r="AR6752" s="34"/>
    </row>
    <row r="6753" spans="41:44" x14ac:dyDescent="0.25">
      <c r="AO6753" s="34"/>
      <c r="AP6753" s="34"/>
      <c r="AQ6753" s="34"/>
      <c r="AR6753" s="34"/>
    </row>
    <row r="6754" spans="41:44" x14ac:dyDescent="0.25">
      <c r="AO6754" s="34"/>
      <c r="AP6754" s="34"/>
      <c r="AQ6754" s="34"/>
      <c r="AR6754" s="34"/>
    </row>
    <row r="6755" spans="41:44" x14ac:dyDescent="0.25">
      <c r="AO6755" s="34"/>
      <c r="AP6755" s="34"/>
      <c r="AQ6755" s="34"/>
      <c r="AR6755" s="34"/>
    </row>
    <row r="6756" spans="41:44" x14ac:dyDescent="0.25">
      <c r="AO6756" s="34"/>
      <c r="AP6756" s="34"/>
      <c r="AQ6756" s="34"/>
      <c r="AR6756" s="34"/>
    </row>
    <row r="6757" spans="41:44" x14ac:dyDescent="0.25">
      <c r="AO6757" s="34"/>
      <c r="AP6757" s="34"/>
      <c r="AQ6757" s="34"/>
      <c r="AR6757" s="34"/>
    </row>
    <row r="6758" spans="41:44" x14ac:dyDescent="0.25">
      <c r="AO6758" s="34"/>
      <c r="AP6758" s="34"/>
      <c r="AQ6758" s="34"/>
      <c r="AR6758" s="34"/>
    </row>
    <row r="6759" spans="41:44" x14ac:dyDescent="0.25">
      <c r="AO6759" s="34"/>
      <c r="AP6759" s="34"/>
      <c r="AQ6759" s="34"/>
      <c r="AR6759" s="34"/>
    </row>
    <row r="6760" spans="41:44" x14ac:dyDescent="0.25">
      <c r="AO6760" s="34"/>
      <c r="AP6760" s="34"/>
      <c r="AQ6760" s="34"/>
      <c r="AR6760" s="34"/>
    </row>
    <row r="6761" spans="41:44" x14ac:dyDescent="0.25">
      <c r="AO6761" s="34"/>
      <c r="AP6761" s="34"/>
      <c r="AQ6761" s="34"/>
      <c r="AR6761" s="34"/>
    </row>
    <row r="6762" spans="41:44" x14ac:dyDescent="0.25">
      <c r="AO6762" s="34"/>
      <c r="AP6762" s="34"/>
      <c r="AQ6762" s="34"/>
      <c r="AR6762" s="34"/>
    </row>
    <row r="6763" spans="41:44" x14ac:dyDescent="0.25">
      <c r="AO6763" s="34"/>
      <c r="AP6763" s="34"/>
      <c r="AQ6763" s="34"/>
      <c r="AR6763" s="34"/>
    </row>
    <row r="6764" spans="41:44" x14ac:dyDescent="0.25">
      <c r="AO6764" s="34"/>
      <c r="AP6764" s="34"/>
      <c r="AQ6764" s="34"/>
      <c r="AR6764" s="34"/>
    </row>
    <row r="6765" spans="41:44" x14ac:dyDescent="0.25">
      <c r="AO6765" s="34"/>
      <c r="AP6765" s="34"/>
      <c r="AQ6765" s="34"/>
      <c r="AR6765" s="34"/>
    </row>
    <row r="6766" spans="41:44" x14ac:dyDescent="0.25">
      <c r="AO6766" s="34"/>
      <c r="AP6766" s="34"/>
      <c r="AQ6766" s="34"/>
      <c r="AR6766" s="34"/>
    </row>
    <row r="6767" spans="41:44" x14ac:dyDescent="0.25">
      <c r="AO6767" s="34"/>
      <c r="AP6767" s="34"/>
      <c r="AQ6767" s="34"/>
      <c r="AR6767" s="34"/>
    </row>
    <row r="6768" spans="41:44" x14ac:dyDescent="0.25">
      <c r="AO6768" s="34"/>
      <c r="AP6768" s="34"/>
      <c r="AQ6768" s="34"/>
      <c r="AR6768" s="34"/>
    </row>
    <row r="6769" spans="41:44" x14ac:dyDescent="0.25">
      <c r="AO6769" s="34"/>
      <c r="AP6769" s="34"/>
      <c r="AQ6769" s="34"/>
      <c r="AR6769" s="34"/>
    </row>
    <row r="6770" spans="41:44" x14ac:dyDescent="0.25">
      <c r="AO6770" s="34"/>
      <c r="AP6770" s="34"/>
      <c r="AQ6770" s="34"/>
      <c r="AR6770" s="34"/>
    </row>
    <row r="6771" spans="41:44" x14ac:dyDescent="0.25">
      <c r="AO6771" s="34"/>
      <c r="AP6771" s="34"/>
      <c r="AQ6771" s="34"/>
      <c r="AR6771" s="34"/>
    </row>
    <row r="6772" spans="41:44" x14ac:dyDescent="0.25">
      <c r="AO6772" s="34"/>
      <c r="AP6772" s="34"/>
      <c r="AQ6772" s="34"/>
      <c r="AR6772" s="34"/>
    </row>
    <row r="6773" spans="41:44" x14ac:dyDescent="0.25">
      <c r="AO6773" s="34"/>
      <c r="AP6773" s="34"/>
      <c r="AQ6773" s="34"/>
      <c r="AR6773" s="34"/>
    </row>
    <row r="6774" spans="41:44" x14ac:dyDescent="0.25">
      <c r="AO6774" s="34"/>
      <c r="AP6774" s="34"/>
      <c r="AQ6774" s="34"/>
      <c r="AR6774" s="34"/>
    </row>
    <row r="6775" spans="41:44" x14ac:dyDescent="0.25">
      <c r="AO6775" s="34"/>
      <c r="AP6775" s="34"/>
      <c r="AQ6775" s="34"/>
      <c r="AR6775" s="34"/>
    </row>
    <row r="6776" spans="41:44" x14ac:dyDescent="0.25">
      <c r="AO6776" s="34"/>
      <c r="AP6776" s="34"/>
      <c r="AQ6776" s="34"/>
      <c r="AR6776" s="34"/>
    </row>
    <row r="6777" spans="41:44" x14ac:dyDescent="0.25">
      <c r="AO6777" s="34"/>
      <c r="AP6777" s="34"/>
      <c r="AQ6777" s="34"/>
      <c r="AR6777" s="34"/>
    </row>
    <row r="6778" spans="41:44" x14ac:dyDescent="0.25">
      <c r="AO6778" s="34"/>
      <c r="AP6778" s="34"/>
      <c r="AQ6778" s="34"/>
      <c r="AR6778" s="34"/>
    </row>
    <row r="6779" spans="41:44" x14ac:dyDescent="0.25">
      <c r="AO6779" s="34"/>
      <c r="AP6779" s="34"/>
      <c r="AQ6779" s="34"/>
      <c r="AR6779" s="34"/>
    </row>
    <row r="6780" spans="41:44" x14ac:dyDescent="0.25">
      <c r="AO6780" s="34"/>
      <c r="AP6780" s="34"/>
      <c r="AQ6780" s="34"/>
      <c r="AR6780" s="34"/>
    </row>
    <row r="6781" spans="41:44" x14ac:dyDescent="0.25">
      <c r="AO6781" s="34"/>
      <c r="AP6781" s="34"/>
      <c r="AQ6781" s="34"/>
      <c r="AR6781" s="34"/>
    </row>
    <row r="6782" spans="41:44" x14ac:dyDescent="0.25">
      <c r="AO6782" s="34"/>
      <c r="AP6782" s="34"/>
      <c r="AQ6782" s="34"/>
      <c r="AR6782" s="34"/>
    </row>
    <row r="6783" spans="41:44" x14ac:dyDescent="0.25">
      <c r="AO6783" s="34"/>
      <c r="AP6783" s="34"/>
      <c r="AQ6783" s="34"/>
      <c r="AR6783" s="34"/>
    </row>
    <row r="6784" spans="41:44" x14ac:dyDescent="0.25">
      <c r="AO6784" s="34"/>
      <c r="AP6784" s="34"/>
      <c r="AQ6784" s="34"/>
      <c r="AR6784" s="34"/>
    </row>
    <row r="6785" spans="41:44" x14ac:dyDescent="0.25">
      <c r="AO6785" s="34"/>
      <c r="AP6785" s="34"/>
      <c r="AQ6785" s="34"/>
      <c r="AR6785" s="34"/>
    </row>
    <row r="6786" spans="41:44" x14ac:dyDescent="0.25">
      <c r="AO6786" s="34"/>
      <c r="AP6786" s="34"/>
      <c r="AQ6786" s="34"/>
      <c r="AR6786" s="34"/>
    </row>
    <row r="6787" spans="41:44" x14ac:dyDescent="0.25">
      <c r="AO6787" s="34"/>
      <c r="AP6787" s="34"/>
      <c r="AQ6787" s="34"/>
      <c r="AR6787" s="34"/>
    </row>
    <row r="6788" spans="41:44" x14ac:dyDescent="0.25">
      <c r="AO6788" s="34"/>
      <c r="AP6788" s="34"/>
      <c r="AQ6788" s="34"/>
      <c r="AR6788" s="34"/>
    </row>
    <row r="6789" spans="41:44" x14ac:dyDescent="0.25">
      <c r="AO6789" s="34"/>
      <c r="AP6789" s="34"/>
      <c r="AQ6789" s="34"/>
      <c r="AR6789" s="34"/>
    </row>
    <row r="6790" spans="41:44" x14ac:dyDescent="0.25">
      <c r="AO6790" s="34"/>
      <c r="AP6790" s="34"/>
      <c r="AQ6790" s="34"/>
      <c r="AR6790" s="34"/>
    </row>
    <row r="6791" spans="41:44" x14ac:dyDescent="0.25">
      <c r="AO6791" s="34"/>
      <c r="AP6791" s="34"/>
      <c r="AQ6791" s="34"/>
      <c r="AR6791" s="34"/>
    </row>
    <row r="6792" spans="41:44" x14ac:dyDescent="0.25">
      <c r="AO6792" s="34"/>
      <c r="AP6792" s="34"/>
      <c r="AQ6792" s="34"/>
      <c r="AR6792" s="34"/>
    </row>
    <row r="6793" spans="41:44" x14ac:dyDescent="0.25">
      <c r="AO6793" s="34"/>
      <c r="AP6793" s="34"/>
      <c r="AQ6793" s="34"/>
      <c r="AR6793" s="34"/>
    </row>
    <row r="6794" spans="41:44" x14ac:dyDescent="0.25">
      <c r="AO6794" s="34"/>
      <c r="AP6794" s="34"/>
      <c r="AQ6794" s="34"/>
      <c r="AR6794" s="34"/>
    </row>
    <row r="6795" spans="41:44" x14ac:dyDescent="0.25">
      <c r="AO6795" s="34"/>
      <c r="AP6795" s="34"/>
      <c r="AQ6795" s="34"/>
      <c r="AR6795" s="34"/>
    </row>
    <row r="6796" spans="41:44" x14ac:dyDescent="0.25">
      <c r="AO6796" s="34"/>
      <c r="AP6796" s="34"/>
      <c r="AQ6796" s="34"/>
      <c r="AR6796" s="34"/>
    </row>
    <row r="6797" spans="41:44" x14ac:dyDescent="0.25">
      <c r="AO6797" s="34"/>
      <c r="AP6797" s="34"/>
      <c r="AQ6797" s="34"/>
      <c r="AR6797" s="34"/>
    </row>
    <row r="6798" spans="41:44" x14ac:dyDescent="0.25">
      <c r="AO6798" s="34"/>
      <c r="AP6798" s="34"/>
      <c r="AQ6798" s="34"/>
      <c r="AR6798" s="34"/>
    </row>
    <row r="6799" spans="41:44" x14ac:dyDescent="0.25">
      <c r="AO6799" s="34"/>
      <c r="AP6799" s="34"/>
      <c r="AQ6799" s="34"/>
      <c r="AR6799" s="34"/>
    </row>
    <row r="6800" spans="41:44" x14ac:dyDescent="0.25">
      <c r="AO6800" s="34"/>
      <c r="AP6800" s="34"/>
      <c r="AQ6800" s="34"/>
      <c r="AR6800" s="34"/>
    </row>
    <row r="6801" spans="41:44" x14ac:dyDescent="0.25">
      <c r="AO6801" s="34"/>
      <c r="AP6801" s="34"/>
      <c r="AQ6801" s="34"/>
      <c r="AR6801" s="34"/>
    </row>
    <row r="6802" spans="41:44" x14ac:dyDescent="0.25">
      <c r="AO6802" s="34"/>
      <c r="AP6802" s="34"/>
      <c r="AQ6802" s="34"/>
      <c r="AR6802" s="34"/>
    </row>
    <row r="6803" spans="41:44" x14ac:dyDescent="0.25">
      <c r="AO6803" s="34"/>
      <c r="AP6803" s="34"/>
      <c r="AQ6803" s="34"/>
      <c r="AR6803" s="34"/>
    </row>
    <row r="6804" spans="41:44" x14ac:dyDescent="0.25">
      <c r="AO6804" s="34"/>
      <c r="AP6804" s="34"/>
      <c r="AQ6804" s="34"/>
      <c r="AR6804" s="34"/>
    </row>
    <row r="6805" spans="41:44" x14ac:dyDescent="0.25">
      <c r="AO6805" s="34"/>
      <c r="AP6805" s="34"/>
      <c r="AQ6805" s="34"/>
      <c r="AR6805" s="34"/>
    </row>
    <row r="6806" spans="41:44" x14ac:dyDescent="0.25">
      <c r="AO6806" s="34"/>
      <c r="AP6806" s="34"/>
      <c r="AQ6806" s="34"/>
      <c r="AR6806" s="34"/>
    </row>
    <row r="6807" spans="41:44" x14ac:dyDescent="0.25">
      <c r="AO6807" s="34"/>
      <c r="AP6807" s="34"/>
      <c r="AQ6807" s="34"/>
      <c r="AR6807" s="34"/>
    </row>
    <row r="6808" spans="41:44" x14ac:dyDescent="0.25">
      <c r="AO6808" s="34"/>
      <c r="AP6808" s="34"/>
      <c r="AQ6808" s="34"/>
      <c r="AR6808" s="34"/>
    </row>
    <row r="6809" spans="41:44" x14ac:dyDescent="0.25">
      <c r="AO6809" s="34"/>
      <c r="AP6809" s="34"/>
      <c r="AQ6809" s="34"/>
      <c r="AR6809" s="34"/>
    </row>
    <row r="6810" spans="41:44" x14ac:dyDescent="0.25">
      <c r="AO6810" s="34"/>
      <c r="AP6810" s="34"/>
      <c r="AQ6810" s="34"/>
      <c r="AR6810" s="34"/>
    </row>
    <row r="6811" spans="41:44" x14ac:dyDescent="0.25">
      <c r="AO6811" s="34"/>
      <c r="AP6811" s="34"/>
      <c r="AQ6811" s="34"/>
      <c r="AR6811" s="34"/>
    </row>
    <row r="6812" spans="41:44" x14ac:dyDescent="0.25">
      <c r="AO6812" s="34"/>
      <c r="AP6812" s="34"/>
      <c r="AQ6812" s="34"/>
      <c r="AR6812" s="34"/>
    </row>
    <row r="6813" spans="41:44" x14ac:dyDescent="0.25">
      <c r="AO6813" s="34"/>
      <c r="AP6813" s="34"/>
      <c r="AQ6813" s="34"/>
      <c r="AR6813" s="34"/>
    </row>
    <row r="6814" spans="41:44" x14ac:dyDescent="0.25">
      <c r="AO6814" s="34"/>
      <c r="AP6814" s="34"/>
      <c r="AQ6814" s="34"/>
      <c r="AR6814" s="34"/>
    </row>
    <row r="6815" spans="41:44" x14ac:dyDescent="0.25">
      <c r="AO6815" s="34"/>
      <c r="AP6815" s="34"/>
      <c r="AQ6815" s="34"/>
      <c r="AR6815" s="34"/>
    </row>
    <row r="6816" spans="41:44" x14ac:dyDescent="0.25">
      <c r="AO6816" s="34"/>
      <c r="AP6816" s="34"/>
      <c r="AQ6816" s="34"/>
      <c r="AR6816" s="34"/>
    </row>
    <row r="6817" spans="41:44" x14ac:dyDescent="0.25">
      <c r="AO6817" s="34"/>
      <c r="AP6817" s="34"/>
      <c r="AQ6817" s="34"/>
      <c r="AR6817" s="34"/>
    </row>
    <row r="6818" spans="41:44" x14ac:dyDescent="0.25">
      <c r="AO6818" s="34"/>
      <c r="AP6818" s="34"/>
      <c r="AQ6818" s="34"/>
      <c r="AR6818" s="34"/>
    </row>
    <row r="6819" spans="41:44" x14ac:dyDescent="0.25">
      <c r="AO6819" s="34"/>
      <c r="AP6819" s="34"/>
      <c r="AQ6819" s="34"/>
      <c r="AR6819" s="34"/>
    </row>
    <row r="6820" spans="41:44" x14ac:dyDescent="0.25">
      <c r="AO6820" s="34"/>
      <c r="AP6820" s="34"/>
      <c r="AQ6820" s="34"/>
      <c r="AR6820" s="34"/>
    </row>
    <row r="6821" spans="41:44" x14ac:dyDescent="0.25">
      <c r="AO6821" s="34"/>
      <c r="AP6821" s="34"/>
      <c r="AQ6821" s="34"/>
      <c r="AR6821" s="34"/>
    </row>
    <row r="6822" spans="41:44" x14ac:dyDescent="0.25">
      <c r="AO6822" s="34"/>
      <c r="AP6822" s="34"/>
      <c r="AQ6822" s="34"/>
      <c r="AR6822" s="34"/>
    </row>
    <row r="6823" spans="41:44" x14ac:dyDescent="0.25">
      <c r="AO6823" s="34"/>
      <c r="AP6823" s="34"/>
      <c r="AQ6823" s="34"/>
      <c r="AR6823" s="34"/>
    </row>
    <row r="6824" spans="41:44" x14ac:dyDescent="0.25">
      <c r="AO6824" s="34"/>
      <c r="AP6824" s="34"/>
      <c r="AQ6824" s="34"/>
      <c r="AR6824" s="34"/>
    </row>
    <row r="6825" spans="41:44" x14ac:dyDescent="0.25">
      <c r="AO6825" s="34"/>
      <c r="AP6825" s="34"/>
      <c r="AQ6825" s="34"/>
      <c r="AR6825" s="34"/>
    </row>
    <row r="6826" spans="41:44" x14ac:dyDescent="0.25">
      <c r="AO6826" s="34"/>
      <c r="AP6826" s="34"/>
      <c r="AQ6826" s="34"/>
      <c r="AR6826" s="34"/>
    </row>
    <row r="6827" spans="41:44" x14ac:dyDescent="0.25">
      <c r="AO6827" s="34"/>
      <c r="AP6827" s="34"/>
      <c r="AQ6827" s="34"/>
      <c r="AR6827" s="34"/>
    </row>
    <row r="6828" spans="41:44" x14ac:dyDescent="0.25">
      <c r="AO6828" s="34"/>
      <c r="AP6828" s="34"/>
      <c r="AQ6828" s="34"/>
      <c r="AR6828" s="34"/>
    </row>
    <row r="6829" spans="41:44" x14ac:dyDescent="0.25">
      <c r="AO6829" s="34"/>
      <c r="AP6829" s="34"/>
      <c r="AQ6829" s="34"/>
      <c r="AR6829" s="34"/>
    </row>
    <row r="6830" spans="41:44" x14ac:dyDescent="0.25">
      <c r="AO6830" s="34"/>
      <c r="AP6830" s="34"/>
      <c r="AQ6830" s="34"/>
      <c r="AR6830" s="34"/>
    </row>
    <row r="6831" spans="41:44" x14ac:dyDescent="0.25">
      <c r="AO6831" s="34"/>
      <c r="AP6831" s="34"/>
      <c r="AQ6831" s="34"/>
      <c r="AR6831" s="34"/>
    </row>
    <row r="6832" spans="41:44" x14ac:dyDescent="0.25">
      <c r="AO6832" s="34"/>
      <c r="AP6832" s="34"/>
      <c r="AQ6832" s="34"/>
      <c r="AR6832" s="34"/>
    </row>
    <row r="6833" spans="41:44" x14ac:dyDescent="0.25">
      <c r="AO6833" s="34"/>
      <c r="AP6833" s="34"/>
      <c r="AQ6833" s="34"/>
      <c r="AR6833" s="34"/>
    </row>
    <row r="6834" spans="41:44" x14ac:dyDescent="0.25">
      <c r="AO6834" s="34"/>
      <c r="AP6834" s="34"/>
      <c r="AQ6834" s="34"/>
      <c r="AR6834" s="34"/>
    </row>
    <row r="6835" spans="41:44" x14ac:dyDescent="0.25">
      <c r="AO6835" s="34"/>
      <c r="AP6835" s="34"/>
      <c r="AQ6835" s="34"/>
      <c r="AR6835" s="34"/>
    </row>
    <row r="6836" spans="41:44" x14ac:dyDescent="0.25">
      <c r="AO6836" s="34"/>
      <c r="AP6836" s="34"/>
      <c r="AQ6836" s="34"/>
      <c r="AR6836" s="34"/>
    </row>
    <row r="6837" spans="41:44" x14ac:dyDescent="0.25">
      <c r="AO6837" s="34"/>
      <c r="AP6837" s="34"/>
      <c r="AQ6837" s="34"/>
      <c r="AR6837" s="34"/>
    </row>
    <row r="6838" spans="41:44" x14ac:dyDescent="0.25">
      <c r="AO6838" s="34"/>
      <c r="AP6838" s="34"/>
      <c r="AQ6838" s="34"/>
      <c r="AR6838" s="34"/>
    </row>
    <row r="6839" spans="41:44" x14ac:dyDescent="0.25">
      <c r="AO6839" s="34"/>
      <c r="AP6839" s="34"/>
      <c r="AQ6839" s="34"/>
      <c r="AR6839" s="34"/>
    </row>
    <row r="6840" spans="41:44" x14ac:dyDescent="0.25">
      <c r="AO6840" s="34"/>
      <c r="AP6840" s="34"/>
      <c r="AQ6840" s="34"/>
      <c r="AR6840" s="34"/>
    </row>
    <row r="6841" spans="41:44" x14ac:dyDescent="0.25">
      <c r="AO6841" s="34"/>
      <c r="AP6841" s="34"/>
      <c r="AQ6841" s="34"/>
      <c r="AR6841" s="34"/>
    </row>
    <row r="6842" spans="41:44" x14ac:dyDescent="0.25">
      <c r="AO6842" s="34"/>
      <c r="AP6842" s="34"/>
      <c r="AQ6842" s="34"/>
      <c r="AR6842" s="34"/>
    </row>
    <row r="6843" spans="41:44" x14ac:dyDescent="0.25">
      <c r="AO6843" s="34"/>
      <c r="AP6843" s="34"/>
      <c r="AQ6843" s="34"/>
      <c r="AR6843" s="34"/>
    </row>
    <row r="6844" spans="41:44" x14ac:dyDescent="0.25">
      <c r="AO6844" s="34"/>
      <c r="AP6844" s="34"/>
      <c r="AQ6844" s="34"/>
      <c r="AR6844" s="34"/>
    </row>
    <row r="6845" spans="41:44" x14ac:dyDescent="0.25">
      <c r="AO6845" s="34"/>
      <c r="AP6845" s="34"/>
      <c r="AQ6845" s="34"/>
      <c r="AR6845" s="34"/>
    </row>
    <row r="6846" spans="41:44" x14ac:dyDescent="0.25">
      <c r="AO6846" s="34"/>
      <c r="AP6846" s="34"/>
      <c r="AQ6846" s="34"/>
      <c r="AR6846" s="34"/>
    </row>
    <row r="6847" spans="41:44" x14ac:dyDescent="0.25">
      <c r="AO6847" s="34"/>
      <c r="AP6847" s="34"/>
      <c r="AQ6847" s="34"/>
      <c r="AR6847" s="34"/>
    </row>
    <row r="6848" spans="41:44" x14ac:dyDescent="0.25">
      <c r="AO6848" s="34"/>
      <c r="AP6848" s="34"/>
      <c r="AQ6848" s="34"/>
      <c r="AR6848" s="34"/>
    </row>
    <row r="6849" spans="41:44" x14ac:dyDescent="0.25">
      <c r="AO6849" s="34"/>
      <c r="AP6849" s="34"/>
      <c r="AQ6849" s="34"/>
      <c r="AR6849" s="34"/>
    </row>
    <row r="6850" spans="41:44" x14ac:dyDescent="0.25">
      <c r="AO6850" s="34"/>
      <c r="AP6850" s="34"/>
      <c r="AQ6850" s="34"/>
      <c r="AR6850" s="34"/>
    </row>
    <row r="6851" spans="41:44" x14ac:dyDescent="0.25">
      <c r="AO6851" s="34"/>
      <c r="AP6851" s="34"/>
      <c r="AQ6851" s="34"/>
      <c r="AR6851" s="34"/>
    </row>
    <row r="6852" spans="41:44" x14ac:dyDescent="0.25">
      <c r="AO6852" s="34"/>
      <c r="AP6852" s="34"/>
      <c r="AQ6852" s="34"/>
      <c r="AR6852" s="34"/>
    </row>
    <row r="6853" spans="41:44" x14ac:dyDescent="0.25">
      <c r="AO6853" s="34"/>
      <c r="AP6853" s="34"/>
      <c r="AQ6853" s="34"/>
      <c r="AR6853" s="34"/>
    </row>
    <row r="6854" spans="41:44" x14ac:dyDescent="0.25">
      <c r="AO6854" s="34"/>
      <c r="AP6854" s="34"/>
      <c r="AQ6854" s="34"/>
      <c r="AR6854" s="34"/>
    </row>
    <row r="6855" spans="41:44" x14ac:dyDescent="0.25">
      <c r="AO6855" s="34"/>
      <c r="AP6855" s="34"/>
      <c r="AQ6855" s="34"/>
      <c r="AR6855" s="34"/>
    </row>
    <row r="6856" spans="41:44" x14ac:dyDescent="0.25">
      <c r="AO6856" s="34"/>
      <c r="AP6856" s="34"/>
      <c r="AQ6856" s="34"/>
      <c r="AR6856" s="34"/>
    </row>
    <row r="6857" spans="41:44" x14ac:dyDescent="0.25">
      <c r="AO6857" s="34"/>
      <c r="AP6857" s="34"/>
      <c r="AQ6857" s="34"/>
      <c r="AR6857" s="34"/>
    </row>
    <row r="6858" spans="41:44" x14ac:dyDescent="0.25">
      <c r="AO6858" s="34"/>
      <c r="AP6858" s="34"/>
      <c r="AQ6858" s="34"/>
      <c r="AR6858" s="34"/>
    </row>
    <row r="6859" spans="41:44" x14ac:dyDescent="0.25">
      <c r="AO6859" s="34"/>
      <c r="AP6859" s="34"/>
      <c r="AQ6859" s="34"/>
      <c r="AR6859" s="34"/>
    </row>
    <row r="6860" spans="41:44" x14ac:dyDescent="0.25">
      <c r="AO6860" s="34"/>
      <c r="AP6860" s="34"/>
      <c r="AQ6860" s="34"/>
      <c r="AR6860" s="34"/>
    </row>
    <row r="6861" spans="41:44" x14ac:dyDescent="0.25">
      <c r="AO6861" s="34"/>
      <c r="AP6861" s="34"/>
      <c r="AQ6861" s="34"/>
      <c r="AR6861" s="34"/>
    </row>
    <row r="6862" spans="41:44" x14ac:dyDescent="0.25">
      <c r="AO6862" s="34"/>
      <c r="AP6862" s="34"/>
      <c r="AQ6862" s="34"/>
      <c r="AR6862" s="34"/>
    </row>
    <row r="6863" spans="41:44" x14ac:dyDescent="0.25">
      <c r="AO6863" s="34"/>
      <c r="AP6863" s="34"/>
      <c r="AQ6863" s="34"/>
      <c r="AR6863" s="34"/>
    </row>
    <row r="6864" spans="41:44" x14ac:dyDescent="0.25">
      <c r="AO6864" s="34"/>
      <c r="AP6864" s="34"/>
      <c r="AQ6864" s="34"/>
      <c r="AR6864" s="34"/>
    </row>
    <row r="6865" spans="41:44" x14ac:dyDescent="0.25">
      <c r="AO6865" s="34"/>
      <c r="AP6865" s="34"/>
      <c r="AQ6865" s="34"/>
      <c r="AR6865" s="34"/>
    </row>
    <row r="6866" spans="41:44" x14ac:dyDescent="0.25">
      <c r="AO6866" s="34"/>
      <c r="AP6866" s="34"/>
      <c r="AQ6866" s="34"/>
      <c r="AR6866" s="34"/>
    </row>
    <row r="6867" spans="41:44" x14ac:dyDescent="0.25">
      <c r="AO6867" s="34"/>
      <c r="AP6867" s="34"/>
      <c r="AQ6867" s="34"/>
      <c r="AR6867" s="34"/>
    </row>
    <row r="6868" spans="41:44" x14ac:dyDescent="0.25">
      <c r="AO6868" s="34"/>
      <c r="AP6868" s="34"/>
      <c r="AQ6868" s="34"/>
      <c r="AR6868" s="34"/>
    </row>
    <row r="6869" spans="41:44" x14ac:dyDescent="0.25">
      <c r="AO6869" s="34"/>
      <c r="AP6869" s="34"/>
      <c r="AQ6869" s="34"/>
      <c r="AR6869" s="34"/>
    </row>
    <row r="6870" spans="41:44" x14ac:dyDescent="0.25">
      <c r="AO6870" s="34"/>
      <c r="AP6870" s="34"/>
      <c r="AQ6870" s="34"/>
      <c r="AR6870" s="34"/>
    </row>
    <row r="6871" spans="41:44" x14ac:dyDescent="0.25">
      <c r="AO6871" s="34"/>
      <c r="AP6871" s="34"/>
      <c r="AQ6871" s="34"/>
      <c r="AR6871" s="34"/>
    </row>
    <row r="6872" spans="41:44" x14ac:dyDescent="0.25">
      <c r="AO6872" s="34"/>
      <c r="AP6872" s="34"/>
      <c r="AQ6872" s="34"/>
      <c r="AR6872" s="34"/>
    </row>
    <row r="6873" spans="41:44" x14ac:dyDescent="0.25">
      <c r="AO6873" s="34"/>
      <c r="AP6873" s="34"/>
      <c r="AQ6873" s="34"/>
      <c r="AR6873" s="34"/>
    </row>
    <row r="6874" spans="41:44" x14ac:dyDescent="0.25">
      <c r="AO6874" s="34"/>
      <c r="AP6874" s="34"/>
      <c r="AQ6874" s="34"/>
      <c r="AR6874" s="34"/>
    </row>
    <row r="6875" spans="41:44" x14ac:dyDescent="0.25">
      <c r="AO6875" s="34"/>
      <c r="AP6875" s="34"/>
      <c r="AQ6875" s="34"/>
      <c r="AR6875" s="34"/>
    </row>
    <row r="6876" spans="41:44" x14ac:dyDescent="0.25">
      <c r="AO6876" s="34"/>
      <c r="AP6876" s="34"/>
      <c r="AQ6876" s="34"/>
      <c r="AR6876" s="34"/>
    </row>
    <row r="6877" spans="41:44" x14ac:dyDescent="0.25">
      <c r="AO6877" s="34"/>
      <c r="AP6877" s="34"/>
      <c r="AQ6877" s="34"/>
      <c r="AR6877" s="34"/>
    </row>
    <row r="6878" spans="41:44" x14ac:dyDescent="0.25">
      <c r="AO6878" s="34"/>
      <c r="AP6878" s="34"/>
      <c r="AQ6878" s="34"/>
      <c r="AR6878" s="34"/>
    </row>
    <row r="6879" spans="41:44" x14ac:dyDescent="0.25">
      <c r="AO6879" s="34"/>
      <c r="AP6879" s="34"/>
      <c r="AQ6879" s="34"/>
      <c r="AR6879" s="34"/>
    </row>
    <row r="6880" spans="41:44" x14ac:dyDescent="0.25">
      <c r="AO6880" s="34"/>
      <c r="AP6880" s="34"/>
      <c r="AQ6880" s="34"/>
      <c r="AR6880" s="34"/>
    </row>
    <row r="6881" spans="41:44" x14ac:dyDescent="0.25">
      <c r="AO6881" s="34"/>
      <c r="AP6881" s="34"/>
      <c r="AQ6881" s="34"/>
      <c r="AR6881" s="34"/>
    </row>
    <row r="6882" spans="41:44" x14ac:dyDescent="0.25">
      <c r="AO6882" s="34"/>
      <c r="AP6882" s="34"/>
      <c r="AQ6882" s="34"/>
      <c r="AR6882" s="34"/>
    </row>
    <row r="6883" spans="41:44" x14ac:dyDescent="0.25">
      <c r="AO6883" s="34"/>
      <c r="AP6883" s="34"/>
      <c r="AQ6883" s="34"/>
      <c r="AR6883" s="34"/>
    </row>
    <row r="6884" spans="41:44" x14ac:dyDescent="0.25">
      <c r="AO6884" s="34"/>
      <c r="AP6884" s="34"/>
      <c r="AQ6884" s="34"/>
      <c r="AR6884" s="34"/>
    </row>
    <row r="6885" spans="41:44" x14ac:dyDescent="0.25">
      <c r="AO6885" s="34"/>
      <c r="AP6885" s="34"/>
      <c r="AQ6885" s="34"/>
      <c r="AR6885" s="34"/>
    </row>
    <row r="6886" spans="41:44" x14ac:dyDescent="0.25">
      <c r="AO6886" s="34"/>
      <c r="AP6886" s="34"/>
      <c r="AQ6886" s="34"/>
      <c r="AR6886" s="34"/>
    </row>
    <row r="6887" spans="41:44" x14ac:dyDescent="0.25">
      <c r="AO6887" s="34"/>
      <c r="AP6887" s="34"/>
      <c r="AQ6887" s="34"/>
      <c r="AR6887" s="34"/>
    </row>
    <row r="6888" spans="41:44" x14ac:dyDescent="0.25">
      <c r="AO6888" s="34"/>
      <c r="AP6888" s="34"/>
      <c r="AQ6888" s="34"/>
      <c r="AR6888" s="34"/>
    </row>
    <row r="6889" spans="41:44" x14ac:dyDescent="0.25">
      <c r="AO6889" s="34"/>
      <c r="AP6889" s="34"/>
      <c r="AQ6889" s="34"/>
      <c r="AR6889" s="34"/>
    </row>
    <row r="6890" spans="41:44" x14ac:dyDescent="0.25">
      <c r="AO6890" s="34"/>
      <c r="AP6890" s="34"/>
      <c r="AQ6890" s="34"/>
      <c r="AR6890" s="34"/>
    </row>
    <row r="6891" spans="41:44" x14ac:dyDescent="0.25">
      <c r="AO6891" s="34"/>
      <c r="AP6891" s="34"/>
      <c r="AQ6891" s="34"/>
      <c r="AR6891" s="34"/>
    </row>
    <row r="6892" spans="41:44" x14ac:dyDescent="0.25">
      <c r="AO6892" s="34"/>
      <c r="AP6892" s="34"/>
      <c r="AQ6892" s="34"/>
      <c r="AR6892" s="34"/>
    </row>
    <row r="6893" spans="41:44" x14ac:dyDescent="0.25">
      <c r="AO6893" s="34"/>
      <c r="AP6893" s="34"/>
      <c r="AQ6893" s="34"/>
      <c r="AR6893" s="34"/>
    </row>
    <row r="6894" spans="41:44" x14ac:dyDescent="0.25">
      <c r="AO6894" s="34"/>
      <c r="AP6894" s="34"/>
      <c r="AQ6894" s="34"/>
      <c r="AR6894" s="34"/>
    </row>
    <row r="6895" spans="41:44" x14ac:dyDescent="0.25">
      <c r="AO6895" s="34"/>
      <c r="AP6895" s="34"/>
      <c r="AQ6895" s="34"/>
      <c r="AR6895" s="34"/>
    </row>
    <row r="6896" spans="41:44" x14ac:dyDescent="0.25">
      <c r="AO6896" s="34"/>
      <c r="AP6896" s="34"/>
      <c r="AQ6896" s="34"/>
      <c r="AR6896" s="34"/>
    </row>
    <row r="6897" spans="41:44" x14ac:dyDescent="0.25">
      <c r="AO6897" s="34"/>
      <c r="AP6897" s="34"/>
      <c r="AQ6897" s="34"/>
      <c r="AR6897" s="34"/>
    </row>
    <row r="6898" spans="41:44" x14ac:dyDescent="0.25">
      <c r="AO6898" s="34"/>
      <c r="AP6898" s="34"/>
      <c r="AQ6898" s="34"/>
      <c r="AR6898" s="34"/>
    </row>
    <row r="6899" spans="41:44" x14ac:dyDescent="0.25">
      <c r="AO6899" s="34"/>
      <c r="AP6899" s="34"/>
      <c r="AQ6899" s="34"/>
      <c r="AR6899" s="34"/>
    </row>
    <row r="6900" spans="41:44" x14ac:dyDescent="0.25">
      <c r="AO6900" s="34"/>
      <c r="AP6900" s="34"/>
      <c r="AQ6900" s="34"/>
      <c r="AR6900" s="34"/>
    </row>
    <row r="6901" spans="41:44" x14ac:dyDescent="0.25">
      <c r="AO6901" s="34"/>
      <c r="AP6901" s="34"/>
      <c r="AQ6901" s="34"/>
      <c r="AR6901" s="34"/>
    </row>
    <row r="6902" spans="41:44" x14ac:dyDescent="0.25">
      <c r="AO6902" s="34"/>
      <c r="AP6902" s="34"/>
      <c r="AQ6902" s="34"/>
      <c r="AR6902" s="34"/>
    </row>
    <row r="6903" spans="41:44" x14ac:dyDescent="0.25">
      <c r="AO6903" s="34"/>
      <c r="AP6903" s="34"/>
      <c r="AQ6903" s="34"/>
      <c r="AR6903" s="34"/>
    </row>
    <row r="6904" spans="41:44" x14ac:dyDescent="0.25">
      <c r="AO6904" s="34"/>
      <c r="AP6904" s="34"/>
      <c r="AQ6904" s="34"/>
      <c r="AR6904" s="34"/>
    </row>
    <row r="6905" spans="41:44" x14ac:dyDescent="0.25">
      <c r="AO6905" s="34"/>
      <c r="AP6905" s="34"/>
      <c r="AQ6905" s="34"/>
      <c r="AR6905" s="34"/>
    </row>
    <row r="6906" spans="41:44" x14ac:dyDescent="0.25">
      <c r="AO6906" s="34"/>
      <c r="AP6906" s="34"/>
      <c r="AQ6906" s="34"/>
      <c r="AR6906" s="34"/>
    </row>
    <row r="6907" spans="41:44" x14ac:dyDescent="0.25">
      <c r="AO6907" s="34"/>
      <c r="AP6907" s="34"/>
      <c r="AQ6907" s="34"/>
      <c r="AR6907" s="34"/>
    </row>
    <row r="6908" spans="41:44" x14ac:dyDescent="0.25">
      <c r="AO6908" s="34"/>
      <c r="AP6908" s="34"/>
      <c r="AQ6908" s="34"/>
      <c r="AR6908" s="34"/>
    </row>
    <row r="6909" spans="41:44" x14ac:dyDescent="0.25">
      <c r="AO6909" s="34"/>
      <c r="AP6909" s="34"/>
      <c r="AQ6909" s="34"/>
      <c r="AR6909" s="34"/>
    </row>
    <row r="6910" spans="41:44" x14ac:dyDescent="0.25">
      <c r="AO6910" s="34"/>
      <c r="AP6910" s="34"/>
      <c r="AQ6910" s="34"/>
      <c r="AR6910" s="34"/>
    </row>
    <row r="6911" spans="41:44" x14ac:dyDescent="0.25">
      <c r="AO6911" s="34"/>
      <c r="AP6911" s="34"/>
      <c r="AQ6911" s="34"/>
      <c r="AR6911" s="34"/>
    </row>
    <row r="6912" spans="41:44" x14ac:dyDescent="0.25">
      <c r="AO6912" s="34"/>
      <c r="AP6912" s="34"/>
      <c r="AQ6912" s="34"/>
      <c r="AR6912" s="34"/>
    </row>
    <row r="6913" spans="41:44" x14ac:dyDescent="0.25">
      <c r="AO6913" s="34"/>
      <c r="AP6913" s="34"/>
      <c r="AQ6913" s="34"/>
      <c r="AR6913" s="34"/>
    </row>
    <row r="6914" spans="41:44" x14ac:dyDescent="0.25">
      <c r="AO6914" s="34"/>
      <c r="AP6914" s="34"/>
      <c r="AQ6914" s="34"/>
      <c r="AR6914" s="34"/>
    </row>
    <row r="6915" spans="41:44" x14ac:dyDescent="0.25">
      <c r="AO6915" s="34"/>
      <c r="AP6915" s="34"/>
      <c r="AQ6915" s="34"/>
      <c r="AR6915" s="34"/>
    </row>
    <row r="6916" spans="41:44" x14ac:dyDescent="0.25">
      <c r="AO6916" s="34"/>
      <c r="AP6916" s="34"/>
      <c r="AQ6916" s="34"/>
      <c r="AR6916" s="34"/>
    </row>
    <row r="6917" spans="41:44" x14ac:dyDescent="0.25">
      <c r="AO6917" s="34"/>
      <c r="AP6917" s="34"/>
      <c r="AQ6917" s="34"/>
      <c r="AR6917" s="34"/>
    </row>
    <row r="6918" spans="41:44" x14ac:dyDescent="0.25">
      <c r="AO6918" s="34"/>
      <c r="AP6918" s="34"/>
      <c r="AQ6918" s="34"/>
      <c r="AR6918" s="34"/>
    </row>
    <row r="6919" spans="41:44" x14ac:dyDescent="0.25">
      <c r="AO6919" s="34"/>
      <c r="AP6919" s="34"/>
      <c r="AQ6919" s="34"/>
      <c r="AR6919" s="34"/>
    </row>
    <row r="6920" spans="41:44" x14ac:dyDescent="0.25">
      <c r="AO6920" s="34"/>
      <c r="AP6920" s="34"/>
      <c r="AQ6920" s="34"/>
      <c r="AR6920" s="34"/>
    </row>
    <row r="6921" spans="41:44" x14ac:dyDescent="0.25">
      <c r="AO6921" s="34"/>
      <c r="AP6921" s="34"/>
      <c r="AQ6921" s="34"/>
      <c r="AR6921" s="34"/>
    </row>
    <row r="6922" spans="41:44" x14ac:dyDescent="0.25">
      <c r="AO6922" s="34"/>
      <c r="AP6922" s="34"/>
      <c r="AQ6922" s="34"/>
      <c r="AR6922" s="34"/>
    </row>
    <row r="6923" spans="41:44" x14ac:dyDescent="0.25">
      <c r="AO6923" s="34"/>
      <c r="AP6923" s="34"/>
      <c r="AQ6923" s="34"/>
      <c r="AR6923" s="34"/>
    </row>
    <row r="6924" spans="41:44" x14ac:dyDescent="0.25">
      <c r="AO6924" s="34"/>
      <c r="AP6924" s="34"/>
      <c r="AQ6924" s="34"/>
      <c r="AR6924" s="34"/>
    </row>
    <row r="6925" spans="41:44" x14ac:dyDescent="0.25">
      <c r="AO6925" s="34"/>
      <c r="AP6925" s="34"/>
      <c r="AQ6925" s="34"/>
      <c r="AR6925" s="34"/>
    </row>
    <row r="6926" spans="41:44" x14ac:dyDescent="0.25">
      <c r="AO6926" s="34"/>
      <c r="AP6926" s="34"/>
      <c r="AQ6926" s="34"/>
      <c r="AR6926" s="34"/>
    </row>
    <row r="6927" spans="41:44" x14ac:dyDescent="0.25">
      <c r="AO6927" s="34"/>
      <c r="AP6927" s="34"/>
      <c r="AQ6927" s="34"/>
      <c r="AR6927" s="34"/>
    </row>
    <row r="6928" spans="41:44" x14ac:dyDescent="0.25">
      <c r="AO6928" s="34"/>
      <c r="AP6928" s="34"/>
      <c r="AQ6928" s="34"/>
      <c r="AR6928" s="34"/>
    </row>
    <row r="6929" spans="41:44" x14ac:dyDescent="0.25">
      <c r="AO6929" s="34"/>
      <c r="AP6929" s="34"/>
      <c r="AQ6929" s="34"/>
      <c r="AR6929" s="34"/>
    </row>
    <row r="6930" spans="41:44" x14ac:dyDescent="0.25">
      <c r="AO6930" s="34"/>
      <c r="AP6930" s="34"/>
      <c r="AQ6930" s="34"/>
      <c r="AR6930" s="34"/>
    </row>
    <row r="6931" spans="41:44" x14ac:dyDescent="0.25">
      <c r="AO6931" s="34"/>
      <c r="AP6931" s="34"/>
      <c r="AQ6931" s="34"/>
      <c r="AR6931" s="34"/>
    </row>
    <row r="6932" spans="41:44" x14ac:dyDescent="0.25">
      <c r="AO6932" s="34"/>
      <c r="AP6932" s="34"/>
      <c r="AQ6932" s="34"/>
      <c r="AR6932" s="34"/>
    </row>
    <row r="6933" spans="41:44" x14ac:dyDescent="0.25">
      <c r="AO6933" s="34"/>
      <c r="AP6933" s="34"/>
      <c r="AQ6933" s="34"/>
      <c r="AR6933" s="34"/>
    </row>
    <row r="6934" spans="41:44" x14ac:dyDescent="0.25">
      <c r="AO6934" s="34"/>
      <c r="AP6934" s="34"/>
      <c r="AQ6934" s="34"/>
      <c r="AR6934" s="34"/>
    </row>
    <row r="6935" spans="41:44" x14ac:dyDescent="0.25">
      <c r="AO6935" s="34"/>
      <c r="AP6935" s="34"/>
      <c r="AQ6935" s="34"/>
      <c r="AR6935" s="34"/>
    </row>
    <row r="6936" spans="41:44" x14ac:dyDescent="0.25">
      <c r="AO6936" s="34"/>
      <c r="AP6936" s="34"/>
      <c r="AQ6936" s="34"/>
      <c r="AR6936" s="34"/>
    </row>
    <row r="6937" spans="41:44" x14ac:dyDescent="0.25">
      <c r="AO6937" s="34"/>
      <c r="AP6937" s="34"/>
      <c r="AQ6937" s="34"/>
      <c r="AR6937" s="34"/>
    </row>
    <row r="6938" spans="41:44" x14ac:dyDescent="0.25">
      <c r="AO6938" s="34"/>
      <c r="AP6938" s="34"/>
      <c r="AQ6938" s="34"/>
      <c r="AR6938" s="34"/>
    </row>
    <row r="6939" spans="41:44" x14ac:dyDescent="0.25">
      <c r="AO6939" s="34"/>
      <c r="AP6939" s="34"/>
      <c r="AQ6939" s="34"/>
      <c r="AR6939" s="34"/>
    </row>
    <row r="6940" spans="41:44" x14ac:dyDescent="0.25">
      <c r="AO6940" s="34"/>
      <c r="AP6940" s="34"/>
      <c r="AQ6940" s="34"/>
      <c r="AR6940" s="34"/>
    </row>
    <row r="6941" spans="41:44" x14ac:dyDescent="0.25">
      <c r="AO6941" s="34"/>
      <c r="AP6941" s="34"/>
      <c r="AQ6941" s="34"/>
      <c r="AR6941" s="34"/>
    </row>
    <row r="6942" spans="41:44" x14ac:dyDescent="0.25">
      <c r="AO6942" s="34"/>
      <c r="AP6942" s="34"/>
      <c r="AQ6942" s="34"/>
      <c r="AR6942" s="34"/>
    </row>
    <row r="6943" spans="41:44" x14ac:dyDescent="0.25">
      <c r="AO6943" s="34"/>
      <c r="AP6943" s="34"/>
      <c r="AQ6943" s="34"/>
      <c r="AR6943" s="34"/>
    </row>
    <row r="6944" spans="41:44" x14ac:dyDescent="0.25">
      <c r="AO6944" s="34"/>
      <c r="AP6944" s="34"/>
      <c r="AQ6944" s="34"/>
      <c r="AR6944" s="34"/>
    </row>
    <row r="6945" spans="41:44" x14ac:dyDescent="0.25">
      <c r="AO6945" s="34"/>
      <c r="AP6945" s="34"/>
      <c r="AQ6945" s="34"/>
      <c r="AR6945" s="34"/>
    </row>
    <row r="6946" spans="41:44" x14ac:dyDescent="0.25">
      <c r="AO6946" s="34"/>
      <c r="AP6946" s="34"/>
      <c r="AQ6946" s="34"/>
      <c r="AR6946" s="34"/>
    </row>
    <row r="6947" spans="41:44" x14ac:dyDescent="0.25">
      <c r="AO6947" s="34"/>
      <c r="AP6947" s="34"/>
      <c r="AQ6947" s="34"/>
      <c r="AR6947" s="34"/>
    </row>
    <row r="6948" spans="41:44" x14ac:dyDescent="0.25">
      <c r="AO6948" s="34"/>
      <c r="AP6948" s="34"/>
      <c r="AQ6948" s="34"/>
      <c r="AR6948" s="34"/>
    </row>
    <row r="6949" spans="41:44" x14ac:dyDescent="0.25">
      <c r="AO6949" s="34"/>
      <c r="AP6949" s="34"/>
      <c r="AQ6949" s="34"/>
      <c r="AR6949" s="34"/>
    </row>
    <row r="6950" spans="41:44" x14ac:dyDescent="0.25">
      <c r="AO6950" s="34"/>
      <c r="AP6950" s="34"/>
      <c r="AQ6950" s="34"/>
      <c r="AR6950" s="34"/>
    </row>
    <row r="6951" spans="41:44" x14ac:dyDescent="0.25">
      <c r="AO6951" s="34"/>
      <c r="AP6951" s="34"/>
      <c r="AQ6951" s="34"/>
      <c r="AR6951" s="34"/>
    </row>
    <row r="6952" spans="41:44" x14ac:dyDescent="0.25">
      <c r="AO6952" s="34"/>
      <c r="AP6952" s="34"/>
      <c r="AQ6952" s="34"/>
      <c r="AR6952" s="34"/>
    </row>
    <row r="6953" spans="41:44" x14ac:dyDescent="0.25">
      <c r="AO6953" s="34"/>
      <c r="AP6953" s="34"/>
      <c r="AQ6953" s="34"/>
      <c r="AR6953" s="34"/>
    </row>
    <row r="6954" spans="41:44" x14ac:dyDescent="0.25">
      <c r="AO6954" s="34"/>
      <c r="AP6954" s="34"/>
      <c r="AQ6954" s="34"/>
      <c r="AR6954" s="34"/>
    </row>
    <row r="6955" spans="41:44" x14ac:dyDescent="0.25">
      <c r="AO6955" s="34"/>
      <c r="AP6955" s="34"/>
      <c r="AQ6955" s="34"/>
      <c r="AR6955" s="34"/>
    </row>
    <row r="6956" spans="41:44" x14ac:dyDescent="0.25">
      <c r="AO6956" s="34"/>
      <c r="AP6956" s="34"/>
      <c r="AQ6956" s="34"/>
      <c r="AR6956" s="34"/>
    </row>
    <row r="6957" spans="41:44" x14ac:dyDescent="0.25">
      <c r="AO6957" s="34"/>
      <c r="AP6957" s="34"/>
      <c r="AQ6957" s="34"/>
      <c r="AR6957" s="34"/>
    </row>
    <row r="6958" spans="41:44" x14ac:dyDescent="0.25">
      <c r="AO6958" s="34"/>
      <c r="AP6958" s="34"/>
      <c r="AQ6958" s="34"/>
      <c r="AR6958" s="34"/>
    </row>
    <row r="6959" spans="41:44" x14ac:dyDescent="0.25">
      <c r="AO6959" s="34"/>
      <c r="AP6959" s="34"/>
      <c r="AQ6959" s="34"/>
      <c r="AR6959" s="34"/>
    </row>
    <row r="6960" spans="41:44" x14ac:dyDescent="0.25">
      <c r="AO6960" s="34"/>
      <c r="AP6960" s="34"/>
      <c r="AQ6960" s="34"/>
      <c r="AR6960" s="34"/>
    </row>
    <row r="6961" spans="41:44" x14ac:dyDescent="0.25">
      <c r="AO6961" s="34"/>
      <c r="AP6961" s="34"/>
      <c r="AQ6961" s="34"/>
      <c r="AR6961" s="34"/>
    </row>
    <row r="6962" spans="41:44" x14ac:dyDescent="0.25">
      <c r="AO6962" s="34"/>
      <c r="AP6962" s="34"/>
      <c r="AQ6962" s="34"/>
      <c r="AR6962" s="34"/>
    </row>
    <row r="6963" spans="41:44" x14ac:dyDescent="0.25">
      <c r="AO6963" s="34"/>
      <c r="AP6963" s="34"/>
      <c r="AQ6963" s="34"/>
      <c r="AR6963" s="34"/>
    </row>
    <row r="6964" spans="41:44" x14ac:dyDescent="0.25">
      <c r="AO6964" s="34"/>
      <c r="AP6964" s="34"/>
      <c r="AQ6964" s="34"/>
      <c r="AR6964" s="34"/>
    </row>
    <row r="6965" spans="41:44" x14ac:dyDescent="0.25">
      <c r="AO6965" s="34"/>
      <c r="AP6965" s="34"/>
      <c r="AQ6965" s="34"/>
      <c r="AR6965" s="34"/>
    </row>
    <row r="6966" spans="41:44" x14ac:dyDescent="0.25">
      <c r="AO6966" s="34"/>
      <c r="AP6966" s="34"/>
      <c r="AQ6966" s="34"/>
      <c r="AR6966" s="34"/>
    </row>
    <row r="6967" spans="41:44" x14ac:dyDescent="0.25">
      <c r="AO6967" s="34"/>
      <c r="AP6967" s="34"/>
      <c r="AQ6967" s="34"/>
      <c r="AR6967" s="34"/>
    </row>
    <row r="6968" spans="41:44" x14ac:dyDescent="0.25">
      <c r="AO6968" s="34"/>
      <c r="AP6968" s="34"/>
      <c r="AQ6968" s="34"/>
      <c r="AR6968" s="34"/>
    </row>
    <row r="6969" spans="41:44" x14ac:dyDescent="0.25">
      <c r="AO6969" s="34"/>
      <c r="AP6969" s="34"/>
      <c r="AQ6969" s="34"/>
      <c r="AR6969" s="34"/>
    </row>
    <row r="6970" spans="41:44" x14ac:dyDescent="0.25">
      <c r="AO6970" s="34"/>
      <c r="AP6970" s="34"/>
      <c r="AQ6970" s="34"/>
      <c r="AR6970" s="34"/>
    </row>
    <row r="6971" spans="41:44" x14ac:dyDescent="0.25">
      <c r="AO6971" s="34"/>
      <c r="AP6971" s="34"/>
      <c r="AQ6971" s="34"/>
      <c r="AR6971" s="34"/>
    </row>
    <row r="6972" spans="41:44" x14ac:dyDescent="0.25">
      <c r="AO6972" s="34"/>
      <c r="AP6972" s="34"/>
      <c r="AQ6972" s="34"/>
      <c r="AR6972" s="34"/>
    </row>
    <row r="6973" spans="41:44" x14ac:dyDescent="0.25">
      <c r="AO6973" s="34"/>
      <c r="AP6973" s="34"/>
      <c r="AQ6973" s="34"/>
      <c r="AR6973" s="34"/>
    </row>
    <row r="6974" spans="41:44" x14ac:dyDescent="0.25">
      <c r="AO6974" s="34"/>
      <c r="AP6974" s="34"/>
      <c r="AQ6974" s="34"/>
      <c r="AR6974" s="34"/>
    </row>
    <row r="6975" spans="41:44" x14ac:dyDescent="0.25">
      <c r="AO6975" s="34"/>
      <c r="AP6975" s="34"/>
      <c r="AQ6975" s="34"/>
      <c r="AR6975" s="34"/>
    </row>
    <row r="6976" spans="41:44" x14ac:dyDescent="0.25">
      <c r="AO6976" s="34"/>
      <c r="AP6976" s="34"/>
      <c r="AQ6976" s="34"/>
      <c r="AR6976" s="34"/>
    </row>
    <row r="6977" spans="41:44" x14ac:dyDescent="0.25">
      <c r="AO6977" s="34"/>
      <c r="AP6977" s="34"/>
      <c r="AQ6977" s="34"/>
      <c r="AR6977" s="34"/>
    </row>
    <row r="6978" spans="41:44" x14ac:dyDescent="0.25">
      <c r="AO6978" s="34"/>
      <c r="AP6978" s="34"/>
      <c r="AQ6978" s="34"/>
      <c r="AR6978" s="34"/>
    </row>
    <row r="6979" spans="41:44" x14ac:dyDescent="0.25">
      <c r="AO6979" s="34"/>
      <c r="AP6979" s="34"/>
      <c r="AQ6979" s="34"/>
      <c r="AR6979" s="34"/>
    </row>
    <row r="6980" spans="41:44" x14ac:dyDescent="0.25">
      <c r="AO6980" s="34"/>
      <c r="AP6980" s="34"/>
      <c r="AQ6980" s="34"/>
      <c r="AR6980" s="34"/>
    </row>
    <row r="6981" spans="41:44" x14ac:dyDescent="0.25">
      <c r="AO6981" s="34"/>
      <c r="AP6981" s="34"/>
      <c r="AQ6981" s="34"/>
      <c r="AR6981" s="34"/>
    </row>
    <row r="6982" spans="41:44" x14ac:dyDescent="0.25">
      <c r="AO6982" s="34"/>
      <c r="AP6982" s="34"/>
      <c r="AQ6982" s="34"/>
      <c r="AR6982" s="34"/>
    </row>
    <row r="6983" spans="41:44" x14ac:dyDescent="0.25">
      <c r="AO6983" s="34"/>
      <c r="AP6983" s="34"/>
      <c r="AQ6983" s="34"/>
      <c r="AR6983" s="34"/>
    </row>
    <row r="6984" spans="41:44" x14ac:dyDescent="0.25">
      <c r="AO6984" s="34"/>
      <c r="AP6984" s="34"/>
      <c r="AQ6984" s="34"/>
      <c r="AR6984" s="34"/>
    </row>
    <row r="6985" spans="41:44" x14ac:dyDescent="0.25">
      <c r="AO6985" s="34"/>
      <c r="AP6985" s="34"/>
      <c r="AQ6985" s="34"/>
      <c r="AR6985" s="34"/>
    </row>
    <row r="6986" spans="41:44" x14ac:dyDescent="0.25">
      <c r="AO6986" s="34"/>
      <c r="AP6986" s="34"/>
      <c r="AQ6986" s="34"/>
      <c r="AR6986" s="34"/>
    </row>
    <row r="6987" spans="41:44" x14ac:dyDescent="0.25">
      <c r="AO6987" s="34"/>
      <c r="AP6987" s="34"/>
      <c r="AQ6987" s="34"/>
      <c r="AR6987" s="34"/>
    </row>
    <row r="6988" spans="41:44" x14ac:dyDescent="0.25">
      <c r="AO6988" s="34"/>
      <c r="AP6988" s="34"/>
      <c r="AQ6988" s="34"/>
      <c r="AR6988" s="34"/>
    </row>
    <row r="6989" spans="41:44" x14ac:dyDescent="0.25">
      <c r="AO6989" s="34"/>
      <c r="AP6989" s="34"/>
      <c r="AQ6989" s="34"/>
      <c r="AR6989" s="34"/>
    </row>
    <row r="6990" spans="41:44" x14ac:dyDescent="0.25">
      <c r="AO6990" s="34"/>
      <c r="AP6990" s="34"/>
      <c r="AQ6990" s="34"/>
      <c r="AR6990" s="34"/>
    </row>
    <row r="6991" spans="41:44" x14ac:dyDescent="0.25">
      <c r="AO6991" s="34"/>
      <c r="AP6991" s="34"/>
      <c r="AQ6991" s="34"/>
      <c r="AR6991" s="34"/>
    </row>
    <row r="6992" spans="41:44" x14ac:dyDescent="0.25">
      <c r="AO6992" s="34"/>
      <c r="AP6992" s="34"/>
      <c r="AQ6992" s="34"/>
      <c r="AR6992" s="34"/>
    </row>
    <row r="6993" spans="41:44" x14ac:dyDescent="0.25">
      <c r="AO6993" s="34"/>
      <c r="AP6993" s="34"/>
      <c r="AQ6993" s="34"/>
      <c r="AR6993" s="34"/>
    </row>
    <row r="6994" spans="41:44" x14ac:dyDescent="0.25">
      <c r="AO6994" s="34"/>
      <c r="AP6994" s="34"/>
      <c r="AQ6994" s="34"/>
      <c r="AR6994" s="34"/>
    </row>
    <row r="6995" spans="41:44" x14ac:dyDescent="0.25">
      <c r="AO6995" s="34"/>
      <c r="AP6995" s="34"/>
      <c r="AQ6995" s="34"/>
      <c r="AR6995" s="34"/>
    </row>
    <row r="6996" spans="41:44" x14ac:dyDescent="0.25">
      <c r="AO6996" s="34"/>
      <c r="AP6996" s="34"/>
      <c r="AQ6996" s="34"/>
      <c r="AR6996" s="34"/>
    </row>
    <row r="6997" spans="41:44" x14ac:dyDescent="0.25">
      <c r="AO6997" s="34"/>
      <c r="AP6997" s="34"/>
      <c r="AQ6997" s="34"/>
      <c r="AR6997" s="34"/>
    </row>
    <row r="6998" spans="41:44" x14ac:dyDescent="0.25">
      <c r="AO6998" s="34"/>
      <c r="AP6998" s="34"/>
      <c r="AQ6998" s="34"/>
      <c r="AR6998" s="34"/>
    </row>
    <row r="6999" spans="41:44" x14ac:dyDescent="0.25">
      <c r="AO6999" s="34"/>
      <c r="AP6999" s="34"/>
      <c r="AQ6999" s="34"/>
      <c r="AR6999" s="34"/>
    </row>
    <row r="7000" spans="41:44" x14ac:dyDescent="0.25">
      <c r="AO7000" s="34"/>
      <c r="AP7000" s="34"/>
      <c r="AQ7000" s="34"/>
      <c r="AR7000" s="34"/>
    </row>
    <row r="7001" spans="41:44" x14ac:dyDescent="0.25">
      <c r="AO7001" s="34"/>
      <c r="AP7001" s="34"/>
      <c r="AQ7001" s="34"/>
      <c r="AR7001" s="34"/>
    </row>
    <row r="7002" spans="41:44" x14ac:dyDescent="0.25">
      <c r="AO7002" s="34"/>
      <c r="AP7002" s="34"/>
      <c r="AQ7002" s="34"/>
      <c r="AR7002" s="34"/>
    </row>
    <row r="7003" spans="41:44" x14ac:dyDescent="0.25">
      <c r="AO7003" s="34"/>
      <c r="AP7003" s="34"/>
      <c r="AQ7003" s="34"/>
      <c r="AR7003" s="34"/>
    </row>
    <row r="7004" spans="41:44" x14ac:dyDescent="0.25">
      <c r="AO7004" s="34"/>
      <c r="AP7004" s="34"/>
      <c r="AQ7004" s="34"/>
      <c r="AR7004" s="34"/>
    </row>
    <row r="7005" spans="41:44" x14ac:dyDescent="0.25">
      <c r="AO7005" s="34"/>
      <c r="AP7005" s="34"/>
      <c r="AQ7005" s="34"/>
      <c r="AR7005" s="34"/>
    </row>
    <row r="7006" spans="41:44" x14ac:dyDescent="0.25">
      <c r="AO7006" s="34"/>
      <c r="AP7006" s="34"/>
      <c r="AQ7006" s="34"/>
      <c r="AR7006" s="34"/>
    </row>
    <row r="7007" spans="41:44" x14ac:dyDescent="0.25">
      <c r="AO7007" s="34"/>
      <c r="AP7007" s="34"/>
      <c r="AQ7007" s="34"/>
      <c r="AR7007" s="34"/>
    </row>
    <row r="7008" spans="41:44" x14ac:dyDescent="0.25">
      <c r="AO7008" s="34"/>
      <c r="AP7008" s="34"/>
      <c r="AQ7008" s="34"/>
      <c r="AR7008" s="34"/>
    </row>
    <row r="7009" spans="41:44" x14ac:dyDescent="0.25">
      <c r="AO7009" s="34"/>
      <c r="AP7009" s="34"/>
      <c r="AQ7009" s="34"/>
      <c r="AR7009" s="34"/>
    </row>
    <row r="7010" spans="41:44" x14ac:dyDescent="0.25">
      <c r="AO7010" s="34"/>
      <c r="AP7010" s="34"/>
      <c r="AQ7010" s="34"/>
      <c r="AR7010" s="34"/>
    </row>
    <row r="7011" spans="41:44" x14ac:dyDescent="0.25">
      <c r="AO7011" s="34"/>
      <c r="AP7011" s="34"/>
      <c r="AQ7011" s="34"/>
      <c r="AR7011" s="34"/>
    </row>
    <row r="7012" spans="41:44" x14ac:dyDescent="0.25">
      <c r="AO7012" s="34"/>
      <c r="AP7012" s="34"/>
      <c r="AQ7012" s="34"/>
      <c r="AR7012" s="34"/>
    </row>
    <row r="7013" spans="41:44" x14ac:dyDescent="0.25">
      <c r="AO7013" s="34"/>
      <c r="AP7013" s="34"/>
      <c r="AQ7013" s="34"/>
      <c r="AR7013" s="34"/>
    </row>
    <row r="7014" spans="41:44" x14ac:dyDescent="0.25">
      <c r="AO7014" s="34"/>
      <c r="AP7014" s="34"/>
      <c r="AQ7014" s="34"/>
      <c r="AR7014" s="34"/>
    </row>
    <row r="7015" spans="41:44" x14ac:dyDescent="0.25">
      <c r="AO7015" s="34"/>
      <c r="AP7015" s="34"/>
      <c r="AQ7015" s="34"/>
      <c r="AR7015" s="34"/>
    </row>
    <row r="7016" spans="41:44" x14ac:dyDescent="0.25">
      <c r="AO7016" s="34"/>
      <c r="AP7016" s="34"/>
      <c r="AQ7016" s="34"/>
      <c r="AR7016" s="34"/>
    </row>
    <row r="7017" spans="41:44" x14ac:dyDescent="0.25">
      <c r="AO7017" s="34"/>
      <c r="AP7017" s="34"/>
      <c r="AQ7017" s="34"/>
      <c r="AR7017" s="34"/>
    </row>
    <row r="7018" spans="41:44" x14ac:dyDescent="0.25">
      <c r="AO7018" s="34"/>
      <c r="AP7018" s="34"/>
      <c r="AQ7018" s="34"/>
      <c r="AR7018" s="34"/>
    </row>
    <row r="7019" spans="41:44" x14ac:dyDescent="0.25">
      <c r="AO7019" s="34"/>
      <c r="AP7019" s="34"/>
      <c r="AQ7019" s="34"/>
      <c r="AR7019" s="34"/>
    </row>
    <row r="7020" spans="41:44" x14ac:dyDescent="0.25">
      <c r="AO7020" s="34"/>
      <c r="AP7020" s="34"/>
      <c r="AQ7020" s="34"/>
      <c r="AR7020" s="34"/>
    </row>
    <row r="7021" spans="41:44" x14ac:dyDescent="0.25">
      <c r="AO7021" s="34"/>
      <c r="AP7021" s="34"/>
      <c r="AQ7021" s="34"/>
      <c r="AR7021" s="34"/>
    </row>
    <row r="7022" spans="41:44" x14ac:dyDescent="0.25">
      <c r="AO7022" s="34"/>
      <c r="AP7022" s="34"/>
      <c r="AQ7022" s="34"/>
      <c r="AR7022" s="34"/>
    </row>
    <row r="7023" spans="41:44" x14ac:dyDescent="0.25">
      <c r="AO7023" s="34"/>
      <c r="AP7023" s="34"/>
      <c r="AQ7023" s="34"/>
      <c r="AR7023" s="34"/>
    </row>
    <row r="7024" spans="41:44" x14ac:dyDescent="0.25">
      <c r="AO7024" s="34"/>
      <c r="AP7024" s="34"/>
      <c r="AQ7024" s="34"/>
      <c r="AR7024" s="34"/>
    </row>
    <row r="7025" spans="41:44" x14ac:dyDescent="0.25">
      <c r="AO7025" s="34"/>
      <c r="AP7025" s="34"/>
      <c r="AQ7025" s="34"/>
      <c r="AR7025" s="34"/>
    </row>
    <row r="7026" spans="41:44" x14ac:dyDescent="0.25">
      <c r="AO7026" s="34"/>
      <c r="AP7026" s="34"/>
      <c r="AQ7026" s="34"/>
      <c r="AR7026" s="34"/>
    </row>
    <row r="7027" spans="41:44" x14ac:dyDescent="0.25">
      <c r="AO7027" s="34"/>
      <c r="AP7027" s="34"/>
      <c r="AQ7027" s="34"/>
      <c r="AR7027" s="34"/>
    </row>
    <row r="7028" spans="41:44" x14ac:dyDescent="0.25">
      <c r="AO7028" s="34"/>
      <c r="AP7028" s="34"/>
      <c r="AQ7028" s="34"/>
      <c r="AR7028" s="34"/>
    </row>
    <row r="7029" spans="41:44" x14ac:dyDescent="0.25">
      <c r="AO7029" s="34"/>
      <c r="AP7029" s="34"/>
      <c r="AQ7029" s="34"/>
      <c r="AR7029" s="34"/>
    </row>
    <row r="7030" spans="41:44" x14ac:dyDescent="0.25">
      <c r="AO7030" s="34"/>
      <c r="AP7030" s="34"/>
      <c r="AQ7030" s="34"/>
      <c r="AR7030" s="34"/>
    </row>
    <row r="7031" spans="41:44" x14ac:dyDescent="0.25">
      <c r="AO7031" s="34"/>
      <c r="AP7031" s="34"/>
      <c r="AQ7031" s="34"/>
      <c r="AR7031" s="34"/>
    </row>
    <row r="7032" spans="41:44" x14ac:dyDescent="0.25">
      <c r="AO7032" s="34"/>
      <c r="AP7032" s="34"/>
      <c r="AQ7032" s="34"/>
      <c r="AR7032" s="34"/>
    </row>
    <row r="7033" spans="41:44" x14ac:dyDescent="0.25">
      <c r="AO7033" s="34"/>
      <c r="AP7033" s="34"/>
      <c r="AQ7033" s="34"/>
      <c r="AR7033" s="34"/>
    </row>
    <row r="7034" spans="41:44" x14ac:dyDescent="0.25">
      <c r="AO7034" s="34"/>
      <c r="AP7034" s="34"/>
      <c r="AQ7034" s="34"/>
      <c r="AR7034" s="34"/>
    </row>
    <row r="7035" spans="41:44" x14ac:dyDescent="0.25">
      <c r="AO7035" s="34"/>
      <c r="AP7035" s="34"/>
      <c r="AQ7035" s="34"/>
      <c r="AR7035" s="34"/>
    </row>
    <row r="7036" spans="41:44" x14ac:dyDescent="0.25">
      <c r="AO7036" s="34"/>
      <c r="AP7036" s="34"/>
      <c r="AQ7036" s="34"/>
      <c r="AR7036" s="34"/>
    </row>
    <row r="7037" spans="41:44" x14ac:dyDescent="0.25">
      <c r="AO7037" s="34"/>
      <c r="AP7037" s="34"/>
      <c r="AQ7037" s="34"/>
      <c r="AR7037" s="34"/>
    </row>
    <row r="7038" spans="41:44" x14ac:dyDescent="0.25">
      <c r="AO7038" s="34"/>
      <c r="AP7038" s="34"/>
      <c r="AQ7038" s="34"/>
      <c r="AR7038" s="34"/>
    </row>
    <row r="7039" spans="41:44" x14ac:dyDescent="0.25">
      <c r="AO7039" s="34"/>
      <c r="AP7039" s="34"/>
      <c r="AQ7039" s="34"/>
      <c r="AR7039" s="34"/>
    </row>
    <row r="7040" spans="41:44" x14ac:dyDescent="0.25">
      <c r="AO7040" s="34"/>
      <c r="AP7040" s="34"/>
      <c r="AQ7040" s="34"/>
      <c r="AR7040" s="34"/>
    </row>
    <row r="7041" spans="41:44" x14ac:dyDescent="0.25">
      <c r="AO7041" s="34"/>
      <c r="AP7041" s="34"/>
      <c r="AQ7041" s="34"/>
      <c r="AR7041" s="34"/>
    </row>
    <row r="7042" spans="41:44" x14ac:dyDescent="0.25">
      <c r="AO7042" s="34"/>
      <c r="AP7042" s="34"/>
      <c r="AQ7042" s="34"/>
      <c r="AR7042" s="34"/>
    </row>
    <row r="7043" spans="41:44" x14ac:dyDescent="0.25">
      <c r="AO7043" s="34"/>
      <c r="AP7043" s="34"/>
      <c r="AQ7043" s="34"/>
      <c r="AR7043" s="34"/>
    </row>
    <row r="7044" spans="41:44" x14ac:dyDescent="0.25">
      <c r="AO7044" s="34"/>
      <c r="AP7044" s="34"/>
      <c r="AQ7044" s="34"/>
      <c r="AR7044" s="34"/>
    </row>
    <row r="7045" spans="41:44" x14ac:dyDescent="0.25">
      <c r="AO7045" s="34"/>
      <c r="AP7045" s="34"/>
      <c r="AQ7045" s="34"/>
      <c r="AR7045" s="34"/>
    </row>
    <row r="7046" spans="41:44" x14ac:dyDescent="0.25">
      <c r="AO7046" s="34"/>
      <c r="AP7046" s="34"/>
      <c r="AQ7046" s="34"/>
      <c r="AR7046" s="34"/>
    </row>
    <row r="7047" spans="41:44" x14ac:dyDescent="0.25">
      <c r="AO7047" s="34"/>
      <c r="AP7047" s="34"/>
      <c r="AQ7047" s="34"/>
      <c r="AR7047" s="34"/>
    </row>
    <row r="7048" spans="41:44" x14ac:dyDescent="0.25">
      <c r="AO7048" s="34"/>
      <c r="AP7048" s="34"/>
      <c r="AQ7048" s="34"/>
      <c r="AR7048" s="34"/>
    </row>
    <row r="7049" spans="41:44" x14ac:dyDescent="0.25">
      <c r="AO7049" s="34"/>
      <c r="AP7049" s="34"/>
      <c r="AQ7049" s="34"/>
      <c r="AR7049" s="34"/>
    </row>
    <row r="7050" spans="41:44" x14ac:dyDescent="0.25">
      <c r="AO7050" s="34"/>
      <c r="AP7050" s="34"/>
      <c r="AQ7050" s="34"/>
      <c r="AR7050" s="34"/>
    </row>
    <row r="7051" spans="41:44" x14ac:dyDescent="0.25">
      <c r="AO7051" s="34"/>
      <c r="AP7051" s="34"/>
      <c r="AQ7051" s="34"/>
      <c r="AR7051" s="34"/>
    </row>
    <row r="7052" spans="41:44" x14ac:dyDescent="0.25">
      <c r="AO7052" s="34"/>
      <c r="AP7052" s="34"/>
      <c r="AQ7052" s="34"/>
      <c r="AR7052" s="34"/>
    </row>
    <row r="7053" spans="41:44" x14ac:dyDescent="0.25">
      <c r="AO7053" s="34"/>
      <c r="AP7053" s="34"/>
      <c r="AQ7053" s="34"/>
      <c r="AR7053" s="34"/>
    </row>
    <row r="7054" spans="41:44" x14ac:dyDescent="0.25">
      <c r="AO7054" s="34"/>
      <c r="AP7054" s="34"/>
      <c r="AQ7054" s="34"/>
      <c r="AR7054" s="34"/>
    </row>
    <row r="7055" spans="41:44" x14ac:dyDescent="0.25">
      <c r="AO7055" s="34"/>
      <c r="AP7055" s="34"/>
      <c r="AQ7055" s="34"/>
      <c r="AR7055" s="34"/>
    </row>
    <row r="7056" spans="41:44" x14ac:dyDescent="0.25">
      <c r="AO7056" s="34"/>
      <c r="AP7056" s="34"/>
      <c r="AQ7056" s="34"/>
      <c r="AR7056" s="34"/>
    </row>
    <row r="7057" spans="41:44" x14ac:dyDescent="0.25">
      <c r="AO7057" s="34"/>
      <c r="AP7057" s="34"/>
      <c r="AQ7057" s="34"/>
      <c r="AR7057" s="34"/>
    </row>
    <row r="7058" spans="41:44" x14ac:dyDescent="0.25">
      <c r="AO7058" s="34"/>
      <c r="AP7058" s="34"/>
      <c r="AQ7058" s="34"/>
      <c r="AR7058" s="34"/>
    </row>
    <row r="7059" spans="41:44" x14ac:dyDescent="0.25">
      <c r="AO7059" s="34"/>
      <c r="AP7059" s="34"/>
      <c r="AQ7059" s="34"/>
      <c r="AR7059" s="34"/>
    </row>
    <row r="7060" spans="41:44" x14ac:dyDescent="0.25">
      <c r="AO7060" s="34"/>
      <c r="AP7060" s="34"/>
      <c r="AQ7060" s="34"/>
      <c r="AR7060" s="34"/>
    </row>
    <row r="7061" spans="41:44" x14ac:dyDescent="0.25">
      <c r="AO7061" s="34"/>
      <c r="AP7061" s="34"/>
      <c r="AQ7061" s="34"/>
      <c r="AR7061" s="34"/>
    </row>
    <row r="7062" spans="41:44" x14ac:dyDescent="0.25">
      <c r="AO7062" s="34"/>
      <c r="AP7062" s="34"/>
      <c r="AQ7062" s="34"/>
      <c r="AR7062" s="34"/>
    </row>
    <row r="7063" spans="41:44" x14ac:dyDescent="0.25">
      <c r="AO7063" s="34"/>
      <c r="AP7063" s="34"/>
      <c r="AQ7063" s="34"/>
      <c r="AR7063" s="34"/>
    </row>
    <row r="7064" spans="41:44" x14ac:dyDescent="0.25">
      <c r="AO7064" s="34"/>
      <c r="AP7064" s="34"/>
      <c r="AQ7064" s="34"/>
      <c r="AR7064" s="34"/>
    </row>
    <row r="7065" spans="41:44" x14ac:dyDescent="0.25">
      <c r="AO7065" s="34"/>
      <c r="AP7065" s="34"/>
      <c r="AQ7065" s="34"/>
      <c r="AR7065" s="34"/>
    </row>
    <row r="7066" spans="41:44" x14ac:dyDescent="0.25">
      <c r="AO7066" s="34"/>
      <c r="AP7066" s="34"/>
      <c r="AQ7066" s="34"/>
      <c r="AR7066" s="34"/>
    </row>
    <row r="7067" spans="41:44" x14ac:dyDescent="0.25">
      <c r="AO7067" s="34"/>
      <c r="AP7067" s="34"/>
      <c r="AQ7067" s="34"/>
      <c r="AR7067" s="34"/>
    </row>
    <row r="7068" spans="41:44" x14ac:dyDescent="0.25">
      <c r="AO7068" s="34"/>
      <c r="AP7068" s="34"/>
      <c r="AQ7068" s="34"/>
      <c r="AR7068" s="34"/>
    </row>
    <row r="7069" spans="41:44" x14ac:dyDescent="0.25">
      <c r="AO7069" s="34"/>
      <c r="AP7069" s="34"/>
      <c r="AQ7069" s="34"/>
      <c r="AR7069" s="34"/>
    </row>
    <row r="7070" spans="41:44" x14ac:dyDescent="0.25">
      <c r="AO7070" s="34"/>
      <c r="AP7070" s="34"/>
      <c r="AQ7070" s="34"/>
      <c r="AR7070" s="34"/>
    </row>
    <row r="7071" spans="41:44" x14ac:dyDescent="0.25">
      <c r="AO7071" s="34"/>
      <c r="AP7071" s="34"/>
      <c r="AQ7071" s="34"/>
      <c r="AR7071" s="34"/>
    </row>
    <row r="7072" spans="41:44" x14ac:dyDescent="0.25">
      <c r="AO7072" s="34"/>
      <c r="AP7072" s="34"/>
      <c r="AQ7072" s="34"/>
      <c r="AR7072" s="34"/>
    </row>
    <row r="7073" spans="41:44" x14ac:dyDescent="0.25">
      <c r="AO7073" s="34"/>
      <c r="AP7073" s="34"/>
      <c r="AQ7073" s="34"/>
      <c r="AR7073" s="34"/>
    </row>
    <row r="7074" spans="41:44" x14ac:dyDescent="0.25">
      <c r="AO7074" s="34"/>
      <c r="AP7074" s="34"/>
      <c r="AQ7074" s="34"/>
      <c r="AR7074" s="34"/>
    </row>
    <row r="7075" spans="41:44" x14ac:dyDescent="0.25">
      <c r="AO7075" s="34"/>
      <c r="AP7075" s="34"/>
      <c r="AQ7075" s="34"/>
      <c r="AR7075" s="34"/>
    </row>
    <row r="7076" spans="41:44" x14ac:dyDescent="0.25">
      <c r="AO7076" s="34"/>
      <c r="AP7076" s="34"/>
      <c r="AQ7076" s="34"/>
      <c r="AR7076" s="34"/>
    </row>
    <row r="7077" spans="41:44" x14ac:dyDescent="0.25">
      <c r="AO7077" s="34"/>
      <c r="AP7077" s="34"/>
      <c r="AQ7077" s="34"/>
      <c r="AR7077" s="34"/>
    </row>
    <row r="7078" spans="41:44" x14ac:dyDescent="0.25">
      <c r="AO7078" s="34"/>
      <c r="AP7078" s="34"/>
      <c r="AQ7078" s="34"/>
      <c r="AR7078" s="34"/>
    </row>
    <row r="7079" spans="41:44" x14ac:dyDescent="0.25">
      <c r="AO7079" s="34"/>
      <c r="AP7079" s="34"/>
      <c r="AQ7079" s="34"/>
      <c r="AR7079" s="34"/>
    </row>
    <row r="7080" spans="41:44" x14ac:dyDescent="0.25">
      <c r="AO7080" s="34"/>
      <c r="AP7080" s="34"/>
      <c r="AQ7080" s="34"/>
      <c r="AR7080" s="34"/>
    </row>
    <row r="7081" spans="41:44" x14ac:dyDescent="0.25">
      <c r="AO7081" s="34"/>
      <c r="AP7081" s="34"/>
      <c r="AQ7081" s="34"/>
      <c r="AR7081" s="34"/>
    </row>
    <row r="7082" spans="41:44" x14ac:dyDescent="0.25">
      <c r="AO7082" s="34"/>
      <c r="AP7082" s="34"/>
      <c r="AQ7082" s="34"/>
      <c r="AR7082" s="34"/>
    </row>
    <row r="7083" spans="41:44" x14ac:dyDescent="0.25">
      <c r="AO7083" s="34"/>
      <c r="AP7083" s="34"/>
      <c r="AQ7083" s="34"/>
      <c r="AR7083" s="34"/>
    </row>
    <row r="7084" spans="41:44" x14ac:dyDescent="0.25">
      <c r="AO7084" s="34"/>
      <c r="AP7084" s="34"/>
      <c r="AQ7084" s="34"/>
      <c r="AR7084" s="34"/>
    </row>
    <row r="7085" spans="41:44" x14ac:dyDescent="0.25">
      <c r="AO7085" s="34"/>
      <c r="AP7085" s="34"/>
      <c r="AQ7085" s="34"/>
      <c r="AR7085" s="34"/>
    </row>
    <row r="7086" spans="41:44" x14ac:dyDescent="0.25">
      <c r="AO7086" s="34"/>
      <c r="AP7086" s="34"/>
      <c r="AQ7086" s="34"/>
      <c r="AR7086" s="34"/>
    </row>
    <row r="7087" spans="41:44" x14ac:dyDescent="0.25">
      <c r="AO7087" s="34"/>
      <c r="AP7087" s="34"/>
      <c r="AQ7087" s="34"/>
      <c r="AR7087" s="34"/>
    </row>
    <row r="7088" spans="41:44" x14ac:dyDescent="0.25">
      <c r="AO7088" s="34"/>
      <c r="AP7088" s="34"/>
      <c r="AQ7088" s="34"/>
      <c r="AR7088" s="34"/>
    </row>
    <row r="7089" spans="41:44" x14ac:dyDescent="0.25">
      <c r="AO7089" s="34"/>
      <c r="AP7089" s="34"/>
      <c r="AQ7089" s="34"/>
      <c r="AR7089" s="34"/>
    </row>
    <row r="7090" spans="41:44" x14ac:dyDescent="0.25">
      <c r="AO7090" s="34"/>
      <c r="AP7090" s="34"/>
      <c r="AQ7090" s="34"/>
      <c r="AR7090" s="34"/>
    </row>
    <row r="7091" spans="41:44" x14ac:dyDescent="0.25">
      <c r="AO7091" s="34"/>
      <c r="AP7091" s="34"/>
      <c r="AQ7091" s="34"/>
      <c r="AR7091" s="34"/>
    </row>
    <row r="7092" spans="41:44" x14ac:dyDescent="0.25">
      <c r="AO7092" s="34"/>
      <c r="AP7092" s="34"/>
      <c r="AQ7092" s="34"/>
      <c r="AR7092" s="34"/>
    </row>
    <row r="7093" spans="41:44" x14ac:dyDescent="0.25">
      <c r="AO7093" s="34"/>
      <c r="AP7093" s="34"/>
      <c r="AQ7093" s="34"/>
      <c r="AR7093" s="34"/>
    </row>
    <row r="7094" spans="41:44" x14ac:dyDescent="0.25">
      <c r="AO7094" s="34"/>
      <c r="AP7094" s="34"/>
      <c r="AQ7094" s="34"/>
      <c r="AR7094" s="34"/>
    </row>
    <row r="7095" spans="41:44" x14ac:dyDescent="0.25">
      <c r="AO7095" s="34"/>
      <c r="AP7095" s="34"/>
      <c r="AQ7095" s="34"/>
      <c r="AR7095" s="34"/>
    </row>
    <row r="7096" spans="41:44" x14ac:dyDescent="0.25">
      <c r="AO7096" s="34"/>
      <c r="AP7096" s="34"/>
      <c r="AQ7096" s="34"/>
      <c r="AR7096" s="34"/>
    </row>
    <row r="7097" spans="41:44" x14ac:dyDescent="0.25">
      <c r="AO7097" s="34"/>
      <c r="AP7097" s="34"/>
      <c r="AQ7097" s="34"/>
      <c r="AR7097" s="34"/>
    </row>
    <row r="7098" spans="41:44" x14ac:dyDescent="0.25">
      <c r="AO7098" s="34"/>
      <c r="AP7098" s="34"/>
      <c r="AQ7098" s="34"/>
      <c r="AR7098" s="34"/>
    </row>
    <row r="7099" spans="41:44" x14ac:dyDescent="0.25">
      <c r="AO7099" s="34"/>
      <c r="AP7099" s="34"/>
      <c r="AQ7099" s="34"/>
      <c r="AR7099" s="34"/>
    </row>
    <row r="7100" spans="41:44" x14ac:dyDescent="0.25">
      <c r="AO7100" s="34"/>
      <c r="AP7100" s="34"/>
      <c r="AQ7100" s="34"/>
      <c r="AR7100" s="34"/>
    </row>
    <row r="7101" spans="41:44" x14ac:dyDescent="0.25">
      <c r="AO7101" s="34"/>
      <c r="AP7101" s="34"/>
      <c r="AQ7101" s="34"/>
      <c r="AR7101" s="34"/>
    </row>
    <row r="7102" spans="41:44" x14ac:dyDescent="0.25">
      <c r="AO7102" s="34"/>
      <c r="AP7102" s="34"/>
      <c r="AQ7102" s="34"/>
      <c r="AR7102" s="34"/>
    </row>
    <row r="7103" spans="41:44" x14ac:dyDescent="0.25">
      <c r="AO7103" s="34"/>
      <c r="AP7103" s="34"/>
      <c r="AQ7103" s="34"/>
      <c r="AR7103" s="34"/>
    </row>
    <row r="7104" spans="41:44" x14ac:dyDescent="0.25">
      <c r="AO7104" s="34"/>
      <c r="AP7104" s="34"/>
      <c r="AQ7104" s="34"/>
      <c r="AR7104" s="34"/>
    </row>
    <row r="7105" spans="41:44" x14ac:dyDescent="0.25">
      <c r="AO7105" s="34"/>
      <c r="AP7105" s="34"/>
      <c r="AQ7105" s="34"/>
      <c r="AR7105" s="34"/>
    </row>
    <row r="7106" spans="41:44" x14ac:dyDescent="0.25">
      <c r="AO7106" s="34"/>
      <c r="AP7106" s="34"/>
      <c r="AQ7106" s="34"/>
      <c r="AR7106" s="34"/>
    </row>
    <row r="7107" spans="41:44" x14ac:dyDescent="0.25">
      <c r="AO7107" s="34"/>
      <c r="AP7107" s="34"/>
      <c r="AQ7107" s="34"/>
      <c r="AR7107" s="34"/>
    </row>
    <row r="7108" spans="41:44" x14ac:dyDescent="0.25">
      <c r="AO7108" s="34"/>
      <c r="AP7108" s="34"/>
      <c r="AQ7108" s="34"/>
      <c r="AR7108" s="34"/>
    </row>
    <row r="7109" spans="41:44" x14ac:dyDescent="0.25">
      <c r="AO7109" s="34"/>
      <c r="AP7109" s="34"/>
      <c r="AQ7109" s="34"/>
      <c r="AR7109" s="34"/>
    </row>
    <row r="7110" spans="41:44" x14ac:dyDescent="0.25">
      <c r="AO7110" s="34"/>
      <c r="AP7110" s="34"/>
      <c r="AQ7110" s="34"/>
      <c r="AR7110" s="34"/>
    </row>
    <row r="7111" spans="41:44" x14ac:dyDescent="0.25">
      <c r="AO7111" s="34"/>
      <c r="AP7111" s="34"/>
      <c r="AQ7111" s="34"/>
      <c r="AR7111" s="34"/>
    </row>
    <row r="7112" spans="41:44" x14ac:dyDescent="0.25">
      <c r="AO7112" s="34"/>
      <c r="AP7112" s="34"/>
      <c r="AQ7112" s="34"/>
      <c r="AR7112" s="34"/>
    </row>
    <row r="7113" spans="41:44" x14ac:dyDescent="0.25">
      <c r="AO7113" s="34"/>
      <c r="AP7113" s="34"/>
      <c r="AQ7113" s="34"/>
      <c r="AR7113" s="34"/>
    </row>
    <row r="7114" spans="41:44" x14ac:dyDescent="0.25">
      <c r="AO7114" s="34"/>
      <c r="AP7114" s="34"/>
      <c r="AQ7114" s="34"/>
      <c r="AR7114" s="34"/>
    </row>
    <row r="7115" spans="41:44" x14ac:dyDescent="0.25">
      <c r="AO7115" s="34"/>
      <c r="AP7115" s="34"/>
      <c r="AQ7115" s="34"/>
      <c r="AR7115" s="34"/>
    </row>
    <row r="7116" spans="41:44" x14ac:dyDescent="0.25">
      <c r="AO7116" s="34"/>
      <c r="AP7116" s="34"/>
      <c r="AQ7116" s="34"/>
      <c r="AR7116" s="34"/>
    </row>
    <row r="7117" spans="41:44" x14ac:dyDescent="0.25">
      <c r="AO7117" s="34"/>
      <c r="AP7117" s="34"/>
      <c r="AQ7117" s="34"/>
      <c r="AR7117" s="34"/>
    </row>
    <row r="7118" spans="41:44" x14ac:dyDescent="0.25">
      <c r="AO7118" s="34"/>
      <c r="AP7118" s="34"/>
      <c r="AQ7118" s="34"/>
      <c r="AR7118" s="34"/>
    </row>
    <row r="7119" spans="41:44" x14ac:dyDescent="0.25">
      <c r="AO7119" s="34"/>
      <c r="AP7119" s="34"/>
      <c r="AQ7119" s="34"/>
      <c r="AR7119" s="34"/>
    </row>
    <row r="7120" spans="41:44" x14ac:dyDescent="0.25">
      <c r="AO7120" s="34"/>
      <c r="AP7120" s="34"/>
      <c r="AQ7120" s="34"/>
      <c r="AR7120" s="34"/>
    </row>
    <row r="7121" spans="41:44" x14ac:dyDescent="0.25">
      <c r="AO7121" s="34"/>
      <c r="AP7121" s="34"/>
      <c r="AQ7121" s="34"/>
      <c r="AR7121" s="34"/>
    </row>
    <row r="7122" spans="41:44" x14ac:dyDescent="0.25">
      <c r="AO7122" s="34"/>
      <c r="AP7122" s="34"/>
      <c r="AQ7122" s="34"/>
      <c r="AR7122" s="34"/>
    </row>
    <row r="7123" spans="41:44" x14ac:dyDescent="0.25">
      <c r="AO7123" s="34"/>
      <c r="AP7123" s="34"/>
      <c r="AQ7123" s="34"/>
      <c r="AR7123" s="34"/>
    </row>
    <row r="7124" spans="41:44" x14ac:dyDescent="0.25">
      <c r="AO7124" s="34"/>
      <c r="AP7124" s="34"/>
      <c r="AQ7124" s="34"/>
      <c r="AR7124" s="34"/>
    </row>
    <row r="7125" spans="41:44" x14ac:dyDescent="0.25">
      <c r="AO7125" s="34"/>
      <c r="AP7125" s="34"/>
      <c r="AQ7125" s="34"/>
      <c r="AR7125" s="34"/>
    </row>
    <row r="7126" spans="41:44" x14ac:dyDescent="0.25">
      <c r="AO7126" s="34"/>
      <c r="AP7126" s="34"/>
      <c r="AQ7126" s="34"/>
      <c r="AR7126" s="34"/>
    </row>
    <row r="7127" spans="41:44" x14ac:dyDescent="0.25">
      <c r="AO7127" s="34"/>
      <c r="AP7127" s="34"/>
      <c r="AQ7127" s="34"/>
      <c r="AR7127" s="34"/>
    </row>
    <row r="7128" spans="41:44" x14ac:dyDescent="0.25">
      <c r="AO7128" s="34"/>
      <c r="AP7128" s="34"/>
      <c r="AQ7128" s="34"/>
      <c r="AR7128" s="34"/>
    </row>
    <row r="7129" spans="41:44" x14ac:dyDescent="0.25">
      <c r="AO7129" s="34"/>
      <c r="AP7129" s="34"/>
      <c r="AQ7129" s="34"/>
      <c r="AR7129" s="34"/>
    </row>
    <row r="7130" spans="41:44" x14ac:dyDescent="0.25">
      <c r="AO7130" s="34"/>
      <c r="AP7130" s="34"/>
      <c r="AQ7130" s="34"/>
      <c r="AR7130" s="34"/>
    </row>
    <row r="7131" spans="41:44" x14ac:dyDescent="0.25">
      <c r="AO7131" s="34"/>
      <c r="AP7131" s="34"/>
      <c r="AQ7131" s="34"/>
      <c r="AR7131" s="34"/>
    </row>
    <row r="7132" spans="41:44" x14ac:dyDescent="0.25">
      <c r="AO7132" s="34"/>
      <c r="AP7132" s="34"/>
      <c r="AQ7132" s="34"/>
      <c r="AR7132" s="34"/>
    </row>
    <row r="7133" spans="41:44" x14ac:dyDescent="0.25">
      <c r="AO7133" s="34"/>
      <c r="AP7133" s="34"/>
      <c r="AQ7133" s="34"/>
      <c r="AR7133" s="34"/>
    </row>
    <row r="7134" spans="41:44" x14ac:dyDescent="0.25">
      <c r="AO7134" s="34"/>
      <c r="AP7134" s="34"/>
      <c r="AQ7134" s="34"/>
      <c r="AR7134" s="34"/>
    </row>
    <row r="7135" spans="41:44" x14ac:dyDescent="0.25">
      <c r="AO7135" s="34"/>
      <c r="AP7135" s="34"/>
      <c r="AQ7135" s="34"/>
      <c r="AR7135" s="34"/>
    </row>
    <row r="7136" spans="41:44" x14ac:dyDescent="0.25">
      <c r="AO7136" s="34"/>
      <c r="AP7136" s="34"/>
      <c r="AQ7136" s="34"/>
      <c r="AR7136" s="34"/>
    </row>
    <row r="7137" spans="41:44" x14ac:dyDescent="0.25">
      <c r="AO7137" s="34"/>
      <c r="AP7137" s="34"/>
      <c r="AQ7137" s="34"/>
      <c r="AR7137" s="34"/>
    </row>
    <row r="7138" spans="41:44" x14ac:dyDescent="0.25">
      <c r="AO7138" s="34"/>
      <c r="AP7138" s="34"/>
      <c r="AQ7138" s="34"/>
      <c r="AR7138" s="34"/>
    </row>
    <row r="7139" spans="41:44" x14ac:dyDescent="0.25">
      <c r="AO7139" s="34"/>
      <c r="AP7139" s="34"/>
      <c r="AQ7139" s="34"/>
      <c r="AR7139" s="34"/>
    </row>
    <row r="7140" spans="41:44" x14ac:dyDescent="0.25">
      <c r="AO7140" s="34"/>
      <c r="AP7140" s="34"/>
      <c r="AQ7140" s="34"/>
      <c r="AR7140" s="34"/>
    </row>
    <row r="7141" spans="41:44" x14ac:dyDescent="0.25">
      <c r="AO7141" s="34"/>
      <c r="AP7141" s="34"/>
      <c r="AQ7141" s="34"/>
      <c r="AR7141" s="34"/>
    </row>
    <row r="7142" spans="41:44" x14ac:dyDescent="0.25">
      <c r="AO7142" s="34"/>
      <c r="AP7142" s="34"/>
      <c r="AQ7142" s="34"/>
      <c r="AR7142" s="34"/>
    </row>
    <row r="7143" spans="41:44" x14ac:dyDescent="0.25">
      <c r="AO7143" s="34"/>
      <c r="AP7143" s="34"/>
      <c r="AQ7143" s="34"/>
      <c r="AR7143" s="34"/>
    </row>
    <row r="7144" spans="41:44" x14ac:dyDescent="0.25">
      <c r="AO7144" s="34"/>
      <c r="AP7144" s="34"/>
      <c r="AQ7144" s="34"/>
      <c r="AR7144" s="34"/>
    </row>
    <row r="7145" spans="41:44" x14ac:dyDescent="0.25">
      <c r="AO7145" s="34"/>
      <c r="AP7145" s="34"/>
      <c r="AQ7145" s="34"/>
      <c r="AR7145" s="34"/>
    </row>
    <row r="7146" spans="41:44" x14ac:dyDescent="0.25">
      <c r="AO7146" s="34"/>
      <c r="AP7146" s="34"/>
      <c r="AQ7146" s="34"/>
      <c r="AR7146" s="34"/>
    </row>
    <row r="7147" spans="41:44" x14ac:dyDescent="0.25">
      <c r="AO7147" s="34"/>
      <c r="AP7147" s="34"/>
      <c r="AQ7147" s="34"/>
      <c r="AR7147" s="34"/>
    </row>
    <row r="7148" spans="41:44" x14ac:dyDescent="0.25">
      <c r="AO7148" s="34"/>
      <c r="AP7148" s="34"/>
      <c r="AQ7148" s="34"/>
      <c r="AR7148" s="34"/>
    </row>
    <row r="7149" spans="41:44" x14ac:dyDescent="0.25">
      <c r="AO7149" s="34"/>
      <c r="AP7149" s="34"/>
      <c r="AQ7149" s="34"/>
      <c r="AR7149" s="34"/>
    </row>
    <row r="7150" spans="41:44" x14ac:dyDescent="0.25">
      <c r="AO7150" s="34"/>
      <c r="AP7150" s="34"/>
      <c r="AQ7150" s="34"/>
      <c r="AR7150" s="34"/>
    </row>
    <row r="7151" spans="41:44" x14ac:dyDescent="0.25">
      <c r="AO7151" s="34"/>
      <c r="AP7151" s="34"/>
      <c r="AQ7151" s="34"/>
      <c r="AR7151" s="34"/>
    </row>
    <row r="7152" spans="41:44" x14ac:dyDescent="0.25">
      <c r="AO7152" s="34"/>
      <c r="AP7152" s="34"/>
      <c r="AQ7152" s="34"/>
      <c r="AR7152" s="34"/>
    </row>
    <row r="7153" spans="41:44" x14ac:dyDescent="0.25">
      <c r="AO7153" s="34"/>
      <c r="AP7153" s="34"/>
      <c r="AQ7153" s="34"/>
      <c r="AR7153" s="34"/>
    </row>
    <row r="7154" spans="41:44" x14ac:dyDescent="0.25">
      <c r="AO7154" s="34"/>
      <c r="AP7154" s="34"/>
      <c r="AQ7154" s="34"/>
      <c r="AR7154" s="34"/>
    </row>
    <row r="7155" spans="41:44" x14ac:dyDescent="0.25">
      <c r="AO7155" s="34"/>
      <c r="AP7155" s="34"/>
      <c r="AQ7155" s="34"/>
      <c r="AR7155" s="34"/>
    </row>
    <row r="7156" spans="41:44" x14ac:dyDescent="0.25">
      <c r="AO7156" s="34"/>
      <c r="AP7156" s="34"/>
      <c r="AQ7156" s="34"/>
      <c r="AR7156" s="34"/>
    </row>
    <row r="7157" spans="41:44" x14ac:dyDescent="0.25">
      <c r="AO7157" s="34"/>
      <c r="AP7157" s="34"/>
      <c r="AQ7157" s="34"/>
      <c r="AR7157" s="34"/>
    </row>
    <row r="7158" spans="41:44" x14ac:dyDescent="0.25">
      <c r="AO7158" s="34"/>
      <c r="AP7158" s="34"/>
      <c r="AQ7158" s="34"/>
      <c r="AR7158" s="34"/>
    </row>
    <row r="7159" spans="41:44" x14ac:dyDescent="0.25">
      <c r="AO7159" s="34"/>
      <c r="AP7159" s="34"/>
      <c r="AQ7159" s="34"/>
      <c r="AR7159" s="34"/>
    </row>
    <row r="7160" spans="41:44" x14ac:dyDescent="0.25">
      <c r="AO7160" s="34"/>
      <c r="AP7160" s="34"/>
      <c r="AQ7160" s="34"/>
      <c r="AR7160" s="34"/>
    </row>
    <row r="7161" spans="41:44" x14ac:dyDescent="0.25">
      <c r="AO7161" s="34"/>
      <c r="AP7161" s="34"/>
      <c r="AQ7161" s="34"/>
      <c r="AR7161" s="34"/>
    </row>
    <row r="7162" spans="41:44" x14ac:dyDescent="0.25">
      <c r="AO7162" s="34"/>
      <c r="AP7162" s="34"/>
      <c r="AQ7162" s="34"/>
      <c r="AR7162" s="34"/>
    </row>
    <row r="7163" spans="41:44" x14ac:dyDescent="0.25">
      <c r="AO7163" s="34"/>
      <c r="AP7163" s="34"/>
      <c r="AQ7163" s="34"/>
      <c r="AR7163" s="34"/>
    </row>
    <row r="7164" spans="41:44" x14ac:dyDescent="0.25">
      <c r="AO7164" s="34"/>
      <c r="AP7164" s="34"/>
      <c r="AQ7164" s="34"/>
      <c r="AR7164" s="34"/>
    </row>
    <row r="7165" spans="41:44" x14ac:dyDescent="0.25">
      <c r="AO7165" s="34"/>
      <c r="AP7165" s="34"/>
      <c r="AQ7165" s="34"/>
      <c r="AR7165" s="34"/>
    </row>
    <row r="7166" spans="41:44" x14ac:dyDescent="0.25">
      <c r="AO7166" s="34"/>
      <c r="AP7166" s="34"/>
      <c r="AQ7166" s="34"/>
      <c r="AR7166" s="34"/>
    </row>
    <row r="7167" spans="41:44" x14ac:dyDescent="0.25">
      <c r="AO7167" s="34"/>
      <c r="AP7167" s="34"/>
      <c r="AQ7167" s="34"/>
      <c r="AR7167" s="34"/>
    </row>
    <row r="7168" spans="41:44" x14ac:dyDescent="0.25">
      <c r="AO7168" s="34"/>
      <c r="AP7168" s="34"/>
      <c r="AQ7168" s="34"/>
      <c r="AR7168" s="34"/>
    </row>
    <row r="7169" spans="41:44" x14ac:dyDescent="0.25">
      <c r="AO7169" s="34"/>
      <c r="AP7169" s="34"/>
      <c r="AQ7169" s="34"/>
      <c r="AR7169" s="34"/>
    </row>
    <row r="7170" spans="41:44" x14ac:dyDescent="0.25">
      <c r="AO7170" s="34"/>
      <c r="AP7170" s="34"/>
      <c r="AQ7170" s="34"/>
      <c r="AR7170" s="34"/>
    </row>
    <row r="7171" spans="41:44" x14ac:dyDescent="0.25">
      <c r="AO7171" s="34"/>
      <c r="AP7171" s="34"/>
      <c r="AQ7171" s="34"/>
      <c r="AR7171" s="34"/>
    </row>
    <row r="7172" spans="41:44" x14ac:dyDescent="0.25">
      <c r="AO7172" s="34"/>
      <c r="AP7172" s="34"/>
      <c r="AQ7172" s="34"/>
      <c r="AR7172" s="34"/>
    </row>
    <row r="7173" spans="41:44" x14ac:dyDescent="0.25">
      <c r="AO7173" s="34"/>
      <c r="AP7173" s="34"/>
      <c r="AQ7173" s="34"/>
      <c r="AR7173" s="34"/>
    </row>
    <row r="7174" spans="41:44" x14ac:dyDescent="0.25">
      <c r="AO7174" s="34"/>
      <c r="AP7174" s="34"/>
      <c r="AQ7174" s="34"/>
      <c r="AR7174" s="34"/>
    </row>
    <row r="7175" spans="41:44" x14ac:dyDescent="0.25">
      <c r="AO7175" s="34"/>
      <c r="AP7175" s="34"/>
      <c r="AQ7175" s="34"/>
      <c r="AR7175" s="34"/>
    </row>
    <row r="7176" spans="41:44" x14ac:dyDescent="0.25">
      <c r="AO7176" s="34"/>
      <c r="AP7176" s="34"/>
      <c r="AQ7176" s="34"/>
      <c r="AR7176" s="34"/>
    </row>
    <row r="7177" spans="41:44" x14ac:dyDescent="0.25">
      <c r="AO7177" s="34"/>
      <c r="AP7177" s="34"/>
      <c r="AQ7177" s="34"/>
      <c r="AR7177" s="34"/>
    </row>
    <row r="7178" spans="41:44" x14ac:dyDescent="0.25">
      <c r="AO7178" s="34"/>
      <c r="AP7178" s="34"/>
      <c r="AQ7178" s="34"/>
      <c r="AR7178" s="34"/>
    </row>
    <row r="7179" spans="41:44" x14ac:dyDescent="0.25">
      <c r="AO7179" s="34"/>
      <c r="AP7179" s="34"/>
      <c r="AQ7179" s="34"/>
      <c r="AR7179" s="34"/>
    </row>
    <row r="7180" spans="41:44" x14ac:dyDescent="0.25">
      <c r="AO7180" s="34"/>
      <c r="AP7180" s="34"/>
      <c r="AQ7180" s="34"/>
      <c r="AR7180" s="34"/>
    </row>
    <row r="7181" spans="41:44" x14ac:dyDescent="0.25">
      <c r="AO7181" s="34"/>
      <c r="AP7181" s="34"/>
      <c r="AQ7181" s="34"/>
      <c r="AR7181" s="34"/>
    </row>
    <row r="7182" spans="41:44" x14ac:dyDescent="0.25">
      <c r="AO7182" s="34"/>
      <c r="AP7182" s="34"/>
      <c r="AQ7182" s="34"/>
      <c r="AR7182" s="34"/>
    </row>
    <row r="7183" spans="41:44" x14ac:dyDescent="0.25">
      <c r="AO7183" s="34"/>
      <c r="AP7183" s="34"/>
      <c r="AQ7183" s="34"/>
      <c r="AR7183" s="34"/>
    </row>
    <row r="7184" spans="41:44" x14ac:dyDescent="0.25">
      <c r="AO7184" s="34"/>
      <c r="AP7184" s="34"/>
      <c r="AQ7184" s="34"/>
      <c r="AR7184" s="34"/>
    </row>
    <row r="7185" spans="41:44" x14ac:dyDescent="0.25">
      <c r="AO7185" s="34"/>
      <c r="AP7185" s="34"/>
      <c r="AQ7185" s="34"/>
      <c r="AR7185" s="34"/>
    </row>
    <row r="7186" spans="41:44" x14ac:dyDescent="0.25">
      <c r="AO7186" s="34"/>
      <c r="AP7186" s="34"/>
      <c r="AQ7186" s="34"/>
      <c r="AR7186" s="34"/>
    </row>
    <row r="7187" spans="41:44" x14ac:dyDescent="0.25">
      <c r="AO7187" s="34"/>
      <c r="AP7187" s="34"/>
      <c r="AQ7187" s="34"/>
      <c r="AR7187" s="34"/>
    </row>
    <row r="7188" spans="41:44" x14ac:dyDescent="0.25">
      <c r="AO7188" s="34"/>
      <c r="AP7188" s="34"/>
      <c r="AQ7188" s="34"/>
      <c r="AR7188" s="34"/>
    </row>
    <row r="7189" spans="41:44" x14ac:dyDescent="0.25">
      <c r="AO7189" s="34"/>
      <c r="AP7189" s="34"/>
      <c r="AQ7189" s="34"/>
      <c r="AR7189" s="34"/>
    </row>
    <row r="7190" spans="41:44" x14ac:dyDescent="0.25">
      <c r="AO7190" s="34"/>
      <c r="AP7190" s="34"/>
      <c r="AQ7190" s="34"/>
      <c r="AR7190" s="34"/>
    </row>
    <row r="7191" spans="41:44" x14ac:dyDescent="0.25">
      <c r="AO7191" s="34"/>
      <c r="AP7191" s="34"/>
      <c r="AQ7191" s="34"/>
      <c r="AR7191" s="34"/>
    </row>
    <row r="7192" spans="41:44" x14ac:dyDescent="0.25">
      <c r="AO7192" s="34"/>
      <c r="AP7192" s="34"/>
      <c r="AQ7192" s="34"/>
      <c r="AR7192" s="34"/>
    </row>
    <row r="7193" spans="41:44" x14ac:dyDescent="0.25">
      <c r="AO7193" s="34"/>
      <c r="AP7193" s="34"/>
      <c r="AQ7193" s="34"/>
      <c r="AR7193" s="34"/>
    </row>
    <row r="7194" spans="41:44" x14ac:dyDescent="0.25">
      <c r="AO7194" s="34"/>
      <c r="AP7194" s="34"/>
      <c r="AQ7194" s="34"/>
      <c r="AR7194" s="34"/>
    </row>
    <row r="7195" spans="41:44" x14ac:dyDescent="0.25">
      <c r="AO7195" s="34"/>
      <c r="AP7195" s="34"/>
      <c r="AQ7195" s="34"/>
      <c r="AR7195" s="34"/>
    </row>
    <row r="7196" spans="41:44" x14ac:dyDescent="0.25">
      <c r="AO7196" s="34"/>
      <c r="AP7196" s="34"/>
      <c r="AQ7196" s="34"/>
      <c r="AR7196" s="34"/>
    </row>
    <row r="7197" spans="41:44" x14ac:dyDescent="0.25">
      <c r="AO7197" s="34"/>
      <c r="AP7197" s="34"/>
      <c r="AQ7197" s="34"/>
      <c r="AR7197" s="34"/>
    </row>
    <row r="7198" spans="41:44" x14ac:dyDescent="0.25">
      <c r="AO7198" s="34"/>
      <c r="AP7198" s="34"/>
      <c r="AQ7198" s="34"/>
      <c r="AR7198" s="34"/>
    </row>
    <row r="7199" spans="41:44" x14ac:dyDescent="0.25">
      <c r="AO7199" s="34"/>
      <c r="AP7199" s="34"/>
      <c r="AQ7199" s="34"/>
      <c r="AR7199" s="34"/>
    </row>
    <row r="7200" spans="41:44" x14ac:dyDescent="0.25">
      <c r="AO7200" s="34"/>
      <c r="AP7200" s="34"/>
      <c r="AQ7200" s="34"/>
      <c r="AR7200" s="34"/>
    </row>
    <row r="7201" spans="41:44" x14ac:dyDescent="0.25">
      <c r="AO7201" s="34"/>
      <c r="AP7201" s="34"/>
      <c r="AQ7201" s="34"/>
      <c r="AR7201" s="34"/>
    </row>
    <row r="7202" spans="41:44" x14ac:dyDescent="0.25">
      <c r="AO7202" s="34"/>
      <c r="AP7202" s="34"/>
      <c r="AQ7202" s="34"/>
      <c r="AR7202" s="34"/>
    </row>
    <row r="7203" spans="41:44" x14ac:dyDescent="0.25">
      <c r="AO7203" s="34"/>
      <c r="AP7203" s="34"/>
      <c r="AQ7203" s="34"/>
      <c r="AR7203" s="34"/>
    </row>
    <row r="7204" spans="41:44" x14ac:dyDescent="0.25">
      <c r="AO7204" s="34"/>
      <c r="AP7204" s="34"/>
      <c r="AQ7204" s="34"/>
      <c r="AR7204" s="34"/>
    </row>
    <row r="7205" spans="41:44" x14ac:dyDescent="0.25">
      <c r="AO7205" s="34"/>
      <c r="AP7205" s="34"/>
      <c r="AQ7205" s="34"/>
      <c r="AR7205" s="34"/>
    </row>
    <row r="7206" spans="41:44" x14ac:dyDescent="0.25">
      <c r="AO7206" s="34"/>
      <c r="AP7206" s="34"/>
      <c r="AQ7206" s="34"/>
      <c r="AR7206" s="34"/>
    </row>
    <row r="7207" spans="41:44" x14ac:dyDescent="0.25">
      <c r="AO7207" s="34"/>
      <c r="AP7207" s="34"/>
      <c r="AQ7207" s="34"/>
      <c r="AR7207" s="34"/>
    </row>
    <row r="7208" spans="41:44" x14ac:dyDescent="0.25">
      <c r="AO7208" s="34"/>
      <c r="AP7208" s="34"/>
      <c r="AQ7208" s="34"/>
      <c r="AR7208" s="34"/>
    </row>
    <row r="7209" spans="41:44" x14ac:dyDescent="0.25">
      <c r="AO7209" s="34"/>
      <c r="AP7209" s="34"/>
      <c r="AQ7209" s="34"/>
      <c r="AR7209" s="34"/>
    </row>
    <row r="7210" spans="41:44" x14ac:dyDescent="0.25">
      <c r="AO7210" s="34"/>
      <c r="AP7210" s="34"/>
      <c r="AQ7210" s="34"/>
      <c r="AR7210" s="34"/>
    </row>
    <row r="7211" spans="41:44" x14ac:dyDescent="0.25">
      <c r="AO7211" s="34"/>
      <c r="AP7211" s="34"/>
      <c r="AQ7211" s="34"/>
      <c r="AR7211" s="34"/>
    </row>
    <row r="7212" spans="41:44" x14ac:dyDescent="0.25">
      <c r="AO7212" s="34"/>
      <c r="AP7212" s="34"/>
      <c r="AQ7212" s="34"/>
      <c r="AR7212" s="34"/>
    </row>
    <row r="7213" spans="41:44" x14ac:dyDescent="0.25">
      <c r="AO7213" s="34"/>
      <c r="AP7213" s="34"/>
      <c r="AQ7213" s="34"/>
      <c r="AR7213" s="34"/>
    </row>
    <row r="7214" spans="41:44" x14ac:dyDescent="0.25">
      <c r="AO7214" s="34"/>
      <c r="AP7214" s="34"/>
      <c r="AQ7214" s="34"/>
      <c r="AR7214" s="34"/>
    </row>
    <row r="7215" spans="41:44" x14ac:dyDescent="0.25">
      <c r="AO7215" s="34"/>
      <c r="AP7215" s="34"/>
      <c r="AQ7215" s="34"/>
      <c r="AR7215" s="34"/>
    </row>
    <row r="7216" spans="41:44" x14ac:dyDescent="0.25">
      <c r="AO7216" s="34"/>
      <c r="AP7216" s="34"/>
      <c r="AQ7216" s="34"/>
      <c r="AR7216" s="34"/>
    </row>
    <row r="7217" spans="41:44" x14ac:dyDescent="0.25">
      <c r="AO7217" s="34"/>
      <c r="AP7217" s="34"/>
      <c r="AQ7217" s="34"/>
      <c r="AR7217" s="34"/>
    </row>
    <row r="7218" spans="41:44" x14ac:dyDescent="0.25">
      <c r="AO7218" s="34"/>
      <c r="AP7218" s="34"/>
      <c r="AQ7218" s="34"/>
      <c r="AR7218" s="34"/>
    </row>
    <row r="7219" spans="41:44" x14ac:dyDescent="0.25">
      <c r="AO7219" s="34"/>
      <c r="AP7219" s="34"/>
      <c r="AQ7219" s="34"/>
      <c r="AR7219" s="34"/>
    </row>
    <row r="7220" spans="41:44" x14ac:dyDescent="0.25">
      <c r="AO7220" s="34"/>
      <c r="AP7220" s="34"/>
      <c r="AQ7220" s="34"/>
      <c r="AR7220" s="34"/>
    </row>
    <row r="7221" spans="41:44" x14ac:dyDescent="0.25">
      <c r="AO7221" s="34"/>
      <c r="AP7221" s="34"/>
      <c r="AQ7221" s="34"/>
      <c r="AR7221" s="34"/>
    </row>
    <row r="7222" spans="41:44" x14ac:dyDescent="0.25">
      <c r="AO7222" s="34"/>
      <c r="AP7222" s="34"/>
      <c r="AQ7222" s="34"/>
      <c r="AR7222" s="34"/>
    </row>
    <row r="7223" spans="41:44" x14ac:dyDescent="0.25">
      <c r="AO7223" s="34"/>
      <c r="AP7223" s="34"/>
      <c r="AQ7223" s="34"/>
      <c r="AR7223" s="34"/>
    </row>
    <row r="7224" spans="41:44" x14ac:dyDescent="0.25">
      <c r="AO7224" s="34"/>
      <c r="AP7224" s="34"/>
      <c r="AQ7224" s="34"/>
      <c r="AR7224" s="34"/>
    </row>
    <row r="7225" spans="41:44" x14ac:dyDescent="0.25">
      <c r="AO7225" s="34"/>
      <c r="AP7225" s="34"/>
      <c r="AQ7225" s="34"/>
      <c r="AR7225" s="34"/>
    </row>
    <row r="7226" spans="41:44" x14ac:dyDescent="0.25">
      <c r="AO7226" s="34"/>
      <c r="AP7226" s="34"/>
      <c r="AQ7226" s="34"/>
      <c r="AR7226" s="34"/>
    </row>
    <row r="7227" spans="41:44" x14ac:dyDescent="0.25">
      <c r="AO7227" s="34"/>
      <c r="AP7227" s="34"/>
      <c r="AQ7227" s="34"/>
      <c r="AR7227" s="34"/>
    </row>
    <row r="7228" spans="41:44" x14ac:dyDescent="0.25">
      <c r="AO7228" s="34"/>
      <c r="AP7228" s="34"/>
      <c r="AQ7228" s="34"/>
      <c r="AR7228" s="34"/>
    </row>
    <row r="7229" spans="41:44" x14ac:dyDescent="0.25">
      <c r="AO7229" s="34"/>
      <c r="AP7229" s="34"/>
      <c r="AQ7229" s="34"/>
      <c r="AR7229" s="34"/>
    </row>
    <row r="7230" spans="41:44" x14ac:dyDescent="0.25">
      <c r="AO7230" s="34"/>
      <c r="AP7230" s="34"/>
      <c r="AQ7230" s="34"/>
      <c r="AR7230" s="34"/>
    </row>
    <row r="7231" spans="41:44" x14ac:dyDescent="0.25">
      <c r="AO7231" s="34"/>
      <c r="AP7231" s="34"/>
      <c r="AQ7231" s="34"/>
      <c r="AR7231" s="34"/>
    </row>
    <row r="7232" spans="41:44" x14ac:dyDescent="0.25">
      <c r="AO7232" s="34"/>
      <c r="AP7232" s="34"/>
      <c r="AQ7232" s="34"/>
      <c r="AR7232" s="34"/>
    </row>
    <row r="7233" spans="41:44" x14ac:dyDescent="0.25">
      <c r="AO7233" s="34"/>
      <c r="AP7233" s="34"/>
      <c r="AQ7233" s="34"/>
      <c r="AR7233" s="34"/>
    </row>
    <row r="7234" spans="41:44" x14ac:dyDescent="0.25">
      <c r="AO7234" s="34"/>
      <c r="AP7234" s="34"/>
      <c r="AQ7234" s="34"/>
      <c r="AR7234" s="34"/>
    </row>
    <row r="7235" spans="41:44" x14ac:dyDescent="0.25">
      <c r="AO7235" s="34"/>
      <c r="AP7235" s="34"/>
      <c r="AQ7235" s="34"/>
      <c r="AR7235" s="34"/>
    </row>
    <row r="7236" spans="41:44" x14ac:dyDescent="0.25">
      <c r="AO7236" s="34"/>
      <c r="AP7236" s="34"/>
      <c r="AQ7236" s="34"/>
      <c r="AR7236" s="34"/>
    </row>
    <row r="7237" spans="41:44" x14ac:dyDescent="0.25">
      <c r="AO7237" s="34"/>
      <c r="AP7237" s="34"/>
      <c r="AQ7237" s="34"/>
      <c r="AR7237" s="34"/>
    </row>
    <row r="7238" spans="41:44" x14ac:dyDescent="0.25">
      <c r="AO7238" s="34"/>
      <c r="AP7238" s="34"/>
      <c r="AQ7238" s="34"/>
      <c r="AR7238" s="34"/>
    </row>
    <row r="7239" spans="41:44" x14ac:dyDescent="0.25">
      <c r="AO7239" s="34"/>
      <c r="AP7239" s="34"/>
      <c r="AQ7239" s="34"/>
      <c r="AR7239" s="34"/>
    </row>
    <row r="7240" spans="41:44" x14ac:dyDescent="0.25">
      <c r="AO7240" s="34"/>
      <c r="AP7240" s="34"/>
      <c r="AQ7240" s="34"/>
      <c r="AR7240" s="34"/>
    </row>
    <row r="7241" spans="41:44" x14ac:dyDescent="0.25">
      <c r="AO7241" s="34"/>
      <c r="AP7241" s="34"/>
      <c r="AQ7241" s="34"/>
      <c r="AR7241" s="34"/>
    </row>
    <row r="7242" spans="41:44" x14ac:dyDescent="0.25">
      <c r="AO7242" s="34"/>
      <c r="AP7242" s="34"/>
      <c r="AQ7242" s="34"/>
      <c r="AR7242" s="34"/>
    </row>
    <row r="7243" spans="41:44" x14ac:dyDescent="0.25">
      <c r="AO7243" s="34"/>
      <c r="AP7243" s="34"/>
      <c r="AQ7243" s="34"/>
      <c r="AR7243" s="34"/>
    </row>
    <row r="7244" spans="41:44" x14ac:dyDescent="0.25">
      <c r="AO7244" s="34"/>
      <c r="AP7244" s="34"/>
      <c r="AQ7244" s="34"/>
      <c r="AR7244" s="34"/>
    </row>
    <row r="7245" spans="41:44" x14ac:dyDescent="0.25">
      <c r="AO7245" s="34"/>
      <c r="AP7245" s="34"/>
      <c r="AQ7245" s="34"/>
      <c r="AR7245" s="34"/>
    </row>
    <row r="7246" spans="41:44" x14ac:dyDescent="0.25">
      <c r="AO7246" s="34"/>
      <c r="AP7246" s="34"/>
      <c r="AQ7246" s="34"/>
      <c r="AR7246" s="34"/>
    </row>
    <row r="7247" spans="41:44" x14ac:dyDescent="0.25">
      <c r="AO7247" s="34"/>
      <c r="AP7247" s="34"/>
      <c r="AQ7247" s="34"/>
      <c r="AR7247" s="34"/>
    </row>
    <row r="7248" spans="41:44" x14ac:dyDescent="0.25">
      <c r="AO7248" s="34"/>
      <c r="AP7248" s="34"/>
      <c r="AQ7248" s="34"/>
      <c r="AR7248" s="34"/>
    </row>
    <row r="7249" spans="41:44" x14ac:dyDescent="0.25">
      <c r="AO7249" s="34"/>
      <c r="AP7249" s="34"/>
      <c r="AQ7249" s="34"/>
      <c r="AR7249" s="34"/>
    </row>
    <row r="7250" spans="41:44" x14ac:dyDescent="0.25">
      <c r="AO7250" s="34"/>
      <c r="AP7250" s="34"/>
      <c r="AQ7250" s="34"/>
      <c r="AR7250" s="34"/>
    </row>
    <row r="7251" spans="41:44" x14ac:dyDescent="0.25">
      <c r="AO7251" s="34"/>
      <c r="AP7251" s="34"/>
      <c r="AQ7251" s="34"/>
      <c r="AR7251" s="34"/>
    </row>
    <row r="7252" spans="41:44" x14ac:dyDescent="0.25">
      <c r="AO7252" s="34"/>
      <c r="AP7252" s="34"/>
      <c r="AQ7252" s="34"/>
      <c r="AR7252" s="34"/>
    </row>
    <row r="7253" spans="41:44" x14ac:dyDescent="0.25">
      <c r="AO7253" s="34"/>
      <c r="AP7253" s="34"/>
      <c r="AQ7253" s="34"/>
      <c r="AR7253" s="34"/>
    </row>
    <row r="7254" spans="41:44" x14ac:dyDescent="0.25">
      <c r="AO7254" s="34"/>
      <c r="AP7254" s="34"/>
      <c r="AQ7254" s="34"/>
      <c r="AR7254" s="34"/>
    </row>
    <row r="7255" spans="41:44" x14ac:dyDescent="0.25">
      <c r="AO7255" s="34"/>
      <c r="AP7255" s="34"/>
      <c r="AQ7255" s="34"/>
      <c r="AR7255" s="34"/>
    </row>
    <row r="7256" spans="41:44" x14ac:dyDescent="0.25">
      <c r="AO7256" s="34"/>
      <c r="AP7256" s="34"/>
      <c r="AQ7256" s="34"/>
      <c r="AR7256" s="34"/>
    </row>
    <row r="7257" spans="41:44" x14ac:dyDescent="0.25">
      <c r="AO7257" s="34"/>
      <c r="AP7257" s="34"/>
      <c r="AQ7257" s="34"/>
      <c r="AR7257" s="34"/>
    </row>
    <row r="7258" spans="41:44" x14ac:dyDescent="0.25">
      <c r="AO7258" s="34"/>
      <c r="AP7258" s="34"/>
      <c r="AQ7258" s="34"/>
      <c r="AR7258" s="34"/>
    </row>
    <row r="7259" spans="41:44" x14ac:dyDescent="0.25">
      <c r="AO7259" s="34"/>
      <c r="AP7259" s="34"/>
      <c r="AQ7259" s="34"/>
      <c r="AR7259" s="34"/>
    </row>
    <row r="7260" spans="41:44" x14ac:dyDescent="0.25">
      <c r="AO7260" s="34"/>
      <c r="AP7260" s="34"/>
      <c r="AQ7260" s="34"/>
      <c r="AR7260" s="34"/>
    </row>
    <row r="7261" spans="41:44" x14ac:dyDescent="0.25">
      <c r="AO7261" s="34"/>
      <c r="AP7261" s="34"/>
      <c r="AQ7261" s="34"/>
      <c r="AR7261" s="34"/>
    </row>
    <row r="7262" spans="41:44" x14ac:dyDescent="0.25">
      <c r="AO7262" s="34"/>
      <c r="AP7262" s="34"/>
      <c r="AQ7262" s="34"/>
      <c r="AR7262" s="34"/>
    </row>
    <row r="7263" spans="41:44" x14ac:dyDescent="0.25">
      <c r="AO7263" s="34"/>
      <c r="AP7263" s="34"/>
      <c r="AQ7263" s="34"/>
      <c r="AR7263" s="34"/>
    </row>
    <row r="7264" spans="41:44" x14ac:dyDescent="0.25">
      <c r="AO7264" s="34"/>
      <c r="AP7264" s="34"/>
      <c r="AQ7264" s="34"/>
      <c r="AR7264" s="34"/>
    </row>
    <row r="7265" spans="41:44" x14ac:dyDescent="0.25">
      <c r="AO7265" s="34"/>
      <c r="AP7265" s="34"/>
      <c r="AQ7265" s="34"/>
      <c r="AR7265" s="34"/>
    </row>
    <row r="7266" spans="41:44" x14ac:dyDescent="0.25">
      <c r="AO7266" s="34"/>
      <c r="AP7266" s="34"/>
      <c r="AQ7266" s="34"/>
      <c r="AR7266" s="34"/>
    </row>
    <row r="7267" spans="41:44" x14ac:dyDescent="0.25">
      <c r="AO7267" s="34"/>
      <c r="AP7267" s="34"/>
      <c r="AQ7267" s="34"/>
      <c r="AR7267" s="34"/>
    </row>
    <row r="7268" spans="41:44" x14ac:dyDescent="0.25">
      <c r="AO7268" s="34"/>
      <c r="AP7268" s="34"/>
      <c r="AQ7268" s="34"/>
      <c r="AR7268" s="34"/>
    </row>
    <row r="7269" spans="41:44" x14ac:dyDescent="0.25">
      <c r="AO7269" s="34"/>
      <c r="AP7269" s="34"/>
      <c r="AQ7269" s="34"/>
      <c r="AR7269" s="34"/>
    </row>
    <row r="7270" spans="41:44" x14ac:dyDescent="0.25">
      <c r="AO7270" s="34"/>
      <c r="AP7270" s="34"/>
      <c r="AQ7270" s="34"/>
      <c r="AR7270" s="34"/>
    </row>
    <row r="7271" spans="41:44" x14ac:dyDescent="0.25">
      <c r="AO7271" s="34"/>
      <c r="AP7271" s="34"/>
      <c r="AQ7271" s="34"/>
      <c r="AR7271" s="34"/>
    </row>
    <row r="7272" spans="41:44" x14ac:dyDescent="0.25">
      <c r="AO7272" s="34"/>
      <c r="AP7272" s="34"/>
      <c r="AQ7272" s="34"/>
      <c r="AR7272" s="34"/>
    </row>
    <row r="7273" spans="41:44" x14ac:dyDescent="0.25">
      <c r="AO7273" s="34"/>
      <c r="AP7273" s="34"/>
      <c r="AQ7273" s="34"/>
      <c r="AR7273" s="34"/>
    </row>
    <row r="7274" spans="41:44" x14ac:dyDescent="0.25">
      <c r="AO7274" s="34"/>
      <c r="AP7274" s="34"/>
      <c r="AQ7274" s="34"/>
      <c r="AR7274" s="34"/>
    </row>
    <row r="7275" spans="41:44" x14ac:dyDescent="0.25">
      <c r="AO7275" s="34"/>
      <c r="AP7275" s="34"/>
      <c r="AQ7275" s="34"/>
      <c r="AR7275" s="34"/>
    </row>
    <row r="7276" spans="41:44" x14ac:dyDescent="0.25">
      <c r="AO7276" s="34"/>
      <c r="AP7276" s="34"/>
      <c r="AQ7276" s="34"/>
      <c r="AR7276" s="34"/>
    </row>
    <row r="7277" spans="41:44" x14ac:dyDescent="0.25">
      <c r="AO7277" s="34"/>
      <c r="AP7277" s="34"/>
      <c r="AQ7277" s="34"/>
      <c r="AR7277" s="34"/>
    </row>
    <row r="7278" spans="41:44" x14ac:dyDescent="0.25">
      <c r="AO7278" s="34"/>
      <c r="AP7278" s="34"/>
      <c r="AQ7278" s="34"/>
      <c r="AR7278" s="34"/>
    </row>
    <row r="7279" spans="41:44" x14ac:dyDescent="0.25">
      <c r="AO7279" s="34"/>
      <c r="AP7279" s="34"/>
      <c r="AQ7279" s="34"/>
      <c r="AR7279" s="34"/>
    </row>
    <row r="7280" spans="41:44" x14ac:dyDescent="0.25">
      <c r="AO7280" s="34"/>
      <c r="AP7280" s="34"/>
      <c r="AQ7280" s="34"/>
      <c r="AR7280" s="34"/>
    </row>
    <row r="7281" spans="41:44" x14ac:dyDescent="0.25">
      <c r="AO7281" s="34"/>
      <c r="AP7281" s="34"/>
      <c r="AQ7281" s="34"/>
      <c r="AR7281" s="34"/>
    </row>
    <row r="7282" spans="41:44" x14ac:dyDescent="0.25">
      <c r="AO7282" s="34"/>
      <c r="AP7282" s="34"/>
      <c r="AQ7282" s="34"/>
      <c r="AR7282" s="34"/>
    </row>
    <row r="7283" spans="41:44" x14ac:dyDescent="0.25">
      <c r="AO7283" s="34"/>
      <c r="AP7283" s="34"/>
      <c r="AQ7283" s="34"/>
      <c r="AR7283" s="34"/>
    </row>
    <row r="7284" spans="41:44" x14ac:dyDescent="0.25">
      <c r="AO7284" s="34"/>
      <c r="AP7284" s="34"/>
      <c r="AQ7284" s="34"/>
      <c r="AR7284" s="34"/>
    </row>
    <row r="7285" spans="41:44" x14ac:dyDescent="0.25">
      <c r="AO7285" s="34"/>
      <c r="AP7285" s="34"/>
      <c r="AQ7285" s="34"/>
      <c r="AR7285" s="34"/>
    </row>
    <row r="7286" spans="41:44" x14ac:dyDescent="0.25">
      <c r="AO7286" s="34"/>
      <c r="AP7286" s="34"/>
      <c r="AQ7286" s="34"/>
      <c r="AR7286" s="34"/>
    </row>
    <row r="7287" spans="41:44" x14ac:dyDescent="0.25">
      <c r="AO7287" s="34"/>
      <c r="AP7287" s="34"/>
      <c r="AQ7287" s="34"/>
      <c r="AR7287" s="34"/>
    </row>
    <row r="7288" spans="41:44" x14ac:dyDescent="0.25">
      <c r="AO7288" s="34"/>
      <c r="AP7288" s="34"/>
      <c r="AQ7288" s="34"/>
      <c r="AR7288" s="34"/>
    </row>
    <row r="7289" spans="41:44" x14ac:dyDescent="0.25">
      <c r="AO7289" s="34"/>
      <c r="AP7289" s="34"/>
      <c r="AQ7289" s="34"/>
      <c r="AR7289" s="34"/>
    </row>
    <row r="7290" spans="41:44" x14ac:dyDescent="0.25">
      <c r="AO7290" s="34"/>
      <c r="AP7290" s="34"/>
      <c r="AQ7290" s="34"/>
      <c r="AR7290" s="34"/>
    </row>
    <row r="7291" spans="41:44" x14ac:dyDescent="0.25">
      <c r="AO7291" s="34"/>
      <c r="AP7291" s="34"/>
      <c r="AQ7291" s="34"/>
      <c r="AR7291" s="34"/>
    </row>
    <row r="7292" spans="41:44" x14ac:dyDescent="0.25">
      <c r="AO7292" s="34"/>
      <c r="AP7292" s="34"/>
      <c r="AQ7292" s="34"/>
      <c r="AR7292" s="34"/>
    </row>
    <row r="7293" spans="41:44" x14ac:dyDescent="0.25">
      <c r="AO7293" s="34"/>
      <c r="AP7293" s="34"/>
      <c r="AQ7293" s="34"/>
      <c r="AR7293" s="34"/>
    </row>
    <row r="7294" spans="41:44" x14ac:dyDescent="0.25">
      <c r="AO7294" s="34"/>
      <c r="AP7294" s="34"/>
      <c r="AQ7294" s="34"/>
      <c r="AR7294" s="34"/>
    </row>
    <row r="7295" spans="41:44" x14ac:dyDescent="0.25">
      <c r="AO7295" s="34"/>
      <c r="AP7295" s="34"/>
      <c r="AQ7295" s="34"/>
      <c r="AR7295" s="34"/>
    </row>
    <row r="7296" spans="41:44" x14ac:dyDescent="0.25">
      <c r="AO7296" s="34"/>
      <c r="AP7296" s="34"/>
      <c r="AQ7296" s="34"/>
      <c r="AR7296" s="34"/>
    </row>
    <row r="7297" spans="41:44" x14ac:dyDescent="0.25">
      <c r="AO7297" s="34"/>
      <c r="AP7297" s="34"/>
      <c r="AQ7297" s="34"/>
      <c r="AR7297" s="34"/>
    </row>
    <row r="7298" spans="41:44" x14ac:dyDescent="0.25">
      <c r="AO7298" s="34"/>
      <c r="AP7298" s="34"/>
      <c r="AQ7298" s="34"/>
      <c r="AR7298" s="34"/>
    </row>
    <row r="7299" spans="41:44" x14ac:dyDescent="0.25">
      <c r="AO7299" s="34"/>
      <c r="AP7299" s="34"/>
      <c r="AQ7299" s="34"/>
      <c r="AR7299" s="34"/>
    </row>
    <row r="7300" spans="41:44" x14ac:dyDescent="0.25">
      <c r="AO7300" s="34"/>
      <c r="AP7300" s="34"/>
      <c r="AQ7300" s="34"/>
      <c r="AR7300" s="34"/>
    </row>
    <row r="7301" spans="41:44" x14ac:dyDescent="0.25">
      <c r="AO7301" s="34"/>
      <c r="AP7301" s="34"/>
      <c r="AQ7301" s="34"/>
      <c r="AR7301" s="34"/>
    </row>
    <row r="7302" spans="41:44" x14ac:dyDescent="0.25">
      <c r="AO7302" s="34"/>
      <c r="AP7302" s="34"/>
      <c r="AQ7302" s="34"/>
      <c r="AR7302" s="34"/>
    </row>
    <row r="7303" spans="41:44" x14ac:dyDescent="0.25">
      <c r="AO7303" s="34"/>
      <c r="AP7303" s="34"/>
      <c r="AQ7303" s="34"/>
      <c r="AR7303" s="34"/>
    </row>
    <row r="7304" spans="41:44" x14ac:dyDescent="0.25">
      <c r="AO7304" s="34"/>
      <c r="AP7304" s="34"/>
      <c r="AQ7304" s="34"/>
      <c r="AR7304" s="34"/>
    </row>
    <row r="7305" spans="41:44" x14ac:dyDescent="0.25">
      <c r="AO7305" s="34"/>
      <c r="AP7305" s="34"/>
      <c r="AQ7305" s="34"/>
      <c r="AR7305" s="34"/>
    </row>
    <row r="7306" spans="41:44" x14ac:dyDescent="0.25">
      <c r="AO7306" s="34"/>
      <c r="AP7306" s="34"/>
      <c r="AQ7306" s="34"/>
      <c r="AR7306" s="34"/>
    </row>
    <row r="7307" spans="41:44" x14ac:dyDescent="0.25">
      <c r="AO7307" s="34"/>
      <c r="AP7307" s="34"/>
      <c r="AQ7307" s="34"/>
      <c r="AR7307" s="34"/>
    </row>
    <row r="7308" spans="41:44" x14ac:dyDescent="0.25">
      <c r="AO7308" s="34"/>
      <c r="AP7308" s="34"/>
      <c r="AQ7308" s="34"/>
      <c r="AR7308" s="34"/>
    </row>
    <row r="7309" spans="41:44" x14ac:dyDescent="0.25">
      <c r="AO7309" s="34"/>
      <c r="AP7309" s="34"/>
      <c r="AQ7309" s="34"/>
      <c r="AR7309" s="34"/>
    </row>
    <row r="7310" spans="41:44" x14ac:dyDescent="0.25">
      <c r="AO7310" s="34"/>
      <c r="AP7310" s="34"/>
      <c r="AQ7310" s="34"/>
      <c r="AR7310" s="34"/>
    </row>
    <row r="7311" spans="41:44" x14ac:dyDescent="0.25">
      <c r="AO7311" s="34"/>
      <c r="AP7311" s="34"/>
      <c r="AQ7311" s="34"/>
      <c r="AR7311" s="34"/>
    </row>
    <row r="7312" spans="41:44" x14ac:dyDescent="0.25">
      <c r="AO7312" s="34"/>
      <c r="AP7312" s="34"/>
      <c r="AQ7312" s="34"/>
      <c r="AR7312" s="34"/>
    </row>
    <row r="7313" spans="41:44" x14ac:dyDescent="0.25">
      <c r="AO7313" s="34"/>
      <c r="AP7313" s="34"/>
      <c r="AQ7313" s="34"/>
      <c r="AR7313" s="34"/>
    </row>
    <row r="7314" spans="41:44" x14ac:dyDescent="0.25">
      <c r="AO7314" s="34"/>
      <c r="AP7314" s="34"/>
      <c r="AQ7314" s="34"/>
      <c r="AR7314" s="34"/>
    </row>
    <row r="7315" spans="41:44" x14ac:dyDescent="0.25">
      <c r="AO7315" s="34"/>
      <c r="AP7315" s="34"/>
      <c r="AQ7315" s="34"/>
      <c r="AR7315" s="34"/>
    </row>
    <row r="7316" spans="41:44" x14ac:dyDescent="0.25">
      <c r="AO7316" s="34"/>
      <c r="AP7316" s="34"/>
      <c r="AQ7316" s="34"/>
      <c r="AR7316" s="34"/>
    </row>
    <row r="7317" spans="41:44" x14ac:dyDescent="0.25">
      <c r="AO7317" s="34"/>
      <c r="AP7317" s="34"/>
      <c r="AQ7317" s="34"/>
      <c r="AR7317" s="34"/>
    </row>
    <row r="7318" spans="41:44" x14ac:dyDescent="0.25">
      <c r="AO7318" s="34"/>
      <c r="AP7318" s="34"/>
      <c r="AQ7318" s="34"/>
      <c r="AR7318" s="34"/>
    </row>
    <row r="7319" spans="41:44" x14ac:dyDescent="0.25">
      <c r="AO7319" s="34"/>
      <c r="AP7319" s="34"/>
      <c r="AQ7319" s="34"/>
      <c r="AR7319" s="34"/>
    </row>
    <row r="7320" spans="41:44" x14ac:dyDescent="0.25">
      <c r="AO7320" s="34"/>
      <c r="AP7320" s="34"/>
      <c r="AQ7320" s="34"/>
      <c r="AR7320" s="34"/>
    </row>
    <row r="7321" spans="41:44" x14ac:dyDescent="0.25">
      <c r="AO7321" s="34"/>
      <c r="AP7321" s="34"/>
      <c r="AQ7321" s="34"/>
      <c r="AR7321" s="34"/>
    </row>
    <row r="7322" spans="41:44" x14ac:dyDescent="0.25">
      <c r="AO7322" s="34"/>
      <c r="AP7322" s="34"/>
      <c r="AQ7322" s="34"/>
      <c r="AR7322" s="34"/>
    </row>
    <row r="7323" spans="41:44" x14ac:dyDescent="0.25">
      <c r="AO7323" s="34"/>
      <c r="AP7323" s="34"/>
      <c r="AQ7323" s="34"/>
      <c r="AR7323" s="34"/>
    </row>
    <row r="7324" spans="41:44" x14ac:dyDescent="0.25">
      <c r="AO7324" s="34"/>
      <c r="AP7324" s="34"/>
      <c r="AQ7324" s="34"/>
      <c r="AR7324" s="34"/>
    </row>
    <row r="7325" spans="41:44" x14ac:dyDescent="0.25">
      <c r="AO7325" s="34"/>
      <c r="AP7325" s="34"/>
      <c r="AQ7325" s="34"/>
      <c r="AR7325" s="34"/>
    </row>
    <row r="7326" spans="41:44" x14ac:dyDescent="0.25">
      <c r="AO7326" s="34"/>
      <c r="AP7326" s="34"/>
      <c r="AQ7326" s="34"/>
      <c r="AR7326" s="34"/>
    </row>
    <row r="7327" spans="41:44" x14ac:dyDescent="0.25">
      <c r="AO7327" s="34"/>
      <c r="AP7327" s="34"/>
      <c r="AQ7327" s="34"/>
      <c r="AR7327" s="34"/>
    </row>
    <row r="7328" spans="41:44" x14ac:dyDescent="0.25">
      <c r="AO7328" s="34"/>
      <c r="AP7328" s="34"/>
      <c r="AQ7328" s="34"/>
      <c r="AR7328" s="34"/>
    </row>
    <row r="7329" spans="41:44" x14ac:dyDescent="0.25">
      <c r="AO7329" s="34"/>
      <c r="AP7329" s="34"/>
      <c r="AQ7329" s="34"/>
      <c r="AR7329" s="34"/>
    </row>
    <row r="7330" spans="41:44" x14ac:dyDescent="0.25">
      <c r="AO7330" s="34"/>
      <c r="AP7330" s="34"/>
      <c r="AQ7330" s="34"/>
      <c r="AR7330" s="34"/>
    </row>
    <row r="7331" spans="41:44" x14ac:dyDescent="0.25">
      <c r="AO7331" s="34"/>
      <c r="AP7331" s="34"/>
      <c r="AQ7331" s="34"/>
      <c r="AR7331" s="34"/>
    </row>
    <row r="7332" spans="41:44" x14ac:dyDescent="0.25">
      <c r="AO7332" s="34"/>
      <c r="AP7332" s="34"/>
      <c r="AQ7332" s="34"/>
      <c r="AR7332" s="34"/>
    </row>
    <row r="7333" spans="41:44" x14ac:dyDescent="0.25">
      <c r="AO7333" s="34"/>
      <c r="AP7333" s="34"/>
      <c r="AQ7333" s="34"/>
      <c r="AR7333" s="34"/>
    </row>
    <row r="7334" spans="41:44" x14ac:dyDescent="0.25">
      <c r="AO7334" s="34"/>
      <c r="AP7334" s="34"/>
      <c r="AQ7334" s="34"/>
      <c r="AR7334" s="34"/>
    </row>
    <row r="7335" spans="41:44" x14ac:dyDescent="0.25">
      <c r="AO7335" s="34"/>
      <c r="AP7335" s="34"/>
      <c r="AQ7335" s="34"/>
      <c r="AR7335" s="34"/>
    </row>
    <row r="7336" spans="41:44" x14ac:dyDescent="0.25">
      <c r="AO7336" s="34"/>
      <c r="AP7336" s="34"/>
      <c r="AQ7336" s="34"/>
      <c r="AR7336" s="34"/>
    </row>
    <row r="7337" spans="41:44" x14ac:dyDescent="0.25">
      <c r="AO7337" s="34"/>
      <c r="AP7337" s="34"/>
      <c r="AQ7337" s="34"/>
      <c r="AR7337" s="34"/>
    </row>
    <row r="7338" spans="41:44" x14ac:dyDescent="0.25">
      <c r="AO7338" s="34"/>
      <c r="AP7338" s="34"/>
      <c r="AQ7338" s="34"/>
      <c r="AR7338" s="34"/>
    </row>
    <row r="7339" spans="41:44" x14ac:dyDescent="0.25">
      <c r="AO7339" s="34"/>
      <c r="AP7339" s="34"/>
      <c r="AQ7339" s="34"/>
      <c r="AR7339" s="34"/>
    </row>
    <row r="7340" spans="41:44" x14ac:dyDescent="0.25">
      <c r="AO7340" s="34"/>
      <c r="AP7340" s="34"/>
      <c r="AQ7340" s="34"/>
      <c r="AR7340" s="34"/>
    </row>
    <row r="7341" spans="41:44" x14ac:dyDescent="0.25">
      <c r="AO7341" s="34"/>
      <c r="AP7341" s="34"/>
      <c r="AQ7341" s="34"/>
      <c r="AR7341" s="34"/>
    </row>
    <row r="7342" spans="41:44" x14ac:dyDescent="0.25">
      <c r="AO7342" s="34"/>
      <c r="AP7342" s="34"/>
      <c r="AQ7342" s="34"/>
      <c r="AR7342" s="34"/>
    </row>
    <row r="7343" spans="41:44" x14ac:dyDescent="0.25">
      <c r="AO7343" s="34"/>
      <c r="AP7343" s="34"/>
      <c r="AQ7343" s="34"/>
      <c r="AR7343" s="34"/>
    </row>
    <row r="7344" spans="41:44" x14ac:dyDescent="0.25">
      <c r="AO7344" s="34"/>
      <c r="AP7344" s="34"/>
      <c r="AQ7344" s="34"/>
      <c r="AR7344" s="34"/>
    </row>
    <row r="7345" spans="41:44" x14ac:dyDescent="0.25">
      <c r="AO7345" s="34"/>
      <c r="AP7345" s="34"/>
      <c r="AQ7345" s="34"/>
      <c r="AR7345" s="34"/>
    </row>
    <row r="7346" spans="41:44" x14ac:dyDescent="0.25">
      <c r="AO7346" s="34"/>
      <c r="AP7346" s="34"/>
      <c r="AQ7346" s="34"/>
      <c r="AR7346" s="34"/>
    </row>
    <row r="7347" spans="41:44" x14ac:dyDescent="0.25">
      <c r="AO7347" s="34"/>
      <c r="AP7347" s="34"/>
      <c r="AQ7347" s="34"/>
      <c r="AR7347" s="34"/>
    </row>
    <row r="7348" spans="41:44" x14ac:dyDescent="0.25">
      <c r="AO7348" s="34"/>
      <c r="AP7348" s="34"/>
      <c r="AQ7348" s="34"/>
      <c r="AR7348" s="34"/>
    </row>
    <row r="7349" spans="41:44" x14ac:dyDescent="0.25">
      <c r="AO7349" s="34"/>
      <c r="AP7349" s="34"/>
      <c r="AQ7349" s="34"/>
      <c r="AR7349" s="34"/>
    </row>
    <row r="7350" spans="41:44" x14ac:dyDescent="0.25">
      <c r="AO7350" s="34"/>
      <c r="AP7350" s="34"/>
      <c r="AQ7350" s="34"/>
      <c r="AR7350" s="34"/>
    </row>
    <row r="7351" spans="41:44" x14ac:dyDescent="0.25">
      <c r="AO7351" s="34"/>
      <c r="AP7351" s="34"/>
      <c r="AQ7351" s="34"/>
      <c r="AR7351" s="34"/>
    </row>
    <row r="7352" spans="41:44" x14ac:dyDescent="0.25">
      <c r="AO7352" s="34"/>
      <c r="AP7352" s="34"/>
      <c r="AQ7352" s="34"/>
      <c r="AR7352" s="34"/>
    </row>
    <row r="7353" spans="41:44" x14ac:dyDescent="0.25">
      <c r="AO7353" s="34"/>
      <c r="AP7353" s="34"/>
      <c r="AQ7353" s="34"/>
      <c r="AR7353" s="34"/>
    </row>
    <row r="7354" spans="41:44" x14ac:dyDescent="0.25">
      <c r="AO7354" s="34"/>
      <c r="AP7354" s="34"/>
      <c r="AQ7354" s="34"/>
      <c r="AR7354" s="34"/>
    </row>
    <row r="7355" spans="41:44" x14ac:dyDescent="0.25">
      <c r="AO7355" s="34"/>
      <c r="AP7355" s="34"/>
      <c r="AQ7355" s="34"/>
      <c r="AR7355" s="34"/>
    </row>
    <row r="7356" spans="41:44" x14ac:dyDescent="0.25">
      <c r="AO7356" s="34"/>
      <c r="AP7356" s="34"/>
      <c r="AQ7356" s="34"/>
      <c r="AR7356" s="34"/>
    </row>
    <row r="7357" spans="41:44" x14ac:dyDescent="0.25">
      <c r="AO7357" s="34"/>
      <c r="AP7357" s="34"/>
      <c r="AQ7357" s="34"/>
      <c r="AR7357" s="34"/>
    </row>
    <row r="7358" spans="41:44" x14ac:dyDescent="0.25">
      <c r="AO7358" s="34"/>
      <c r="AP7358" s="34"/>
      <c r="AQ7358" s="34"/>
      <c r="AR7358" s="34"/>
    </row>
    <row r="7359" spans="41:44" x14ac:dyDescent="0.25">
      <c r="AO7359" s="34"/>
      <c r="AP7359" s="34"/>
      <c r="AQ7359" s="34"/>
      <c r="AR7359" s="34"/>
    </row>
    <row r="7360" spans="41:44" x14ac:dyDescent="0.25">
      <c r="AO7360" s="34"/>
      <c r="AP7360" s="34"/>
      <c r="AQ7360" s="34"/>
      <c r="AR7360" s="34"/>
    </row>
    <row r="7361" spans="41:44" x14ac:dyDescent="0.25">
      <c r="AO7361" s="34"/>
      <c r="AP7361" s="34"/>
      <c r="AQ7361" s="34"/>
      <c r="AR7361" s="34"/>
    </row>
    <row r="7362" spans="41:44" x14ac:dyDescent="0.25">
      <c r="AO7362" s="34"/>
      <c r="AP7362" s="34"/>
      <c r="AQ7362" s="34"/>
      <c r="AR7362" s="34"/>
    </row>
    <row r="7363" spans="41:44" x14ac:dyDescent="0.25">
      <c r="AO7363" s="34"/>
      <c r="AP7363" s="34"/>
      <c r="AQ7363" s="34"/>
      <c r="AR7363" s="34"/>
    </row>
    <row r="7364" spans="41:44" x14ac:dyDescent="0.25">
      <c r="AO7364" s="34"/>
      <c r="AP7364" s="34"/>
      <c r="AQ7364" s="34"/>
      <c r="AR7364" s="34"/>
    </row>
    <row r="7365" spans="41:44" x14ac:dyDescent="0.25">
      <c r="AO7365" s="34"/>
      <c r="AP7365" s="34"/>
      <c r="AQ7365" s="34"/>
      <c r="AR7365" s="34"/>
    </row>
    <row r="7366" spans="41:44" x14ac:dyDescent="0.25">
      <c r="AO7366" s="34"/>
      <c r="AP7366" s="34"/>
      <c r="AQ7366" s="34"/>
      <c r="AR7366" s="34"/>
    </row>
    <row r="7367" spans="41:44" x14ac:dyDescent="0.25">
      <c r="AO7367" s="34"/>
      <c r="AP7367" s="34"/>
      <c r="AQ7367" s="34"/>
      <c r="AR7367" s="34"/>
    </row>
    <row r="7368" spans="41:44" x14ac:dyDescent="0.25">
      <c r="AO7368" s="34"/>
      <c r="AP7368" s="34"/>
      <c r="AQ7368" s="34"/>
      <c r="AR7368" s="34"/>
    </row>
    <row r="7369" spans="41:44" x14ac:dyDescent="0.25">
      <c r="AO7369" s="34"/>
      <c r="AP7369" s="34"/>
      <c r="AQ7369" s="34"/>
      <c r="AR7369" s="34"/>
    </row>
    <row r="7370" spans="41:44" x14ac:dyDescent="0.25">
      <c r="AO7370" s="34"/>
      <c r="AP7370" s="34"/>
      <c r="AQ7370" s="34"/>
      <c r="AR7370" s="34"/>
    </row>
    <row r="7371" spans="41:44" x14ac:dyDescent="0.25">
      <c r="AO7371" s="34"/>
      <c r="AP7371" s="34"/>
      <c r="AQ7371" s="34"/>
      <c r="AR7371" s="34"/>
    </row>
    <row r="7372" spans="41:44" x14ac:dyDescent="0.25">
      <c r="AO7372" s="34"/>
      <c r="AP7372" s="34"/>
      <c r="AQ7372" s="34"/>
      <c r="AR7372" s="34"/>
    </row>
    <row r="7373" spans="41:44" x14ac:dyDescent="0.25">
      <c r="AO7373" s="34"/>
      <c r="AP7373" s="34"/>
      <c r="AQ7373" s="34"/>
      <c r="AR7373" s="34"/>
    </row>
    <row r="7374" spans="41:44" x14ac:dyDescent="0.25">
      <c r="AO7374" s="34"/>
      <c r="AP7374" s="34"/>
      <c r="AQ7374" s="34"/>
      <c r="AR7374" s="34"/>
    </row>
    <row r="7375" spans="41:44" x14ac:dyDescent="0.25">
      <c r="AO7375" s="34"/>
      <c r="AP7375" s="34"/>
      <c r="AQ7375" s="34"/>
      <c r="AR7375" s="34"/>
    </row>
    <row r="7376" spans="41:44" x14ac:dyDescent="0.25">
      <c r="AO7376" s="34"/>
      <c r="AP7376" s="34"/>
      <c r="AQ7376" s="34"/>
      <c r="AR7376" s="34"/>
    </row>
    <row r="7377" spans="41:44" x14ac:dyDescent="0.25">
      <c r="AO7377" s="34"/>
      <c r="AP7377" s="34"/>
      <c r="AQ7377" s="34"/>
      <c r="AR7377" s="34"/>
    </row>
    <row r="7378" spans="41:44" x14ac:dyDescent="0.25">
      <c r="AO7378" s="34"/>
      <c r="AP7378" s="34"/>
      <c r="AQ7378" s="34"/>
      <c r="AR7378" s="34"/>
    </row>
    <row r="7379" spans="41:44" x14ac:dyDescent="0.25">
      <c r="AO7379" s="34"/>
      <c r="AP7379" s="34"/>
      <c r="AQ7379" s="34"/>
      <c r="AR7379" s="34"/>
    </row>
    <row r="7380" spans="41:44" x14ac:dyDescent="0.25">
      <c r="AO7380" s="34"/>
      <c r="AP7380" s="34"/>
      <c r="AQ7380" s="34"/>
      <c r="AR7380" s="34"/>
    </row>
    <row r="7381" spans="41:44" x14ac:dyDescent="0.25">
      <c r="AO7381" s="34"/>
      <c r="AP7381" s="34"/>
      <c r="AQ7381" s="34"/>
      <c r="AR7381" s="34"/>
    </row>
    <row r="7382" spans="41:44" x14ac:dyDescent="0.25">
      <c r="AO7382" s="34"/>
      <c r="AP7382" s="34"/>
      <c r="AQ7382" s="34"/>
      <c r="AR7382" s="34"/>
    </row>
    <row r="7383" spans="41:44" x14ac:dyDescent="0.25">
      <c r="AO7383" s="34"/>
      <c r="AP7383" s="34"/>
      <c r="AQ7383" s="34"/>
      <c r="AR7383" s="34"/>
    </row>
    <row r="7384" spans="41:44" x14ac:dyDescent="0.25">
      <c r="AO7384" s="34"/>
      <c r="AP7384" s="34"/>
      <c r="AQ7384" s="34"/>
      <c r="AR7384" s="34"/>
    </row>
    <row r="7385" spans="41:44" x14ac:dyDescent="0.25">
      <c r="AO7385" s="34"/>
      <c r="AP7385" s="34"/>
      <c r="AQ7385" s="34"/>
      <c r="AR7385" s="34"/>
    </row>
    <row r="7386" spans="41:44" x14ac:dyDescent="0.25">
      <c r="AO7386" s="34"/>
      <c r="AP7386" s="34"/>
      <c r="AQ7386" s="34"/>
      <c r="AR7386" s="34"/>
    </row>
    <row r="7387" spans="41:44" x14ac:dyDescent="0.25">
      <c r="AO7387" s="34"/>
      <c r="AP7387" s="34"/>
      <c r="AQ7387" s="34"/>
      <c r="AR7387" s="34"/>
    </row>
    <row r="7388" spans="41:44" x14ac:dyDescent="0.25">
      <c r="AO7388" s="34"/>
      <c r="AP7388" s="34"/>
      <c r="AQ7388" s="34"/>
      <c r="AR7388" s="34"/>
    </row>
    <row r="7389" spans="41:44" x14ac:dyDescent="0.25">
      <c r="AO7389" s="34"/>
      <c r="AP7389" s="34"/>
      <c r="AQ7389" s="34"/>
      <c r="AR7389" s="34"/>
    </row>
    <row r="7390" spans="41:44" x14ac:dyDescent="0.25">
      <c r="AO7390" s="34"/>
      <c r="AP7390" s="34"/>
      <c r="AQ7390" s="34"/>
      <c r="AR7390" s="34"/>
    </row>
    <row r="7391" spans="41:44" x14ac:dyDescent="0.25">
      <c r="AO7391" s="34"/>
      <c r="AP7391" s="34"/>
      <c r="AQ7391" s="34"/>
      <c r="AR7391" s="34"/>
    </row>
    <row r="7392" spans="41:44" x14ac:dyDescent="0.25">
      <c r="AO7392" s="34"/>
      <c r="AP7392" s="34"/>
      <c r="AQ7392" s="34"/>
      <c r="AR7392" s="34"/>
    </row>
    <row r="7393" spans="41:44" x14ac:dyDescent="0.25">
      <c r="AO7393" s="34"/>
      <c r="AP7393" s="34"/>
      <c r="AQ7393" s="34"/>
      <c r="AR7393" s="34"/>
    </row>
    <row r="7394" spans="41:44" x14ac:dyDescent="0.25">
      <c r="AO7394" s="34"/>
      <c r="AP7394" s="34"/>
      <c r="AQ7394" s="34"/>
      <c r="AR7394" s="34"/>
    </row>
    <row r="7395" spans="41:44" x14ac:dyDescent="0.25">
      <c r="AO7395" s="34"/>
      <c r="AP7395" s="34"/>
      <c r="AQ7395" s="34"/>
      <c r="AR7395" s="34"/>
    </row>
    <row r="7396" spans="41:44" x14ac:dyDescent="0.25">
      <c r="AO7396" s="34"/>
      <c r="AP7396" s="34"/>
      <c r="AQ7396" s="34"/>
      <c r="AR7396" s="34"/>
    </row>
    <row r="7397" spans="41:44" x14ac:dyDescent="0.25">
      <c r="AO7397" s="34"/>
      <c r="AP7397" s="34"/>
      <c r="AQ7397" s="34"/>
      <c r="AR7397" s="34"/>
    </row>
    <row r="7398" spans="41:44" x14ac:dyDescent="0.25">
      <c r="AO7398" s="34"/>
      <c r="AP7398" s="34"/>
      <c r="AQ7398" s="34"/>
      <c r="AR7398" s="34"/>
    </row>
    <row r="7399" spans="41:44" x14ac:dyDescent="0.25">
      <c r="AO7399" s="34"/>
      <c r="AP7399" s="34"/>
      <c r="AQ7399" s="34"/>
      <c r="AR7399" s="34"/>
    </row>
    <row r="7400" spans="41:44" x14ac:dyDescent="0.25">
      <c r="AO7400" s="34"/>
      <c r="AP7400" s="34"/>
      <c r="AQ7400" s="34"/>
      <c r="AR7400" s="34"/>
    </row>
    <row r="7401" spans="41:44" x14ac:dyDescent="0.25">
      <c r="AO7401" s="34"/>
      <c r="AP7401" s="34"/>
      <c r="AQ7401" s="34"/>
      <c r="AR7401" s="34"/>
    </row>
    <row r="7402" spans="41:44" x14ac:dyDescent="0.25">
      <c r="AO7402" s="34"/>
      <c r="AP7402" s="34"/>
      <c r="AQ7402" s="34"/>
      <c r="AR7402" s="34"/>
    </row>
    <row r="7403" spans="41:44" x14ac:dyDescent="0.25">
      <c r="AO7403" s="34"/>
      <c r="AP7403" s="34"/>
      <c r="AQ7403" s="34"/>
      <c r="AR7403" s="34"/>
    </row>
    <row r="7404" spans="41:44" x14ac:dyDescent="0.25">
      <c r="AO7404" s="34"/>
      <c r="AP7404" s="34"/>
      <c r="AQ7404" s="34"/>
      <c r="AR7404" s="34"/>
    </row>
    <row r="7405" spans="41:44" x14ac:dyDescent="0.25">
      <c r="AO7405" s="34"/>
      <c r="AP7405" s="34"/>
      <c r="AQ7405" s="34"/>
      <c r="AR7405" s="34"/>
    </row>
    <row r="7406" spans="41:44" x14ac:dyDescent="0.25">
      <c r="AO7406" s="34"/>
      <c r="AP7406" s="34"/>
      <c r="AQ7406" s="34"/>
      <c r="AR7406" s="34"/>
    </row>
    <row r="7407" spans="41:44" x14ac:dyDescent="0.25">
      <c r="AO7407" s="34"/>
      <c r="AP7407" s="34"/>
      <c r="AQ7407" s="34"/>
      <c r="AR7407" s="34"/>
    </row>
    <row r="7408" spans="41:44" x14ac:dyDescent="0.25">
      <c r="AO7408" s="34"/>
      <c r="AP7408" s="34"/>
      <c r="AQ7408" s="34"/>
      <c r="AR7408" s="34"/>
    </row>
    <row r="7409" spans="41:44" x14ac:dyDescent="0.25">
      <c r="AO7409" s="34"/>
      <c r="AP7409" s="34"/>
      <c r="AQ7409" s="34"/>
      <c r="AR7409" s="34"/>
    </row>
    <row r="7410" spans="41:44" x14ac:dyDescent="0.25">
      <c r="AO7410" s="34"/>
      <c r="AP7410" s="34"/>
      <c r="AQ7410" s="34"/>
      <c r="AR7410" s="34"/>
    </row>
    <row r="7411" spans="41:44" x14ac:dyDescent="0.25">
      <c r="AO7411" s="34"/>
      <c r="AP7411" s="34"/>
      <c r="AQ7411" s="34"/>
      <c r="AR7411" s="34"/>
    </row>
    <row r="7412" spans="41:44" x14ac:dyDescent="0.25">
      <c r="AO7412" s="34"/>
      <c r="AP7412" s="34"/>
      <c r="AQ7412" s="34"/>
      <c r="AR7412" s="34"/>
    </row>
    <row r="7413" spans="41:44" x14ac:dyDescent="0.25">
      <c r="AO7413" s="34"/>
      <c r="AP7413" s="34"/>
      <c r="AQ7413" s="34"/>
      <c r="AR7413" s="34"/>
    </row>
    <row r="7414" spans="41:44" x14ac:dyDescent="0.25">
      <c r="AO7414" s="34"/>
      <c r="AP7414" s="34"/>
      <c r="AQ7414" s="34"/>
      <c r="AR7414" s="34"/>
    </row>
    <row r="7415" spans="41:44" x14ac:dyDescent="0.25">
      <c r="AO7415" s="34"/>
      <c r="AP7415" s="34"/>
      <c r="AQ7415" s="34"/>
      <c r="AR7415" s="34"/>
    </row>
    <row r="7416" spans="41:44" x14ac:dyDescent="0.25">
      <c r="AO7416" s="34"/>
      <c r="AP7416" s="34"/>
      <c r="AQ7416" s="34"/>
      <c r="AR7416" s="34"/>
    </row>
    <row r="7417" spans="41:44" x14ac:dyDescent="0.25">
      <c r="AO7417" s="34"/>
      <c r="AP7417" s="34"/>
      <c r="AQ7417" s="34"/>
      <c r="AR7417" s="34"/>
    </row>
    <row r="7418" spans="41:44" x14ac:dyDescent="0.25">
      <c r="AO7418" s="34"/>
      <c r="AP7418" s="34"/>
      <c r="AQ7418" s="34"/>
      <c r="AR7418" s="34"/>
    </row>
    <row r="7419" spans="41:44" x14ac:dyDescent="0.25">
      <c r="AO7419" s="34"/>
      <c r="AP7419" s="34"/>
      <c r="AQ7419" s="34"/>
      <c r="AR7419" s="34"/>
    </row>
    <row r="7420" spans="41:44" x14ac:dyDescent="0.25">
      <c r="AO7420" s="34"/>
      <c r="AP7420" s="34"/>
      <c r="AQ7420" s="34"/>
      <c r="AR7420" s="34"/>
    </row>
    <row r="7421" spans="41:44" x14ac:dyDescent="0.25">
      <c r="AO7421" s="34"/>
      <c r="AP7421" s="34"/>
      <c r="AQ7421" s="34"/>
      <c r="AR7421" s="34"/>
    </row>
    <row r="7422" spans="41:44" x14ac:dyDescent="0.25">
      <c r="AO7422" s="34"/>
      <c r="AP7422" s="34"/>
      <c r="AQ7422" s="34"/>
      <c r="AR7422" s="34"/>
    </row>
    <row r="7423" spans="41:44" x14ac:dyDescent="0.25">
      <c r="AO7423" s="34"/>
      <c r="AP7423" s="34"/>
      <c r="AQ7423" s="34"/>
      <c r="AR7423" s="34"/>
    </row>
    <row r="7424" spans="41:44" x14ac:dyDescent="0.25">
      <c r="AO7424" s="34"/>
      <c r="AP7424" s="34"/>
      <c r="AQ7424" s="34"/>
      <c r="AR7424" s="34"/>
    </row>
    <row r="7425" spans="41:44" x14ac:dyDescent="0.25">
      <c r="AO7425" s="34"/>
      <c r="AP7425" s="34"/>
      <c r="AQ7425" s="34"/>
      <c r="AR7425" s="34"/>
    </row>
    <row r="7426" spans="41:44" x14ac:dyDescent="0.25">
      <c r="AO7426" s="34"/>
      <c r="AP7426" s="34"/>
      <c r="AQ7426" s="34"/>
      <c r="AR7426" s="34"/>
    </row>
    <row r="7427" spans="41:44" x14ac:dyDescent="0.25">
      <c r="AO7427" s="34"/>
      <c r="AP7427" s="34"/>
      <c r="AQ7427" s="34"/>
      <c r="AR7427" s="34"/>
    </row>
    <row r="7428" spans="41:44" x14ac:dyDescent="0.25">
      <c r="AO7428" s="34"/>
      <c r="AP7428" s="34"/>
      <c r="AQ7428" s="34"/>
      <c r="AR7428" s="34"/>
    </row>
    <row r="7429" spans="41:44" x14ac:dyDescent="0.25">
      <c r="AO7429" s="34"/>
      <c r="AP7429" s="34"/>
      <c r="AQ7429" s="34"/>
      <c r="AR7429" s="34"/>
    </row>
    <row r="7430" spans="41:44" x14ac:dyDescent="0.25">
      <c r="AO7430" s="34"/>
      <c r="AP7430" s="34"/>
      <c r="AQ7430" s="34"/>
      <c r="AR7430" s="34"/>
    </row>
    <row r="7431" spans="41:44" x14ac:dyDescent="0.25">
      <c r="AO7431" s="34"/>
      <c r="AP7431" s="34"/>
      <c r="AQ7431" s="34"/>
      <c r="AR7431" s="34"/>
    </row>
    <row r="7432" spans="41:44" x14ac:dyDescent="0.25">
      <c r="AO7432" s="34"/>
      <c r="AP7432" s="34"/>
      <c r="AQ7432" s="34"/>
      <c r="AR7432" s="34"/>
    </row>
    <row r="7433" spans="41:44" x14ac:dyDescent="0.25">
      <c r="AO7433" s="34"/>
      <c r="AP7433" s="34"/>
      <c r="AQ7433" s="34"/>
      <c r="AR7433" s="34"/>
    </row>
    <row r="7434" spans="41:44" x14ac:dyDescent="0.25">
      <c r="AO7434" s="34"/>
      <c r="AP7434" s="34"/>
      <c r="AQ7434" s="34"/>
      <c r="AR7434" s="34"/>
    </row>
    <row r="7435" spans="41:44" x14ac:dyDescent="0.25">
      <c r="AO7435" s="34"/>
      <c r="AP7435" s="34"/>
      <c r="AQ7435" s="34"/>
      <c r="AR7435" s="34"/>
    </row>
    <row r="7436" spans="41:44" x14ac:dyDescent="0.25">
      <c r="AO7436" s="34"/>
      <c r="AP7436" s="34"/>
      <c r="AQ7436" s="34"/>
      <c r="AR7436" s="34"/>
    </row>
    <row r="7437" spans="41:44" x14ac:dyDescent="0.25">
      <c r="AO7437" s="34"/>
      <c r="AP7437" s="34"/>
      <c r="AQ7437" s="34"/>
      <c r="AR7437" s="34"/>
    </row>
    <row r="7438" spans="41:44" x14ac:dyDescent="0.25">
      <c r="AO7438" s="34"/>
      <c r="AP7438" s="34"/>
      <c r="AQ7438" s="34"/>
      <c r="AR7438" s="34"/>
    </row>
    <row r="7439" spans="41:44" x14ac:dyDescent="0.25">
      <c r="AO7439" s="34"/>
      <c r="AP7439" s="34"/>
      <c r="AQ7439" s="34"/>
      <c r="AR7439" s="34"/>
    </row>
    <row r="7440" spans="41:44" x14ac:dyDescent="0.25">
      <c r="AO7440" s="34"/>
      <c r="AP7440" s="34"/>
      <c r="AQ7440" s="34"/>
      <c r="AR7440" s="34"/>
    </row>
    <row r="7441" spans="41:44" x14ac:dyDescent="0.25">
      <c r="AO7441" s="34"/>
      <c r="AP7441" s="34"/>
      <c r="AQ7441" s="34"/>
      <c r="AR7441" s="34"/>
    </row>
    <row r="7442" spans="41:44" x14ac:dyDescent="0.25">
      <c r="AO7442" s="34"/>
      <c r="AP7442" s="34"/>
      <c r="AQ7442" s="34"/>
      <c r="AR7442" s="34"/>
    </row>
    <row r="7443" spans="41:44" x14ac:dyDescent="0.25">
      <c r="AO7443" s="34"/>
      <c r="AP7443" s="34"/>
      <c r="AQ7443" s="34"/>
      <c r="AR7443" s="34"/>
    </row>
    <row r="7444" spans="41:44" x14ac:dyDescent="0.25">
      <c r="AO7444" s="34"/>
      <c r="AP7444" s="34"/>
      <c r="AQ7444" s="34"/>
      <c r="AR7444" s="34"/>
    </row>
    <row r="7445" spans="41:44" x14ac:dyDescent="0.25">
      <c r="AO7445" s="34"/>
      <c r="AP7445" s="34"/>
      <c r="AQ7445" s="34"/>
      <c r="AR7445" s="34"/>
    </row>
    <row r="7446" spans="41:44" x14ac:dyDescent="0.25">
      <c r="AO7446" s="34"/>
      <c r="AP7446" s="34"/>
      <c r="AQ7446" s="34"/>
      <c r="AR7446" s="34"/>
    </row>
    <row r="7447" spans="41:44" x14ac:dyDescent="0.25">
      <c r="AO7447" s="34"/>
      <c r="AP7447" s="34"/>
      <c r="AQ7447" s="34"/>
      <c r="AR7447" s="34"/>
    </row>
    <row r="7448" spans="41:44" x14ac:dyDescent="0.25">
      <c r="AO7448" s="34"/>
      <c r="AP7448" s="34"/>
      <c r="AQ7448" s="34"/>
      <c r="AR7448" s="34"/>
    </row>
    <row r="7449" spans="41:44" x14ac:dyDescent="0.25">
      <c r="AO7449" s="34"/>
      <c r="AP7449" s="34"/>
      <c r="AQ7449" s="34"/>
      <c r="AR7449" s="34"/>
    </row>
    <row r="7450" spans="41:44" x14ac:dyDescent="0.25">
      <c r="AO7450" s="34"/>
      <c r="AP7450" s="34"/>
      <c r="AQ7450" s="34"/>
      <c r="AR7450" s="34"/>
    </row>
    <row r="7451" spans="41:44" x14ac:dyDescent="0.25">
      <c r="AO7451" s="34"/>
      <c r="AP7451" s="34"/>
      <c r="AQ7451" s="34"/>
      <c r="AR7451" s="34"/>
    </row>
    <row r="7452" spans="41:44" x14ac:dyDescent="0.25">
      <c r="AO7452" s="34"/>
      <c r="AP7452" s="34"/>
      <c r="AQ7452" s="34"/>
      <c r="AR7452" s="34"/>
    </row>
    <row r="7453" spans="41:44" x14ac:dyDescent="0.25">
      <c r="AO7453" s="34"/>
      <c r="AP7453" s="34"/>
      <c r="AQ7453" s="34"/>
      <c r="AR7453" s="34"/>
    </row>
    <row r="7454" spans="41:44" x14ac:dyDescent="0.25">
      <c r="AO7454" s="34"/>
      <c r="AP7454" s="34"/>
      <c r="AQ7454" s="34"/>
      <c r="AR7454" s="34"/>
    </row>
    <row r="7455" spans="41:44" x14ac:dyDescent="0.25">
      <c r="AO7455" s="34"/>
      <c r="AP7455" s="34"/>
      <c r="AQ7455" s="34"/>
      <c r="AR7455" s="34"/>
    </row>
    <row r="7456" spans="41:44" x14ac:dyDescent="0.25">
      <c r="AO7456" s="34"/>
      <c r="AP7456" s="34"/>
      <c r="AQ7456" s="34"/>
      <c r="AR7456" s="34"/>
    </row>
    <row r="7457" spans="41:44" x14ac:dyDescent="0.25">
      <c r="AO7457" s="34"/>
      <c r="AP7457" s="34"/>
      <c r="AQ7457" s="34"/>
      <c r="AR7457" s="34"/>
    </row>
    <row r="7458" spans="41:44" x14ac:dyDescent="0.25">
      <c r="AO7458" s="34"/>
      <c r="AP7458" s="34"/>
      <c r="AQ7458" s="34"/>
      <c r="AR7458" s="34"/>
    </row>
    <row r="7459" spans="41:44" x14ac:dyDescent="0.25">
      <c r="AO7459" s="34"/>
      <c r="AP7459" s="34"/>
      <c r="AQ7459" s="34"/>
      <c r="AR7459" s="34"/>
    </row>
    <row r="7460" spans="41:44" x14ac:dyDescent="0.25">
      <c r="AO7460" s="34"/>
      <c r="AP7460" s="34"/>
      <c r="AQ7460" s="34"/>
      <c r="AR7460" s="34"/>
    </row>
    <row r="7461" spans="41:44" x14ac:dyDescent="0.25">
      <c r="AO7461" s="34"/>
      <c r="AP7461" s="34"/>
      <c r="AQ7461" s="34"/>
      <c r="AR7461" s="34"/>
    </row>
    <row r="7462" spans="41:44" x14ac:dyDescent="0.25">
      <c r="AO7462" s="34"/>
      <c r="AP7462" s="34"/>
      <c r="AQ7462" s="34"/>
      <c r="AR7462" s="34"/>
    </row>
    <row r="7463" spans="41:44" x14ac:dyDescent="0.25">
      <c r="AO7463" s="34"/>
      <c r="AP7463" s="34"/>
      <c r="AQ7463" s="34"/>
      <c r="AR7463" s="34"/>
    </row>
    <row r="7464" spans="41:44" x14ac:dyDescent="0.25">
      <c r="AO7464" s="34"/>
      <c r="AP7464" s="34"/>
      <c r="AQ7464" s="34"/>
      <c r="AR7464" s="34"/>
    </row>
    <row r="7465" spans="41:44" x14ac:dyDescent="0.25">
      <c r="AO7465" s="34"/>
      <c r="AP7465" s="34"/>
      <c r="AQ7465" s="34"/>
      <c r="AR7465" s="34"/>
    </row>
    <row r="7466" spans="41:44" x14ac:dyDescent="0.25">
      <c r="AO7466" s="34"/>
      <c r="AP7466" s="34"/>
      <c r="AQ7466" s="34"/>
      <c r="AR7466" s="34"/>
    </row>
    <row r="7467" spans="41:44" x14ac:dyDescent="0.25">
      <c r="AO7467" s="34"/>
      <c r="AP7467" s="34"/>
      <c r="AQ7467" s="34"/>
      <c r="AR7467" s="34"/>
    </row>
    <row r="7468" spans="41:44" x14ac:dyDescent="0.25">
      <c r="AO7468" s="34"/>
      <c r="AP7468" s="34"/>
      <c r="AQ7468" s="34"/>
      <c r="AR7468" s="34"/>
    </row>
    <row r="7469" spans="41:44" x14ac:dyDescent="0.25">
      <c r="AO7469" s="34"/>
      <c r="AP7469" s="34"/>
      <c r="AQ7469" s="34"/>
      <c r="AR7469" s="34"/>
    </row>
    <row r="7470" spans="41:44" x14ac:dyDescent="0.25">
      <c r="AO7470" s="34"/>
      <c r="AP7470" s="34"/>
      <c r="AQ7470" s="34"/>
      <c r="AR7470" s="34"/>
    </row>
    <row r="7471" spans="41:44" x14ac:dyDescent="0.25">
      <c r="AO7471" s="34"/>
      <c r="AP7471" s="34"/>
      <c r="AQ7471" s="34"/>
      <c r="AR7471" s="34"/>
    </row>
    <row r="7472" spans="41:44" x14ac:dyDescent="0.25">
      <c r="AO7472" s="34"/>
      <c r="AP7472" s="34"/>
      <c r="AQ7472" s="34"/>
      <c r="AR7472" s="34"/>
    </row>
    <row r="7473" spans="41:44" x14ac:dyDescent="0.25">
      <c r="AO7473" s="34"/>
      <c r="AP7473" s="34"/>
      <c r="AQ7473" s="34"/>
      <c r="AR7473" s="34"/>
    </row>
    <row r="7474" spans="41:44" x14ac:dyDescent="0.25">
      <c r="AO7474" s="34"/>
      <c r="AP7474" s="34"/>
      <c r="AQ7474" s="34"/>
      <c r="AR7474" s="34"/>
    </row>
    <row r="7475" spans="41:44" x14ac:dyDescent="0.25">
      <c r="AO7475" s="34"/>
      <c r="AP7475" s="34"/>
      <c r="AQ7475" s="34"/>
      <c r="AR7475" s="34"/>
    </row>
    <row r="7476" spans="41:44" x14ac:dyDescent="0.25">
      <c r="AO7476" s="34"/>
      <c r="AP7476" s="34"/>
      <c r="AQ7476" s="34"/>
      <c r="AR7476" s="34"/>
    </row>
    <row r="7477" spans="41:44" x14ac:dyDescent="0.25">
      <c r="AO7477" s="34"/>
      <c r="AP7477" s="34"/>
      <c r="AQ7477" s="34"/>
      <c r="AR7477" s="34"/>
    </row>
    <row r="7478" spans="41:44" x14ac:dyDescent="0.25">
      <c r="AO7478" s="34"/>
      <c r="AP7478" s="34"/>
      <c r="AQ7478" s="34"/>
      <c r="AR7478" s="34"/>
    </row>
    <row r="7479" spans="41:44" x14ac:dyDescent="0.25">
      <c r="AO7479" s="34"/>
      <c r="AP7479" s="34"/>
      <c r="AQ7479" s="34"/>
      <c r="AR7479" s="34"/>
    </row>
    <row r="7480" spans="41:44" x14ac:dyDescent="0.25">
      <c r="AO7480" s="34"/>
      <c r="AP7480" s="34"/>
      <c r="AQ7480" s="34"/>
      <c r="AR7480" s="34"/>
    </row>
    <row r="7481" spans="41:44" x14ac:dyDescent="0.25">
      <c r="AO7481" s="34"/>
      <c r="AP7481" s="34"/>
      <c r="AQ7481" s="34"/>
      <c r="AR7481" s="34"/>
    </row>
    <row r="7482" spans="41:44" x14ac:dyDescent="0.25">
      <c r="AO7482" s="34"/>
      <c r="AP7482" s="34"/>
      <c r="AQ7482" s="34"/>
      <c r="AR7482" s="34"/>
    </row>
    <row r="7483" spans="41:44" x14ac:dyDescent="0.25">
      <c r="AO7483" s="34"/>
      <c r="AP7483" s="34"/>
      <c r="AQ7483" s="34"/>
      <c r="AR7483" s="34"/>
    </row>
    <row r="7484" spans="41:44" x14ac:dyDescent="0.25">
      <c r="AO7484" s="34"/>
      <c r="AP7484" s="34"/>
      <c r="AQ7484" s="34"/>
      <c r="AR7484" s="34"/>
    </row>
    <row r="7485" spans="41:44" x14ac:dyDescent="0.25">
      <c r="AO7485" s="34"/>
      <c r="AP7485" s="34"/>
      <c r="AQ7485" s="34"/>
      <c r="AR7485" s="34"/>
    </row>
    <row r="7486" spans="41:44" x14ac:dyDescent="0.25">
      <c r="AO7486" s="34"/>
      <c r="AP7486" s="34"/>
      <c r="AQ7486" s="34"/>
      <c r="AR7486" s="34"/>
    </row>
    <row r="7487" spans="41:44" x14ac:dyDescent="0.25">
      <c r="AO7487" s="34"/>
      <c r="AP7487" s="34"/>
      <c r="AQ7487" s="34"/>
      <c r="AR7487" s="34"/>
    </row>
    <row r="7488" spans="41:44" x14ac:dyDescent="0.25">
      <c r="AO7488" s="34"/>
      <c r="AP7488" s="34"/>
      <c r="AQ7488" s="34"/>
      <c r="AR7488" s="34"/>
    </row>
    <row r="7489" spans="41:44" x14ac:dyDescent="0.25">
      <c r="AO7489" s="34"/>
      <c r="AP7489" s="34"/>
      <c r="AQ7489" s="34"/>
      <c r="AR7489" s="34"/>
    </row>
    <row r="7490" spans="41:44" x14ac:dyDescent="0.25">
      <c r="AO7490" s="34"/>
      <c r="AP7490" s="34"/>
      <c r="AQ7490" s="34"/>
      <c r="AR7490" s="34"/>
    </row>
    <row r="7491" spans="41:44" x14ac:dyDescent="0.25">
      <c r="AO7491" s="34"/>
      <c r="AP7491" s="34"/>
      <c r="AQ7491" s="34"/>
      <c r="AR7491" s="34"/>
    </row>
    <row r="7492" spans="41:44" x14ac:dyDescent="0.25">
      <c r="AO7492" s="34"/>
      <c r="AP7492" s="34"/>
      <c r="AQ7492" s="34"/>
      <c r="AR7492" s="34"/>
    </row>
    <row r="7493" spans="41:44" x14ac:dyDescent="0.25">
      <c r="AO7493" s="34"/>
      <c r="AP7493" s="34"/>
      <c r="AQ7493" s="34"/>
      <c r="AR7493" s="34"/>
    </row>
    <row r="7494" spans="41:44" x14ac:dyDescent="0.25">
      <c r="AO7494" s="34"/>
      <c r="AP7494" s="34"/>
      <c r="AQ7494" s="34"/>
      <c r="AR7494" s="34"/>
    </row>
    <row r="7495" spans="41:44" x14ac:dyDescent="0.25">
      <c r="AO7495" s="34"/>
      <c r="AP7495" s="34"/>
      <c r="AQ7495" s="34"/>
      <c r="AR7495" s="34"/>
    </row>
    <row r="7496" spans="41:44" x14ac:dyDescent="0.25">
      <c r="AO7496" s="34"/>
      <c r="AP7496" s="34"/>
      <c r="AQ7496" s="34"/>
      <c r="AR7496" s="34"/>
    </row>
    <row r="7497" spans="41:44" x14ac:dyDescent="0.25">
      <c r="AO7497" s="34"/>
      <c r="AP7497" s="34"/>
      <c r="AQ7497" s="34"/>
      <c r="AR7497" s="34"/>
    </row>
    <row r="7498" spans="41:44" x14ac:dyDescent="0.25">
      <c r="AO7498" s="34"/>
      <c r="AP7498" s="34"/>
      <c r="AQ7498" s="34"/>
      <c r="AR7498" s="34"/>
    </row>
    <row r="7499" spans="41:44" x14ac:dyDescent="0.25">
      <c r="AO7499" s="34"/>
      <c r="AP7499" s="34"/>
      <c r="AQ7499" s="34"/>
      <c r="AR7499" s="34"/>
    </row>
    <row r="7500" spans="41:44" x14ac:dyDescent="0.25">
      <c r="AO7500" s="34"/>
      <c r="AP7500" s="34"/>
      <c r="AQ7500" s="34"/>
      <c r="AR7500" s="34"/>
    </row>
    <row r="7501" spans="41:44" x14ac:dyDescent="0.25">
      <c r="AO7501" s="34"/>
      <c r="AP7501" s="34"/>
      <c r="AQ7501" s="34"/>
      <c r="AR7501" s="34"/>
    </row>
    <row r="7502" spans="41:44" x14ac:dyDescent="0.25">
      <c r="AO7502" s="34"/>
      <c r="AP7502" s="34"/>
      <c r="AQ7502" s="34"/>
      <c r="AR7502" s="34"/>
    </row>
    <row r="7503" spans="41:44" x14ac:dyDescent="0.25">
      <c r="AO7503" s="34"/>
      <c r="AP7503" s="34"/>
      <c r="AQ7503" s="34"/>
      <c r="AR7503" s="34"/>
    </row>
    <row r="7504" spans="41:44" x14ac:dyDescent="0.25">
      <c r="AO7504" s="34"/>
      <c r="AP7504" s="34"/>
      <c r="AQ7504" s="34"/>
      <c r="AR7504" s="34"/>
    </row>
    <row r="7505" spans="41:44" x14ac:dyDescent="0.25">
      <c r="AO7505" s="34"/>
      <c r="AP7505" s="34"/>
      <c r="AQ7505" s="34"/>
      <c r="AR7505" s="34"/>
    </row>
    <row r="7506" spans="41:44" x14ac:dyDescent="0.25">
      <c r="AO7506" s="34"/>
      <c r="AP7506" s="34"/>
      <c r="AQ7506" s="34"/>
      <c r="AR7506" s="34"/>
    </row>
    <row r="7507" spans="41:44" x14ac:dyDescent="0.25">
      <c r="AO7507" s="34"/>
      <c r="AP7507" s="34"/>
      <c r="AQ7507" s="34"/>
      <c r="AR7507" s="34"/>
    </row>
    <row r="7508" spans="41:44" x14ac:dyDescent="0.25">
      <c r="AO7508" s="34"/>
      <c r="AP7508" s="34"/>
      <c r="AQ7508" s="34"/>
      <c r="AR7508" s="34"/>
    </row>
    <row r="7509" spans="41:44" x14ac:dyDescent="0.25">
      <c r="AO7509" s="34"/>
      <c r="AP7509" s="34"/>
      <c r="AQ7509" s="34"/>
      <c r="AR7509" s="34"/>
    </row>
    <row r="7510" spans="41:44" x14ac:dyDescent="0.25">
      <c r="AO7510" s="34"/>
      <c r="AP7510" s="34"/>
      <c r="AQ7510" s="34"/>
      <c r="AR7510" s="34"/>
    </row>
    <row r="7511" spans="41:44" x14ac:dyDescent="0.25">
      <c r="AO7511" s="34"/>
      <c r="AP7511" s="34"/>
      <c r="AQ7511" s="34"/>
      <c r="AR7511" s="34"/>
    </row>
    <row r="7512" spans="41:44" x14ac:dyDescent="0.25">
      <c r="AO7512" s="34"/>
      <c r="AP7512" s="34"/>
      <c r="AQ7512" s="34"/>
      <c r="AR7512" s="34"/>
    </row>
    <row r="7513" spans="41:44" x14ac:dyDescent="0.25">
      <c r="AO7513" s="34"/>
      <c r="AP7513" s="34"/>
      <c r="AQ7513" s="34"/>
      <c r="AR7513" s="34"/>
    </row>
    <row r="7514" spans="41:44" x14ac:dyDescent="0.25">
      <c r="AO7514" s="34"/>
      <c r="AP7514" s="34"/>
      <c r="AQ7514" s="34"/>
      <c r="AR7514" s="34"/>
    </row>
    <row r="7515" spans="41:44" x14ac:dyDescent="0.25">
      <c r="AO7515" s="34"/>
      <c r="AP7515" s="34"/>
      <c r="AQ7515" s="34"/>
      <c r="AR7515" s="34"/>
    </row>
    <row r="7516" spans="41:44" x14ac:dyDescent="0.25">
      <c r="AO7516" s="34"/>
      <c r="AP7516" s="34"/>
      <c r="AQ7516" s="34"/>
      <c r="AR7516" s="34"/>
    </row>
    <row r="7517" spans="41:44" x14ac:dyDescent="0.25">
      <c r="AO7517" s="34"/>
      <c r="AP7517" s="34"/>
      <c r="AQ7517" s="34"/>
      <c r="AR7517" s="34"/>
    </row>
    <row r="7518" spans="41:44" x14ac:dyDescent="0.25">
      <c r="AO7518" s="34"/>
      <c r="AP7518" s="34"/>
      <c r="AQ7518" s="34"/>
      <c r="AR7518" s="34"/>
    </row>
    <row r="7519" spans="41:44" x14ac:dyDescent="0.25">
      <c r="AO7519" s="34"/>
      <c r="AP7519" s="34"/>
      <c r="AQ7519" s="34"/>
      <c r="AR7519" s="34"/>
    </row>
    <row r="7520" spans="41:44" x14ac:dyDescent="0.25">
      <c r="AO7520" s="34"/>
      <c r="AP7520" s="34"/>
      <c r="AQ7520" s="34"/>
      <c r="AR7520" s="34"/>
    </row>
    <row r="7521" spans="41:44" x14ac:dyDescent="0.25">
      <c r="AO7521" s="34"/>
      <c r="AP7521" s="34"/>
      <c r="AQ7521" s="34"/>
      <c r="AR7521" s="34"/>
    </row>
    <row r="7522" spans="41:44" x14ac:dyDescent="0.25">
      <c r="AO7522" s="34"/>
      <c r="AP7522" s="34"/>
      <c r="AQ7522" s="34"/>
      <c r="AR7522" s="34"/>
    </row>
    <row r="7523" spans="41:44" x14ac:dyDescent="0.25">
      <c r="AO7523" s="34"/>
      <c r="AP7523" s="34"/>
      <c r="AQ7523" s="34"/>
      <c r="AR7523" s="34"/>
    </row>
    <row r="7524" spans="41:44" x14ac:dyDescent="0.25">
      <c r="AO7524" s="34"/>
      <c r="AP7524" s="34"/>
      <c r="AQ7524" s="34"/>
      <c r="AR7524" s="34"/>
    </row>
    <row r="7525" spans="41:44" x14ac:dyDescent="0.25">
      <c r="AO7525" s="34"/>
      <c r="AP7525" s="34"/>
      <c r="AQ7525" s="34"/>
      <c r="AR7525" s="34"/>
    </row>
    <row r="7526" spans="41:44" x14ac:dyDescent="0.25">
      <c r="AO7526" s="34"/>
      <c r="AP7526" s="34"/>
      <c r="AQ7526" s="34"/>
      <c r="AR7526" s="34"/>
    </row>
    <row r="7527" spans="41:44" x14ac:dyDescent="0.25">
      <c r="AO7527" s="34"/>
      <c r="AP7527" s="34"/>
      <c r="AQ7527" s="34"/>
      <c r="AR7527" s="34"/>
    </row>
    <row r="7528" spans="41:44" x14ac:dyDescent="0.25">
      <c r="AO7528" s="34"/>
      <c r="AP7528" s="34"/>
      <c r="AQ7528" s="34"/>
      <c r="AR7528" s="34"/>
    </row>
    <row r="7529" spans="41:44" x14ac:dyDescent="0.25">
      <c r="AO7529" s="34"/>
      <c r="AP7529" s="34"/>
      <c r="AQ7529" s="34"/>
      <c r="AR7529" s="34"/>
    </row>
    <row r="7530" spans="41:44" x14ac:dyDescent="0.25">
      <c r="AO7530" s="34"/>
      <c r="AP7530" s="34"/>
      <c r="AQ7530" s="34"/>
      <c r="AR7530" s="34"/>
    </row>
    <row r="7531" spans="41:44" x14ac:dyDescent="0.25">
      <c r="AO7531" s="34"/>
      <c r="AP7531" s="34"/>
      <c r="AQ7531" s="34"/>
      <c r="AR7531" s="34"/>
    </row>
    <row r="7532" spans="41:44" x14ac:dyDescent="0.25">
      <c r="AO7532" s="34"/>
      <c r="AP7532" s="34"/>
      <c r="AQ7532" s="34"/>
      <c r="AR7532" s="34"/>
    </row>
    <row r="7533" spans="41:44" x14ac:dyDescent="0.25">
      <c r="AO7533" s="34"/>
      <c r="AP7533" s="34"/>
      <c r="AQ7533" s="34"/>
      <c r="AR7533" s="34"/>
    </row>
    <row r="7534" spans="41:44" x14ac:dyDescent="0.25">
      <c r="AO7534" s="34"/>
      <c r="AP7534" s="34"/>
      <c r="AQ7534" s="34"/>
      <c r="AR7534" s="34"/>
    </row>
    <row r="7535" spans="41:44" x14ac:dyDescent="0.25">
      <c r="AO7535" s="34"/>
      <c r="AP7535" s="34"/>
      <c r="AQ7535" s="34"/>
      <c r="AR7535" s="34"/>
    </row>
    <row r="7536" spans="41:44" x14ac:dyDescent="0.25">
      <c r="AO7536" s="34"/>
      <c r="AP7536" s="34"/>
      <c r="AQ7536" s="34"/>
      <c r="AR7536" s="34"/>
    </row>
    <row r="7537" spans="41:44" x14ac:dyDescent="0.25">
      <c r="AO7537" s="34"/>
      <c r="AP7537" s="34"/>
      <c r="AQ7537" s="34"/>
      <c r="AR7537" s="34"/>
    </row>
    <row r="7538" spans="41:44" x14ac:dyDescent="0.25">
      <c r="AO7538" s="34"/>
      <c r="AP7538" s="34"/>
      <c r="AQ7538" s="34"/>
      <c r="AR7538" s="34"/>
    </row>
    <row r="7539" spans="41:44" x14ac:dyDescent="0.25">
      <c r="AO7539" s="34"/>
      <c r="AP7539" s="34"/>
      <c r="AQ7539" s="34"/>
      <c r="AR7539" s="34"/>
    </row>
    <row r="7540" spans="41:44" x14ac:dyDescent="0.25">
      <c r="AO7540" s="34"/>
      <c r="AP7540" s="34"/>
      <c r="AQ7540" s="34"/>
      <c r="AR7540" s="34"/>
    </row>
    <row r="7541" spans="41:44" x14ac:dyDescent="0.25">
      <c r="AO7541" s="34"/>
      <c r="AP7541" s="34"/>
      <c r="AQ7541" s="34"/>
      <c r="AR7541" s="34"/>
    </row>
    <row r="7542" spans="41:44" x14ac:dyDescent="0.25">
      <c r="AO7542" s="34"/>
      <c r="AP7542" s="34"/>
      <c r="AQ7542" s="34"/>
      <c r="AR7542" s="34"/>
    </row>
    <row r="7543" spans="41:44" x14ac:dyDescent="0.25">
      <c r="AO7543" s="34"/>
      <c r="AP7543" s="34"/>
      <c r="AQ7543" s="34"/>
      <c r="AR7543" s="34"/>
    </row>
    <row r="7544" spans="41:44" x14ac:dyDescent="0.25">
      <c r="AO7544" s="34"/>
      <c r="AP7544" s="34"/>
      <c r="AQ7544" s="34"/>
      <c r="AR7544" s="34"/>
    </row>
    <row r="7545" spans="41:44" x14ac:dyDescent="0.25">
      <c r="AO7545" s="34"/>
      <c r="AP7545" s="34"/>
      <c r="AQ7545" s="34"/>
      <c r="AR7545" s="34"/>
    </row>
    <row r="7546" spans="41:44" x14ac:dyDescent="0.25">
      <c r="AO7546" s="34"/>
      <c r="AP7546" s="34"/>
      <c r="AQ7546" s="34"/>
      <c r="AR7546" s="34"/>
    </row>
    <row r="7547" spans="41:44" x14ac:dyDescent="0.25">
      <c r="AO7547" s="34"/>
      <c r="AP7547" s="34"/>
      <c r="AQ7547" s="34"/>
      <c r="AR7547" s="34"/>
    </row>
    <row r="7548" spans="41:44" x14ac:dyDescent="0.25">
      <c r="AO7548" s="34"/>
      <c r="AP7548" s="34"/>
      <c r="AQ7548" s="34"/>
      <c r="AR7548" s="34"/>
    </row>
    <row r="7549" spans="41:44" x14ac:dyDescent="0.25">
      <c r="AO7549" s="34"/>
      <c r="AP7549" s="34"/>
      <c r="AQ7549" s="34"/>
      <c r="AR7549" s="34"/>
    </row>
    <row r="7550" spans="41:44" x14ac:dyDescent="0.25">
      <c r="AO7550" s="34"/>
      <c r="AP7550" s="34"/>
      <c r="AQ7550" s="34"/>
      <c r="AR7550" s="34"/>
    </row>
    <row r="7551" spans="41:44" x14ac:dyDescent="0.25">
      <c r="AO7551" s="34"/>
      <c r="AP7551" s="34"/>
      <c r="AQ7551" s="34"/>
      <c r="AR7551" s="34"/>
    </row>
    <row r="7552" spans="41:44" x14ac:dyDescent="0.25">
      <c r="AO7552" s="34"/>
      <c r="AP7552" s="34"/>
      <c r="AQ7552" s="34"/>
      <c r="AR7552" s="34"/>
    </row>
    <row r="7553" spans="41:44" x14ac:dyDescent="0.25">
      <c r="AO7553" s="34"/>
      <c r="AP7553" s="34"/>
      <c r="AQ7553" s="34"/>
      <c r="AR7553" s="34"/>
    </row>
    <row r="7554" spans="41:44" x14ac:dyDescent="0.25">
      <c r="AO7554" s="34"/>
      <c r="AP7554" s="34"/>
      <c r="AQ7554" s="34"/>
      <c r="AR7554" s="34"/>
    </row>
    <row r="7555" spans="41:44" x14ac:dyDescent="0.25">
      <c r="AO7555" s="34"/>
      <c r="AP7555" s="34"/>
      <c r="AQ7555" s="34"/>
      <c r="AR7555" s="34"/>
    </row>
    <row r="7556" spans="41:44" x14ac:dyDescent="0.25">
      <c r="AO7556" s="34"/>
      <c r="AP7556" s="34"/>
      <c r="AQ7556" s="34"/>
      <c r="AR7556" s="34"/>
    </row>
    <row r="7557" spans="41:44" x14ac:dyDescent="0.25">
      <c r="AO7557" s="34"/>
      <c r="AP7557" s="34"/>
      <c r="AQ7557" s="34"/>
      <c r="AR7557" s="34"/>
    </row>
    <row r="7558" spans="41:44" x14ac:dyDescent="0.25">
      <c r="AO7558" s="34"/>
      <c r="AP7558" s="34"/>
      <c r="AQ7558" s="34"/>
      <c r="AR7558" s="34"/>
    </row>
    <row r="7559" spans="41:44" x14ac:dyDescent="0.25">
      <c r="AO7559" s="34"/>
      <c r="AP7559" s="34"/>
      <c r="AQ7559" s="34"/>
      <c r="AR7559" s="34"/>
    </row>
    <row r="7560" spans="41:44" x14ac:dyDescent="0.25">
      <c r="AO7560" s="34"/>
      <c r="AP7560" s="34"/>
      <c r="AQ7560" s="34"/>
      <c r="AR7560" s="34"/>
    </row>
    <row r="7561" spans="41:44" x14ac:dyDescent="0.25">
      <c r="AO7561" s="34"/>
      <c r="AP7561" s="34"/>
      <c r="AQ7561" s="34"/>
      <c r="AR7561" s="34"/>
    </row>
    <row r="7562" spans="41:44" x14ac:dyDescent="0.25">
      <c r="AO7562" s="34"/>
      <c r="AP7562" s="34"/>
      <c r="AQ7562" s="34"/>
      <c r="AR7562" s="34"/>
    </row>
    <row r="7563" spans="41:44" x14ac:dyDescent="0.25">
      <c r="AO7563" s="34"/>
      <c r="AP7563" s="34"/>
      <c r="AQ7563" s="34"/>
      <c r="AR7563" s="34"/>
    </row>
    <row r="7564" spans="41:44" x14ac:dyDescent="0.25">
      <c r="AO7564" s="34"/>
      <c r="AP7564" s="34"/>
      <c r="AQ7564" s="34"/>
      <c r="AR7564" s="34"/>
    </row>
    <row r="7565" spans="41:44" x14ac:dyDescent="0.25">
      <c r="AO7565" s="34"/>
      <c r="AP7565" s="34"/>
      <c r="AQ7565" s="34"/>
      <c r="AR7565" s="34"/>
    </row>
    <row r="7566" spans="41:44" x14ac:dyDescent="0.25">
      <c r="AO7566" s="34"/>
      <c r="AP7566" s="34"/>
      <c r="AQ7566" s="34"/>
      <c r="AR7566" s="34"/>
    </row>
    <row r="7567" spans="41:44" x14ac:dyDescent="0.25">
      <c r="AO7567" s="34"/>
      <c r="AP7567" s="34"/>
      <c r="AQ7567" s="34"/>
      <c r="AR7567" s="34"/>
    </row>
    <row r="7568" spans="41:44" x14ac:dyDescent="0.25">
      <c r="AO7568" s="34"/>
      <c r="AP7568" s="34"/>
      <c r="AQ7568" s="34"/>
      <c r="AR7568" s="34"/>
    </row>
    <row r="7569" spans="41:44" x14ac:dyDescent="0.25">
      <c r="AO7569" s="34"/>
      <c r="AP7569" s="34"/>
      <c r="AQ7569" s="34"/>
      <c r="AR7569" s="34"/>
    </row>
    <row r="7570" spans="41:44" x14ac:dyDescent="0.25">
      <c r="AO7570" s="34"/>
      <c r="AP7570" s="34"/>
      <c r="AQ7570" s="34"/>
      <c r="AR7570" s="34"/>
    </row>
    <row r="7571" spans="41:44" x14ac:dyDescent="0.25">
      <c r="AO7571" s="34"/>
      <c r="AP7571" s="34"/>
      <c r="AQ7571" s="34"/>
      <c r="AR7571" s="34"/>
    </row>
    <row r="7572" spans="41:44" x14ac:dyDescent="0.25">
      <c r="AO7572" s="34"/>
      <c r="AP7572" s="34"/>
      <c r="AQ7572" s="34"/>
      <c r="AR7572" s="34"/>
    </row>
    <row r="7573" spans="41:44" x14ac:dyDescent="0.25">
      <c r="AO7573" s="34"/>
      <c r="AP7573" s="34"/>
      <c r="AQ7573" s="34"/>
      <c r="AR7573" s="34"/>
    </row>
    <row r="7574" spans="41:44" x14ac:dyDescent="0.25">
      <c r="AO7574" s="34"/>
      <c r="AP7574" s="34"/>
      <c r="AQ7574" s="34"/>
      <c r="AR7574" s="34"/>
    </row>
    <row r="7575" spans="41:44" x14ac:dyDescent="0.25">
      <c r="AO7575" s="34"/>
      <c r="AP7575" s="34"/>
      <c r="AQ7575" s="34"/>
      <c r="AR7575" s="34"/>
    </row>
    <row r="7576" spans="41:44" x14ac:dyDescent="0.25">
      <c r="AO7576" s="34"/>
      <c r="AP7576" s="34"/>
      <c r="AQ7576" s="34"/>
      <c r="AR7576" s="34"/>
    </row>
    <row r="7577" spans="41:44" x14ac:dyDescent="0.25">
      <c r="AO7577" s="34"/>
      <c r="AP7577" s="34"/>
      <c r="AQ7577" s="34"/>
      <c r="AR7577" s="34"/>
    </row>
    <row r="7578" spans="41:44" x14ac:dyDescent="0.25">
      <c r="AO7578" s="34"/>
      <c r="AP7578" s="34"/>
      <c r="AQ7578" s="34"/>
      <c r="AR7578" s="34"/>
    </row>
    <row r="7579" spans="41:44" x14ac:dyDescent="0.25">
      <c r="AO7579" s="34"/>
      <c r="AP7579" s="34"/>
      <c r="AQ7579" s="34"/>
      <c r="AR7579" s="34"/>
    </row>
    <row r="7580" spans="41:44" x14ac:dyDescent="0.25">
      <c r="AO7580" s="34"/>
      <c r="AP7580" s="34"/>
      <c r="AQ7580" s="34"/>
      <c r="AR7580" s="34"/>
    </row>
    <row r="7581" spans="41:44" x14ac:dyDescent="0.25">
      <c r="AO7581" s="34"/>
      <c r="AP7581" s="34"/>
      <c r="AQ7581" s="34"/>
      <c r="AR7581" s="34"/>
    </row>
    <row r="7582" spans="41:44" x14ac:dyDescent="0.25">
      <c r="AO7582" s="34"/>
      <c r="AP7582" s="34"/>
      <c r="AQ7582" s="34"/>
      <c r="AR7582" s="34"/>
    </row>
    <row r="7583" spans="41:44" x14ac:dyDescent="0.25">
      <c r="AO7583" s="34"/>
      <c r="AP7583" s="34"/>
      <c r="AQ7583" s="34"/>
      <c r="AR7583" s="34"/>
    </row>
    <row r="7584" spans="41:44" x14ac:dyDescent="0.25">
      <c r="AO7584" s="34"/>
      <c r="AP7584" s="34"/>
      <c r="AQ7584" s="34"/>
      <c r="AR7584" s="34"/>
    </row>
    <row r="7585" spans="41:44" x14ac:dyDescent="0.25">
      <c r="AO7585" s="34"/>
      <c r="AP7585" s="34"/>
      <c r="AQ7585" s="34"/>
      <c r="AR7585" s="34"/>
    </row>
    <row r="7586" spans="41:44" x14ac:dyDescent="0.25">
      <c r="AO7586" s="34"/>
      <c r="AP7586" s="34"/>
      <c r="AQ7586" s="34"/>
      <c r="AR7586" s="34"/>
    </row>
    <row r="7587" spans="41:44" x14ac:dyDescent="0.25">
      <c r="AO7587" s="34"/>
      <c r="AP7587" s="34"/>
      <c r="AQ7587" s="34"/>
      <c r="AR7587" s="34"/>
    </row>
    <row r="7588" spans="41:44" x14ac:dyDescent="0.25">
      <c r="AO7588" s="34"/>
      <c r="AP7588" s="34"/>
      <c r="AQ7588" s="34"/>
      <c r="AR7588" s="34"/>
    </row>
    <row r="7589" spans="41:44" x14ac:dyDescent="0.25">
      <c r="AO7589" s="34"/>
      <c r="AP7589" s="34"/>
      <c r="AQ7589" s="34"/>
      <c r="AR7589" s="34"/>
    </row>
    <row r="7590" spans="41:44" x14ac:dyDescent="0.25">
      <c r="AO7590" s="34"/>
      <c r="AP7590" s="34"/>
      <c r="AQ7590" s="34"/>
      <c r="AR7590" s="34"/>
    </row>
    <row r="7591" spans="41:44" x14ac:dyDescent="0.25">
      <c r="AO7591" s="34"/>
      <c r="AP7591" s="34"/>
      <c r="AQ7591" s="34"/>
      <c r="AR7591" s="34"/>
    </row>
    <row r="7592" spans="41:44" x14ac:dyDescent="0.25">
      <c r="AO7592" s="34"/>
      <c r="AP7592" s="34"/>
      <c r="AQ7592" s="34"/>
      <c r="AR7592" s="34"/>
    </row>
    <row r="7593" spans="41:44" x14ac:dyDescent="0.25">
      <c r="AO7593" s="34"/>
      <c r="AP7593" s="34"/>
      <c r="AQ7593" s="34"/>
      <c r="AR7593" s="34"/>
    </row>
    <row r="7594" spans="41:44" x14ac:dyDescent="0.25">
      <c r="AO7594" s="34"/>
      <c r="AP7594" s="34"/>
      <c r="AQ7594" s="34"/>
      <c r="AR7594" s="34"/>
    </row>
    <row r="7595" spans="41:44" x14ac:dyDescent="0.25">
      <c r="AO7595" s="34"/>
      <c r="AP7595" s="34"/>
      <c r="AQ7595" s="34"/>
      <c r="AR7595" s="34"/>
    </row>
    <row r="7596" spans="41:44" x14ac:dyDescent="0.25">
      <c r="AO7596" s="34"/>
      <c r="AP7596" s="34"/>
      <c r="AQ7596" s="34"/>
      <c r="AR7596" s="34"/>
    </row>
    <row r="7597" spans="41:44" x14ac:dyDescent="0.25">
      <c r="AO7597" s="34"/>
      <c r="AP7597" s="34"/>
      <c r="AQ7597" s="34"/>
      <c r="AR7597" s="34"/>
    </row>
    <row r="7598" spans="41:44" x14ac:dyDescent="0.25">
      <c r="AO7598" s="34"/>
      <c r="AP7598" s="34"/>
      <c r="AQ7598" s="34"/>
      <c r="AR7598" s="34"/>
    </row>
    <row r="7599" spans="41:44" x14ac:dyDescent="0.25">
      <c r="AO7599" s="34"/>
      <c r="AP7599" s="34"/>
      <c r="AQ7599" s="34"/>
      <c r="AR7599" s="34"/>
    </row>
    <row r="7600" spans="41:44" x14ac:dyDescent="0.25">
      <c r="AO7600" s="34"/>
      <c r="AP7600" s="34"/>
      <c r="AQ7600" s="34"/>
      <c r="AR7600" s="34"/>
    </row>
    <row r="7601" spans="41:44" x14ac:dyDescent="0.25">
      <c r="AO7601" s="34"/>
      <c r="AP7601" s="34"/>
      <c r="AQ7601" s="34"/>
      <c r="AR7601" s="34"/>
    </row>
    <row r="7602" spans="41:44" x14ac:dyDescent="0.25">
      <c r="AO7602" s="34"/>
      <c r="AP7602" s="34"/>
      <c r="AQ7602" s="34"/>
      <c r="AR7602" s="34"/>
    </row>
    <row r="7603" spans="41:44" x14ac:dyDescent="0.25">
      <c r="AO7603" s="34"/>
      <c r="AP7603" s="34"/>
      <c r="AQ7603" s="34"/>
      <c r="AR7603" s="34"/>
    </row>
    <row r="7604" spans="41:44" x14ac:dyDescent="0.25">
      <c r="AO7604" s="34"/>
      <c r="AP7604" s="34"/>
      <c r="AQ7604" s="34"/>
      <c r="AR7604" s="34"/>
    </row>
    <row r="7605" spans="41:44" x14ac:dyDescent="0.25">
      <c r="AO7605" s="34"/>
      <c r="AP7605" s="34"/>
      <c r="AQ7605" s="34"/>
      <c r="AR7605" s="34"/>
    </row>
    <row r="7606" spans="41:44" x14ac:dyDescent="0.25">
      <c r="AO7606" s="34"/>
      <c r="AP7606" s="34"/>
      <c r="AQ7606" s="34"/>
      <c r="AR7606" s="34"/>
    </row>
    <row r="7607" spans="41:44" x14ac:dyDescent="0.25">
      <c r="AO7607" s="34"/>
      <c r="AP7607" s="34"/>
      <c r="AQ7607" s="34"/>
      <c r="AR7607" s="34"/>
    </row>
    <row r="7608" spans="41:44" x14ac:dyDescent="0.25">
      <c r="AO7608" s="34"/>
      <c r="AP7608" s="34"/>
      <c r="AQ7608" s="34"/>
      <c r="AR7608" s="34"/>
    </row>
    <row r="7609" spans="41:44" x14ac:dyDescent="0.25">
      <c r="AO7609" s="34"/>
      <c r="AP7609" s="34"/>
      <c r="AQ7609" s="34"/>
      <c r="AR7609" s="34"/>
    </row>
    <row r="7610" spans="41:44" x14ac:dyDescent="0.25">
      <c r="AO7610" s="34"/>
      <c r="AP7610" s="34"/>
      <c r="AQ7610" s="34"/>
      <c r="AR7610" s="34"/>
    </row>
    <row r="7611" spans="41:44" x14ac:dyDescent="0.25">
      <c r="AO7611" s="34"/>
      <c r="AP7611" s="34"/>
      <c r="AQ7611" s="34"/>
      <c r="AR7611" s="34"/>
    </row>
    <row r="7612" spans="41:44" x14ac:dyDescent="0.25">
      <c r="AO7612" s="34"/>
      <c r="AP7612" s="34"/>
      <c r="AQ7612" s="34"/>
      <c r="AR7612" s="34"/>
    </row>
    <row r="7613" spans="41:44" x14ac:dyDescent="0.25">
      <c r="AO7613" s="34"/>
      <c r="AP7613" s="34"/>
      <c r="AQ7613" s="34"/>
      <c r="AR7613" s="34"/>
    </row>
    <row r="7614" spans="41:44" x14ac:dyDescent="0.25">
      <c r="AO7614" s="34"/>
      <c r="AP7614" s="34"/>
      <c r="AQ7614" s="34"/>
      <c r="AR7614" s="34"/>
    </row>
    <row r="7615" spans="41:44" x14ac:dyDescent="0.25">
      <c r="AO7615" s="34"/>
      <c r="AP7615" s="34"/>
      <c r="AQ7615" s="34"/>
      <c r="AR7615" s="34"/>
    </row>
    <row r="7616" spans="41:44" x14ac:dyDescent="0.25">
      <c r="AO7616" s="34"/>
      <c r="AP7616" s="34"/>
      <c r="AQ7616" s="34"/>
      <c r="AR7616" s="34"/>
    </row>
    <row r="7617" spans="41:44" x14ac:dyDescent="0.25">
      <c r="AO7617" s="34"/>
      <c r="AP7617" s="34"/>
      <c r="AQ7617" s="34"/>
      <c r="AR7617" s="34"/>
    </row>
    <row r="7618" spans="41:44" x14ac:dyDescent="0.25">
      <c r="AO7618" s="34"/>
      <c r="AP7618" s="34"/>
      <c r="AQ7618" s="34"/>
      <c r="AR7618" s="34"/>
    </row>
    <row r="7619" spans="41:44" x14ac:dyDescent="0.25">
      <c r="AO7619" s="34"/>
      <c r="AP7619" s="34"/>
      <c r="AQ7619" s="34"/>
      <c r="AR7619" s="34"/>
    </row>
    <row r="7620" spans="41:44" x14ac:dyDescent="0.25">
      <c r="AO7620" s="34"/>
      <c r="AP7620" s="34"/>
      <c r="AQ7620" s="34"/>
      <c r="AR7620" s="34"/>
    </row>
    <row r="7621" spans="41:44" x14ac:dyDescent="0.25">
      <c r="AO7621" s="34"/>
      <c r="AP7621" s="34"/>
      <c r="AQ7621" s="34"/>
      <c r="AR7621" s="34"/>
    </row>
    <row r="7622" spans="41:44" x14ac:dyDescent="0.25">
      <c r="AO7622" s="34"/>
      <c r="AP7622" s="34"/>
      <c r="AQ7622" s="34"/>
      <c r="AR7622" s="34"/>
    </row>
    <row r="7623" spans="41:44" x14ac:dyDescent="0.25">
      <c r="AO7623" s="34"/>
      <c r="AP7623" s="34"/>
      <c r="AQ7623" s="34"/>
      <c r="AR7623" s="34"/>
    </row>
    <row r="7624" spans="41:44" x14ac:dyDescent="0.25">
      <c r="AO7624" s="34"/>
      <c r="AP7624" s="34"/>
      <c r="AQ7624" s="34"/>
      <c r="AR7624" s="34"/>
    </row>
    <row r="7625" spans="41:44" x14ac:dyDescent="0.25">
      <c r="AO7625" s="34"/>
      <c r="AP7625" s="34"/>
      <c r="AQ7625" s="34"/>
      <c r="AR7625" s="34"/>
    </row>
    <row r="7626" spans="41:44" x14ac:dyDescent="0.25">
      <c r="AO7626" s="34"/>
      <c r="AP7626" s="34"/>
      <c r="AQ7626" s="34"/>
      <c r="AR7626" s="34"/>
    </row>
    <row r="7627" spans="41:44" x14ac:dyDescent="0.25">
      <c r="AO7627" s="34"/>
      <c r="AP7627" s="34"/>
      <c r="AQ7627" s="34"/>
      <c r="AR7627" s="34"/>
    </row>
    <row r="7628" spans="41:44" x14ac:dyDescent="0.25">
      <c r="AO7628" s="34"/>
      <c r="AP7628" s="34"/>
      <c r="AQ7628" s="34"/>
      <c r="AR7628" s="34"/>
    </row>
    <row r="7629" spans="41:44" x14ac:dyDescent="0.25">
      <c r="AO7629" s="34"/>
      <c r="AP7629" s="34"/>
      <c r="AQ7629" s="34"/>
      <c r="AR7629" s="34"/>
    </row>
    <row r="7630" spans="41:44" x14ac:dyDescent="0.25">
      <c r="AO7630" s="34"/>
      <c r="AP7630" s="34"/>
      <c r="AQ7630" s="34"/>
      <c r="AR7630" s="34"/>
    </row>
    <row r="7631" spans="41:44" x14ac:dyDescent="0.25">
      <c r="AO7631" s="34"/>
      <c r="AP7631" s="34"/>
      <c r="AQ7631" s="34"/>
      <c r="AR7631" s="34"/>
    </row>
    <row r="7632" spans="41:44" x14ac:dyDescent="0.25">
      <c r="AO7632" s="34"/>
      <c r="AP7632" s="34"/>
      <c r="AQ7632" s="34"/>
      <c r="AR7632" s="34"/>
    </row>
    <row r="7633" spans="41:44" x14ac:dyDescent="0.25">
      <c r="AO7633" s="34"/>
      <c r="AP7633" s="34"/>
      <c r="AQ7633" s="34"/>
      <c r="AR7633" s="34"/>
    </row>
    <row r="7634" spans="41:44" x14ac:dyDescent="0.25">
      <c r="AO7634" s="34"/>
      <c r="AP7634" s="34"/>
      <c r="AQ7634" s="34"/>
      <c r="AR7634" s="34"/>
    </row>
    <row r="7635" spans="41:44" x14ac:dyDescent="0.25">
      <c r="AO7635" s="34"/>
      <c r="AP7635" s="34"/>
      <c r="AQ7635" s="34"/>
      <c r="AR7635" s="34"/>
    </row>
    <row r="7636" spans="41:44" x14ac:dyDescent="0.25">
      <c r="AO7636" s="34"/>
      <c r="AP7636" s="34"/>
      <c r="AQ7636" s="34"/>
      <c r="AR7636" s="34"/>
    </row>
    <row r="7637" spans="41:44" x14ac:dyDescent="0.25">
      <c r="AO7637" s="34"/>
      <c r="AP7637" s="34"/>
      <c r="AQ7637" s="34"/>
      <c r="AR7637" s="34"/>
    </row>
    <row r="7638" spans="41:44" x14ac:dyDescent="0.25">
      <c r="AO7638" s="34"/>
      <c r="AP7638" s="34"/>
      <c r="AQ7638" s="34"/>
      <c r="AR7638" s="34"/>
    </row>
    <row r="7639" spans="41:44" x14ac:dyDescent="0.25">
      <c r="AO7639" s="34"/>
      <c r="AP7639" s="34"/>
      <c r="AQ7639" s="34"/>
      <c r="AR7639" s="34"/>
    </row>
    <row r="7640" spans="41:44" x14ac:dyDescent="0.25">
      <c r="AO7640" s="34"/>
      <c r="AP7640" s="34"/>
      <c r="AQ7640" s="34"/>
      <c r="AR7640" s="34"/>
    </row>
    <row r="7641" spans="41:44" x14ac:dyDescent="0.25">
      <c r="AO7641" s="34"/>
      <c r="AP7641" s="34"/>
      <c r="AQ7641" s="34"/>
      <c r="AR7641" s="34"/>
    </row>
    <row r="7642" spans="41:44" x14ac:dyDescent="0.25">
      <c r="AO7642" s="34"/>
      <c r="AP7642" s="34"/>
      <c r="AQ7642" s="34"/>
      <c r="AR7642" s="34"/>
    </row>
    <row r="7643" spans="41:44" x14ac:dyDescent="0.25">
      <c r="AO7643" s="34"/>
      <c r="AP7643" s="34"/>
      <c r="AQ7643" s="34"/>
      <c r="AR7643" s="34"/>
    </row>
    <row r="7644" spans="41:44" x14ac:dyDescent="0.25">
      <c r="AO7644" s="34"/>
      <c r="AP7644" s="34"/>
      <c r="AQ7644" s="34"/>
      <c r="AR7644" s="34"/>
    </row>
    <row r="7645" spans="41:44" x14ac:dyDescent="0.25">
      <c r="AO7645" s="34"/>
      <c r="AP7645" s="34"/>
      <c r="AQ7645" s="34"/>
      <c r="AR7645" s="34"/>
    </row>
    <row r="7646" spans="41:44" x14ac:dyDescent="0.25">
      <c r="AO7646" s="34"/>
      <c r="AP7646" s="34"/>
      <c r="AQ7646" s="34"/>
      <c r="AR7646" s="34"/>
    </row>
    <row r="7647" spans="41:44" x14ac:dyDescent="0.25">
      <c r="AO7647" s="34"/>
      <c r="AP7647" s="34"/>
      <c r="AQ7647" s="34"/>
      <c r="AR7647" s="34"/>
    </row>
    <row r="7648" spans="41:44" x14ac:dyDescent="0.25">
      <c r="AO7648" s="34"/>
      <c r="AP7648" s="34"/>
      <c r="AQ7648" s="34"/>
      <c r="AR7648" s="34"/>
    </row>
    <row r="7649" spans="41:44" x14ac:dyDescent="0.25">
      <c r="AO7649" s="34"/>
      <c r="AP7649" s="34"/>
      <c r="AQ7649" s="34"/>
      <c r="AR7649" s="34"/>
    </row>
    <row r="7650" spans="41:44" x14ac:dyDescent="0.25">
      <c r="AO7650" s="34"/>
      <c r="AP7650" s="34"/>
      <c r="AQ7650" s="34"/>
      <c r="AR7650" s="34"/>
    </row>
    <row r="7651" spans="41:44" x14ac:dyDescent="0.25">
      <c r="AO7651" s="34"/>
      <c r="AP7651" s="34"/>
      <c r="AQ7651" s="34"/>
      <c r="AR7651" s="34"/>
    </row>
    <row r="7652" spans="41:44" x14ac:dyDescent="0.25">
      <c r="AO7652" s="34"/>
      <c r="AP7652" s="34"/>
      <c r="AQ7652" s="34"/>
      <c r="AR7652" s="34"/>
    </row>
    <row r="7653" spans="41:44" x14ac:dyDescent="0.25">
      <c r="AO7653" s="34"/>
      <c r="AP7653" s="34"/>
      <c r="AQ7653" s="34"/>
      <c r="AR7653" s="34"/>
    </row>
    <row r="7654" spans="41:44" x14ac:dyDescent="0.25">
      <c r="AO7654" s="34"/>
      <c r="AP7654" s="34"/>
      <c r="AQ7654" s="34"/>
      <c r="AR7654" s="34"/>
    </row>
    <row r="7655" spans="41:44" x14ac:dyDescent="0.25">
      <c r="AO7655" s="34"/>
      <c r="AP7655" s="34"/>
      <c r="AQ7655" s="34"/>
      <c r="AR7655" s="34"/>
    </row>
    <row r="7656" spans="41:44" x14ac:dyDescent="0.25">
      <c r="AO7656" s="34"/>
      <c r="AP7656" s="34"/>
      <c r="AQ7656" s="34"/>
      <c r="AR7656" s="34"/>
    </row>
    <row r="7657" spans="41:44" x14ac:dyDescent="0.25">
      <c r="AO7657" s="34"/>
      <c r="AP7657" s="34"/>
      <c r="AQ7657" s="34"/>
      <c r="AR7657" s="34"/>
    </row>
    <row r="7658" spans="41:44" x14ac:dyDescent="0.25">
      <c r="AO7658" s="34"/>
      <c r="AP7658" s="34"/>
      <c r="AQ7658" s="34"/>
      <c r="AR7658" s="34"/>
    </row>
    <row r="7659" spans="41:44" x14ac:dyDescent="0.25">
      <c r="AO7659" s="34"/>
      <c r="AP7659" s="34"/>
      <c r="AQ7659" s="34"/>
      <c r="AR7659" s="34"/>
    </row>
    <row r="7660" spans="41:44" x14ac:dyDescent="0.25">
      <c r="AO7660" s="34"/>
      <c r="AP7660" s="34"/>
      <c r="AQ7660" s="34"/>
      <c r="AR7660" s="34"/>
    </row>
    <row r="7661" spans="41:44" x14ac:dyDescent="0.25">
      <c r="AO7661" s="34"/>
      <c r="AP7661" s="34"/>
      <c r="AQ7661" s="34"/>
      <c r="AR7661" s="34"/>
    </row>
    <row r="7662" spans="41:44" x14ac:dyDescent="0.25">
      <c r="AO7662" s="34"/>
      <c r="AP7662" s="34"/>
      <c r="AQ7662" s="34"/>
      <c r="AR7662" s="34"/>
    </row>
    <row r="7663" spans="41:44" x14ac:dyDescent="0.25">
      <c r="AO7663" s="34"/>
      <c r="AP7663" s="34"/>
      <c r="AQ7663" s="34"/>
      <c r="AR7663" s="34"/>
    </row>
    <row r="7664" spans="41:44" x14ac:dyDescent="0.25">
      <c r="AO7664" s="34"/>
      <c r="AP7664" s="34"/>
      <c r="AQ7664" s="34"/>
      <c r="AR7664" s="34"/>
    </row>
    <row r="7665" spans="41:44" x14ac:dyDescent="0.25">
      <c r="AO7665" s="34"/>
      <c r="AP7665" s="34"/>
      <c r="AQ7665" s="34"/>
      <c r="AR7665" s="34"/>
    </row>
    <row r="7666" spans="41:44" x14ac:dyDescent="0.25">
      <c r="AO7666" s="34"/>
      <c r="AP7666" s="34"/>
      <c r="AQ7666" s="34"/>
      <c r="AR7666" s="34"/>
    </row>
    <row r="7667" spans="41:44" x14ac:dyDescent="0.25">
      <c r="AO7667" s="34"/>
      <c r="AP7667" s="34"/>
      <c r="AQ7667" s="34"/>
      <c r="AR7667" s="34"/>
    </row>
    <row r="7668" spans="41:44" x14ac:dyDescent="0.25">
      <c r="AO7668" s="34"/>
      <c r="AP7668" s="34"/>
      <c r="AQ7668" s="34"/>
      <c r="AR7668" s="34"/>
    </row>
    <row r="7669" spans="41:44" x14ac:dyDescent="0.25">
      <c r="AO7669" s="34"/>
      <c r="AP7669" s="34"/>
      <c r="AQ7669" s="34"/>
      <c r="AR7669" s="34"/>
    </row>
    <row r="7670" spans="41:44" x14ac:dyDescent="0.25">
      <c r="AO7670" s="34"/>
      <c r="AP7670" s="34"/>
      <c r="AQ7670" s="34"/>
      <c r="AR7670" s="34"/>
    </row>
    <row r="7671" spans="41:44" x14ac:dyDescent="0.25">
      <c r="AO7671" s="34"/>
      <c r="AP7671" s="34"/>
      <c r="AQ7671" s="34"/>
      <c r="AR7671" s="34"/>
    </row>
    <row r="7672" spans="41:44" x14ac:dyDescent="0.25">
      <c r="AO7672" s="34"/>
      <c r="AP7672" s="34"/>
      <c r="AQ7672" s="34"/>
      <c r="AR7672" s="34"/>
    </row>
    <row r="7673" spans="41:44" x14ac:dyDescent="0.25">
      <c r="AO7673" s="34"/>
      <c r="AP7673" s="34"/>
      <c r="AQ7673" s="34"/>
      <c r="AR7673" s="34"/>
    </row>
    <row r="7674" spans="41:44" x14ac:dyDescent="0.25">
      <c r="AO7674" s="34"/>
      <c r="AP7674" s="34"/>
      <c r="AQ7674" s="34"/>
      <c r="AR7674" s="34"/>
    </row>
    <row r="7675" spans="41:44" x14ac:dyDescent="0.25">
      <c r="AO7675" s="34"/>
      <c r="AP7675" s="34"/>
      <c r="AQ7675" s="34"/>
      <c r="AR7675" s="34"/>
    </row>
    <row r="7676" spans="41:44" x14ac:dyDescent="0.25">
      <c r="AO7676" s="34"/>
      <c r="AP7676" s="34"/>
      <c r="AQ7676" s="34"/>
      <c r="AR7676" s="34"/>
    </row>
    <row r="7677" spans="41:44" x14ac:dyDescent="0.25">
      <c r="AO7677" s="34"/>
      <c r="AP7677" s="34"/>
      <c r="AQ7677" s="34"/>
      <c r="AR7677" s="34"/>
    </row>
    <row r="7678" spans="41:44" x14ac:dyDescent="0.25">
      <c r="AO7678" s="34"/>
      <c r="AP7678" s="34"/>
      <c r="AQ7678" s="34"/>
      <c r="AR7678" s="34"/>
    </row>
    <row r="7679" spans="41:44" x14ac:dyDescent="0.25">
      <c r="AO7679" s="34"/>
      <c r="AP7679" s="34"/>
      <c r="AQ7679" s="34"/>
      <c r="AR7679" s="34"/>
    </row>
    <row r="7680" spans="41:44" x14ac:dyDescent="0.25">
      <c r="AO7680" s="34"/>
      <c r="AP7680" s="34"/>
      <c r="AQ7680" s="34"/>
      <c r="AR7680" s="34"/>
    </row>
    <row r="7681" spans="41:44" x14ac:dyDescent="0.25">
      <c r="AO7681" s="34"/>
      <c r="AP7681" s="34"/>
      <c r="AQ7681" s="34"/>
      <c r="AR7681" s="34"/>
    </row>
    <row r="7682" spans="41:44" x14ac:dyDescent="0.25">
      <c r="AO7682" s="34"/>
      <c r="AP7682" s="34"/>
      <c r="AQ7682" s="34"/>
      <c r="AR7682" s="34"/>
    </row>
    <row r="7683" spans="41:44" x14ac:dyDescent="0.25">
      <c r="AO7683" s="34"/>
      <c r="AP7683" s="34"/>
      <c r="AQ7683" s="34"/>
      <c r="AR7683" s="34"/>
    </row>
    <row r="7684" spans="41:44" x14ac:dyDescent="0.25">
      <c r="AO7684" s="34"/>
      <c r="AP7684" s="34"/>
      <c r="AQ7684" s="34"/>
      <c r="AR7684" s="34"/>
    </row>
    <row r="7685" spans="41:44" x14ac:dyDescent="0.25">
      <c r="AO7685" s="34"/>
      <c r="AP7685" s="34"/>
      <c r="AQ7685" s="34"/>
      <c r="AR7685" s="34"/>
    </row>
    <row r="7686" spans="41:44" x14ac:dyDescent="0.25">
      <c r="AO7686" s="34"/>
      <c r="AP7686" s="34"/>
      <c r="AQ7686" s="34"/>
      <c r="AR7686" s="34"/>
    </row>
    <row r="7687" spans="41:44" x14ac:dyDescent="0.25">
      <c r="AO7687" s="34"/>
      <c r="AP7687" s="34"/>
      <c r="AQ7687" s="34"/>
      <c r="AR7687" s="34"/>
    </row>
    <row r="7688" spans="41:44" x14ac:dyDescent="0.25">
      <c r="AO7688" s="34"/>
      <c r="AP7688" s="34"/>
      <c r="AQ7688" s="34"/>
      <c r="AR7688" s="34"/>
    </row>
    <row r="7689" spans="41:44" x14ac:dyDescent="0.25">
      <c r="AO7689" s="34"/>
      <c r="AP7689" s="34"/>
      <c r="AQ7689" s="34"/>
      <c r="AR7689" s="34"/>
    </row>
    <row r="7690" spans="41:44" x14ac:dyDescent="0.25">
      <c r="AO7690" s="34"/>
      <c r="AP7690" s="34"/>
      <c r="AQ7690" s="34"/>
      <c r="AR7690" s="34"/>
    </row>
    <row r="7691" spans="41:44" x14ac:dyDescent="0.25">
      <c r="AO7691" s="34"/>
      <c r="AP7691" s="34"/>
      <c r="AQ7691" s="34"/>
      <c r="AR7691" s="34"/>
    </row>
    <row r="7692" spans="41:44" x14ac:dyDescent="0.25">
      <c r="AO7692" s="34"/>
      <c r="AP7692" s="34"/>
      <c r="AQ7692" s="34"/>
      <c r="AR7692" s="34"/>
    </row>
    <row r="7693" spans="41:44" x14ac:dyDescent="0.25">
      <c r="AO7693" s="34"/>
      <c r="AP7693" s="34"/>
      <c r="AQ7693" s="34"/>
      <c r="AR7693" s="34"/>
    </row>
    <row r="7694" spans="41:44" x14ac:dyDescent="0.25">
      <c r="AO7694" s="34"/>
      <c r="AP7694" s="34"/>
      <c r="AQ7694" s="34"/>
      <c r="AR7694" s="34"/>
    </row>
    <row r="7695" spans="41:44" x14ac:dyDescent="0.25">
      <c r="AO7695" s="34"/>
      <c r="AP7695" s="34"/>
      <c r="AQ7695" s="34"/>
      <c r="AR7695" s="34"/>
    </row>
    <row r="7696" spans="41:44" x14ac:dyDescent="0.25">
      <c r="AO7696" s="34"/>
      <c r="AP7696" s="34"/>
      <c r="AQ7696" s="34"/>
      <c r="AR7696" s="34"/>
    </row>
    <row r="7697" spans="41:44" x14ac:dyDescent="0.25">
      <c r="AO7697" s="34"/>
      <c r="AP7697" s="34"/>
      <c r="AQ7697" s="34"/>
      <c r="AR7697" s="34"/>
    </row>
    <row r="7698" spans="41:44" x14ac:dyDescent="0.25">
      <c r="AO7698" s="34"/>
      <c r="AP7698" s="34"/>
      <c r="AQ7698" s="34"/>
      <c r="AR7698" s="34"/>
    </row>
    <row r="7699" spans="41:44" x14ac:dyDescent="0.25">
      <c r="AO7699" s="34"/>
      <c r="AP7699" s="34"/>
      <c r="AQ7699" s="34"/>
      <c r="AR7699" s="34"/>
    </row>
    <row r="7700" spans="41:44" x14ac:dyDescent="0.25">
      <c r="AO7700" s="34"/>
      <c r="AP7700" s="34"/>
      <c r="AQ7700" s="34"/>
      <c r="AR7700" s="34"/>
    </row>
    <row r="7701" spans="41:44" x14ac:dyDescent="0.25">
      <c r="AO7701" s="34"/>
      <c r="AP7701" s="34"/>
      <c r="AQ7701" s="34"/>
      <c r="AR7701" s="34"/>
    </row>
    <row r="7702" spans="41:44" x14ac:dyDescent="0.25">
      <c r="AO7702" s="34"/>
      <c r="AP7702" s="34"/>
      <c r="AQ7702" s="34"/>
      <c r="AR7702" s="34"/>
    </row>
    <row r="7703" spans="41:44" x14ac:dyDescent="0.25">
      <c r="AO7703" s="34"/>
      <c r="AP7703" s="34"/>
      <c r="AQ7703" s="34"/>
      <c r="AR7703" s="34"/>
    </row>
    <row r="7704" spans="41:44" x14ac:dyDescent="0.25">
      <c r="AO7704" s="34"/>
      <c r="AP7704" s="34"/>
      <c r="AQ7704" s="34"/>
      <c r="AR7704" s="34"/>
    </row>
    <row r="7705" spans="41:44" x14ac:dyDescent="0.25">
      <c r="AO7705" s="34"/>
      <c r="AP7705" s="34"/>
      <c r="AQ7705" s="34"/>
      <c r="AR7705" s="34"/>
    </row>
    <row r="7706" spans="41:44" x14ac:dyDescent="0.25">
      <c r="AO7706" s="34"/>
      <c r="AP7706" s="34"/>
      <c r="AQ7706" s="34"/>
      <c r="AR7706" s="34"/>
    </row>
    <row r="7707" spans="41:44" x14ac:dyDescent="0.25">
      <c r="AO7707" s="34"/>
      <c r="AP7707" s="34"/>
      <c r="AQ7707" s="34"/>
      <c r="AR7707" s="34"/>
    </row>
    <row r="7708" spans="41:44" x14ac:dyDescent="0.25">
      <c r="AO7708" s="34"/>
      <c r="AP7708" s="34"/>
      <c r="AQ7708" s="34"/>
      <c r="AR7708" s="34"/>
    </row>
    <row r="7709" spans="41:44" x14ac:dyDescent="0.25">
      <c r="AO7709" s="34"/>
      <c r="AP7709" s="34"/>
      <c r="AQ7709" s="34"/>
      <c r="AR7709" s="34"/>
    </row>
    <row r="7710" spans="41:44" x14ac:dyDescent="0.25">
      <c r="AO7710" s="34"/>
      <c r="AP7710" s="34"/>
      <c r="AQ7710" s="34"/>
      <c r="AR7710" s="34"/>
    </row>
    <row r="7711" spans="41:44" x14ac:dyDescent="0.25">
      <c r="AO7711" s="34"/>
      <c r="AP7711" s="34"/>
      <c r="AQ7711" s="34"/>
      <c r="AR7711" s="34"/>
    </row>
    <row r="7712" spans="41:44" x14ac:dyDescent="0.25">
      <c r="AO7712" s="34"/>
      <c r="AP7712" s="34"/>
      <c r="AQ7712" s="34"/>
      <c r="AR7712" s="34"/>
    </row>
    <row r="7713" spans="41:44" x14ac:dyDescent="0.25">
      <c r="AO7713" s="34"/>
      <c r="AP7713" s="34"/>
      <c r="AQ7713" s="34"/>
      <c r="AR7713" s="34"/>
    </row>
    <row r="7714" spans="41:44" x14ac:dyDescent="0.25">
      <c r="AO7714" s="34"/>
      <c r="AP7714" s="34"/>
      <c r="AQ7714" s="34"/>
      <c r="AR7714" s="34"/>
    </row>
    <row r="7715" spans="41:44" x14ac:dyDescent="0.25">
      <c r="AO7715" s="34"/>
      <c r="AP7715" s="34"/>
      <c r="AQ7715" s="34"/>
      <c r="AR7715" s="34"/>
    </row>
    <row r="7716" spans="41:44" x14ac:dyDescent="0.25">
      <c r="AO7716" s="34"/>
      <c r="AP7716" s="34"/>
      <c r="AQ7716" s="34"/>
      <c r="AR7716" s="34"/>
    </row>
    <row r="7717" spans="41:44" x14ac:dyDescent="0.25">
      <c r="AO7717" s="34"/>
      <c r="AP7717" s="34"/>
      <c r="AQ7717" s="34"/>
      <c r="AR7717" s="34"/>
    </row>
    <row r="7718" spans="41:44" x14ac:dyDescent="0.25">
      <c r="AO7718" s="34"/>
      <c r="AP7718" s="34"/>
      <c r="AQ7718" s="34"/>
      <c r="AR7718" s="34"/>
    </row>
    <row r="7719" spans="41:44" x14ac:dyDescent="0.25">
      <c r="AO7719" s="34"/>
      <c r="AP7719" s="34"/>
      <c r="AQ7719" s="34"/>
      <c r="AR7719" s="34"/>
    </row>
    <row r="7720" spans="41:44" x14ac:dyDescent="0.25">
      <c r="AO7720" s="34"/>
      <c r="AP7720" s="34"/>
      <c r="AQ7720" s="34"/>
      <c r="AR7720" s="34"/>
    </row>
    <row r="7721" spans="41:44" x14ac:dyDescent="0.25">
      <c r="AO7721" s="34"/>
      <c r="AP7721" s="34"/>
      <c r="AQ7721" s="34"/>
      <c r="AR7721" s="34"/>
    </row>
    <row r="7722" spans="41:44" x14ac:dyDescent="0.25">
      <c r="AO7722" s="34"/>
      <c r="AP7722" s="34"/>
      <c r="AQ7722" s="34"/>
      <c r="AR7722" s="34"/>
    </row>
    <row r="7723" spans="41:44" x14ac:dyDescent="0.25">
      <c r="AO7723" s="34"/>
      <c r="AP7723" s="34"/>
      <c r="AQ7723" s="34"/>
      <c r="AR7723" s="34"/>
    </row>
    <row r="7724" spans="41:44" x14ac:dyDescent="0.25">
      <c r="AO7724" s="34"/>
      <c r="AP7724" s="34"/>
      <c r="AQ7724" s="34"/>
      <c r="AR7724" s="34"/>
    </row>
    <row r="7725" spans="41:44" x14ac:dyDescent="0.25">
      <c r="AO7725" s="34"/>
      <c r="AP7725" s="34"/>
      <c r="AQ7725" s="34"/>
      <c r="AR7725" s="34"/>
    </row>
    <row r="7726" spans="41:44" x14ac:dyDescent="0.25">
      <c r="AO7726" s="34"/>
      <c r="AP7726" s="34"/>
      <c r="AQ7726" s="34"/>
      <c r="AR7726" s="34"/>
    </row>
    <row r="7727" spans="41:44" x14ac:dyDescent="0.25">
      <c r="AO7727" s="34"/>
      <c r="AP7727" s="34"/>
      <c r="AQ7727" s="34"/>
      <c r="AR7727" s="34"/>
    </row>
    <row r="7728" spans="41:44" x14ac:dyDescent="0.25">
      <c r="AO7728" s="34"/>
      <c r="AP7728" s="34"/>
      <c r="AQ7728" s="34"/>
      <c r="AR7728" s="34"/>
    </row>
    <row r="7729" spans="41:44" x14ac:dyDescent="0.25">
      <c r="AO7729" s="34"/>
      <c r="AP7729" s="34"/>
      <c r="AQ7729" s="34"/>
      <c r="AR7729" s="34"/>
    </row>
    <row r="7730" spans="41:44" x14ac:dyDescent="0.25">
      <c r="AO7730" s="34"/>
      <c r="AP7730" s="34"/>
      <c r="AQ7730" s="34"/>
      <c r="AR7730" s="34"/>
    </row>
    <row r="7731" spans="41:44" x14ac:dyDescent="0.25">
      <c r="AO7731" s="34"/>
      <c r="AP7731" s="34"/>
      <c r="AQ7731" s="34"/>
      <c r="AR7731" s="34"/>
    </row>
    <row r="7732" spans="41:44" x14ac:dyDescent="0.25">
      <c r="AO7732" s="34"/>
      <c r="AP7732" s="34"/>
      <c r="AQ7732" s="34"/>
      <c r="AR7732" s="34"/>
    </row>
    <row r="7733" spans="41:44" x14ac:dyDescent="0.25">
      <c r="AO7733" s="34"/>
      <c r="AP7733" s="34"/>
      <c r="AQ7733" s="34"/>
      <c r="AR7733" s="34"/>
    </row>
    <row r="7734" spans="41:44" x14ac:dyDescent="0.25">
      <c r="AO7734" s="34"/>
      <c r="AP7734" s="34"/>
      <c r="AQ7734" s="34"/>
      <c r="AR7734" s="34"/>
    </row>
    <row r="7735" spans="41:44" x14ac:dyDescent="0.25">
      <c r="AO7735" s="34"/>
      <c r="AP7735" s="34"/>
      <c r="AQ7735" s="34"/>
      <c r="AR7735" s="34"/>
    </row>
    <row r="7736" spans="41:44" x14ac:dyDescent="0.25">
      <c r="AO7736" s="34"/>
      <c r="AP7736" s="34"/>
      <c r="AQ7736" s="34"/>
      <c r="AR7736" s="34"/>
    </row>
    <row r="7737" spans="41:44" x14ac:dyDescent="0.25">
      <c r="AO7737" s="34"/>
      <c r="AP7737" s="34"/>
      <c r="AQ7737" s="34"/>
      <c r="AR7737" s="34"/>
    </row>
    <row r="7738" spans="41:44" x14ac:dyDescent="0.25">
      <c r="AO7738" s="34"/>
      <c r="AP7738" s="34"/>
      <c r="AQ7738" s="34"/>
      <c r="AR7738" s="34"/>
    </row>
    <row r="7739" spans="41:44" x14ac:dyDescent="0.25">
      <c r="AO7739" s="34"/>
      <c r="AP7739" s="34"/>
      <c r="AQ7739" s="34"/>
      <c r="AR7739" s="34"/>
    </row>
    <row r="7740" spans="41:44" x14ac:dyDescent="0.25">
      <c r="AO7740" s="34"/>
      <c r="AP7740" s="34"/>
      <c r="AQ7740" s="34"/>
      <c r="AR7740" s="34"/>
    </row>
    <row r="7741" spans="41:44" x14ac:dyDescent="0.25">
      <c r="AO7741" s="34"/>
      <c r="AP7741" s="34"/>
      <c r="AQ7741" s="34"/>
      <c r="AR7741" s="34"/>
    </row>
    <row r="7742" spans="41:44" x14ac:dyDescent="0.25">
      <c r="AO7742" s="34"/>
      <c r="AP7742" s="34"/>
      <c r="AQ7742" s="34"/>
      <c r="AR7742" s="34"/>
    </row>
    <row r="7743" spans="41:44" x14ac:dyDescent="0.25">
      <c r="AO7743" s="34"/>
      <c r="AP7743" s="34"/>
      <c r="AQ7743" s="34"/>
      <c r="AR7743" s="34"/>
    </row>
    <row r="7744" spans="41:44" x14ac:dyDescent="0.25">
      <c r="AO7744" s="34"/>
      <c r="AP7744" s="34"/>
      <c r="AQ7744" s="34"/>
      <c r="AR7744" s="34"/>
    </row>
    <row r="7745" spans="41:44" x14ac:dyDescent="0.25">
      <c r="AO7745" s="34"/>
      <c r="AP7745" s="34"/>
      <c r="AQ7745" s="34"/>
      <c r="AR7745" s="34"/>
    </row>
    <row r="7746" spans="41:44" x14ac:dyDescent="0.25">
      <c r="AO7746" s="34"/>
      <c r="AP7746" s="34"/>
      <c r="AQ7746" s="34"/>
      <c r="AR7746" s="34"/>
    </row>
    <row r="7747" spans="41:44" x14ac:dyDescent="0.25">
      <c r="AO7747" s="34"/>
      <c r="AP7747" s="34"/>
      <c r="AQ7747" s="34"/>
      <c r="AR7747" s="34"/>
    </row>
    <row r="7748" spans="41:44" x14ac:dyDescent="0.25">
      <c r="AO7748" s="34"/>
      <c r="AP7748" s="34"/>
      <c r="AQ7748" s="34"/>
      <c r="AR7748" s="34"/>
    </row>
    <row r="7749" spans="41:44" x14ac:dyDescent="0.25">
      <c r="AO7749" s="34"/>
      <c r="AP7749" s="34"/>
      <c r="AQ7749" s="34"/>
      <c r="AR7749" s="34"/>
    </row>
    <row r="7750" spans="41:44" x14ac:dyDescent="0.25">
      <c r="AO7750" s="34"/>
      <c r="AP7750" s="34"/>
      <c r="AQ7750" s="34"/>
      <c r="AR7750" s="34"/>
    </row>
    <row r="7751" spans="41:44" x14ac:dyDescent="0.25">
      <c r="AO7751" s="34"/>
      <c r="AP7751" s="34"/>
      <c r="AQ7751" s="34"/>
      <c r="AR7751" s="34"/>
    </row>
    <row r="7752" spans="41:44" x14ac:dyDescent="0.25">
      <c r="AO7752" s="34"/>
      <c r="AP7752" s="34"/>
      <c r="AQ7752" s="34"/>
      <c r="AR7752" s="34"/>
    </row>
    <row r="7753" spans="41:44" x14ac:dyDescent="0.25">
      <c r="AO7753" s="34"/>
      <c r="AP7753" s="34"/>
      <c r="AQ7753" s="34"/>
      <c r="AR7753" s="34"/>
    </row>
    <row r="7754" spans="41:44" x14ac:dyDescent="0.25">
      <c r="AO7754" s="34"/>
      <c r="AP7754" s="34"/>
      <c r="AQ7754" s="34"/>
      <c r="AR7754" s="34"/>
    </row>
    <row r="7755" spans="41:44" x14ac:dyDescent="0.25">
      <c r="AO7755" s="34"/>
      <c r="AP7755" s="34"/>
      <c r="AQ7755" s="34"/>
      <c r="AR7755" s="34"/>
    </row>
    <row r="7756" spans="41:44" x14ac:dyDescent="0.25">
      <c r="AO7756" s="34"/>
      <c r="AP7756" s="34"/>
      <c r="AQ7756" s="34"/>
      <c r="AR7756" s="34"/>
    </row>
    <row r="7757" spans="41:44" x14ac:dyDescent="0.25">
      <c r="AO7757" s="34"/>
      <c r="AP7757" s="34"/>
      <c r="AQ7757" s="34"/>
      <c r="AR7757" s="34"/>
    </row>
    <row r="7758" spans="41:44" x14ac:dyDescent="0.25">
      <c r="AO7758" s="34"/>
      <c r="AP7758" s="34"/>
      <c r="AQ7758" s="34"/>
      <c r="AR7758" s="34"/>
    </row>
    <row r="7759" spans="41:44" x14ac:dyDescent="0.25">
      <c r="AO7759" s="34"/>
      <c r="AP7759" s="34"/>
      <c r="AQ7759" s="34"/>
      <c r="AR7759" s="34"/>
    </row>
    <row r="7760" spans="41:44" x14ac:dyDescent="0.25">
      <c r="AO7760" s="34"/>
      <c r="AP7760" s="34"/>
      <c r="AQ7760" s="34"/>
      <c r="AR7760" s="34"/>
    </row>
    <row r="7761" spans="41:44" x14ac:dyDescent="0.25">
      <c r="AO7761" s="34"/>
      <c r="AP7761" s="34"/>
      <c r="AQ7761" s="34"/>
      <c r="AR7761" s="34"/>
    </row>
    <row r="7762" spans="41:44" x14ac:dyDescent="0.25">
      <c r="AO7762" s="34"/>
      <c r="AP7762" s="34"/>
      <c r="AQ7762" s="34"/>
      <c r="AR7762" s="34"/>
    </row>
    <row r="7763" spans="41:44" x14ac:dyDescent="0.25">
      <c r="AO7763" s="34"/>
      <c r="AP7763" s="34"/>
      <c r="AQ7763" s="34"/>
      <c r="AR7763" s="34"/>
    </row>
    <row r="7764" spans="41:44" x14ac:dyDescent="0.25">
      <c r="AO7764" s="34"/>
      <c r="AP7764" s="34"/>
      <c r="AQ7764" s="34"/>
      <c r="AR7764" s="34"/>
    </row>
    <row r="7765" spans="41:44" x14ac:dyDescent="0.25">
      <c r="AO7765" s="34"/>
      <c r="AP7765" s="34"/>
      <c r="AQ7765" s="34"/>
      <c r="AR7765" s="34"/>
    </row>
    <row r="7766" spans="41:44" x14ac:dyDescent="0.25">
      <c r="AO7766" s="34"/>
      <c r="AP7766" s="34"/>
      <c r="AQ7766" s="34"/>
      <c r="AR7766" s="34"/>
    </row>
    <row r="7767" spans="41:44" x14ac:dyDescent="0.25">
      <c r="AO7767" s="34"/>
      <c r="AP7767" s="34"/>
      <c r="AQ7767" s="34"/>
      <c r="AR7767" s="34"/>
    </row>
    <row r="7768" spans="41:44" x14ac:dyDescent="0.25">
      <c r="AO7768" s="34"/>
      <c r="AP7768" s="34"/>
      <c r="AQ7768" s="34"/>
      <c r="AR7768" s="34"/>
    </row>
    <row r="7769" spans="41:44" x14ac:dyDescent="0.25">
      <c r="AO7769" s="34"/>
      <c r="AP7769" s="34"/>
      <c r="AQ7769" s="34"/>
      <c r="AR7769" s="34"/>
    </row>
    <row r="7770" spans="41:44" x14ac:dyDescent="0.25">
      <c r="AO7770" s="34"/>
      <c r="AP7770" s="34"/>
      <c r="AQ7770" s="34"/>
      <c r="AR7770" s="34"/>
    </row>
    <row r="7771" spans="41:44" x14ac:dyDescent="0.25">
      <c r="AO7771" s="34"/>
      <c r="AP7771" s="34"/>
      <c r="AQ7771" s="34"/>
      <c r="AR7771" s="34"/>
    </row>
    <row r="7772" spans="41:44" x14ac:dyDescent="0.25">
      <c r="AO7772" s="34"/>
      <c r="AP7772" s="34"/>
      <c r="AQ7772" s="34"/>
      <c r="AR7772" s="34"/>
    </row>
    <row r="7773" spans="41:44" x14ac:dyDescent="0.25">
      <c r="AO7773" s="34"/>
      <c r="AP7773" s="34"/>
      <c r="AQ7773" s="34"/>
      <c r="AR7773" s="34"/>
    </row>
    <row r="7774" spans="41:44" x14ac:dyDescent="0.25">
      <c r="AO7774" s="34"/>
      <c r="AP7774" s="34"/>
      <c r="AQ7774" s="34"/>
      <c r="AR7774" s="34"/>
    </row>
    <row r="7775" spans="41:44" x14ac:dyDescent="0.25">
      <c r="AO7775" s="34"/>
      <c r="AP7775" s="34"/>
      <c r="AQ7775" s="34"/>
      <c r="AR7775" s="34"/>
    </row>
    <row r="7776" spans="41:44" x14ac:dyDescent="0.25">
      <c r="AO7776" s="34"/>
      <c r="AP7776" s="34"/>
      <c r="AQ7776" s="34"/>
      <c r="AR7776" s="34"/>
    </row>
    <row r="7777" spans="41:44" x14ac:dyDescent="0.25">
      <c r="AO7777" s="34"/>
      <c r="AP7777" s="34"/>
      <c r="AQ7777" s="34"/>
      <c r="AR7777" s="34"/>
    </row>
    <row r="7778" spans="41:44" x14ac:dyDescent="0.25">
      <c r="AO7778" s="34"/>
      <c r="AP7778" s="34"/>
      <c r="AQ7778" s="34"/>
      <c r="AR7778" s="34"/>
    </row>
    <row r="7779" spans="41:44" x14ac:dyDescent="0.25">
      <c r="AO7779" s="34"/>
      <c r="AP7779" s="34"/>
      <c r="AQ7779" s="34"/>
      <c r="AR7779" s="34"/>
    </row>
    <row r="7780" spans="41:44" x14ac:dyDescent="0.25">
      <c r="AO7780" s="34"/>
      <c r="AP7780" s="34"/>
      <c r="AQ7780" s="34"/>
      <c r="AR7780" s="34"/>
    </row>
    <row r="7781" spans="41:44" x14ac:dyDescent="0.25">
      <c r="AO7781" s="34"/>
      <c r="AP7781" s="34"/>
      <c r="AQ7781" s="34"/>
      <c r="AR7781" s="34"/>
    </row>
    <row r="7782" spans="41:44" x14ac:dyDescent="0.25">
      <c r="AO7782" s="34"/>
      <c r="AP7782" s="34"/>
      <c r="AQ7782" s="34"/>
      <c r="AR7782" s="34"/>
    </row>
    <row r="7783" spans="41:44" x14ac:dyDescent="0.25">
      <c r="AO7783" s="34"/>
      <c r="AP7783" s="34"/>
      <c r="AQ7783" s="34"/>
      <c r="AR7783" s="34"/>
    </row>
    <row r="7784" spans="41:44" x14ac:dyDescent="0.25">
      <c r="AO7784" s="34"/>
      <c r="AP7784" s="34"/>
      <c r="AQ7784" s="34"/>
      <c r="AR7784" s="34"/>
    </row>
    <row r="7785" spans="41:44" x14ac:dyDescent="0.25">
      <c r="AO7785" s="34"/>
      <c r="AP7785" s="34"/>
      <c r="AQ7785" s="34"/>
      <c r="AR7785" s="34"/>
    </row>
    <row r="7786" spans="41:44" x14ac:dyDescent="0.25">
      <c r="AO7786" s="34"/>
      <c r="AP7786" s="34"/>
      <c r="AQ7786" s="34"/>
      <c r="AR7786" s="34"/>
    </row>
    <row r="7787" spans="41:44" x14ac:dyDescent="0.25">
      <c r="AO7787" s="34"/>
      <c r="AP7787" s="34"/>
      <c r="AQ7787" s="34"/>
      <c r="AR7787" s="34"/>
    </row>
    <row r="7788" spans="41:44" x14ac:dyDescent="0.25">
      <c r="AO7788" s="34"/>
      <c r="AP7788" s="34"/>
      <c r="AQ7788" s="34"/>
      <c r="AR7788" s="34"/>
    </row>
    <row r="7789" spans="41:44" x14ac:dyDescent="0.25">
      <c r="AO7789" s="34"/>
      <c r="AP7789" s="34"/>
      <c r="AQ7789" s="34"/>
      <c r="AR7789" s="34"/>
    </row>
    <row r="7790" spans="41:44" x14ac:dyDescent="0.25">
      <c r="AO7790" s="34"/>
      <c r="AP7790" s="34"/>
      <c r="AQ7790" s="34"/>
      <c r="AR7790" s="34"/>
    </row>
    <row r="7791" spans="41:44" x14ac:dyDescent="0.25">
      <c r="AO7791" s="34"/>
      <c r="AP7791" s="34"/>
      <c r="AQ7791" s="34"/>
      <c r="AR7791" s="34"/>
    </row>
    <row r="7792" spans="41:44" x14ac:dyDescent="0.25">
      <c r="AO7792" s="34"/>
      <c r="AP7792" s="34"/>
      <c r="AQ7792" s="34"/>
      <c r="AR7792" s="34"/>
    </row>
    <row r="7793" spans="41:44" x14ac:dyDescent="0.25">
      <c r="AO7793" s="34"/>
      <c r="AP7793" s="34"/>
      <c r="AQ7793" s="34"/>
      <c r="AR7793" s="34"/>
    </row>
    <row r="7794" spans="41:44" x14ac:dyDescent="0.25">
      <c r="AO7794" s="34"/>
      <c r="AP7794" s="34"/>
      <c r="AQ7794" s="34"/>
      <c r="AR7794" s="34"/>
    </row>
    <row r="7795" spans="41:44" x14ac:dyDescent="0.25">
      <c r="AO7795" s="34"/>
      <c r="AP7795" s="34"/>
      <c r="AQ7795" s="34"/>
      <c r="AR7795" s="34"/>
    </row>
    <row r="7796" spans="41:44" x14ac:dyDescent="0.25">
      <c r="AO7796" s="34"/>
      <c r="AP7796" s="34"/>
      <c r="AQ7796" s="34"/>
      <c r="AR7796" s="34"/>
    </row>
    <row r="7797" spans="41:44" x14ac:dyDescent="0.25">
      <c r="AO7797" s="34"/>
      <c r="AP7797" s="34"/>
      <c r="AQ7797" s="34"/>
      <c r="AR7797" s="34"/>
    </row>
    <row r="7798" spans="41:44" x14ac:dyDescent="0.25">
      <c r="AO7798" s="34"/>
      <c r="AP7798" s="34"/>
      <c r="AQ7798" s="34"/>
      <c r="AR7798" s="34"/>
    </row>
    <row r="7799" spans="41:44" x14ac:dyDescent="0.25">
      <c r="AO7799" s="34"/>
      <c r="AP7799" s="34"/>
      <c r="AQ7799" s="34"/>
      <c r="AR7799" s="34"/>
    </row>
    <row r="7800" spans="41:44" x14ac:dyDescent="0.25">
      <c r="AO7800" s="34"/>
      <c r="AP7800" s="34"/>
      <c r="AQ7800" s="34"/>
      <c r="AR7800" s="34"/>
    </row>
    <row r="7801" spans="41:44" x14ac:dyDescent="0.25">
      <c r="AO7801" s="34"/>
      <c r="AP7801" s="34"/>
      <c r="AQ7801" s="34"/>
      <c r="AR7801" s="34"/>
    </row>
    <row r="7802" spans="41:44" x14ac:dyDescent="0.25">
      <c r="AO7802" s="34"/>
      <c r="AP7802" s="34"/>
      <c r="AQ7802" s="34"/>
      <c r="AR7802" s="34"/>
    </row>
    <row r="7803" spans="41:44" x14ac:dyDescent="0.25">
      <c r="AO7803" s="34"/>
      <c r="AP7803" s="34"/>
      <c r="AQ7803" s="34"/>
      <c r="AR7803" s="34"/>
    </row>
    <row r="7804" spans="41:44" x14ac:dyDescent="0.25">
      <c r="AO7804" s="34"/>
      <c r="AP7804" s="34"/>
      <c r="AQ7804" s="34"/>
      <c r="AR7804" s="34"/>
    </row>
    <row r="7805" spans="41:44" x14ac:dyDescent="0.25">
      <c r="AO7805" s="34"/>
      <c r="AP7805" s="34"/>
      <c r="AQ7805" s="34"/>
      <c r="AR7805" s="34"/>
    </row>
    <row r="7806" spans="41:44" x14ac:dyDescent="0.25">
      <c r="AO7806" s="34"/>
      <c r="AP7806" s="34"/>
      <c r="AQ7806" s="34"/>
      <c r="AR7806" s="34"/>
    </row>
    <row r="7807" spans="41:44" x14ac:dyDescent="0.25">
      <c r="AO7807" s="34"/>
      <c r="AP7807" s="34"/>
      <c r="AQ7807" s="34"/>
      <c r="AR7807" s="34"/>
    </row>
    <row r="7808" spans="41:44" x14ac:dyDescent="0.25">
      <c r="AO7808" s="34"/>
      <c r="AP7808" s="34"/>
      <c r="AQ7808" s="34"/>
      <c r="AR7808" s="34"/>
    </row>
    <row r="7809" spans="41:44" x14ac:dyDescent="0.25">
      <c r="AO7809" s="34"/>
      <c r="AP7809" s="34"/>
      <c r="AQ7809" s="34"/>
      <c r="AR7809" s="34"/>
    </row>
    <row r="7810" spans="41:44" x14ac:dyDescent="0.25">
      <c r="AO7810" s="34"/>
      <c r="AP7810" s="34"/>
      <c r="AQ7810" s="34"/>
      <c r="AR7810" s="34"/>
    </row>
    <row r="7811" spans="41:44" x14ac:dyDescent="0.25">
      <c r="AO7811" s="34"/>
      <c r="AP7811" s="34"/>
      <c r="AQ7811" s="34"/>
      <c r="AR7811" s="34"/>
    </row>
    <row r="7812" spans="41:44" x14ac:dyDescent="0.25">
      <c r="AO7812" s="34"/>
      <c r="AP7812" s="34"/>
      <c r="AQ7812" s="34"/>
      <c r="AR7812" s="34"/>
    </row>
    <row r="7813" spans="41:44" x14ac:dyDescent="0.25">
      <c r="AO7813" s="34"/>
      <c r="AP7813" s="34"/>
      <c r="AQ7813" s="34"/>
      <c r="AR7813" s="34"/>
    </row>
    <row r="7814" spans="41:44" x14ac:dyDescent="0.25">
      <c r="AO7814" s="34"/>
      <c r="AP7814" s="34"/>
      <c r="AQ7814" s="34"/>
      <c r="AR7814" s="34"/>
    </row>
    <row r="7815" spans="41:44" x14ac:dyDescent="0.25">
      <c r="AO7815" s="34"/>
      <c r="AP7815" s="34"/>
      <c r="AQ7815" s="34"/>
      <c r="AR7815" s="34"/>
    </row>
    <row r="7816" spans="41:44" x14ac:dyDescent="0.25">
      <c r="AO7816" s="34"/>
      <c r="AP7816" s="34"/>
      <c r="AQ7816" s="34"/>
      <c r="AR7816" s="34"/>
    </row>
    <row r="7817" spans="41:44" x14ac:dyDescent="0.25">
      <c r="AO7817" s="34"/>
      <c r="AP7817" s="34"/>
      <c r="AQ7817" s="34"/>
      <c r="AR7817" s="34"/>
    </row>
    <row r="7818" spans="41:44" x14ac:dyDescent="0.25">
      <c r="AO7818" s="34"/>
      <c r="AP7818" s="34"/>
      <c r="AQ7818" s="34"/>
      <c r="AR7818" s="34"/>
    </row>
    <row r="7819" spans="41:44" x14ac:dyDescent="0.25">
      <c r="AO7819" s="34"/>
      <c r="AP7819" s="34"/>
      <c r="AQ7819" s="34"/>
      <c r="AR7819" s="34"/>
    </row>
    <row r="7820" spans="41:44" x14ac:dyDescent="0.25">
      <c r="AO7820" s="34"/>
      <c r="AP7820" s="34"/>
      <c r="AQ7820" s="34"/>
      <c r="AR7820" s="34"/>
    </row>
    <row r="7821" spans="41:44" x14ac:dyDescent="0.25">
      <c r="AO7821" s="34"/>
      <c r="AP7821" s="34"/>
      <c r="AQ7821" s="34"/>
      <c r="AR7821" s="34"/>
    </row>
    <row r="7822" spans="41:44" x14ac:dyDescent="0.25">
      <c r="AO7822" s="34"/>
      <c r="AP7822" s="34"/>
      <c r="AQ7822" s="34"/>
      <c r="AR7822" s="34"/>
    </row>
    <row r="7823" spans="41:44" x14ac:dyDescent="0.25">
      <c r="AO7823" s="34"/>
      <c r="AP7823" s="34"/>
      <c r="AQ7823" s="34"/>
      <c r="AR7823" s="34"/>
    </row>
    <row r="7824" spans="41:44" x14ac:dyDescent="0.25">
      <c r="AO7824" s="34"/>
      <c r="AP7824" s="34"/>
      <c r="AQ7824" s="34"/>
      <c r="AR7824" s="34"/>
    </row>
    <row r="7825" spans="41:44" x14ac:dyDescent="0.25">
      <c r="AO7825" s="34"/>
      <c r="AP7825" s="34"/>
      <c r="AQ7825" s="34"/>
      <c r="AR7825" s="34"/>
    </row>
    <row r="7826" spans="41:44" x14ac:dyDescent="0.25">
      <c r="AO7826" s="34"/>
      <c r="AP7826" s="34"/>
      <c r="AQ7826" s="34"/>
      <c r="AR7826" s="34"/>
    </row>
    <row r="7827" spans="41:44" x14ac:dyDescent="0.25">
      <c r="AO7827" s="34"/>
      <c r="AP7827" s="34"/>
      <c r="AQ7827" s="34"/>
      <c r="AR7827" s="34"/>
    </row>
    <row r="7828" spans="41:44" x14ac:dyDescent="0.25">
      <c r="AO7828" s="34"/>
      <c r="AP7828" s="34"/>
      <c r="AQ7828" s="34"/>
      <c r="AR7828" s="34"/>
    </row>
    <row r="7829" spans="41:44" x14ac:dyDescent="0.25">
      <c r="AO7829" s="34"/>
      <c r="AP7829" s="34"/>
      <c r="AQ7829" s="34"/>
      <c r="AR7829" s="34"/>
    </row>
    <row r="7830" spans="41:44" x14ac:dyDescent="0.25">
      <c r="AO7830" s="34"/>
      <c r="AP7830" s="34"/>
      <c r="AQ7830" s="34"/>
      <c r="AR7830" s="34"/>
    </row>
    <row r="7831" spans="41:44" x14ac:dyDescent="0.25">
      <c r="AO7831" s="34"/>
      <c r="AP7831" s="34"/>
      <c r="AQ7831" s="34"/>
      <c r="AR7831" s="34"/>
    </row>
    <row r="7832" spans="41:44" x14ac:dyDescent="0.25">
      <c r="AO7832" s="34"/>
      <c r="AP7832" s="34"/>
      <c r="AQ7832" s="34"/>
      <c r="AR7832" s="34"/>
    </row>
    <row r="7833" spans="41:44" x14ac:dyDescent="0.25">
      <c r="AO7833" s="34"/>
      <c r="AP7833" s="34"/>
      <c r="AQ7833" s="34"/>
      <c r="AR7833" s="34"/>
    </row>
    <row r="7834" spans="41:44" x14ac:dyDescent="0.25">
      <c r="AO7834" s="34"/>
      <c r="AP7834" s="34"/>
      <c r="AQ7834" s="34"/>
      <c r="AR7834" s="34"/>
    </row>
    <row r="7835" spans="41:44" x14ac:dyDescent="0.25">
      <c r="AO7835" s="34"/>
      <c r="AP7835" s="34"/>
      <c r="AQ7835" s="34"/>
      <c r="AR7835" s="34"/>
    </row>
    <row r="7836" spans="41:44" x14ac:dyDescent="0.25">
      <c r="AO7836" s="34"/>
      <c r="AP7836" s="34"/>
      <c r="AQ7836" s="34"/>
      <c r="AR7836" s="34"/>
    </row>
    <row r="7837" spans="41:44" x14ac:dyDescent="0.25">
      <c r="AO7837" s="34"/>
      <c r="AP7837" s="34"/>
      <c r="AQ7837" s="34"/>
      <c r="AR7837" s="34"/>
    </row>
    <row r="7838" spans="41:44" x14ac:dyDescent="0.25">
      <c r="AO7838" s="34"/>
      <c r="AP7838" s="34"/>
      <c r="AQ7838" s="34"/>
      <c r="AR7838" s="34"/>
    </row>
    <row r="7839" spans="41:44" x14ac:dyDescent="0.25">
      <c r="AO7839" s="34"/>
      <c r="AP7839" s="34"/>
      <c r="AQ7839" s="34"/>
      <c r="AR7839" s="34"/>
    </row>
    <row r="7840" spans="41:44" x14ac:dyDescent="0.25">
      <c r="AO7840" s="34"/>
      <c r="AP7840" s="34"/>
      <c r="AQ7840" s="34"/>
      <c r="AR7840" s="34"/>
    </row>
    <row r="7841" spans="41:44" x14ac:dyDescent="0.25">
      <c r="AO7841" s="34"/>
      <c r="AP7841" s="34"/>
      <c r="AQ7841" s="34"/>
      <c r="AR7841" s="34"/>
    </row>
    <row r="7842" spans="41:44" x14ac:dyDescent="0.25">
      <c r="AO7842" s="34"/>
      <c r="AP7842" s="34"/>
      <c r="AQ7842" s="34"/>
      <c r="AR7842" s="34"/>
    </row>
    <row r="7843" spans="41:44" x14ac:dyDescent="0.25">
      <c r="AO7843" s="34"/>
      <c r="AP7843" s="34"/>
      <c r="AQ7843" s="34"/>
      <c r="AR7843" s="34"/>
    </row>
    <row r="7844" spans="41:44" x14ac:dyDescent="0.25">
      <c r="AO7844" s="34"/>
      <c r="AP7844" s="34"/>
      <c r="AQ7844" s="34"/>
      <c r="AR7844" s="34"/>
    </row>
    <row r="7845" spans="41:44" x14ac:dyDescent="0.25">
      <c r="AO7845" s="34"/>
      <c r="AP7845" s="34"/>
      <c r="AQ7845" s="34"/>
      <c r="AR7845" s="34"/>
    </row>
    <row r="7846" spans="41:44" x14ac:dyDescent="0.25">
      <c r="AO7846" s="34"/>
      <c r="AP7846" s="34"/>
      <c r="AQ7846" s="34"/>
      <c r="AR7846" s="34"/>
    </row>
    <row r="7847" spans="41:44" x14ac:dyDescent="0.25">
      <c r="AO7847" s="34"/>
      <c r="AP7847" s="34"/>
      <c r="AQ7847" s="34"/>
      <c r="AR7847" s="34"/>
    </row>
    <row r="7848" spans="41:44" x14ac:dyDescent="0.25">
      <c r="AO7848" s="34"/>
      <c r="AP7848" s="34"/>
      <c r="AQ7848" s="34"/>
      <c r="AR7848" s="34"/>
    </row>
    <row r="7849" spans="41:44" x14ac:dyDescent="0.25">
      <c r="AO7849" s="34"/>
      <c r="AP7849" s="34"/>
      <c r="AQ7849" s="34"/>
      <c r="AR7849" s="34"/>
    </row>
    <row r="7850" spans="41:44" x14ac:dyDescent="0.25">
      <c r="AO7850" s="34"/>
      <c r="AP7850" s="34"/>
      <c r="AQ7850" s="34"/>
      <c r="AR7850" s="34"/>
    </row>
    <row r="7851" spans="41:44" x14ac:dyDescent="0.25">
      <c r="AO7851" s="34"/>
      <c r="AP7851" s="34"/>
      <c r="AQ7851" s="34"/>
      <c r="AR7851" s="34"/>
    </row>
    <row r="7852" spans="41:44" x14ac:dyDescent="0.25">
      <c r="AO7852" s="34"/>
      <c r="AP7852" s="34"/>
      <c r="AQ7852" s="34"/>
      <c r="AR7852" s="34"/>
    </row>
    <row r="7853" spans="41:44" x14ac:dyDescent="0.25">
      <c r="AO7853" s="34"/>
      <c r="AP7853" s="34"/>
      <c r="AQ7853" s="34"/>
      <c r="AR7853" s="34"/>
    </row>
    <row r="7854" spans="41:44" x14ac:dyDescent="0.25">
      <c r="AO7854" s="34"/>
      <c r="AP7854" s="34"/>
      <c r="AQ7854" s="34"/>
      <c r="AR7854" s="34"/>
    </row>
    <row r="7855" spans="41:44" x14ac:dyDescent="0.25">
      <c r="AO7855" s="34"/>
      <c r="AP7855" s="34"/>
      <c r="AQ7855" s="34"/>
      <c r="AR7855" s="34"/>
    </row>
    <row r="7856" spans="41:44" x14ac:dyDescent="0.25">
      <c r="AO7856" s="34"/>
      <c r="AP7856" s="34"/>
      <c r="AQ7856" s="34"/>
      <c r="AR7856" s="34"/>
    </row>
    <row r="7857" spans="41:44" x14ac:dyDescent="0.25">
      <c r="AO7857" s="34"/>
      <c r="AP7857" s="34"/>
      <c r="AQ7857" s="34"/>
      <c r="AR7857" s="34"/>
    </row>
    <row r="7858" spans="41:44" x14ac:dyDescent="0.25">
      <c r="AO7858" s="34"/>
      <c r="AP7858" s="34"/>
      <c r="AQ7858" s="34"/>
      <c r="AR7858" s="34"/>
    </row>
    <row r="7859" spans="41:44" x14ac:dyDescent="0.25">
      <c r="AO7859" s="34"/>
      <c r="AP7859" s="34"/>
      <c r="AQ7859" s="34"/>
      <c r="AR7859" s="34"/>
    </row>
    <row r="7860" spans="41:44" x14ac:dyDescent="0.25">
      <c r="AO7860" s="34"/>
      <c r="AP7860" s="34"/>
      <c r="AQ7860" s="34"/>
      <c r="AR7860" s="34"/>
    </row>
    <row r="7861" spans="41:44" x14ac:dyDescent="0.25">
      <c r="AO7861" s="34"/>
      <c r="AP7861" s="34"/>
      <c r="AQ7861" s="34"/>
      <c r="AR7861" s="34"/>
    </row>
    <row r="7862" spans="41:44" x14ac:dyDescent="0.25">
      <c r="AO7862" s="34"/>
      <c r="AP7862" s="34"/>
      <c r="AQ7862" s="34"/>
      <c r="AR7862" s="34"/>
    </row>
    <row r="7863" spans="41:44" x14ac:dyDescent="0.25">
      <c r="AO7863" s="34"/>
      <c r="AP7863" s="34"/>
      <c r="AQ7863" s="34"/>
      <c r="AR7863" s="34"/>
    </row>
    <row r="7864" spans="41:44" x14ac:dyDescent="0.25">
      <c r="AO7864" s="34"/>
      <c r="AP7864" s="34"/>
      <c r="AQ7864" s="34"/>
      <c r="AR7864" s="34"/>
    </row>
    <row r="7865" spans="41:44" x14ac:dyDescent="0.25">
      <c r="AO7865" s="34"/>
      <c r="AP7865" s="34"/>
      <c r="AQ7865" s="34"/>
      <c r="AR7865" s="34"/>
    </row>
    <row r="7866" spans="41:44" x14ac:dyDescent="0.25">
      <c r="AO7866" s="34"/>
      <c r="AP7866" s="34"/>
      <c r="AQ7866" s="34"/>
      <c r="AR7866" s="34"/>
    </row>
    <row r="7867" spans="41:44" x14ac:dyDescent="0.25">
      <c r="AO7867" s="34"/>
      <c r="AP7867" s="34"/>
      <c r="AQ7867" s="34"/>
      <c r="AR7867" s="34"/>
    </row>
    <row r="7868" spans="41:44" x14ac:dyDescent="0.25">
      <c r="AO7868" s="34"/>
      <c r="AP7868" s="34"/>
      <c r="AQ7868" s="34"/>
      <c r="AR7868" s="34"/>
    </row>
    <row r="7869" spans="41:44" x14ac:dyDescent="0.25">
      <c r="AO7869" s="34"/>
      <c r="AP7869" s="34"/>
      <c r="AQ7869" s="34"/>
      <c r="AR7869" s="34"/>
    </row>
    <row r="7870" spans="41:44" x14ac:dyDescent="0.25">
      <c r="AO7870" s="34"/>
      <c r="AP7870" s="34"/>
      <c r="AQ7870" s="34"/>
      <c r="AR7870" s="34"/>
    </row>
    <row r="7871" spans="41:44" x14ac:dyDescent="0.25">
      <c r="AO7871" s="34"/>
      <c r="AP7871" s="34"/>
      <c r="AQ7871" s="34"/>
      <c r="AR7871" s="34"/>
    </row>
    <row r="7872" spans="41:44" x14ac:dyDescent="0.25">
      <c r="AO7872" s="34"/>
      <c r="AP7872" s="34"/>
      <c r="AQ7872" s="34"/>
      <c r="AR7872" s="34"/>
    </row>
    <row r="7873" spans="41:44" x14ac:dyDescent="0.25">
      <c r="AO7873" s="34"/>
      <c r="AP7873" s="34"/>
      <c r="AQ7873" s="34"/>
      <c r="AR7873" s="34"/>
    </row>
    <row r="7874" spans="41:44" x14ac:dyDescent="0.25">
      <c r="AO7874" s="34"/>
      <c r="AP7874" s="34"/>
      <c r="AQ7874" s="34"/>
      <c r="AR7874" s="34"/>
    </row>
    <row r="7875" spans="41:44" x14ac:dyDescent="0.25">
      <c r="AO7875" s="34"/>
      <c r="AP7875" s="34"/>
      <c r="AQ7875" s="34"/>
      <c r="AR7875" s="34"/>
    </row>
    <row r="7876" spans="41:44" x14ac:dyDescent="0.25">
      <c r="AO7876" s="34"/>
      <c r="AP7876" s="34"/>
      <c r="AQ7876" s="34"/>
      <c r="AR7876" s="34"/>
    </row>
    <row r="7877" spans="41:44" x14ac:dyDescent="0.25">
      <c r="AO7877" s="34"/>
      <c r="AP7877" s="34"/>
      <c r="AQ7877" s="34"/>
      <c r="AR7877" s="34"/>
    </row>
    <row r="7878" spans="41:44" x14ac:dyDescent="0.25">
      <c r="AO7878" s="34"/>
      <c r="AP7878" s="34"/>
      <c r="AQ7878" s="34"/>
      <c r="AR7878" s="34"/>
    </row>
    <row r="7879" spans="41:44" x14ac:dyDescent="0.25">
      <c r="AO7879" s="34"/>
      <c r="AP7879" s="34"/>
      <c r="AQ7879" s="34"/>
      <c r="AR7879" s="34"/>
    </row>
    <row r="7880" spans="41:44" x14ac:dyDescent="0.25">
      <c r="AO7880" s="34"/>
      <c r="AP7880" s="34"/>
      <c r="AQ7880" s="34"/>
      <c r="AR7880" s="34"/>
    </row>
    <row r="7881" spans="41:44" x14ac:dyDescent="0.25">
      <c r="AO7881" s="34"/>
      <c r="AP7881" s="34"/>
      <c r="AQ7881" s="34"/>
      <c r="AR7881" s="34"/>
    </row>
    <row r="7882" spans="41:44" x14ac:dyDescent="0.25">
      <c r="AO7882" s="34"/>
      <c r="AP7882" s="34"/>
      <c r="AQ7882" s="34"/>
      <c r="AR7882" s="34"/>
    </row>
    <row r="7883" spans="41:44" x14ac:dyDescent="0.25">
      <c r="AO7883" s="34"/>
      <c r="AP7883" s="34"/>
      <c r="AQ7883" s="34"/>
      <c r="AR7883" s="34"/>
    </row>
    <row r="7884" spans="41:44" x14ac:dyDescent="0.25">
      <c r="AO7884" s="34"/>
      <c r="AP7884" s="34"/>
      <c r="AQ7884" s="34"/>
      <c r="AR7884" s="34"/>
    </row>
    <row r="7885" spans="41:44" x14ac:dyDescent="0.25">
      <c r="AO7885" s="34"/>
      <c r="AP7885" s="34"/>
      <c r="AQ7885" s="34"/>
      <c r="AR7885" s="34"/>
    </row>
    <row r="7886" spans="41:44" x14ac:dyDescent="0.25">
      <c r="AO7886" s="34"/>
      <c r="AP7886" s="34"/>
      <c r="AQ7886" s="34"/>
      <c r="AR7886" s="34"/>
    </row>
    <row r="7887" spans="41:44" x14ac:dyDescent="0.25">
      <c r="AO7887" s="34"/>
      <c r="AP7887" s="34"/>
      <c r="AQ7887" s="34"/>
      <c r="AR7887" s="34"/>
    </row>
    <row r="7888" spans="41:44" x14ac:dyDescent="0.25">
      <c r="AO7888" s="34"/>
      <c r="AP7888" s="34"/>
      <c r="AQ7888" s="34"/>
      <c r="AR7888" s="34"/>
    </row>
    <row r="7889" spans="41:44" x14ac:dyDescent="0.25">
      <c r="AO7889" s="34"/>
      <c r="AP7889" s="34"/>
      <c r="AQ7889" s="34"/>
      <c r="AR7889" s="34"/>
    </row>
    <row r="7890" spans="41:44" x14ac:dyDescent="0.25">
      <c r="AO7890" s="34"/>
      <c r="AP7890" s="34"/>
      <c r="AQ7890" s="34"/>
      <c r="AR7890" s="34"/>
    </row>
    <row r="7891" spans="41:44" x14ac:dyDescent="0.25">
      <c r="AO7891" s="34"/>
      <c r="AP7891" s="34"/>
      <c r="AQ7891" s="34"/>
      <c r="AR7891" s="34"/>
    </row>
    <row r="7892" spans="41:44" x14ac:dyDescent="0.25">
      <c r="AO7892" s="34"/>
      <c r="AP7892" s="34"/>
      <c r="AQ7892" s="34"/>
      <c r="AR7892" s="34"/>
    </row>
    <row r="7893" spans="41:44" x14ac:dyDescent="0.25">
      <c r="AO7893" s="34"/>
      <c r="AP7893" s="34"/>
      <c r="AQ7893" s="34"/>
      <c r="AR7893" s="34"/>
    </row>
    <row r="7894" spans="41:44" x14ac:dyDescent="0.25">
      <c r="AO7894" s="34"/>
      <c r="AP7894" s="34"/>
      <c r="AQ7894" s="34"/>
      <c r="AR7894" s="34"/>
    </row>
    <row r="7895" spans="41:44" x14ac:dyDescent="0.25">
      <c r="AO7895" s="34"/>
      <c r="AP7895" s="34"/>
      <c r="AQ7895" s="34"/>
      <c r="AR7895" s="34"/>
    </row>
    <row r="7896" spans="41:44" x14ac:dyDescent="0.25">
      <c r="AO7896" s="34"/>
      <c r="AP7896" s="34"/>
      <c r="AQ7896" s="34"/>
      <c r="AR7896" s="34"/>
    </row>
    <row r="7897" spans="41:44" x14ac:dyDescent="0.25">
      <c r="AO7897" s="34"/>
      <c r="AP7897" s="34"/>
      <c r="AQ7897" s="34"/>
      <c r="AR7897" s="34"/>
    </row>
    <row r="7898" spans="41:44" x14ac:dyDescent="0.25">
      <c r="AO7898" s="34"/>
      <c r="AP7898" s="34"/>
      <c r="AQ7898" s="34"/>
      <c r="AR7898" s="34"/>
    </row>
    <row r="7899" spans="41:44" x14ac:dyDescent="0.25">
      <c r="AO7899" s="34"/>
      <c r="AP7899" s="34"/>
      <c r="AQ7899" s="34"/>
      <c r="AR7899" s="34"/>
    </row>
    <row r="7900" spans="41:44" x14ac:dyDescent="0.25">
      <c r="AO7900" s="34"/>
      <c r="AP7900" s="34"/>
      <c r="AQ7900" s="34"/>
      <c r="AR7900" s="34"/>
    </row>
    <row r="7901" spans="41:44" x14ac:dyDescent="0.25">
      <c r="AO7901" s="34"/>
      <c r="AP7901" s="34"/>
      <c r="AQ7901" s="34"/>
      <c r="AR7901" s="34"/>
    </row>
    <row r="7902" spans="41:44" x14ac:dyDescent="0.25">
      <c r="AO7902" s="34"/>
      <c r="AP7902" s="34"/>
      <c r="AQ7902" s="34"/>
      <c r="AR7902" s="34"/>
    </row>
    <row r="7903" spans="41:44" x14ac:dyDescent="0.25">
      <c r="AO7903" s="34"/>
      <c r="AP7903" s="34"/>
      <c r="AQ7903" s="34"/>
      <c r="AR7903" s="34"/>
    </row>
    <row r="7904" spans="41:44" x14ac:dyDescent="0.25">
      <c r="AO7904" s="34"/>
      <c r="AP7904" s="34"/>
      <c r="AQ7904" s="34"/>
      <c r="AR7904" s="34"/>
    </row>
    <row r="7905" spans="41:44" x14ac:dyDescent="0.25">
      <c r="AO7905" s="34"/>
      <c r="AP7905" s="34"/>
      <c r="AQ7905" s="34"/>
      <c r="AR7905" s="34"/>
    </row>
    <row r="7906" spans="41:44" x14ac:dyDescent="0.25">
      <c r="AO7906" s="34"/>
      <c r="AP7906" s="34"/>
      <c r="AQ7906" s="34"/>
      <c r="AR7906" s="34"/>
    </row>
    <row r="7907" spans="41:44" x14ac:dyDescent="0.25">
      <c r="AO7907" s="34"/>
      <c r="AP7907" s="34"/>
      <c r="AQ7907" s="34"/>
      <c r="AR7907" s="34"/>
    </row>
    <row r="7908" spans="41:44" x14ac:dyDescent="0.25">
      <c r="AO7908" s="34"/>
      <c r="AP7908" s="34"/>
      <c r="AQ7908" s="34"/>
      <c r="AR7908" s="34"/>
    </row>
    <row r="7909" spans="41:44" x14ac:dyDescent="0.25">
      <c r="AO7909" s="34"/>
      <c r="AP7909" s="34"/>
      <c r="AQ7909" s="34"/>
      <c r="AR7909" s="34"/>
    </row>
    <row r="7910" spans="41:44" x14ac:dyDescent="0.25">
      <c r="AO7910" s="34"/>
      <c r="AP7910" s="34"/>
      <c r="AQ7910" s="34"/>
      <c r="AR7910" s="34"/>
    </row>
    <row r="7911" spans="41:44" x14ac:dyDescent="0.25">
      <c r="AO7911" s="34"/>
      <c r="AP7911" s="34"/>
      <c r="AQ7911" s="34"/>
      <c r="AR7911" s="34"/>
    </row>
    <row r="7912" spans="41:44" x14ac:dyDescent="0.25">
      <c r="AO7912" s="34"/>
      <c r="AP7912" s="34"/>
      <c r="AQ7912" s="34"/>
      <c r="AR7912" s="34"/>
    </row>
    <row r="7913" spans="41:44" x14ac:dyDescent="0.25">
      <c r="AO7913" s="34"/>
      <c r="AP7913" s="34"/>
      <c r="AQ7913" s="34"/>
      <c r="AR7913" s="34"/>
    </row>
    <row r="7914" spans="41:44" x14ac:dyDescent="0.25">
      <c r="AO7914" s="34"/>
      <c r="AP7914" s="34"/>
      <c r="AQ7914" s="34"/>
      <c r="AR7914" s="34"/>
    </row>
    <row r="7915" spans="41:44" x14ac:dyDescent="0.25">
      <c r="AO7915" s="34"/>
      <c r="AP7915" s="34"/>
      <c r="AQ7915" s="34"/>
      <c r="AR7915" s="34"/>
    </row>
    <row r="7916" spans="41:44" x14ac:dyDescent="0.25">
      <c r="AO7916" s="34"/>
      <c r="AP7916" s="34"/>
      <c r="AQ7916" s="34"/>
      <c r="AR7916" s="34"/>
    </row>
    <row r="7917" spans="41:44" x14ac:dyDescent="0.25">
      <c r="AO7917" s="34"/>
      <c r="AP7917" s="34"/>
      <c r="AQ7917" s="34"/>
      <c r="AR7917" s="34"/>
    </row>
    <row r="7918" spans="41:44" x14ac:dyDescent="0.25">
      <c r="AO7918" s="34"/>
      <c r="AP7918" s="34"/>
      <c r="AQ7918" s="34"/>
      <c r="AR7918" s="34"/>
    </row>
    <row r="7919" spans="41:44" x14ac:dyDescent="0.25">
      <c r="AO7919" s="34"/>
      <c r="AP7919" s="34"/>
      <c r="AQ7919" s="34"/>
      <c r="AR7919" s="34"/>
    </row>
    <row r="7920" spans="41:44" x14ac:dyDescent="0.25">
      <c r="AO7920" s="34"/>
      <c r="AP7920" s="34"/>
      <c r="AQ7920" s="34"/>
      <c r="AR7920" s="34"/>
    </row>
    <row r="7921" spans="41:44" x14ac:dyDescent="0.25">
      <c r="AO7921" s="34"/>
      <c r="AP7921" s="34"/>
      <c r="AQ7921" s="34"/>
      <c r="AR7921" s="34"/>
    </row>
    <row r="7922" spans="41:44" x14ac:dyDescent="0.25">
      <c r="AO7922" s="34"/>
      <c r="AP7922" s="34"/>
      <c r="AQ7922" s="34"/>
      <c r="AR7922" s="34"/>
    </row>
    <row r="7923" spans="41:44" x14ac:dyDescent="0.25">
      <c r="AO7923" s="34"/>
      <c r="AP7923" s="34"/>
      <c r="AQ7923" s="34"/>
      <c r="AR7923" s="34"/>
    </row>
    <row r="7924" spans="41:44" x14ac:dyDescent="0.25">
      <c r="AO7924" s="34"/>
      <c r="AP7924" s="34"/>
      <c r="AQ7924" s="34"/>
      <c r="AR7924" s="34"/>
    </row>
    <row r="7925" spans="41:44" x14ac:dyDescent="0.25">
      <c r="AO7925" s="34"/>
      <c r="AP7925" s="34"/>
      <c r="AQ7925" s="34"/>
      <c r="AR7925" s="34"/>
    </row>
    <row r="7926" spans="41:44" x14ac:dyDescent="0.25">
      <c r="AO7926" s="34"/>
      <c r="AP7926" s="34"/>
      <c r="AQ7926" s="34"/>
      <c r="AR7926" s="34"/>
    </row>
    <row r="7927" spans="41:44" x14ac:dyDescent="0.25">
      <c r="AO7927" s="34"/>
      <c r="AP7927" s="34"/>
      <c r="AQ7927" s="34"/>
      <c r="AR7927" s="34"/>
    </row>
    <row r="7928" spans="41:44" x14ac:dyDescent="0.25">
      <c r="AO7928" s="34"/>
      <c r="AP7928" s="34"/>
      <c r="AQ7928" s="34"/>
      <c r="AR7928" s="34"/>
    </row>
    <row r="7929" spans="41:44" x14ac:dyDescent="0.25">
      <c r="AO7929" s="34"/>
      <c r="AP7929" s="34"/>
      <c r="AQ7929" s="34"/>
      <c r="AR7929" s="34"/>
    </row>
    <row r="7930" spans="41:44" x14ac:dyDescent="0.25">
      <c r="AO7930" s="34"/>
      <c r="AP7930" s="34"/>
      <c r="AQ7930" s="34"/>
      <c r="AR7930" s="34"/>
    </row>
    <row r="7931" spans="41:44" x14ac:dyDescent="0.25">
      <c r="AO7931" s="34"/>
      <c r="AP7931" s="34"/>
      <c r="AQ7931" s="34"/>
      <c r="AR7931" s="34"/>
    </row>
    <row r="7932" spans="41:44" x14ac:dyDescent="0.25">
      <c r="AO7932" s="34"/>
      <c r="AP7932" s="34"/>
      <c r="AQ7932" s="34"/>
      <c r="AR7932" s="34"/>
    </row>
    <row r="7933" spans="41:44" x14ac:dyDescent="0.25">
      <c r="AO7933" s="34"/>
      <c r="AP7933" s="34"/>
      <c r="AQ7933" s="34"/>
      <c r="AR7933" s="34"/>
    </row>
    <row r="7934" spans="41:44" x14ac:dyDescent="0.25">
      <c r="AO7934" s="34"/>
      <c r="AP7934" s="34"/>
      <c r="AQ7934" s="34"/>
      <c r="AR7934" s="34"/>
    </row>
    <row r="7935" spans="41:44" x14ac:dyDescent="0.25">
      <c r="AO7935" s="34"/>
      <c r="AP7935" s="34"/>
      <c r="AQ7935" s="34"/>
      <c r="AR7935" s="34"/>
    </row>
    <row r="7936" spans="41:44" x14ac:dyDescent="0.25">
      <c r="AO7936" s="34"/>
      <c r="AP7936" s="34"/>
      <c r="AQ7936" s="34"/>
      <c r="AR7936" s="34"/>
    </row>
    <row r="7937" spans="41:44" x14ac:dyDescent="0.25">
      <c r="AO7937" s="34"/>
      <c r="AP7937" s="34"/>
      <c r="AQ7937" s="34"/>
      <c r="AR7937" s="34"/>
    </row>
    <row r="7938" spans="41:44" x14ac:dyDescent="0.25">
      <c r="AO7938" s="34"/>
      <c r="AP7938" s="34"/>
      <c r="AQ7938" s="34"/>
      <c r="AR7938" s="34"/>
    </row>
    <row r="7939" spans="41:44" x14ac:dyDescent="0.25">
      <c r="AO7939" s="34"/>
      <c r="AP7939" s="34"/>
      <c r="AQ7939" s="34"/>
      <c r="AR7939" s="34"/>
    </row>
    <row r="7940" spans="41:44" x14ac:dyDescent="0.25">
      <c r="AO7940" s="34"/>
      <c r="AP7940" s="34"/>
      <c r="AQ7940" s="34"/>
      <c r="AR7940" s="34"/>
    </row>
    <row r="7941" spans="41:44" x14ac:dyDescent="0.25">
      <c r="AO7941" s="34"/>
      <c r="AP7941" s="34"/>
      <c r="AQ7941" s="34"/>
      <c r="AR7941" s="34"/>
    </row>
    <row r="7942" spans="41:44" x14ac:dyDescent="0.25">
      <c r="AO7942" s="34"/>
      <c r="AP7942" s="34"/>
      <c r="AQ7942" s="34"/>
      <c r="AR7942" s="34"/>
    </row>
    <row r="7943" spans="41:44" x14ac:dyDescent="0.25">
      <c r="AO7943" s="34"/>
      <c r="AP7943" s="34"/>
      <c r="AQ7943" s="34"/>
      <c r="AR7943" s="34"/>
    </row>
    <row r="7944" spans="41:44" x14ac:dyDescent="0.25">
      <c r="AO7944" s="34"/>
      <c r="AP7944" s="34"/>
      <c r="AQ7944" s="34"/>
      <c r="AR7944" s="34"/>
    </row>
    <row r="7945" spans="41:44" x14ac:dyDescent="0.25">
      <c r="AO7945" s="34"/>
      <c r="AP7945" s="34"/>
      <c r="AQ7945" s="34"/>
      <c r="AR7945" s="34"/>
    </row>
    <row r="7946" spans="41:44" x14ac:dyDescent="0.25">
      <c r="AO7946" s="34"/>
      <c r="AP7946" s="34"/>
      <c r="AQ7946" s="34"/>
      <c r="AR7946" s="34"/>
    </row>
    <row r="7947" spans="41:44" x14ac:dyDescent="0.25">
      <c r="AO7947" s="34"/>
      <c r="AP7947" s="34"/>
      <c r="AQ7947" s="34"/>
      <c r="AR7947" s="34"/>
    </row>
    <row r="7948" spans="41:44" x14ac:dyDescent="0.25">
      <c r="AO7948" s="34"/>
      <c r="AP7948" s="34"/>
      <c r="AQ7948" s="34"/>
      <c r="AR7948" s="34"/>
    </row>
    <row r="7949" spans="41:44" x14ac:dyDescent="0.25">
      <c r="AO7949" s="34"/>
      <c r="AP7949" s="34"/>
      <c r="AQ7949" s="34"/>
      <c r="AR7949" s="34"/>
    </row>
    <row r="7950" spans="41:44" x14ac:dyDescent="0.25">
      <c r="AO7950" s="34"/>
      <c r="AP7950" s="34"/>
      <c r="AQ7950" s="34"/>
      <c r="AR7950" s="34"/>
    </row>
    <row r="7951" spans="41:44" x14ac:dyDescent="0.25">
      <c r="AO7951" s="34"/>
      <c r="AP7951" s="34"/>
      <c r="AQ7951" s="34"/>
      <c r="AR7951" s="34"/>
    </row>
    <row r="7952" spans="41:44" x14ac:dyDescent="0.25">
      <c r="AO7952" s="34"/>
      <c r="AP7952" s="34"/>
      <c r="AQ7952" s="34"/>
      <c r="AR7952" s="34"/>
    </row>
    <row r="7953" spans="41:44" x14ac:dyDescent="0.25">
      <c r="AO7953" s="34"/>
      <c r="AP7953" s="34"/>
      <c r="AQ7953" s="34"/>
      <c r="AR7953" s="34"/>
    </row>
    <row r="7954" spans="41:44" x14ac:dyDescent="0.25">
      <c r="AO7954" s="34"/>
      <c r="AP7954" s="34"/>
      <c r="AQ7954" s="34"/>
      <c r="AR7954" s="34"/>
    </row>
    <row r="7955" spans="41:44" x14ac:dyDescent="0.25">
      <c r="AO7955" s="34"/>
      <c r="AP7955" s="34"/>
      <c r="AQ7955" s="34"/>
      <c r="AR7955" s="34"/>
    </row>
    <row r="7956" spans="41:44" x14ac:dyDescent="0.25">
      <c r="AO7956" s="34"/>
      <c r="AP7956" s="34"/>
      <c r="AQ7956" s="34"/>
      <c r="AR7956" s="34"/>
    </row>
    <row r="7957" spans="41:44" x14ac:dyDescent="0.25">
      <c r="AO7957" s="34"/>
      <c r="AP7957" s="34"/>
      <c r="AQ7957" s="34"/>
      <c r="AR7957" s="34"/>
    </row>
    <row r="7958" spans="41:44" x14ac:dyDescent="0.25">
      <c r="AO7958" s="34"/>
      <c r="AP7958" s="34"/>
      <c r="AQ7958" s="34"/>
      <c r="AR7958" s="34"/>
    </row>
    <row r="7959" spans="41:44" x14ac:dyDescent="0.25">
      <c r="AO7959" s="34"/>
      <c r="AP7959" s="34"/>
      <c r="AQ7959" s="34"/>
      <c r="AR7959" s="34"/>
    </row>
    <row r="7960" spans="41:44" x14ac:dyDescent="0.25">
      <c r="AO7960" s="34"/>
      <c r="AP7960" s="34"/>
      <c r="AQ7960" s="34"/>
      <c r="AR7960" s="34"/>
    </row>
    <row r="7961" spans="41:44" x14ac:dyDescent="0.25">
      <c r="AO7961" s="34"/>
      <c r="AP7961" s="34"/>
      <c r="AQ7961" s="34"/>
      <c r="AR7961" s="34"/>
    </row>
    <row r="7962" spans="41:44" x14ac:dyDescent="0.25">
      <c r="AO7962" s="34"/>
      <c r="AP7962" s="34"/>
      <c r="AQ7962" s="34"/>
      <c r="AR7962" s="34"/>
    </row>
    <row r="7963" spans="41:44" x14ac:dyDescent="0.25">
      <c r="AO7963" s="34"/>
      <c r="AP7963" s="34"/>
      <c r="AQ7963" s="34"/>
      <c r="AR7963" s="34"/>
    </row>
    <row r="7964" spans="41:44" x14ac:dyDescent="0.25">
      <c r="AO7964" s="34"/>
      <c r="AP7964" s="34"/>
      <c r="AQ7964" s="34"/>
      <c r="AR7964" s="34"/>
    </row>
    <row r="7965" spans="41:44" x14ac:dyDescent="0.25">
      <c r="AO7965" s="34"/>
      <c r="AP7965" s="34"/>
      <c r="AQ7965" s="34"/>
      <c r="AR7965" s="34"/>
    </row>
    <row r="7966" spans="41:44" x14ac:dyDescent="0.25">
      <c r="AO7966" s="34"/>
      <c r="AP7966" s="34"/>
      <c r="AQ7966" s="34"/>
      <c r="AR7966" s="34"/>
    </row>
    <row r="7967" spans="41:44" x14ac:dyDescent="0.25">
      <c r="AO7967" s="34"/>
      <c r="AP7967" s="34"/>
      <c r="AQ7967" s="34"/>
      <c r="AR7967" s="34"/>
    </row>
    <row r="7968" spans="41:44" x14ac:dyDescent="0.25">
      <c r="AO7968" s="34"/>
      <c r="AP7968" s="34"/>
      <c r="AQ7968" s="34"/>
      <c r="AR7968" s="34"/>
    </row>
    <row r="7969" spans="41:44" x14ac:dyDescent="0.25">
      <c r="AO7969" s="34"/>
      <c r="AP7969" s="34"/>
      <c r="AQ7969" s="34"/>
      <c r="AR7969" s="34"/>
    </row>
    <row r="7970" spans="41:44" x14ac:dyDescent="0.25">
      <c r="AO7970" s="34"/>
      <c r="AP7970" s="34"/>
      <c r="AQ7970" s="34"/>
      <c r="AR7970" s="34"/>
    </row>
    <row r="7971" spans="41:44" x14ac:dyDescent="0.25">
      <c r="AO7971" s="34"/>
      <c r="AP7971" s="34"/>
      <c r="AQ7971" s="34"/>
      <c r="AR7971" s="34"/>
    </row>
    <row r="7972" spans="41:44" x14ac:dyDescent="0.25">
      <c r="AO7972" s="34"/>
      <c r="AP7972" s="34"/>
      <c r="AQ7972" s="34"/>
      <c r="AR7972" s="34"/>
    </row>
    <row r="7973" spans="41:44" x14ac:dyDescent="0.25">
      <c r="AO7973" s="34"/>
      <c r="AP7973" s="34"/>
      <c r="AQ7973" s="34"/>
      <c r="AR7973" s="34"/>
    </row>
    <row r="7974" spans="41:44" x14ac:dyDescent="0.25">
      <c r="AO7974" s="34"/>
      <c r="AP7974" s="34"/>
      <c r="AQ7974" s="34"/>
      <c r="AR7974" s="34"/>
    </row>
    <row r="7975" spans="41:44" x14ac:dyDescent="0.25">
      <c r="AO7975" s="34"/>
      <c r="AP7975" s="34"/>
      <c r="AQ7975" s="34"/>
      <c r="AR7975" s="34"/>
    </row>
    <row r="7976" spans="41:44" x14ac:dyDescent="0.25">
      <c r="AO7976" s="34"/>
      <c r="AP7976" s="34"/>
      <c r="AQ7976" s="34"/>
      <c r="AR7976" s="34"/>
    </row>
    <row r="7977" spans="41:44" x14ac:dyDescent="0.25">
      <c r="AO7977" s="34"/>
      <c r="AP7977" s="34"/>
      <c r="AQ7977" s="34"/>
      <c r="AR7977" s="34"/>
    </row>
    <row r="7978" spans="41:44" x14ac:dyDescent="0.25">
      <c r="AO7978" s="34"/>
      <c r="AP7978" s="34"/>
      <c r="AQ7978" s="34"/>
      <c r="AR7978" s="34"/>
    </row>
    <row r="7979" spans="41:44" x14ac:dyDescent="0.25">
      <c r="AO7979" s="34"/>
      <c r="AP7979" s="34"/>
      <c r="AQ7979" s="34"/>
      <c r="AR7979" s="34"/>
    </row>
    <row r="7980" spans="41:44" x14ac:dyDescent="0.25">
      <c r="AO7980" s="34"/>
      <c r="AP7980" s="34"/>
      <c r="AQ7980" s="34"/>
      <c r="AR7980" s="34"/>
    </row>
    <row r="7981" spans="41:44" x14ac:dyDescent="0.25">
      <c r="AO7981" s="34"/>
      <c r="AP7981" s="34"/>
      <c r="AQ7981" s="34"/>
      <c r="AR7981" s="34"/>
    </row>
    <row r="7982" spans="41:44" x14ac:dyDescent="0.25">
      <c r="AO7982" s="34"/>
      <c r="AP7982" s="34"/>
      <c r="AQ7982" s="34"/>
      <c r="AR7982" s="34"/>
    </row>
    <row r="7983" spans="41:44" x14ac:dyDescent="0.25">
      <c r="AO7983" s="34"/>
      <c r="AP7983" s="34"/>
      <c r="AQ7983" s="34"/>
      <c r="AR7983" s="34"/>
    </row>
    <row r="7984" spans="41:44" x14ac:dyDescent="0.25">
      <c r="AO7984" s="34"/>
      <c r="AP7984" s="34"/>
      <c r="AQ7984" s="34"/>
      <c r="AR7984" s="34"/>
    </row>
    <row r="7985" spans="41:44" x14ac:dyDescent="0.25">
      <c r="AO7985" s="34"/>
      <c r="AP7985" s="34"/>
      <c r="AQ7985" s="34"/>
      <c r="AR7985" s="34"/>
    </row>
    <row r="7986" spans="41:44" x14ac:dyDescent="0.25">
      <c r="AO7986" s="34"/>
      <c r="AP7986" s="34"/>
      <c r="AQ7986" s="34"/>
      <c r="AR7986" s="34"/>
    </row>
    <row r="7987" spans="41:44" x14ac:dyDescent="0.25">
      <c r="AO7987" s="34"/>
      <c r="AP7987" s="34"/>
      <c r="AQ7987" s="34"/>
      <c r="AR7987" s="34"/>
    </row>
    <row r="7988" spans="41:44" x14ac:dyDescent="0.25">
      <c r="AO7988" s="34"/>
      <c r="AP7988" s="34"/>
      <c r="AQ7988" s="34"/>
      <c r="AR7988" s="34"/>
    </row>
    <row r="7989" spans="41:44" x14ac:dyDescent="0.25">
      <c r="AO7989" s="34"/>
      <c r="AP7989" s="34"/>
      <c r="AQ7989" s="34"/>
      <c r="AR7989" s="34"/>
    </row>
    <row r="7990" spans="41:44" x14ac:dyDescent="0.25">
      <c r="AO7990" s="34"/>
      <c r="AP7990" s="34"/>
      <c r="AQ7990" s="34"/>
      <c r="AR7990" s="34"/>
    </row>
    <row r="7991" spans="41:44" x14ac:dyDescent="0.25">
      <c r="AO7991" s="34"/>
      <c r="AP7991" s="34"/>
      <c r="AQ7991" s="34"/>
      <c r="AR7991" s="34"/>
    </row>
    <row r="7992" spans="41:44" x14ac:dyDescent="0.25">
      <c r="AO7992" s="34"/>
      <c r="AP7992" s="34"/>
      <c r="AQ7992" s="34"/>
      <c r="AR7992" s="34"/>
    </row>
    <row r="7993" spans="41:44" x14ac:dyDescent="0.25">
      <c r="AO7993" s="34"/>
      <c r="AP7993" s="34"/>
      <c r="AQ7993" s="34"/>
      <c r="AR7993" s="34"/>
    </row>
    <row r="7994" spans="41:44" x14ac:dyDescent="0.25">
      <c r="AO7994" s="34"/>
      <c r="AP7994" s="34"/>
      <c r="AQ7994" s="34"/>
      <c r="AR7994" s="34"/>
    </row>
    <row r="7995" spans="41:44" x14ac:dyDescent="0.25">
      <c r="AO7995" s="34"/>
      <c r="AP7995" s="34"/>
      <c r="AQ7995" s="34"/>
      <c r="AR7995" s="34"/>
    </row>
    <row r="7996" spans="41:44" x14ac:dyDescent="0.25">
      <c r="AO7996" s="34"/>
      <c r="AP7996" s="34"/>
      <c r="AQ7996" s="34"/>
      <c r="AR7996" s="34"/>
    </row>
    <row r="7997" spans="41:44" x14ac:dyDescent="0.25">
      <c r="AO7997" s="34"/>
      <c r="AP7997" s="34"/>
      <c r="AQ7997" s="34"/>
      <c r="AR7997" s="34"/>
    </row>
    <row r="7998" spans="41:44" x14ac:dyDescent="0.25">
      <c r="AO7998" s="34"/>
      <c r="AP7998" s="34"/>
      <c r="AQ7998" s="34"/>
      <c r="AR7998" s="34"/>
    </row>
    <row r="7999" spans="41:44" x14ac:dyDescent="0.25">
      <c r="AO7999" s="34"/>
      <c r="AP7999" s="34"/>
      <c r="AQ7999" s="34"/>
      <c r="AR7999" s="34"/>
    </row>
    <row r="8000" spans="41:44" x14ac:dyDescent="0.25">
      <c r="AO8000" s="34"/>
      <c r="AP8000" s="34"/>
      <c r="AQ8000" s="34"/>
      <c r="AR8000" s="34"/>
    </row>
    <row r="8001" spans="41:44" x14ac:dyDescent="0.25">
      <c r="AO8001" s="34"/>
      <c r="AP8001" s="34"/>
      <c r="AQ8001" s="34"/>
      <c r="AR8001" s="34"/>
    </row>
    <row r="8002" spans="41:44" x14ac:dyDescent="0.25">
      <c r="AO8002" s="34"/>
      <c r="AP8002" s="34"/>
      <c r="AQ8002" s="34"/>
      <c r="AR8002" s="34"/>
    </row>
    <row r="8003" spans="41:44" x14ac:dyDescent="0.25">
      <c r="AO8003" s="34"/>
      <c r="AP8003" s="34"/>
      <c r="AQ8003" s="34"/>
      <c r="AR8003" s="34"/>
    </row>
    <row r="8004" spans="41:44" x14ac:dyDescent="0.25">
      <c r="AO8004" s="34"/>
      <c r="AP8004" s="34"/>
      <c r="AQ8004" s="34"/>
      <c r="AR8004" s="34"/>
    </row>
    <row r="8005" spans="41:44" x14ac:dyDescent="0.25">
      <c r="AO8005" s="34"/>
      <c r="AP8005" s="34"/>
      <c r="AQ8005" s="34"/>
      <c r="AR8005" s="34"/>
    </row>
    <row r="8006" spans="41:44" x14ac:dyDescent="0.25">
      <c r="AO8006" s="34"/>
      <c r="AP8006" s="34"/>
      <c r="AQ8006" s="34"/>
      <c r="AR8006" s="34"/>
    </row>
    <row r="8007" spans="41:44" x14ac:dyDescent="0.25">
      <c r="AO8007" s="34"/>
      <c r="AP8007" s="34"/>
      <c r="AQ8007" s="34"/>
      <c r="AR8007" s="34"/>
    </row>
    <row r="8008" spans="41:44" x14ac:dyDescent="0.25">
      <c r="AO8008" s="34"/>
      <c r="AP8008" s="34"/>
      <c r="AQ8008" s="34"/>
      <c r="AR8008" s="34"/>
    </row>
    <row r="8009" spans="41:44" x14ac:dyDescent="0.25">
      <c r="AO8009" s="34"/>
      <c r="AP8009" s="34"/>
      <c r="AQ8009" s="34"/>
      <c r="AR8009" s="34"/>
    </row>
    <row r="8010" spans="41:44" x14ac:dyDescent="0.25">
      <c r="AO8010" s="34"/>
      <c r="AP8010" s="34"/>
      <c r="AQ8010" s="34"/>
      <c r="AR8010" s="34"/>
    </row>
    <row r="8011" spans="41:44" x14ac:dyDescent="0.25">
      <c r="AO8011" s="34"/>
      <c r="AP8011" s="34"/>
      <c r="AQ8011" s="34"/>
      <c r="AR8011" s="34"/>
    </row>
    <row r="8012" spans="41:44" x14ac:dyDescent="0.25">
      <c r="AO8012" s="34"/>
      <c r="AP8012" s="34"/>
      <c r="AQ8012" s="34"/>
      <c r="AR8012" s="34"/>
    </row>
    <row r="8013" spans="41:44" x14ac:dyDescent="0.25">
      <c r="AO8013" s="34"/>
      <c r="AP8013" s="34"/>
      <c r="AQ8013" s="34"/>
      <c r="AR8013" s="34"/>
    </row>
    <row r="8014" spans="41:44" x14ac:dyDescent="0.25">
      <c r="AO8014" s="34"/>
      <c r="AP8014" s="34"/>
      <c r="AQ8014" s="34"/>
      <c r="AR8014" s="34"/>
    </row>
    <row r="8015" spans="41:44" x14ac:dyDescent="0.25">
      <c r="AO8015" s="34"/>
      <c r="AP8015" s="34"/>
      <c r="AQ8015" s="34"/>
      <c r="AR8015" s="34"/>
    </row>
    <row r="8016" spans="41:44" x14ac:dyDescent="0.25">
      <c r="AO8016" s="34"/>
      <c r="AP8016" s="34"/>
      <c r="AQ8016" s="34"/>
      <c r="AR8016" s="34"/>
    </row>
    <row r="8017" spans="41:44" x14ac:dyDescent="0.25">
      <c r="AO8017" s="34"/>
      <c r="AP8017" s="34"/>
      <c r="AQ8017" s="34"/>
      <c r="AR8017" s="34"/>
    </row>
    <row r="8018" spans="41:44" x14ac:dyDescent="0.25">
      <c r="AO8018" s="34"/>
      <c r="AP8018" s="34"/>
      <c r="AQ8018" s="34"/>
      <c r="AR8018" s="34"/>
    </row>
    <row r="8019" spans="41:44" x14ac:dyDescent="0.25">
      <c r="AO8019" s="34"/>
      <c r="AP8019" s="34"/>
      <c r="AQ8019" s="34"/>
      <c r="AR8019" s="34"/>
    </row>
    <row r="8020" spans="41:44" x14ac:dyDescent="0.25">
      <c r="AO8020" s="34"/>
      <c r="AP8020" s="34"/>
      <c r="AQ8020" s="34"/>
      <c r="AR8020" s="34"/>
    </row>
    <row r="8021" spans="41:44" x14ac:dyDescent="0.25">
      <c r="AO8021" s="34"/>
      <c r="AP8021" s="34"/>
      <c r="AQ8021" s="34"/>
      <c r="AR8021" s="34"/>
    </row>
    <row r="8022" spans="41:44" x14ac:dyDescent="0.25">
      <c r="AO8022" s="34"/>
      <c r="AP8022" s="34"/>
      <c r="AQ8022" s="34"/>
      <c r="AR8022" s="34"/>
    </row>
    <row r="8023" spans="41:44" x14ac:dyDescent="0.25">
      <c r="AO8023" s="34"/>
      <c r="AP8023" s="34"/>
      <c r="AQ8023" s="34"/>
      <c r="AR8023" s="34"/>
    </row>
    <row r="8024" spans="41:44" x14ac:dyDescent="0.25">
      <c r="AO8024" s="34"/>
      <c r="AP8024" s="34"/>
      <c r="AQ8024" s="34"/>
      <c r="AR8024" s="34"/>
    </row>
    <row r="8025" spans="41:44" x14ac:dyDescent="0.25">
      <c r="AO8025" s="34"/>
      <c r="AP8025" s="34"/>
      <c r="AQ8025" s="34"/>
      <c r="AR8025" s="34"/>
    </row>
    <row r="8026" spans="41:44" x14ac:dyDescent="0.25">
      <c r="AO8026" s="34"/>
      <c r="AP8026" s="34"/>
      <c r="AQ8026" s="34"/>
      <c r="AR8026" s="34"/>
    </row>
    <row r="8027" spans="41:44" x14ac:dyDescent="0.25">
      <c r="AO8027" s="34"/>
      <c r="AP8027" s="34"/>
      <c r="AQ8027" s="34"/>
      <c r="AR8027" s="34"/>
    </row>
    <row r="8028" spans="41:44" x14ac:dyDescent="0.25">
      <c r="AO8028" s="34"/>
      <c r="AP8028" s="34"/>
      <c r="AQ8028" s="34"/>
      <c r="AR8028" s="34"/>
    </row>
    <row r="8029" spans="41:44" x14ac:dyDescent="0.25">
      <c r="AO8029" s="34"/>
      <c r="AP8029" s="34"/>
      <c r="AQ8029" s="34"/>
      <c r="AR8029" s="34"/>
    </row>
    <row r="8030" spans="41:44" x14ac:dyDescent="0.25">
      <c r="AO8030" s="34"/>
      <c r="AP8030" s="34"/>
      <c r="AQ8030" s="34"/>
      <c r="AR8030" s="34"/>
    </row>
    <row r="8031" spans="41:44" x14ac:dyDescent="0.25">
      <c r="AO8031" s="34"/>
      <c r="AP8031" s="34"/>
      <c r="AQ8031" s="34"/>
      <c r="AR8031" s="34"/>
    </row>
    <row r="8032" spans="41:44" x14ac:dyDescent="0.25">
      <c r="AO8032" s="34"/>
      <c r="AP8032" s="34"/>
      <c r="AQ8032" s="34"/>
      <c r="AR8032" s="34"/>
    </row>
    <row r="8033" spans="41:44" x14ac:dyDescent="0.25">
      <c r="AO8033" s="34"/>
      <c r="AP8033" s="34"/>
      <c r="AQ8033" s="34"/>
      <c r="AR8033" s="34"/>
    </row>
    <row r="8034" spans="41:44" x14ac:dyDescent="0.25">
      <c r="AO8034" s="34"/>
      <c r="AP8034" s="34"/>
      <c r="AQ8034" s="34"/>
      <c r="AR8034" s="34"/>
    </row>
    <row r="8035" spans="41:44" x14ac:dyDescent="0.25">
      <c r="AO8035" s="34"/>
      <c r="AP8035" s="34"/>
      <c r="AQ8035" s="34"/>
      <c r="AR8035" s="34"/>
    </row>
    <row r="8036" spans="41:44" x14ac:dyDescent="0.25">
      <c r="AO8036" s="34"/>
      <c r="AP8036" s="34"/>
      <c r="AQ8036" s="34"/>
      <c r="AR8036" s="34"/>
    </row>
    <row r="8037" spans="41:44" x14ac:dyDescent="0.25">
      <c r="AO8037" s="34"/>
      <c r="AP8037" s="34"/>
      <c r="AQ8037" s="34"/>
      <c r="AR8037" s="34"/>
    </row>
    <row r="8038" spans="41:44" x14ac:dyDescent="0.25">
      <c r="AO8038" s="34"/>
      <c r="AP8038" s="34"/>
      <c r="AQ8038" s="34"/>
      <c r="AR8038" s="34"/>
    </row>
    <row r="8039" spans="41:44" x14ac:dyDescent="0.25">
      <c r="AO8039" s="34"/>
      <c r="AP8039" s="34"/>
      <c r="AQ8039" s="34"/>
      <c r="AR8039" s="34"/>
    </row>
    <row r="8040" spans="41:44" x14ac:dyDescent="0.25">
      <c r="AO8040" s="34"/>
      <c r="AP8040" s="34"/>
      <c r="AQ8040" s="34"/>
      <c r="AR8040" s="34"/>
    </row>
    <row r="8041" spans="41:44" x14ac:dyDescent="0.25">
      <c r="AO8041" s="34"/>
      <c r="AP8041" s="34"/>
      <c r="AQ8041" s="34"/>
      <c r="AR8041" s="34"/>
    </row>
    <row r="8042" spans="41:44" x14ac:dyDescent="0.25">
      <c r="AO8042" s="34"/>
      <c r="AP8042" s="34"/>
      <c r="AQ8042" s="34"/>
      <c r="AR8042" s="34"/>
    </row>
    <row r="8043" spans="41:44" x14ac:dyDescent="0.25">
      <c r="AO8043" s="34"/>
      <c r="AP8043" s="34"/>
      <c r="AQ8043" s="34"/>
      <c r="AR8043" s="34"/>
    </row>
    <row r="8044" spans="41:44" x14ac:dyDescent="0.25">
      <c r="AO8044" s="34"/>
      <c r="AP8044" s="34"/>
      <c r="AQ8044" s="34"/>
      <c r="AR8044" s="34"/>
    </row>
    <row r="8045" spans="41:44" x14ac:dyDescent="0.25">
      <c r="AO8045" s="34"/>
      <c r="AP8045" s="34"/>
      <c r="AQ8045" s="34"/>
      <c r="AR8045" s="34"/>
    </row>
    <row r="8046" spans="41:44" x14ac:dyDescent="0.25">
      <c r="AO8046" s="34"/>
      <c r="AP8046" s="34"/>
      <c r="AQ8046" s="34"/>
      <c r="AR8046" s="34"/>
    </row>
    <row r="8047" spans="41:44" x14ac:dyDescent="0.25">
      <c r="AO8047" s="34"/>
      <c r="AP8047" s="34"/>
      <c r="AQ8047" s="34"/>
      <c r="AR8047" s="34"/>
    </row>
    <row r="8048" spans="41:44" x14ac:dyDescent="0.25">
      <c r="AO8048" s="34"/>
      <c r="AP8048" s="34"/>
      <c r="AQ8048" s="34"/>
      <c r="AR8048" s="34"/>
    </row>
    <row r="8049" spans="41:44" x14ac:dyDescent="0.25">
      <c r="AO8049" s="34"/>
      <c r="AP8049" s="34"/>
      <c r="AQ8049" s="34"/>
      <c r="AR8049" s="34"/>
    </row>
    <row r="8050" spans="41:44" x14ac:dyDescent="0.25">
      <c r="AO8050" s="34"/>
      <c r="AP8050" s="34"/>
      <c r="AQ8050" s="34"/>
      <c r="AR8050" s="34"/>
    </row>
    <row r="8051" spans="41:44" x14ac:dyDescent="0.25">
      <c r="AO8051" s="34"/>
      <c r="AP8051" s="34"/>
      <c r="AQ8051" s="34"/>
      <c r="AR8051" s="34"/>
    </row>
    <row r="8052" spans="41:44" x14ac:dyDescent="0.25">
      <c r="AO8052" s="34"/>
      <c r="AP8052" s="34"/>
      <c r="AQ8052" s="34"/>
      <c r="AR8052" s="34"/>
    </row>
    <row r="8053" spans="41:44" x14ac:dyDescent="0.25">
      <c r="AO8053" s="34"/>
      <c r="AP8053" s="34"/>
      <c r="AQ8053" s="34"/>
      <c r="AR8053" s="34"/>
    </row>
    <row r="8054" spans="41:44" x14ac:dyDescent="0.25">
      <c r="AO8054" s="34"/>
      <c r="AP8054" s="34"/>
      <c r="AQ8054" s="34"/>
      <c r="AR8054" s="34"/>
    </row>
    <row r="8055" spans="41:44" x14ac:dyDescent="0.25">
      <c r="AO8055" s="34"/>
      <c r="AP8055" s="34"/>
      <c r="AQ8055" s="34"/>
      <c r="AR8055" s="34"/>
    </row>
    <row r="8056" spans="41:44" x14ac:dyDescent="0.25">
      <c r="AO8056" s="34"/>
      <c r="AP8056" s="34"/>
      <c r="AQ8056" s="34"/>
      <c r="AR8056" s="34"/>
    </row>
    <row r="8057" spans="41:44" x14ac:dyDescent="0.25">
      <c r="AO8057" s="34"/>
      <c r="AP8057" s="34"/>
      <c r="AQ8057" s="34"/>
      <c r="AR8057" s="34"/>
    </row>
    <row r="8058" spans="41:44" x14ac:dyDescent="0.25">
      <c r="AO8058" s="34"/>
      <c r="AP8058" s="34"/>
      <c r="AQ8058" s="34"/>
      <c r="AR8058" s="34"/>
    </row>
    <row r="8059" spans="41:44" x14ac:dyDescent="0.25">
      <c r="AO8059" s="34"/>
      <c r="AP8059" s="34"/>
      <c r="AQ8059" s="34"/>
      <c r="AR8059" s="34"/>
    </row>
    <row r="8060" spans="41:44" x14ac:dyDescent="0.25">
      <c r="AO8060" s="34"/>
      <c r="AP8060" s="34"/>
      <c r="AQ8060" s="34"/>
      <c r="AR8060" s="34"/>
    </row>
    <row r="8061" spans="41:44" x14ac:dyDescent="0.25">
      <c r="AO8061" s="34"/>
      <c r="AP8061" s="34"/>
      <c r="AQ8061" s="34"/>
      <c r="AR8061" s="34"/>
    </row>
    <row r="8062" spans="41:44" x14ac:dyDescent="0.25">
      <c r="AO8062" s="34"/>
      <c r="AP8062" s="34"/>
      <c r="AQ8062" s="34"/>
      <c r="AR8062" s="34"/>
    </row>
    <row r="8063" spans="41:44" x14ac:dyDescent="0.25">
      <c r="AO8063" s="34"/>
      <c r="AP8063" s="34"/>
      <c r="AQ8063" s="34"/>
      <c r="AR8063" s="34"/>
    </row>
    <row r="8064" spans="41:44" x14ac:dyDescent="0.25">
      <c r="AO8064" s="34"/>
      <c r="AP8064" s="34"/>
      <c r="AQ8064" s="34"/>
      <c r="AR8064" s="34"/>
    </row>
    <row r="8065" spans="41:44" x14ac:dyDescent="0.25">
      <c r="AO8065" s="34"/>
      <c r="AP8065" s="34"/>
      <c r="AQ8065" s="34"/>
      <c r="AR8065" s="34"/>
    </row>
    <row r="8066" spans="41:44" x14ac:dyDescent="0.25">
      <c r="AO8066" s="34"/>
      <c r="AP8066" s="34"/>
      <c r="AQ8066" s="34"/>
      <c r="AR8066" s="34"/>
    </row>
    <row r="8067" spans="41:44" x14ac:dyDescent="0.25">
      <c r="AO8067" s="34"/>
      <c r="AP8067" s="34"/>
      <c r="AQ8067" s="34"/>
      <c r="AR8067" s="34"/>
    </row>
    <row r="8068" spans="41:44" x14ac:dyDescent="0.25">
      <c r="AO8068" s="34"/>
      <c r="AP8068" s="34"/>
      <c r="AQ8068" s="34"/>
      <c r="AR8068" s="34"/>
    </row>
    <row r="8069" spans="41:44" x14ac:dyDescent="0.25">
      <c r="AO8069" s="34"/>
      <c r="AP8069" s="34"/>
      <c r="AQ8069" s="34"/>
      <c r="AR8069" s="34"/>
    </row>
    <row r="8070" spans="41:44" x14ac:dyDescent="0.25">
      <c r="AO8070" s="34"/>
      <c r="AP8070" s="34"/>
      <c r="AQ8070" s="34"/>
      <c r="AR8070" s="34"/>
    </row>
    <row r="8071" spans="41:44" x14ac:dyDescent="0.25">
      <c r="AO8071" s="34"/>
      <c r="AP8071" s="34"/>
      <c r="AQ8071" s="34"/>
      <c r="AR8071" s="34"/>
    </row>
    <row r="8072" spans="41:44" x14ac:dyDescent="0.25">
      <c r="AO8072" s="34"/>
      <c r="AP8072" s="34"/>
      <c r="AQ8072" s="34"/>
      <c r="AR8072" s="34"/>
    </row>
    <row r="8073" spans="41:44" x14ac:dyDescent="0.25">
      <c r="AO8073" s="34"/>
      <c r="AP8073" s="34"/>
      <c r="AQ8073" s="34"/>
      <c r="AR8073" s="34"/>
    </row>
    <row r="8074" spans="41:44" x14ac:dyDescent="0.25">
      <c r="AO8074" s="34"/>
      <c r="AP8074" s="34"/>
      <c r="AQ8074" s="34"/>
      <c r="AR8074" s="34"/>
    </row>
    <row r="8075" spans="41:44" x14ac:dyDescent="0.25">
      <c r="AO8075" s="34"/>
      <c r="AP8075" s="34"/>
      <c r="AQ8075" s="34"/>
      <c r="AR8075" s="34"/>
    </row>
    <row r="8076" spans="41:44" x14ac:dyDescent="0.25">
      <c r="AO8076" s="34"/>
      <c r="AP8076" s="34"/>
      <c r="AQ8076" s="34"/>
      <c r="AR8076" s="34"/>
    </row>
    <row r="8077" spans="41:44" x14ac:dyDescent="0.25">
      <c r="AO8077" s="34"/>
      <c r="AP8077" s="34"/>
      <c r="AQ8077" s="34"/>
      <c r="AR8077" s="34"/>
    </row>
    <row r="8078" spans="41:44" x14ac:dyDescent="0.25">
      <c r="AO8078" s="34"/>
      <c r="AP8078" s="34"/>
      <c r="AQ8078" s="34"/>
      <c r="AR8078" s="34"/>
    </row>
    <row r="8079" spans="41:44" x14ac:dyDescent="0.25">
      <c r="AO8079" s="34"/>
      <c r="AP8079" s="34"/>
      <c r="AQ8079" s="34"/>
      <c r="AR8079" s="34"/>
    </row>
    <row r="8080" spans="41:44" x14ac:dyDescent="0.25">
      <c r="AO8080" s="34"/>
      <c r="AP8080" s="34"/>
      <c r="AQ8080" s="34"/>
      <c r="AR8080" s="34"/>
    </row>
    <row r="8081" spans="41:44" x14ac:dyDescent="0.25">
      <c r="AO8081" s="34"/>
      <c r="AP8081" s="34"/>
      <c r="AQ8081" s="34"/>
      <c r="AR8081" s="34"/>
    </row>
    <row r="8082" spans="41:44" x14ac:dyDescent="0.25">
      <c r="AO8082" s="34"/>
      <c r="AP8082" s="34"/>
      <c r="AQ8082" s="34"/>
      <c r="AR8082" s="34"/>
    </row>
    <row r="8083" spans="41:44" x14ac:dyDescent="0.25">
      <c r="AO8083" s="34"/>
      <c r="AP8083" s="34"/>
      <c r="AQ8083" s="34"/>
      <c r="AR8083" s="34"/>
    </row>
    <row r="8084" spans="41:44" x14ac:dyDescent="0.25">
      <c r="AO8084" s="34"/>
      <c r="AP8084" s="34"/>
      <c r="AQ8084" s="34"/>
      <c r="AR8084" s="34"/>
    </row>
    <row r="8085" spans="41:44" x14ac:dyDescent="0.25">
      <c r="AO8085" s="34"/>
      <c r="AP8085" s="34"/>
      <c r="AQ8085" s="34"/>
      <c r="AR8085" s="34"/>
    </row>
    <row r="8086" spans="41:44" x14ac:dyDescent="0.25">
      <c r="AO8086" s="34"/>
      <c r="AP8086" s="34"/>
      <c r="AQ8086" s="34"/>
      <c r="AR8086" s="34"/>
    </row>
    <row r="8087" spans="41:44" x14ac:dyDescent="0.25">
      <c r="AO8087" s="34"/>
      <c r="AP8087" s="34"/>
      <c r="AQ8087" s="34"/>
      <c r="AR8087" s="34"/>
    </row>
    <row r="8088" spans="41:44" x14ac:dyDescent="0.25">
      <c r="AO8088" s="34"/>
      <c r="AP8088" s="34"/>
      <c r="AQ8088" s="34"/>
      <c r="AR8088" s="34"/>
    </row>
    <row r="8089" spans="41:44" x14ac:dyDescent="0.25">
      <c r="AO8089" s="34"/>
      <c r="AP8089" s="34"/>
      <c r="AQ8089" s="34"/>
      <c r="AR8089" s="34"/>
    </row>
    <row r="8090" spans="41:44" x14ac:dyDescent="0.25">
      <c r="AO8090" s="34"/>
      <c r="AP8090" s="34"/>
      <c r="AQ8090" s="34"/>
      <c r="AR8090" s="34"/>
    </row>
    <row r="8091" spans="41:44" x14ac:dyDescent="0.25">
      <c r="AO8091" s="34"/>
      <c r="AP8091" s="34"/>
      <c r="AQ8091" s="34"/>
      <c r="AR8091" s="34"/>
    </row>
    <row r="8092" spans="41:44" x14ac:dyDescent="0.25">
      <c r="AO8092" s="34"/>
      <c r="AP8092" s="34"/>
      <c r="AQ8092" s="34"/>
      <c r="AR8092" s="34"/>
    </row>
    <row r="8093" spans="41:44" x14ac:dyDescent="0.25">
      <c r="AO8093" s="34"/>
      <c r="AP8093" s="34"/>
      <c r="AQ8093" s="34"/>
      <c r="AR8093" s="34"/>
    </row>
    <row r="8094" spans="41:44" x14ac:dyDescent="0.25">
      <c r="AO8094" s="34"/>
      <c r="AP8094" s="34"/>
      <c r="AQ8094" s="34"/>
      <c r="AR8094" s="34"/>
    </row>
    <row r="8095" spans="41:44" x14ac:dyDescent="0.25">
      <c r="AO8095" s="34"/>
      <c r="AP8095" s="34"/>
      <c r="AQ8095" s="34"/>
      <c r="AR8095" s="34"/>
    </row>
    <row r="8096" spans="41:44" x14ac:dyDescent="0.25">
      <c r="AO8096" s="34"/>
      <c r="AP8096" s="34"/>
      <c r="AQ8096" s="34"/>
      <c r="AR8096" s="34"/>
    </row>
    <row r="8097" spans="41:44" x14ac:dyDescent="0.25">
      <c r="AO8097" s="34"/>
      <c r="AP8097" s="34"/>
      <c r="AQ8097" s="34"/>
      <c r="AR8097" s="34"/>
    </row>
    <row r="8098" spans="41:44" x14ac:dyDescent="0.25">
      <c r="AO8098" s="34"/>
      <c r="AP8098" s="34"/>
      <c r="AQ8098" s="34"/>
      <c r="AR8098" s="34"/>
    </row>
    <row r="8099" spans="41:44" x14ac:dyDescent="0.25">
      <c r="AO8099" s="34"/>
      <c r="AP8099" s="34"/>
      <c r="AQ8099" s="34"/>
      <c r="AR8099" s="34"/>
    </row>
    <row r="8100" spans="41:44" x14ac:dyDescent="0.25">
      <c r="AO8100" s="34"/>
      <c r="AP8100" s="34"/>
      <c r="AQ8100" s="34"/>
      <c r="AR8100" s="34"/>
    </row>
    <row r="8101" spans="41:44" x14ac:dyDescent="0.25">
      <c r="AO8101" s="34"/>
      <c r="AP8101" s="34"/>
      <c r="AQ8101" s="34"/>
      <c r="AR8101" s="34"/>
    </row>
    <row r="8102" spans="41:44" x14ac:dyDescent="0.25">
      <c r="AO8102" s="34"/>
      <c r="AP8102" s="34"/>
      <c r="AQ8102" s="34"/>
      <c r="AR8102" s="34"/>
    </row>
    <row r="8103" spans="41:44" x14ac:dyDescent="0.25">
      <c r="AO8103" s="34"/>
      <c r="AP8103" s="34"/>
      <c r="AQ8103" s="34"/>
      <c r="AR8103" s="34"/>
    </row>
    <row r="8104" spans="41:44" x14ac:dyDescent="0.25">
      <c r="AO8104" s="34"/>
      <c r="AP8104" s="34"/>
      <c r="AQ8104" s="34"/>
      <c r="AR8104" s="34"/>
    </row>
    <row r="8105" spans="41:44" x14ac:dyDescent="0.25">
      <c r="AO8105" s="34"/>
      <c r="AP8105" s="34"/>
      <c r="AQ8105" s="34"/>
      <c r="AR8105" s="34"/>
    </row>
    <row r="8106" spans="41:44" x14ac:dyDescent="0.25">
      <c r="AO8106" s="34"/>
      <c r="AP8106" s="34"/>
      <c r="AQ8106" s="34"/>
      <c r="AR8106" s="34"/>
    </row>
    <row r="8107" spans="41:44" x14ac:dyDescent="0.25">
      <c r="AO8107" s="34"/>
      <c r="AP8107" s="34"/>
      <c r="AQ8107" s="34"/>
      <c r="AR8107" s="34"/>
    </row>
    <row r="8108" spans="41:44" x14ac:dyDescent="0.25">
      <c r="AO8108" s="34"/>
      <c r="AP8108" s="34"/>
      <c r="AQ8108" s="34"/>
      <c r="AR8108" s="34"/>
    </row>
    <row r="8109" spans="41:44" x14ac:dyDescent="0.25">
      <c r="AO8109" s="34"/>
      <c r="AP8109" s="34"/>
      <c r="AQ8109" s="34"/>
      <c r="AR8109" s="34"/>
    </row>
    <row r="8110" spans="41:44" x14ac:dyDescent="0.25">
      <c r="AO8110" s="34"/>
      <c r="AP8110" s="34"/>
      <c r="AQ8110" s="34"/>
      <c r="AR8110" s="34"/>
    </row>
    <row r="8111" spans="41:44" x14ac:dyDescent="0.25">
      <c r="AO8111" s="34"/>
      <c r="AP8111" s="34"/>
      <c r="AQ8111" s="34"/>
      <c r="AR8111" s="34"/>
    </row>
    <row r="8112" spans="41:44" x14ac:dyDescent="0.25">
      <c r="AO8112" s="34"/>
      <c r="AP8112" s="34"/>
      <c r="AQ8112" s="34"/>
      <c r="AR8112" s="34"/>
    </row>
    <row r="8113" spans="41:44" x14ac:dyDescent="0.25">
      <c r="AO8113" s="34"/>
      <c r="AP8113" s="34"/>
      <c r="AQ8113" s="34"/>
      <c r="AR8113" s="34"/>
    </row>
    <row r="8114" spans="41:44" x14ac:dyDescent="0.25">
      <c r="AO8114" s="34"/>
      <c r="AP8114" s="34"/>
      <c r="AQ8114" s="34"/>
      <c r="AR8114" s="34"/>
    </row>
    <row r="8115" spans="41:44" x14ac:dyDescent="0.25">
      <c r="AO8115" s="34"/>
      <c r="AP8115" s="34"/>
      <c r="AQ8115" s="34"/>
      <c r="AR8115" s="34"/>
    </row>
    <row r="8116" spans="41:44" x14ac:dyDescent="0.25">
      <c r="AO8116" s="34"/>
      <c r="AP8116" s="34"/>
      <c r="AQ8116" s="34"/>
      <c r="AR8116" s="34"/>
    </row>
    <row r="8117" spans="41:44" x14ac:dyDescent="0.25">
      <c r="AO8117" s="34"/>
      <c r="AP8117" s="34"/>
      <c r="AQ8117" s="34"/>
      <c r="AR8117" s="34"/>
    </row>
    <row r="8118" spans="41:44" x14ac:dyDescent="0.25">
      <c r="AO8118" s="34"/>
      <c r="AP8118" s="34"/>
      <c r="AQ8118" s="34"/>
      <c r="AR8118" s="34"/>
    </row>
    <row r="8119" spans="41:44" x14ac:dyDescent="0.25">
      <c r="AO8119" s="34"/>
      <c r="AP8119" s="34"/>
      <c r="AQ8119" s="34"/>
      <c r="AR8119" s="34"/>
    </row>
    <row r="8120" spans="41:44" x14ac:dyDescent="0.25">
      <c r="AO8120" s="34"/>
      <c r="AP8120" s="34"/>
      <c r="AQ8120" s="34"/>
      <c r="AR8120" s="34"/>
    </row>
    <row r="8121" spans="41:44" x14ac:dyDescent="0.25">
      <c r="AO8121" s="34"/>
      <c r="AP8121" s="34"/>
      <c r="AQ8121" s="34"/>
      <c r="AR8121" s="34"/>
    </row>
    <row r="8122" spans="41:44" x14ac:dyDescent="0.25">
      <c r="AO8122" s="34"/>
      <c r="AP8122" s="34"/>
      <c r="AQ8122" s="34"/>
      <c r="AR8122" s="34"/>
    </row>
    <row r="8123" spans="41:44" x14ac:dyDescent="0.25">
      <c r="AO8123" s="34"/>
      <c r="AP8123" s="34"/>
      <c r="AQ8123" s="34"/>
      <c r="AR8123" s="34"/>
    </row>
    <row r="8124" spans="41:44" x14ac:dyDescent="0.25">
      <c r="AO8124" s="34"/>
      <c r="AP8124" s="34"/>
      <c r="AQ8124" s="34"/>
      <c r="AR8124" s="34"/>
    </row>
    <row r="8125" spans="41:44" x14ac:dyDescent="0.25">
      <c r="AO8125" s="34"/>
      <c r="AP8125" s="34"/>
      <c r="AQ8125" s="34"/>
      <c r="AR8125" s="34"/>
    </row>
    <row r="8126" spans="41:44" x14ac:dyDescent="0.25">
      <c r="AO8126" s="34"/>
      <c r="AP8126" s="34"/>
      <c r="AQ8126" s="34"/>
      <c r="AR8126" s="34"/>
    </row>
    <row r="8127" spans="41:44" x14ac:dyDescent="0.25">
      <c r="AO8127" s="34"/>
      <c r="AP8127" s="34"/>
      <c r="AQ8127" s="34"/>
      <c r="AR8127" s="34"/>
    </row>
    <row r="8128" spans="41:44" x14ac:dyDescent="0.25">
      <c r="AO8128" s="34"/>
      <c r="AP8128" s="34"/>
      <c r="AQ8128" s="34"/>
      <c r="AR8128" s="34"/>
    </row>
    <row r="8129" spans="41:44" x14ac:dyDescent="0.25">
      <c r="AO8129" s="34"/>
      <c r="AP8129" s="34"/>
      <c r="AQ8129" s="34"/>
      <c r="AR8129" s="34"/>
    </row>
    <row r="8130" spans="41:44" x14ac:dyDescent="0.25">
      <c r="AO8130" s="34"/>
      <c r="AP8130" s="34"/>
      <c r="AQ8130" s="34"/>
      <c r="AR8130" s="34"/>
    </row>
    <row r="8131" spans="41:44" x14ac:dyDescent="0.25">
      <c r="AO8131" s="34"/>
      <c r="AP8131" s="34"/>
      <c r="AQ8131" s="34"/>
      <c r="AR8131" s="34"/>
    </row>
    <row r="8132" spans="41:44" x14ac:dyDescent="0.25">
      <c r="AO8132" s="34"/>
      <c r="AP8132" s="34"/>
      <c r="AQ8132" s="34"/>
      <c r="AR8132" s="34"/>
    </row>
    <row r="8133" spans="41:44" x14ac:dyDescent="0.25">
      <c r="AO8133" s="34"/>
      <c r="AP8133" s="34"/>
      <c r="AQ8133" s="34"/>
      <c r="AR8133" s="34"/>
    </row>
    <row r="8134" spans="41:44" x14ac:dyDescent="0.25">
      <c r="AO8134" s="34"/>
      <c r="AP8134" s="34"/>
      <c r="AQ8134" s="34"/>
      <c r="AR8134" s="34"/>
    </row>
    <row r="8135" spans="41:44" x14ac:dyDescent="0.25">
      <c r="AO8135" s="34"/>
      <c r="AP8135" s="34"/>
      <c r="AQ8135" s="34"/>
      <c r="AR8135" s="34"/>
    </row>
    <row r="8136" spans="41:44" x14ac:dyDescent="0.25">
      <c r="AO8136" s="34"/>
      <c r="AP8136" s="34"/>
      <c r="AQ8136" s="34"/>
      <c r="AR8136" s="34"/>
    </row>
    <row r="8137" spans="41:44" x14ac:dyDescent="0.25">
      <c r="AO8137" s="34"/>
      <c r="AP8137" s="34"/>
      <c r="AQ8137" s="34"/>
      <c r="AR8137" s="34"/>
    </row>
    <row r="8138" spans="41:44" x14ac:dyDescent="0.25">
      <c r="AO8138" s="34"/>
      <c r="AP8138" s="34"/>
      <c r="AQ8138" s="34"/>
      <c r="AR8138" s="34"/>
    </row>
    <row r="8139" spans="41:44" x14ac:dyDescent="0.25">
      <c r="AO8139" s="34"/>
      <c r="AP8139" s="34"/>
      <c r="AQ8139" s="34"/>
      <c r="AR8139" s="34"/>
    </row>
    <row r="8140" spans="41:44" x14ac:dyDescent="0.25">
      <c r="AO8140" s="34"/>
      <c r="AP8140" s="34"/>
      <c r="AQ8140" s="34"/>
      <c r="AR8140" s="34"/>
    </row>
    <row r="8141" spans="41:44" x14ac:dyDescent="0.25">
      <c r="AO8141" s="34"/>
      <c r="AP8141" s="34"/>
      <c r="AQ8141" s="34"/>
      <c r="AR8141" s="34"/>
    </row>
    <row r="8142" spans="41:44" x14ac:dyDescent="0.25">
      <c r="AO8142" s="34"/>
      <c r="AP8142" s="34"/>
      <c r="AQ8142" s="34"/>
      <c r="AR8142" s="34"/>
    </row>
    <row r="8143" spans="41:44" x14ac:dyDescent="0.25">
      <c r="AO8143" s="34"/>
      <c r="AP8143" s="34"/>
      <c r="AQ8143" s="34"/>
      <c r="AR8143" s="34"/>
    </row>
    <row r="8144" spans="41:44" x14ac:dyDescent="0.25">
      <c r="AO8144" s="34"/>
      <c r="AP8144" s="34"/>
      <c r="AQ8144" s="34"/>
      <c r="AR8144" s="34"/>
    </row>
    <row r="8145" spans="41:44" x14ac:dyDescent="0.25">
      <c r="AO8145" s="34"/>
      <c r="AP8145" s="34"/>
      <c r="AQ8145" s="34"/>
      <c r="AR8145" s="34"/>
    </row>
    <row r="8146" spans="41:44" x14ac:dyDescent="0.25">
      <c r="AO8146" s="34"/>
      <c r="AP8146" s="34"/>
      <c r="AQ8146" s="34"/>
      <c r="AR8146" s="34"/>
    </row>
    <row r="8147" spans="41:44" x14ac:dyDescent="0.25">
      <c r="AO8147" s="34"/>
      <c r="AP8147" s="34"/>
      <c r="AQ8147" s="34"/>
      <c r="AR8147" s="34"/>
    </row>
    <row r="8148" spans="41:44" x14ac:dyDescent="0.25">
      <c r="AO8148" s="34"/>
      <c r="AP8148" s="34"/>
      <c r="AQ8148" s="34"/>
      <c r="AR8148" s="34"/>
    </row>
    <row r="8149" spans="41:44" x14ac:dyDescent="0.25">
      <c r="AO8149" s="34"/>
      <c r="AP8149" s="34"/>
      <c r="AQ8149" s="34"/>
      <c r="AR8149" s="34"/>
    </row>
    <row r="8150" spans="41:44" x14ac:dyDescent="0.25">
      <c r="AO8150" s="34"/>
      <c r="AP8150" s="34"/>
      <c r="AQ8150" s="34"/>
      <c r="AR8150" s="34"/>
    </row>
    <row r="8151" spans="41:44" x14ac:dyDescent="0.25">
      <c r="AO8151" s="34"/>
      <c r="AP8151" s="34"/>
      <c r="AQ8151" s="34"/>
      <c r="AR8151" s="34"/>
    </row>
    <row r="8152" spans="41:44" x14ac:dyDescent="0.25">
      <c r="AO8152" s="34"/>
      <c r="AP8152" s="34"/>
      <c r="AQ8152" s="34"/>
      <c r="AR8152" s="34"/>
    </row>
    <row r="8153" spans="41:44" x14ac:dyDescent="0.25">
      <c r="AO8153" s="34"/>
      <c r="AP8153" s="34"/>
      <c r="AQ8153" s="34"/>
      <c r="AR8153" s="34"/>
    </row>
    <row r="8154" spans="41:44" x14ac:dyDescent="0.25">
      <c r="AO8154" s="34"/>
      <c r="AP8154" s="34"/>
      <c r="AQ8154" s="34"/>
      <c r="AR8154" s="34"/>
    </row>
    <row r="8155" spans="41:44" x14ac:dyDescent="0.25">
      <c r="AO8155" s="34"/>
      <c r="AP8155" s="34"/>
      <c r="AQ8155" s="34"/>
      <c r="AR8155" s="34"/>
    </row>
    <row r="8156" spans="41:44" x14ac:dyDescent="0.25">
      <c r="AO8156" s="34"/>
      <c r="AP8156" s="34"/>
      <c r="AQ8156" s="34"/>
      <c r="AR8156" s="34"/>
    </row>
    <row r="8157" spans="41:44" x14ac:dyDescent="0.25">
      <c r="AO8157" s="34"/>
      <c r="AP8157" s="34"/>
      <c r="AQ8157" s="34"/>
      <c r="AR8157" s="34"/>
    </row>
    <row r="8158" spans="41:44" x14ac:dyDescent="0.25">
      <c r="AO8158" s="34"/>
      <c r="AP8158" s="34"/>
      <c r="AQ8158" s="34"/>
      <c r="AR8158" s="34"/>
    </row>
    <row r="8159" spans="41:44" x14ac:dyDescent="0.25">
      <c r="AO8159" s="34"/>
      <c r="AP8159" s="34"/>
      <c r="AQ8159" s="34"/>
      <c r="AR8159" s="34"/>
    </row>
    <row r="8160" spans="41:44" x14ac:dyDescent="0.25">
      <c r="AO8160" s="34"/>
      <c r="AP8160" s="34"/>
      <c r="AQ8160" s="34"/>
      <c r="AR8160" s="34"/>
    </row>
    <row r="8161" spans="41:44" x14ac:dyDescent="0.25">
      <c r="AO8161" s="34"/>
      <c r="AP8161" s="34"/>
      <c r="AQ8161" s="34"/>
      <c r="AR8161" s="34"/>
    </row>
    <row r="8162" spans="41:44" x14ac:dyDescent="0.25">
      <c r="AO8162" s="34"/>
      <c r="AP8162" s="34"/>
      <c r="AQ8162" s="34"/>
      <c r="AR8162" s="34"/>
    </row>
    <row r="8163" spans="41:44" x14ac:dyDescent="0.25">
      <c r="AO8163" s="34"/>
      <c r="AP8163" s="34"/>
      <c r="AQ8163" s="34"/>
      <c r="AR8163" s="34"/>
    </row>
    <row r="8164" spans="41:44" x14ac:dyDescent="0.25">
      <c r="AO8164" s="34"/>
      <c r="AP8164" s="34"/>
      <c r="AQ8164" s="34"/>
      <c r="AR8164" s="34"/>
    </row>
    <row r="8165" spans="41:44" x14ac:dyDescent="0.25">
      <c r="AO8165" s="34"/>
      <c r="AP8165" s="34"/>
      <c r="AQ8165" s="34"/>
      <c r="AR8165" s="34"/>
    </row>
    <row r="8166" spans="41:44" x14ac:dyDescent="0.25">
      <c r="AO8166" s="34"/>
      <c r="AP8166" s="34"/>
      <c r="AQ8166" s="34"/>
      <c r="AR8166" s="34"/>
    </row>
    <row r="8167" spans="41:44" x14ac:dyDescent="0.25">
      <c r="AO8167" s="34"/>
      <c r="AP8167" s="34"/>
      <c r="AQ8167" s="34"/>
      <c r="AR8167" s="34"/>
    </row>
    <row r="8168" spans="41:44" x14ac:dyDescent="0.25">
      <c r="AO8168" s="34"/>
      <c r="AP8168" s="34"/>
      <c r="AQ8168" s="34"/>
      <c r="AR8168" s="34"/>
    </row>
    <row r="8169" spans="41:44" x14ac:dyDescent="0.25">
      <c r="AO8169" s="34"/>
      <c r="AP8169" s="34"/>
      <c r="AQ8169" s="34"/>
      <c r="AR8169" s="34"/>
    </row>
    <row r="8170" spans="41:44" x14ac:dyDescent="0.25">
      <c r="AO8170" s="34"/>
      <c r="AP8170" s="34"/>
      <c r="AQ8170" s="34"/>
      <c r="AR8170" s="34"/>
    </row>
    <row r="8171" spans="41:44" x14ac:dyDescent="0.25">
      <c r="AO8171" s="34"/>
      <c r="AP8171" s="34"/>
      <c r="AQ8171" s="34"/>
      <c r="AR8171" s="34"/>
    </row>
    <row r="8172" spans="41:44" x14ac:dyDescent="0.25">
      <c r="AO8172" s="34"/>
      <c r="AP8172" s="34"/>
      <c r="AQ8172" s="34"/>
      <c r="AR8172" s="34"/>
    </row>
    <row r="8173" spans="41:44" x14ac:dyDescent="0.25">
      <c r="AO8173" s="34"/>
      <c r="AP8173" s="34"/>
      <c r="AQ8173" s="34"/>
      <c r="AR8173" s="34"/>
    </row>
    <row r="8174" spans="41:44" x14ac:dyDescent="0.25">
      <c r="AO8174" s="34"/>
      <c r="AP8174" s="34"/>
      <c r="AQ8174" s="34"/>
      <c r="AR8174" s="34"/>
    </row>
    <row r="8175" spans="41:44" x14ac:dyDescent="0.25">
      <c r="AO8175" s="34"/>
      <c r="AP8175" s="34"/>
      <c r="AQ8175" s="34"/>
      <c r="AR8175" s="34"/>
    </row>
    <row r="8176" spans="41:44" x14ac:dyDescent="0.25">
      <c r="AO8176" s="34"/>
      <c r="AP8176" s="34"/>
      <c r="AQ8176" s="34"/>
      <c r="AR8176" s="34"/>
    </row>
    <row r="8177" spans="41:44" x14ac:dyDescent="0.25">
      <c r="AO8177" s="34"/>
      <c r="AP8177" s="34"/>
      <c r="AQ8177" s="34"/>
      <c r="AR8177" s="34"/>
    </row>
    <row r="8178" spans="41:44" x14ac:dyDescent="0.25">
      <c r="AO8178" s="34"/>
      <c r="AP8178" s="34"/>
      <c r="AQ8178" s="34"/>
      <c r="AR8178" s="34"/>
    </row>
    <row r="8179" spans="41:44" x14ac:dyDescent="0.25">
      <c r="AO8179" s="34"/>
      <c r="AP8179" s="34"/>
      <c r="AQ8179" s="34"/>
      <c r="AR8179" s="34"/>
    </row>
    <row r="8180" spans="41:44" x14ac:dyDescent="0.25">
      <c r="AO8180" s="34"/>
      <c r="AP8180" s="34"/>
      <c r="AQ8180" s="34"/>
      <c r="AR8180" s="34"/>
    </row>
    <row r="8181" spans="41:44" x14ac:dyDescent="0.25">
      <c r="AO8181" s="34"/>
      <c r="AP8181" s="34"/>
      <c r="AQ8181" s="34"/>
      <c r="AR8181" s="34"/>
    </row>
    <row r="8182" spans="41:44" x14ac:dyDescent="0.25">
      <c r="AO8182" s="34"/>
      <c r="AP8182" s="34"/>
      <c r="AQ8182" s="34"/>
      <c r="AR8182" s="34"/>
    </row>
    <row r="8183" spans="41:44" x14ac:dyDescent="0.25">
      <c r="AO8183" s="34"/>
      <c r="AP8183" s="34"/>
      <c r="AQ8183" s="34"/>
      <c r="AR8183" s="34"/>
    </row>
    <row r="8184" spans="41:44" x14ac:dyDescent="0.25">
      <c r="AO8184" s="34"/>
      <c r="AP8184" s="34"/>
      <c r="AQ8184" s="34"/>
      <c r="AR8184" s="34"/>
    </row>
    <row r="8185" spans="41:44" x14ac:dyDescent="0.25">
      <c r="AO8185" s="34"/>
      <c r="AP8185" s="34"/>
      <c r="AQ8185" s="34"/>
      <c r="AR8185" s="34"/>
    </row>
    <row r="8186" spans="41:44" x14ac:dyDescent="0.25">
      <c r="AO8186" s="34"/>
      <c r="AP8186" s="34"/>
      <c r="AQ8186" s="34"/>
      <c r="AR8186" s="34"/>
    </row>
    <row r="8187" spans="41:44" x14ac:dyDescent="0.25">
      <c r="AO8187" s="34"/>
      <c r="AP8187" s="34"/>
      <c r="AQ8187" s="34"/>
      <c r="AR8187" s="34"/>
    </row>
    <row r="8188" spans="41:44" x14ac:dyDescent="0.25">
      <c r="AO8188" s="34"/>
      <c r="AP8188" s="34"/>
      <c r="AQ8188" s="34"/>
      <c r="AR8188" s="34"/>
    </row>
    <row r="8189" spans="41:44" x14ac:dyDescent="0.25">
      <c r="AO8189" s="34"/>
      <c r="AP8189" s="34"/>
      <c r="AQ8189" s="34"/>
      <c r="AR8189" s="34"/>
    </row>
    <row r="8190" spans="41:44" x14ac:dyDescent="0.25">
      <c r="AO8190" s="34"/>
      <c r="AP8190" s="34"/>
      <c r="AQ8190" s="34"/>
      <c r="AR8190" s="34"/>
    </row>
    <row r="8191" spans="41:44" x14ac:dyDescent="0.25">
      <c r="AO8191" s="34"/>
      <c r="AP8191" s="34"/>
      <c r="AQ8191" s="34"/>
      <c r="AR8191" s="34"/>
    </row>
    <row r="8192" spans="41:44" x14ac:dyDescent="0.25">
      <c r="AO8192" s="34"/>
      <c r="AP8192" s="34"/>
      <c r="AQ8192" s="34"/>
      <c r="AR8192" s="34"/>
    </row>
    <row r="8193" spans="41:44" x14ac:dyDescent="0.25">
      <c r="AO8193" s="34"/>
      <c r="AP8193" s="34"/>
      <c r="AQ8193" s="34"/>
      <c r="AR8193" s="34"/>
    </row>
    <row r="8194" spans="41:44" x14ac:dyDescent="0.25">
      <c r="AO8194" s="34"/>
      <c r="AP8194" s="34"/>
      <c r="AQ8194" s="34"/>
      <c r="AR8194" s="34"/>
    </row>
    <row r="8195" spans="41:44" x14ac:dyDescent="0.25">
      <c r="AO8195" s="34"/>
      <c r="AP8195" s="34"/>
      <c r="AQ8195" s="34"/>
      <c r="AR8195" s="34"/>
    </row>
    <row r="8196" spans="41:44" x14ac:dyDescent="0.25">
      <c r="AO8196" s="34"/>
      <c r="AP8196" s="34"/>
      <c r="AQ8196" s="34"/>
      <c r="AR8196" s="34"/>
    </row>
    <row r="8197" spans="41:44" x14ac:dyDescent="0.25">
      <c r="AO8197" s="34"/>
      <c r="AP8197" s="34"/>
      <c r="AQ8197" s="34"/>
      <c r="AR8197" s="34"/>
    </row>
    <row r="8198" spans="41:44" x14ac:dyDescent="0.25">
      <c r="AO8198" s="34"/>
      <c r="AP8198" s="34"/>
      <c r="AQ8198" s="34"/>
      <c r="AR8198" s="34"/>
    </row>
    <row r="8199" spans="41:44" x14ac:dyDescent="0.25">
      <c r="AO8199" s="34"/>
      <c r="AP8199" s="34"/>
      <c r="AQ8199" s="34"/>
      <c r="AR8199" s="34"/>
    </row>
    <row r="8200" spans="41:44" x14ac:dyDescent="0.25">
      <c r="AO8200" s="34"/>
      <c r="AP8200" s="34"/>
      <c r="AQ8200" s="34"/>
      <c r="AR8200" s="34"/>
    </row>
    <row r="8201" spans="41:44" x14ac:dyDescent="0.25">
      <c r="AO8201" s="34"/>
      <c r="AP8201" s="34"/>
      <c r="AQ8201" s="34"/>
      <c r="AR8201" s="34"/>
    </row>
    <row r="8202" spans="41:44" x14ac:dyDescent="0.25">
      <c r="AO8202" s="34"/>
      <c r="AP8202" s="34"/>
      <c r="AQ8202" s="34"/>
      <c r="AR8202" s="34"/>
    </row>
    <row r="8203" spans="41:44" x14ac:dyDescent="0.25">
      <c r="AO8203" s="34"/>
      <c r="AP8203" s="34"/>
      <c r="AQ8203" s="34"/>
      <c r="AR8203" s="34"/>
    </row>
    <row r="8204" spans="41:44" x14ac:dyDescent="0.25">
      <c r="AO8204" s="34"/>
      <c r="AP8204" s="34"/>
      <c r="AQ8204" s="34"/>
      <c r="AR8204" s="34"/>
    </row>
    <row r="8205" spans="41:44" x14ac:dyDescent="0.25">
      <c r="AO8205" s="34"/>
      <c r="AP8205" s="34"/>
      <c r="AQ8205" s="34"/>
      <c r="AR8205" s="34"/>
    </row>
    <row r="8206" spans="41:44" x14ac:dyDescent="0.25">
      <c r="AO8206" s="34"/>
      <c r="AP8206" s="34"/>
      <c r="AQ8206" s="34"/>
      <c r="AR8206" s="34"/>
    </row>
    <row r="8207" spans="41:44" x14ac:dyDescent="0.25">
      <c r="AO8207" s="34"/>
      <c r="AP8207" s="34"/>
      <c r="AQ8207" s="34"/>
      <c r="AR8207" s="34"/>
    </row>
    <row r="8208" spans="41:44" x14ac:dyDescent="0.25">
      <c r="AO8208" s="34"/>
      <c r="AP8208" s="34"/>
      <c r="AQ8208" s="34"/>
      <c r="AR8208" s="34"/>
    </row>
    <row r="8209" spans="41:44" x14ac:dyDescent="0.25">
      <c r="AO8209" s="34"/>
      <c r="AP8209" s="34"/>
      <c r="AQ8209" s="34"/>
      <c r="AR8209" s="34"/>
    </row>
    <row r="8210" spans="41:44" x14ac:dyDescent="0.25">
      <c r="AO8210" s="34"/>
      <c r="AP8210" s="34"/>
      <c r="AQ8210" s="34"/>
      <c r="AR8210" s="34"/>
    </row>
    <row r="8211" spans="41:44" x14ac:dyDescent="0.25">
      <c r="AO8211" s="34"/>
      <c r="AP8211" s="34"/>
      <c r="AQ8211" s="34"/>
      <c r="AR8211" s="34"/>
    </row>
    <row r="8212" spans="41:44" x14ac:dyDescent="0.25">
      <c r="AO8212" s="34"/>
      <c r="AP8212" s="34"/>
      <c r="AQ8212" s="34"/>
      <c r="AR8212" s="34"/>
    </row>
    <row r="8213" spans="41:44" x14ac:dyDescent="0.25">
      <c r="AO8213" s="34"/>
      <c r="AP8213" s="34"/>
      <c r="AQ8213" s="34"/>
      <c r="AR8213" s="34"/>
    </row>
    <row r="8214" spans="41:44" x14ac:dyDescent="0.25">
      <c r="AO8214" s="34"/>
      <c r="AP8214" s="34"/>
      <c r="AQ8214" s="34"/>
      <c r="AR8214" s="34"/>
    </row>
    <row r="8215" spans="41:44" x14ac:dyDescent="0.25">
      <c r="AO8215" s="34"/>
      <c r="AP8215" s="34"/>
      <c r="AQ8215" s="34"/>
      <c r="AR8215" s="34"/>
    </row>
    <row r="8216" spans="41:44" x14ac:dyDescent="0.25">
      <c r="AO8216" s="34"/>
      <c r="AP8216" s="34"/>
      <c r="AQ8216" s="34"/>
      <c r="AR8216" s="34"/>
    </row>
    <row r="8217" spans="41:44" x14ac:dyDescent="0.25">
      <c r="AO8217" s="34"/>
      <c r="AP8217" s="34"/>
      <c r="AQ8217" s="34"/>
      <c r="AR8217" s="34"/>
    </row>
    <row r="8218" spans="41:44" x14ac:dyDescent="0.25">
      <c r="AO8218" s="34"/>
      <c r="AP8218" s="34"/>
      <c r="AQ8218" s="34"/>
      <c r="AR8218" s="34"/>
    </row>
    <row r="8219" spans="41:44" x14ac:dyDescent="0.25">
      <c r="AO8219" s="34"/>
      <c r="AP8219" s="34"/>
      <c r="AQ8219" s="34"/>
      <c r="AR8219" s="34"/>
    </row>
    <row r="8220" spans="41:44" x14ac:dyDescent="0.25">
      <c r="AO8220" s="34"/>
      <c r="AP8220" s="34"/>
      <c r="AQ8220" s="34"/>
      <c r="AR8220" s="34"/>
    </row>
    <row r="8221" spans="41:44" x14ac:dyDescent="0.25">
      <c r="AO8221" s="34"/>
      <c r="AP8221" s="34"/>
      <c r="AQ8221" s="34"/>
      <c r="AR8221" s="34"/>
    </row>
    <row r="8222" spans="41:44" x14ac:dyDescent="0.25">
      <c r="AO8222" s="34"/>
      <c r="AP8222" s="34"/>
      <c r="AQ8222" s="34"/>
      <c r="AR8222" s="34"/>
    </row>
    <row r="8223" spans="41:44" x14ac:dyDescent="0.25">
      <c r="AO8223" s="34"/>
      <c r="AP8223" s="34"/>
      <c r="AQ8223" s="34"/>
      <c r="AR8223" s="34"/>
    </row>
    <row r="8224" spans="41:44" x14ac:dyDescent="0.25">
      <c r="AO8224" s="34"/>
      <c r="AP8224" s="34"/>
      <c r="AQ8224" s="34"/>
      <c r="AR8224" s="34"/>
    </row>
    <row r="8225" spans="41:44" x14ac:dyDescent="0.25">
      <c r="AO8225" s="34"/>
      <c r="AP8225" s="34"/>
      <c r="AQ8225" s="34"/>
      <c r="AR8225" s="34"/>
    </row>
    <row r="8226" spans="41:44" x14ac:dyDescent="0.25">
      <c r="AO8226" s="34"/>
      <c r="AP8226" s="34"/>
      <c r="AQ8226" s="34"/>
      <c r="AR8226" s="34"/>
    </row>
    <row r="8227" spans="41:44" x14ac:dyDescent="0.25">
      <c r="AO8227" s="34"/>
      <c r="AP8227" s="34"/>
      <c r="AQ8227" s="34"/>
      <c r="AR8227" s="34"/>
    </row>
    <row r="8228" spans="41:44" x14ac:dyDescent="0.25">
      <c r="AO8228" s="34"/>
      <c r="AP8228" s="34"/>
      <c r="AQ8228" s="34"/>
      <c r="AR8228" s="34"/>
    </row>
    <row r="8229" spans="41:44" x14ac:dyDescent="0.25">
      <c r="AO8229" s="34"/>
      <c r="AP8229" s="34"/>
      <c r="AQ8229" s="34"/>
      <c r="AR8229" s="34"/>
    </row>
    <row r="8230" spans="41:44" x14ac:dyDescent="0.25">
      <c r="AO8230" s="34"/>
      <c r="AP8230" s="34"/>
      <c r="AQ8230" s="34"/>
      <c r="AR8230" s="34"/>
    </row>
    <row r="8231" spans="41:44" x14ac:dyDescent="0.25">
      <c r="AO8231" s="34"/>
      <c r="AP8231" s="34"/>
      <c r="AQ8231" s="34"/>
      <c r="AR8231" s="34"/>
    </row>
    <row r="8232" spans="41:44" x14ac:dyDescent="0.25">
      <c r="AO8232" s="34"/>
      <c r="AP8232" s="34"/>
      <c r="AQ8232" s="34"/>
      <c r="AR8232" s="34"/>
    </row>
    <row r="8233" spans="41:44" x14ac:dyDescent="0.25">
      <c r="AO8233" s="34"/>
      <c r="AP8233" s="34"/>
      <c r="AQ8233" s="34"/>
      <c r="AR8233" s="34"/>
    </row>
    <row r="8234" spans="41:44" x14ac:dyDescent="0.25">
      <c r="AO8234" s="34"/>
      <c r="AP8234" s="34"/>
      <c r="AQ8234" s="34"/>
      <c r="AR8234" s="34"/>
    </row>
    <row r="8235" spans="41:44" x14ac:dyDescent="0.25">
      <c r="AO8235" s="34"/>
      <c r="AP8235" s="34"/>
      <c r="AQ8235" s="34"/>
      <c r="AR8235" s="34"/>
    </row>
    <row r="8236" spans="41:44" x14ac:dyDescent="0.25">
      <c r="AO8236" s="34"/>
      <c r="AP8236" s="34"/>
      <c r="AQ8236" s="34"/>
      <c r="AR8236" s="34"/>
    </row>
    <row r="8237" spans="41:44" x14ac:dyDescent="0.25">
      <c r="AO8237" s="34"/>
      <c r="AP8237" s="34"/>
      <c r="AQ8237" s="34"/>
      <c r="AR8237" s="34"/>
    </row>
    <row r="8238" spans="41:44" x14ac:dyDescent="0.25">
      <c r="AO8238" s="34"/>
      <c r="AP8238" s="34"/>
      <c r="AQ8238" s="34"/>
      <c r="AR8238" s="34"/>
    </row>
    <row r="8239" spans="41:44" x14ac:dyDescent="0.25">
      <c r="AO8239" s="34"/>
      <c r="AP8239" s="34"/>
      <c r="AQ8239" s="34"/>
      <c r="AR8239" s="34"/>
    </row>
    <row r="8240" spans="41:44" x14ac:dyDescent="0.25">
      <c r="AO8240" s="34"/>
      <c r="AP8240" s="34"/>
      <c r="AQ8240" s="34"/>
      <c r="AR8240" s="34"/>
    </row>
    <row r="8241" spans="41:44" x14ac:dyDescent="0.25">
      <c r="AO8241" s="34"/>
      <c r="AP8241" s="34"/>
      <c r="AQ8241" s="34"/>
      <c r="AR8241" s="34"/>
    </row>
    <row r="8242" spans="41:44" x14ac:dyDescent="0.25">
      <c r="AO8242" s="34"/>
      <c r="AP8242" s="34"/>
      <c r="AQ8242" s="34"/>
      <c r="AR8242" s="34"/>
    </row>
    <row r="8243" spans="41:44" x14ac:dyDescent="0.25">
      <c r="AO8243" s="34"/>
      <c r="AP8243" s="34"/>
      <c r="AQ8243" s="34"/>
      <c r="AR8243" s="34"/>
    </row>
    <row r="8244" spans="41:44" x14ac:dyDescent="0.25">
      <c r="AO8244" s="34"/>
      <c r="AP8244" s="34"/>
      <c r="AQ8244" s="34"/>
      <c r="AR8244" s="34"/>
    </row>
    <row r="8245" spans="41:44" x14ac:dyDescent="0.25">
      <c r="AO8245" s="34"/>
      <c r="AP8245" s="34"/>
      <c r="AQ8245" s="34"/>
      <c r="AR8245" s="34"/>
    </row>
    <row r="8246" spans="41:44" x14ac:dyDescent="0.25">
      <c r="AO8246" s="34"/>
      <c r="AP8246" s="34"/>
      <c r="AQ8246" s="34"/>
      <c r="AR8246" s="34"/>
    </row>
    <row r="8247" spans="41:44" x14ac:dyDescent="0.25">
      <c r="AO8247" s="34"/>
      <c r="AP8247" s="34"/>
      <c r="AQ8247" s="34"/>
      <c r="AR8247" s="34"/>
    </row>
    <row r="8248" spans="41:44" x14ac:dyDescent="0.25">
      <c r="AO8248" s="34"/>
      <c r="AP8248" s="34"/>
      <c r="AQ8248" s="34"/>
      <c r="AR8248" s="34"/>
    </row>
    <row r="8249" spans="41:44" x14ac:dyDescent="0.25">
      <c r="AO8249" s="34"/>
      <c r="AP8249" s="34"/>
      <c r="AQ8249" s="34"/>
      <c r="AR8249" s="34"/>
    </row>
    <row r="8250" spans="41:44" x14ac:dyDescent="0.25">
      <c r="AO8250" s="34"/>
      <c r="AP8250" s="34"/>
      <c r="AQ8250" s="34"/>
      <c r="AR8250" s="34"/>
    </row>
    <row r="8251" spans="41:44" x14ac:dyDescent="0.25">
      <c r="AO8251" s="34"/>
      <c r="AP8251" s="34"/>
      <c r="AQ8251" s="34"/>
      <c r="AR8251" s="34"/>
    </row>
    <row r="8252" spans="41:44" x14ac:dyDescent="0.25">
      <c r="AO8252" s="34"/>
      <c r="AP8252" s="34"/>
      <c r="AQ8252" s="34"/>
      <c r="AR8252" s="34"/>
    </row>
    <row r="8253" spans="41:44" x14ac:dyDescent="0.25">
      <c r="AO8253" s="34"/>
      <c r="AP8253" s="34"/>
      <c r="AQ8253" s="34"/>
      <c r="AR8253" s="34"/>
    </row>
    <row r="8254" spans="41:44" x14ac:dyDescent="0.25">
      <c r="AO8254" s="34"/>
      <c r="AP8254" s="34"/>
      <c r="AQ8254" s="34"/>
      <c r="AR8254" s="34"/>
    </row>
    <row r="8255" spans="41:44" x14ac:dyDescent="0.25">
      <c r="AO8255" s="34"/>
      <c r="AP8255" s="34"/>
      <c r="AQ8255" s="34"/>
      <c r="AR8255" s="34"/>
    </row>
    <row r="8256" spans="41:44" x14ac:dyDescent="0.25">
      <c r="AO8256" s="34"/>
      <c r="AP8256" s="34"/>
      <c r="AQ8256" s="34"/>
      <c r="AR8256" s="34"/>
    </row>
    <row r="8257" spans="41:44" x14ac:dyDescent="0.25">
      <c r="AO8257" s="34"/>
      <c r="AP8257" s="34"/>
      <c r="AQ8257" s="34"/>
      <c r="AR8257" s="34"/>
    </row>
    <row r="8258" spans="41:44" x14ac:dyDescent="0.25">
      <c r="AO8258" s="34"/>
      <c r="AP8258" s="34"/>
      <c r="AQ8258" s="34"/>
      <c r="AR8258" s="34"/>
    </row>
    <row r="8259" spans="41:44" x14ac:dyDescent="0.25">
      <c r="AO8259" s="34"/>
      <c r="AP8259" s="34"/>
      <c r="AQ8259" s="34"/>
      <c r="AR8259" s="34"/>
    </row>
    <row r="8260" spans="41:44" x14ac:dyDescent="0.25">
      <c r="AO8260" s="34"/>
      <c r="AP8260" s="34"/>
      <c r="AQ8260" s="34"/>
      <c r="AR8260" s="34"/>
    </row>
    <row r="8261" spans="41:44" x14ac:dyDescent="0.25">
      <c r="AO8261" s="34"/>
      <c r="AP8261" s="34"/>
      <c r="AQ8261" s="34"/>
      <c r="AR8261" s="34"/>
    </row>
    <row r="8262" spans="41:44" x14ac:dyDescent="0.25">
      <c r="AO8262" s="34"/>
      <c r="AP8262" s="34"/>
      <c r="AQ8262" s="34"/>
      <c r="AR8262" s="34"/>
    </row>
    <row r="8263" spans="41:44" x14ac:dyDescent="0.25">
      <c r="AO8263" s="34"/>
      <c r="AP8263" s="34"/>
      <c r="AQ8263" s="34"/>
      <c r="AR8263" s="34"/>
    </row>
    <row r="8264" spans="41:44" x14ac:dyDescent="0.25">
      <c r="AO8264" s="34"/>
      <c r="AP8264" s="34"/>
      <c r="AQ8264" s="34"/>
      <c r="AR8264" s="34"/>
    </row>
    <row r="8265" spans="41:44" x14ac:dyDescent="0.25">
      <c r="AO8265" s="34"/>
      <c r="AP8265" s="34"/>
      <c r="AQ8265" s="34"/>
      <c r="AR8265" s="34"/>
    </row>
    <row r="8266" spans="41:44" x14ac:dyDescent="0.25">
      <c r="AO8266" s="34"/>
      <c r="AP8266" s="34"/>
      <c r="AQ8266" s="34"/>
      <c r="AR8266" s="34"/>
    </row>
    <row r="8267" spans="41:44" x14ac:dyDescent="0.25">
      <c r="AO8267" s="34"/>
      <c r="AP8267" s="34"/>
      <c r="AQ8267" s="34"/>
      <c r="AR8267" s="34"/>
    </row>
    <row r="8268" spans="41:44" x14ac:dyDescent="0.25">
      <c r="AO8268" s="34"/>
      <c r="AP8268" s="34"/>
      <c r="AQ8268" s="34"/>
      <c r="AR8268" s="34"/>
    </row>
    <row r="8269" spans="41:44" x14ac:dyDescent="0.25">
      <c r="AO8269" s="34"/>
      <c r="AP8269" s="34"/>
      <c r="AQ8269" s="34"/>
      <c r="AR8269" s="34"/>
    </row>
    <row r="8270" spans="41:44" x14ac:dyDescent="0.25">
      <c r="AO8270" s="34"/>
      <c r="AP8270" s="34"/>
      <c r="AQ8270" s="34"/>
      <c r="AR8270" s="34"/>
    </row>
    <row r="8271" spans="41:44" x14ac:dyDescent="0.25">
      <c r="AO8271" s="34"/>
      <c r="AP8271" s="34"/>
      <c r="AQ8271" s="34"/>
      <c r="AR8271" s="34"/>
    </row>
    <row r="8272" spans="41:44" x14ac:dyDescent="0.25">
      <c r="AO8272" s="34"/>
      <c r="AP8272" s="34"/>
      <c r="AQ8272" s="34"/>
      <c r="AR8272" s="34"/>
    </row>
    <row r="8273" spans="41:44" x14ac:dyDescent="0.25">
      <c r="AO8273" s="34"/>
      <c r="AP8273" s="34"/>
      <c r="AQ8273" s="34"/>
      <c r="AR8273" s="34"/>
    </row>
    <row r="8274" spans="41:44" x14ac:dyDescent="0.25">
      <c r="AO8274" s="34"/>
      <c r="AP8274" s="34"/>
      <c r="AQ8274" s="34"/>
      <c r="AR8274" s="34"/>
    </row>
    <row r="8275" spans="41:44" x14ac:dyDescent="0.25">
      <c r="AO8275" s="34"/>
      <c r="AP8275" s="34"/>
      <c r="AQ8275" s="34"/>
      <c r="AR8275" s="34"/>
    </row>
    <row r="8276" spans="41:44" x14ac:dyDescent="0.25">
      <c r="AO8276" s="34"/>
      <c r="AP8276" s="34"/>
      <c r="AQ8276" s="34"/>
      <c r="AR8276" s="34"/>
    </row>
    <row r="8277" spans="41:44" x14ac:dyDescent="0.25">
      <c r="AO8277" s="34"/>
      <c r="AP8277" s="34"/>
      <c r="AQ8277" s="34"/>
      <c r="AR8277" s="34"/>
    </row>
    <row r="8278" spans="41:44" x14ac:dyDescent="0.25">
      <c r="AO8278" s="34"/>
      <c r="AP8278" s="34"/>
      <c r="AQ8278" s="34"/>
      <c r="AR8278" s="34"/>
    </row>
    <row r="8279" spans="41:44" x14ac:dyDescent="0.25">
      <c r="AO8279" s="34"/>
      <c r="AP8279" s="34"/>
      <c r="AQ8279" s="34"/>
      <c r="AR8279" s="34"/>
    </row>
    <row r="8280" spans="41:44" x14ac:dyDescent="0.25">
      <c r="AO8280" s="34"/>
      <c r="AP8280" s="34"/>
      <c r="AQ8280" s="34"/>
      <c r="AR8280" s="34"/>
    </row>
    <row r="8281" spans="41:44" x14ac:dyDescent="0.25">
      <c r="AO8281" s="34"/>
      <c r="AP8281" s="34"/>
      <c r="AQ8281" s="34"/>
      <c r="AR8281" s="34"/>
    </row>
    <row r="8282" spans="41:44" x14ac:dyDescent="0.25">
      <c r="AO8282" s="34"/>
      <c r="AP8282" s="34"/>
      <c r="AQ8282" s="34"/>
      <c r="AR8282" s="34"/>
    </row>
    <row r="8283" spans="41:44" x14ac:dyDescent="0.25">
      <c r="AO8283" s="34"/>
      <c r="AP8283" s="34"/>
      <c r="AQ8283" s="34"/>
      <c r="AR8283" s="34"/>
    </row>
    <row r="8284" spans="41:44" x14ac:dyDescent="0.25">
      <c r="AO8284" s="34"/>
      <c r="AP8284" s="34"/>
      <c r="AQ8284" s="34"/>
      <c r="AR8284" s="34"/>
    </row>
    <row r="8285" spans="41:44" x14ac:dyDescent="0.25">
      <c r="AO8285" s="34"/>
      <c r="AP8285" s="34"/>
      <c r="AQ8285" s="34"/>
      <c r="AR8285" s="34"/>
    </row>
    <row r="8286" spans="41:44" x14ac:dyDescent="0.25">
      <c r="AO8286" s="34"/>
      <c r="AP8286" s="34"/>
      <c r="AQ8286" s="34"/>
      <c r="AR8286" s="34"/>
    </row>
    <row r="8287" spans="41:44" x14ac:dyDescent="0.25">
      <c r="AO8287" s="34"/>
      <c r="AP8287" s="34"/>
      <c r="AQ8287" s="34"/>
      <c r="AR8287" s="34"/>
    </row>
    <row r="8288" spans="41:44" x14ac:dyDescent="0.25">
      <c r="AO8288" s="34"/>
      <c r="AP8288" s="34"/>
      <c r="AQ8288" s="34"/>
      <c r="AR8288" s="34"/>
    </row>
    <row r="8289" spans="41:44" x14ac:dyDescent="0.25">
      <c r="AO8289" s="34"/>
      <c r="AP8289" s="34"/>
      <c r="AQ8289" s="34"/>
      <c r="AR8289" s="34"/>
    </row>
    <row r="8290" spans="41:44" x14ac:dyDescent="0.25">
      <c r="AO8290" s="34"/>
      <c r="AP8290" s="34"/>
      <c r="AQ8290" s="34"/>
      <c r="AR8290" s="34"/>
    </row>
    <row r="8291" spans="41:44" x14ac:dyDescent="0.25">
      <c r="AO8291" s="34"/>
      <c r="AP8291" s="34"/>
      <c r="AQ8291" s="34"/>
      <c r="AR8291" s="34"/>
    </row>
    <row r="8292" spans="41:44" x14ac:dyDescent="0.25">
      <c r="AO8292" s="34"/>
      <c r="AP8292" s="34"/>
      <c r="AQ8292" s="34"/>
      <c r="AR8292" s="34"/>
    </row>
    <row r="8293" spans="41:44" x14ac:dyDescent="0.25">
      <c r="AO8293" s="34"/>
      <c r="AP8293" s="34"/>
      <c r="AQ8293" s="34"/>
      <c r="AR8293" s="34"/>
    </row>
    <row r="8294" spans="41:44" x14ac:dyDescent="0.25">
      <c r="AO8294" s="34"/>
      <c r="AP8294" s="34"/>
      <c r="AQ8294" s="34"/>
      <c r="AR8294" s="34"/>
    </row>
    <row r="8295" spans="41:44" x14ac:dyDescent="0.25">
      <c r="AO8295" s="34"/>
      <c r="AP8295" s="34"/>
      <c r="AQ8295" s="34"/>
      <c r="AR8295" s="34"/>
    </row>
    <row r="8296" spans="41:44" x14ac:dyDescent="0.25">
      <c r="AO8296" s="34"/>
      <c r="AP8296" s="34"/>
      <c r="AQ8296" s="34"/>
      <c r="AR8296" s="34"/>
    </row>
    <row r="8297" spans="41:44" x14ac:dyDescent="0.25">
      <c r="AO8297" s="34"/>
      <c r="AP8297" s="34"/>
      <c r="AQ8297" s="34"/>
      <c r="AR8297" s="34"/>
    </row>
    <row r="8298" spans="41:44" x14ac:dyDescent="0.25">
      <c r="AO8298" s="34"/>
      <c r="AP8298" s="34"/>
      <c r="AQ8298" s="34"/>
      <c r="AR8298" s="34"/>
    </row>
    <row r="8299" spans="41:44" x14ac:dyDescent="0.25">
      <c r="AO8299" s="34"/>
      <c r="AP8299" s="34"/>
      <c r="AQ8299" s="34"/>
      <c r="AR8299" s="34"/>
    </row>
    <row r="8300" spans="41:44" x14ac:dyDescent="0.25">
      <c r="AO8300" s="34"/>
      <c r="AP8300" s="34"/>
      <c r="AQ8300" s="34"/>
      <c r="AR8300" s="34"/>
    </row>
    <row r="8301" spans="41:44" x14ac:dyDescent="0.25">
      <c r="AO8301" s="34"/>
      <c r="AP8301" s="34"/>
      <c r="AQ8301" s="34"/>
      <c r="AR8301" s="34"/>
    </row>
    <row r="8302" spans="41:44" x14ac:dyDescent="0.25">
      <c r="AO8302" s="34"/>
      <c r="AP8302" s="34"/>
      <c r="AQ8302" s="34"/>
      <c r="AR8302" s="34"/>
    </row>
    <row r="8303" spans="41:44" x14ac:dyDescent="0.25">
      <c r="AO8303" s="34"/>
      <c r="AP8303" s="34"/>
      <c r="AQ8303" s="34"/>
      <c r="AR8303" s="34"/>
    </row>
    <row r="8304" spans="41:44" x14ac:dyDescent="0.25">
      <c r="AO8304" s="34"/>
      <c r="AP8304" s="34"/>
      <c r="AQ8304" s="34"/>
      <c r="AR8304" s="34"/>
    </row>
    <row r="8305" spans="41:44" x14ac:dyDescent="0.25">
      <c r="AO8305" s="34"/>
      <c r="AP8305" s="34"/>
      <c r="AQ8305" s="34"/>
      <c r="AR8305" s="34"/>
    </row>
    <row r="8306" spans="41:44" x14ac:dyDescent="0.25">
      <c r="AO8306" s="34"/>
      <c r="AP8306" s="34"/>
      <c r="AQ8306" s="34"/>
      <c r="AR8306" s="34"/>
    </row>
    <row r="8307" spans="41:44" x14ac:dyDescent="0.25">
      <c r="AO8307" s="34"/>
      <c r="AP8307" s="34"/>
      <c r="AQ8307" s="34"/>
      <c r="AR8307" s="34"/>
    </row>
    <row r="8308" spans="41:44" x14ac:dyDescent="0.25">
      <c r="AO8308" s="34"/>
      <c r="AP8308" s="34"/>
      <c r="AQ8308" s="34"/>
      <c r="AR8308" s="34"/>
    </row>
    <row r="8309" spans="41:44" x14ac:dyDescent="0.25">
      <c r="AO8309" s="34"/>
      <c r="AP8309" s="34"/>
      <c r="AQ8309" s="34"/>
      <c r="AR8309" s="34"/>
    </row>
    <row r="8310" spans="41:44" x14ac:dyDescent="0.25">
      <c r="AO8310" s="34"/>
      <c r="AP8310" s="34"/>
      <c r="AQ8310" s="34"/>
      <c r="AR8310" s="34"/>
    </row>
    <row r="8311" spans="41:44" x14ac:dyDescent="0.25">
      <c r="AO8311" s="34"/>
      <c r="AP8311" s="34"/>
      <c r="AQ8311" s="34"/>
      <c r="AR8311" s="34"/>
    </row>
    <row r="8312" spans="41:44" x14ac:dyDescent="0.25">
      <c r="AO8312" s="34"/>
      <c r="AP8312" s="34"/>
      <c r="AQ8312" s="34"/>
      <c r="AR8312" s="34"/>
    </row>
    <row r="8313" spans="41:44" x14ac:dyDescent="0.25">
      <c r="AO8313" s="34"/>
      <c r="AP8313" s="34"/>
      <c r="AQ8313" s="34"/>
      <c r="AR8313" s="34"/>
    </row>
    <row r="8314" spans="41:44" x14ac:dyDescent="0.25">
      <c r="AO8314" s="34"/>
      <c r="AP8314" s="34"/>
      <c r="AQ8314" s="34"/>
      <c r="AR8314" s="34"/>
    </row>
    <row r="8315" spans="41:44" x14ac:dyDescent="0.25">
      <c r="AO8315" s="34"/>
      <c r="AP8315" s="34"/>
      <c r="AQ8315" s="34"/>
      <c r="AR8315" s="34"/>
    </row>
    <row r="8316" spans="41:44" x14ac:dyDescent="0.25">
      <c r="AO8316" s="34"/>
      <c r="AP8316" s="34"/>
      <c r="AQ8316" s="34"/>
      <c r="AR8316" s="34"/>
    </row>
    <row r="8317" spans="41:44" x14ac:dyDescent="0.25">
      <c r="AO8317" s="34"/>
      <c r="AP8317" s="34"/>
      <c r="AQ8317" s="34"/>
      <c r="AR8317" s="34"/>
    </row>
    <row r="8318" spans="41:44" x14ac:dyDescent="0.25">
      <c r="AO8318" s="34"/>
      <c r="AP8318" s="34"/>
      <c r="AQ8318" s="34"/>
      <c r="AR8318" s="34"/>
    </row>
    <row r="8319" spans="41:44" x14ac:dyDescent="0.25">
      <c r="AO8319" s="34"/>
      <c r="AP8319" s="34"/>
      <c r="AQ8319" s="34"/>
      <c r="AR8319" s="34"/>
    </row>
    <row r="8320" spans="41:44" x14ac:dyDescent="0.25">
      <c r="AO8320" s="34"/>
      <c r="AP8320" s="34"/>
      <c r="AQ8320" s="34"/>
      <c r="AR8320" s="34"/>
    </row>
    <row r="8321" spans="41:44" x14ac:dyDescent="0.25">
      <c r="AO8321" s="34"/>
      <c r="AP8321" s="34"/>
      <c r="AQ8321" s="34"/>
      <c r="AR8321" s="34"/>
    </row>
    <row r="8322" spans="41:44" x14ac:dyDescent="0.25">
      <c r="AO8322" s="34"/>
      <c r="AP8322" s="34"/>
      <c r="AQ8322" s="34"/>
      <c r="AR8322" s="34"/>
    </row>
    <row r="8323" spans="41:44" x14ac:dyDescent="0.25">
      <c r="AO8323" s="34"/>
      <c r="AP8323" s="34"/>
      <c r="AQ8323" s="34"/>
      <c r="AR8323" s="34"/>
    </row>
    <row r="8324" spans="41:44" x14ac:dyDescent="0.25">
      <c r="AO8324" s="34"/>
      <c r="AP8324" s="34"/>
      <c r="AQ8324" s="34"/>
      <c r="AR8324" s="34"/>
    </row>
    <row r="8325" spans="41:44" x14ac:dyDescent="0.25">
      <c r="AO8325" s="34"/>
      <c r="AP8325" s="34"/>
      <c r="AQ8325" s="34"/>
      <c r="AR8325" s="34"/>
    </row>
    <row r="8326" spans="41:44" x14ac:dyDescent="0.25">
      <c r="AO8326" s="34"/>
      <c r="AP8326" s="34"/>
      <c r="AQ8326" s="34"/>
      <c r="AR8326" s="34"/>
    </row>
    <row r="8327" spans="41:44" x14ac:dyDescent="0.25">
      <c r="AO8327" s="34"/>
      <c r="AP8327" s="34"/>
      <c r="AQ8327" s="34"/>
      <c r="AR8327" s="34"/>
    </row>
    <row r="8328" spans="41:44" x14ac:dyDescent="0.25">
      <c r="AO8328" s="34"/>
      <c r="AP8328" s="34"/>
      <c r="AQ8328" s="34"/>
      <c r="AR8328" s="34"/>
    </row>
    <row r="8329" spans="41:44" x14ac:dyDescent="0.25">
      <c r="AO8329" s="34"/>
      <c r="AP8329" s="34"/>
      <c r="AQ8329" s="34"/>
      <c r="AR8329" s="34"/>
    </row>
    <row r="8330" spans="41:44" x14ac:dyDescent="0.25">
      <c r="AO8330" s="34"/>
      <c r="AP8330" s="34"/>
      <c r="AQ8330" s="34"/>
      <c r="AR8330" s="34"/>
    </row>
    <row r="8331" spans="41:44" x14ac:dyDescent="0.25">
      <c r="AO8331" s="34"/>
      <c r="AP8331" s="34"/>
      <c r="AQ8331" s="34"/>
      <c r="AR8331" s="34"/>
    </row>
    <row r="8332" spans="41:44" x14ac:dyDescent="0.25">
      <c r="AO8332" s="34"/>
      <c r="AP8332" s="34"/>
      <c r="AQ8332" s="34"/>
      <c r="AR8332" s="34"/>
    </row>
    <row r="8333" spans="41:44" x14ac:dyDescent="0.25">
      <c r="AO8333" s="34"/>
      <c r="AP8333" s="34"/>
      <c r="AQ8333" s="34"/>
      <c r="AR8333" s="34"/>
    </row>
    <row r="8334" spans="41:44" x14ac:dyDescent="0.25">
      <c r="AO8334" s="34"/>
      <c r="AP8334" s="34"/>
      <c r="AQ8334" s="34"/>
      <c r="AR8334" s="34"/>
    </row>
    <row r="8335" spans="41:44" x14ac:dyDescent="0.25">
      <c r="AO8335" s="34"/>
      <c r="AP8335" s="34"/>
      <c r="AQ8335" s="34"/>
      <c r="AR8335" s="34"/>
    </row>
    <row r="8336" spans="41:44" x14ac:dyDescent="0.25">
      <c r="AO8336" s="34"/>
      <c r="AP8336" s="34"/>
      <c r="AQ8336" s="34"/>
      <c r="AR8336" s="34"/>
    </row>
    <row r="8337" spans="41:44" x14ac:dyDescent="0.25">
      <c r="AO8337" s="34"/>
      <c r="AP8337" s="34"/>
      <c r="AQ8337" s="34"/>
      <c r="AR8337" s="34"/>
    </row>
    <row r="8338" spans="41:44" x14ac:dyDescent="0.25">
      <c r="AO8338" s="34"/>
      <c r="AP8338" s="34"/>
      <c r="AQ8338" s="34"/>
      <c r="AR8338" s="34"/>
    </row>
    <row r="8339" spans="41:44" x14ac:dyDescent="0.25">
      <c r="AO8339" s="34"/>
      <c r="AP8339" s="34"/>
      <c r="AQ8339" s="34"/>
      <c r="AR8339" s="34"/>
    </row>
    <row r="8340" spans="41:44" x14ac:dyDescent="0.25">
      <c r="AO8340" s="34"/>
      <c r="AP8340" s="34"/>
      <c r="AQ8340" s="34"/>
      <c r="AR8340" s="34"/>
    </row>
    <row r="8341" spans="41:44" x14ac:dyDescent="0.25">
      <c r="AO8341" s="34"/>
      <c r="AP8341" s="34"/>
      <c r="AQ8341" s="34"/>
      <c r="AR8341" s="34"/>
    </row>
    <row r="8342" spans="41:44" x14ac:dyDescent="0.25">
      <c r="AO8342" s="34"/>
      <c r="AP8342" s="34"/>
      <c r="AQ8342" s="34"/>
      <c r="AR8342" s="34"/>
    </row>
    <row r="8343" spans="41:44" x14ac:dyDescent="0.25">
      <c r="AO8343" s="34"/>
      <c r="AP8343" s="34"/>
      <c r="AQ8343" s="34"/>
      <c r="AR8343" s="34"/>
    </row>
    <row r="8344" spans="41:44" x14ac:dyDescent="0.25">
      <c r="AO8344" s="34"/>
      <c r="AP8344" s="34"/>
      <c r="AQ8344" s="34"/>
      <c r="AR8344" s="34"/>
    </row>
    <row r="8345" spans="41:44" x14ac:dyDescent="0.25">
      <c r="AO8345" s="34"/>
      <c r="AP8345" s="34"/>
      <c r="AQ8345" s="34"/>
      <c r="AR8345" s="34"/>
    </row>
    <row r="8346" spans="41:44" x14ac:dyDescent="0.25">
      <c r="AO8346" s="34"/>
      <c r="AP8346" s="34"/>
      <c r="AQ8346" s="34"/>
      <c r="AR8346" s="34"/>
    </row>
    <row r="8347" spans="41:44" x14ac:dyDescent="0.25">
      <c r="AO8347" s="34"/>
      <c r="AP8347" s="34"/>
      <c r="AQ8347" s="34"/>
      <c r="AR8347" s="34"/>
    </row>
    <row r="8348" spans="41:44" x14ac:dyDescent="0.25">
      <c r="AO8348" s="34"/>
      <c r="AP8348" s="34"/>
      <c r="AQ8348" s="34"/>
      <c r="AR8348" s="34"/>
    </row>
    <row r="8349" spans="41:44" x14ac:dyDescent="0.25">
      <c r="AO8349" s="34"/>
      <c r="AP8349" s="34"/>
      <c r="AQ8349" s="34"/>
      <c r="AR8349" s="34"/>
    </row>
    <row r="8350" spans="41:44" x14ac:dyDescent="0.25">
      <c r="AO8350" s="34"/>
      <c r="AP8350" s="34"/>
      <c r="AQ8350" s="34"/>
      <c r="AR8350" s="34"/>
    </row>
    <row r="8351" spans="41:44" x14ac:dyDescent="0.25">
      <c r="AO8351" s="34"/>
      <c r="AP8351" s="34"/>
      <c r="AQ8351" s="34"/>
      <c r="AR8351" s="34"/>
    </row>
    <row r="8352" spans="41:44" x14ac:dyDescent="0.25">
      <c r="AO8352" s="34"/>
      <c r="AP8352" s="34"/>
      <c r="AQ8352" s="34"/>
      <c r="AR8352" s="34"/>
    </row>
    <row r="8353" spans="41:44" x14ac:dyDescent="0.25">
      <c r="AO8353" s="34"/>
      <c r="AP8353" s="34"/>
      <c r="AQ8353" s="34"/>
      <c r="AR8353" s="34"/>
    </row>
    <row r="8354" spans="41:44" x14ac:dyDescent="0.25">
      <c r="AO8354" s="34"/>
      <c r="AP8354" s="34"/>
      <c r="AQ8354" s="34"/>
      <c r="AR8354" s="34"/>
    </row>
    <row r="8355" spans="41:44" x14ac:dyDescent="0.25">
      <c r="AO8355" s="34"/>
      <c r="AP8355" s="34"/>
      <c r="AQ8355" s="34"/>
      <c r="AR8355" s="34"/>
    </row>
    <row r="8356" spans="41:44" x14ac:dyDescent="0.25">
      <c r="AO8356" s="34"/>
      <c r="AP8356" s="34"/>
      <c r="AQ8356" s="34"/>
      <c r="AR8356" s="34"/>
    </row>
    <row r="8357" spans="41:44" x14ac:dyDescent="0.25">
      <c r="AO8357" s="34"/>
      <c r="AP8357" s="34"/>
      <c r="AQ8357" s="34"/>
      <c r="AR8357" s="34"/>
    </row>
    <row r="8358" spans="41:44" x14ac:dyDescent="0.25">
      <c r="AO8358" s="34"/>
      <c r="AP8358" s="34"/>
      <c r="AQ8358" s="34"/>
      <c r="AR8358" s="34"/>
    </row>
    <row r="8359" spans="41:44" x14ac:dyDescent="0.25">
      <c r="AO8359" s="34"/>
      <c r="AP8359" s="34"/>
      <c r="AQ8359" s="34"/>
      <c r="AR8359" s="34"/>
    </row>
    <row r="8360" spans="41:44" x14ac:dyDescent="0.25">
      <c r="AO8360" s="34"/>
      <c r="AP8360" s="34"/>
      <c r="AQ8360" s="34"/>
      <c r="AR8360" s="34"/>
    </row>
    <row r="8361" spans="41:44" x14ac:dyDescent="0.25">
      <c r="AO8361" s="34"/>
      <c r="AP8361" s="34"/>
      <c r="AQ8361" s="34"/>
      <c r="AR8361" s="34"/>
    </row>
    <row r="8362" spans="41:44" x14ac:dyDescent="0.25">
      <c r="AO8362" s="34"/>
      <c r="AP8362" s="34"/>
      <c r="AQ8362" s="34"/>
      <c r="AR8362" s="34"/>
    </row>
    <row r="8363" spans="41:44" x14ac:dyDescent="0.25">
      <c r="AO8363" s="34"/>
      <c r="AP8363" s="34"/>
      <c r="AQ8363" s="34"/>
      <c r="AR8363" s="34"/>
    </row>
    <row r="8364" spans="41:44" x14ac:dyDescent="0.25">
      <c r="AO8364" s="34"/>
      <c r="AP8364" s="34"/>
      <c r="AQ8364" s="34"/>
      <c r="AR8364" s="34"/>
    </row>
    <row r="8365" spans="41:44" x14ac:dyDescent="0.25">
      <c r="AO8365" s="34"/>
      <c r="AP8365" s="34"/>
      <c r="AQ8365" s="34"/>
      <c r="AR8365" s="34"/>
    </row>
    <row r="8366" spans="41:44" x14ac:dyDescent="0.25">
      <c r="AO8366" s="34"/>
      <c r="AP8366" s="34"/>
      <c r="AQ8366" s="34"/>
      <c r="AR8366" s="34"/>
    </row>
    <row r="8367" spans="41:44" x14ac:dyDescent="0.25">
      <c r="AO8367" s="34"/>
      <c r="AP8367" s="34"/>
      <c r="AQ8367" s="34"/>
      <c r="AR8367" s="34"/>
    </row>
    <row r="8368" spans="41:44" x14ac:dyDescent="0.25">
      <c r="AO8368" s="34"/>
      <c r="AP8368" s="34"/>
      <c r="AQ8368" s="34"/>
      <c r="AR8368" s="34"/>
    </row>
    <row r="8369" spans="41:44" x14ac:dyDescent="0.25">
      <c r="AO8369" s="34"/>
      <c r="AP8369" s="34"/>
      <c r="AQ8369" s="34"/>
      <c r="AR8369" s="34"/>
    </row>
    <row r="8370" spans="41:44" x14ac:dyDescent="0.25">
      <c r="AO8370" s="34"/>
      <c r="AP8370" s="34"/>
      <c r="AQ8370" s="34"/>
      <c r="AR8370" s="34"/>
    </row>
    <row r="8371" spans="41:44" x14ac:dyDescent="0.25">
      <c r="AO8371" s="34"/>
      <c r="AP8371" s="34"/>
      <c r="AQ8371" s="34"/>
      <c r="AR8371" s="34"/>
    </row>
    <row r="8372" spans="41:44" x14ac:dyDescent="0.25">
      <c r="AO8372" s="34"/>
      <c r="AP8372" s="34"/>
      <c r="AQ8372" s="34"/>
      <c r="AR8372" s="34"/>
    </row>
    <row r="8373" spans="41:44" x14ac:dyDescent="0.25">
      <c r="AO8373" s="34"/>
      <c r="AP8373" s="34"/>
      <c r="AQ8373" s="34"/>
      <c r="AR8373" s="34"/>
    </row>
    <row r="8374" spans="41:44" x14ac:dyDescent="0.25">
      <c r="AO8374" s="34"/>
      <c r="AP8374" s="34"/>
      <c r="AQ8374" s="34"/>
      <c r="AR8374" s="34"/>
    </row>
    <row r="8375" spans="41:44" x14ac:dyDescent="0.25">
      <c r="AO8375" s="34"/>
      <c r="AP8375" s="34"/>
      <c r="AQ8375" s="34"/>
      <c r="AR8375" s="34"/>
    </row>
    <row r="8376" spans="41:44" x14ac:dyDescent="0.25">
      <c r="AO8376" s="34"/>
      <c r="AP8376" s="34"/>
      <c r="AQ8376" s="34"/>
      <c r="AR8376" s="34"/>
    </row>
    <row r="8377" spans="41:44" x14ac:dyDescent="0.25">
      <c r="AO8377" s="34"/>
      <c r="AP8377" s="34"/>
      <c r="AQ8377" s="34"/>
      <c r="AR8377" s="34"/>
    </row>
    <row r="8378" spans="41:44" x14ac:dyDescent="0.25">
      <c r="AO8378" s="34"/>
      <c r="AP8378" s="34"/>
      <c r="AQ8378" s="34"/>
      <c r="AR8378" s="34"/>
    </row>
    <row r="8379" spans="41:44" x14ac:dyDescent="0.25">
      <c r="AO8379" s="34"/>
      <c r="AP8379" s="34"/>
      <c r="AQ8379" s="34"/>
      <c r="AR8379" s="34"/>
    </row>
    <row r="8380" spans="41:44" x14ac:dyDescent="0.25">
      <c r="AO8380" s="34"/>
      <c r="AP8380" s="34"/>
      <c r="AQ8380" s="34"/>
      <c r="AR8380" s="34"/>
    </row>
    <row r="8381" spans="41:44" x14ac:dyDescent="0.25">
      <c r="AO8381" s="34"/>
      <c r="AP8381" s="34"/>
      <c r="AQ8381" s="34"/>
      <c r="AR8381" s="34"/>
    </row>
    <row r="8382" spans="41:44" x14ac:dyDescent="0.25">
      <c r="AO8382" s="34"/>
      <c r="AP8382" s="34"/>
      <c r="AQ8382" s="34"/>
      <c r="AR8382" s="34"/>
    </row>
    <row r="8383" spans="41:44" x14ac:dyDescent="0.25">
      <c r="AO8383" s="34"/>
      <c r="AP8383" s="34"/>
      <c r="AQ8383" s="34"/>
      <c r="AR8383" s="34"/>
    </row>
    <row r="8384" spans="41:44" x14ac:dyDescent="0.25">
      <c r="AO8384" s="34"/>
      <c r="AP8384" s="34"/>
      <c r="AQ8384" s="34"/>
      <c r="AR8384" s="34"/>
    </row>
    <row r="8385" spans="41:44" x14ac:dyDescent="0.25">
      <c r="AO8385" s="34"/>
      <c r="AP8385" s="34"/>
      <c r="AQ8385" s="34"/>
      <c r="AR8385" s="34"/>
    </row>
    <row r="8386" spans="41:44" x14ac:dyDescent="0.25">
      <c r="AO8386" s="34"/>
      <c r="AP8386" s="34"/>
      <c r="AQ8386" s="34"/>
      <c r="AR8386" s="34"/>
    </row>
    <row r="8387" spans="41:44" x14ac:dyDescent="0.25">
      <c r="AO8387" s="34"/>
      <c r="AP8387" s="34"/>
      <c r="AQ8387" s="34"/>
      <c r="AR8387" s="34"/>
    </row>
    <row r="8388" spans="41:44" x14ac:dyDescent="0.25">
      <c r="AO8388" s="34"/>
      <c r="AP8388" s="34"/>
      <c r="AQ8388" s="34"/>
      <c r="AR8388" s="34"/>
    </row>
    <row r="8389" spans="41:44" x14ac:dyDescent="0.25">
      <c r="AO8389" s="34"/>
      <c r="AP8389" s="34"/>
      <c r="AQ8389" s="34"/>
      <c r="AR8389" s="34"/>
    </row>
    <row r="8390" spans="41:44" x14ac:dyDescent="0.25">
      <c r="AO8390" s="34"/>
      <c r="AP8390" s="34"/>
      <c r="AQ8390" s="34"/>
      <c r="AR8390" s="34"/>
    </row>
    <row r="8391" spans="41:44" x14ac:dyDescent="0.25">
      <c r="AO8391" s="34"/>
      <c r="AP8391" s="34"/>
      <c r="AQ8391" s="34"/>
      <c r="AR8391" s="34"/>
    </row>
    <row r="8392" spans="41:44" x14ac:dyDescent="0.25">
      <c r="AO8392" s="34"/>
      <c r="AP8392" s="34"/>
      <c r="AQ8392" s="34"/>
      <c r="AR8392" s="34"/>
    </row>
    <row r="8393" spans="41:44" x14ac:dyDescent="0.25">
      <c r="AO8393" s="34"/>
      <c r="AP8393" s="34"/>
      <c r="AQ8393" s="34"/>
      <c r="AR8393" s="34"/>
    </row>
    <row r="8394" spans="41:44" x14ac:dyDescent="0.25">
      <c r="AO8394" s="34"/>
      <c r="AP8394" s="34"/>
      <c r="AQ8394" s="34"/>
      <c r="AR8394" s="34"/>
    </row>
    <row r="8395" spans="41:44" x14ac:dyDescent="0.25">
      <c r="AO8395" s="34"/>
      <c r="AP8395" s="34"/>
      <c r="AQ8395" s="34"/>
      <c r="AR8395" s="34"/>
    </row>
    <row r="8396" spans="41:44" x14ac:dyDescent="0.25">
      <c r="AO8396" s="34"/>
      <c r="AP8396" s="34"/>
      <c r="AQ8396" s="34"/>
      <c r="AR8396" s="34"/>
    </row>
    <row r="8397" spans="41:44" x14ac:dyDescent="0.25">
      <c r="AO8397" s="34"/>
      <c r="AP8397" s="34"/>
      <c r="AQ8397" s="34"/>
      <c r="AR8397" s="34"/>
    </row>
    <row r="8398" spans="41:44" x14ac:dyDescent="0.25">
      <c r="AO8398" s="34"/>
      <c r="AP8398" s="34"/>
      <c r="AQ8398" s="34"/>
      <c r="AR8398" s="34"/>
    </row>
    <row r="8399" spans="41:44" x14ac:dyDescent="0.25">
      <c r="AO8399" s="34"/>
      <c r="AP8399" s="34"/>
      <c r="AQ8399" s="34"/>
      <c r="AR8399" s="34"/>
    </row>
    <row r="8400" spans="41:44" x14ac:dyDescent="0.25">
      <c r="AO8400" s="34"/>
      <c r="AP8400" s="34"/>
      <c r="AQ8400" s="34"/>
      <c r="AR8400" s="34"/>
    </row>
    <row r="8401" spans="41:44" x14ac:dyDescent="0.25">
      <c r="AO8401" s="34"/>
      <c r="AP8401" s="34"/>
      <c r="AQ8401" s="34"/>
      <c r="AR8401" s="34"/>
    </row>
    <row r="8402" spans="41:44" x14ac:dyDescent="0.25">
      <c r="AO8402" s="34"/>
      <c r="AP8402" s="34"/>
      <c r="AQ8402" s="34"/>
      <c r="AR8402" s="34"/>
    </row>
    <row r="8403" spans="41:44" x14ac:dyDescent="0.25">
      <c r="AO8403" s="34"/>
      <c r="AP8403" s="34"/>
      <c r="AQ8403" s="34"/>
      <c r="AR8403" s="34"/>
    </row>
    <row r="8404" spans="41:44" x14ac:dyDescent="0.25">
      <c r="AO8404" s="34"/>
      <c r="AP8404" s="34"/>
      <c r="AQ8404" s="34"/>
      <c r="AR8404" s="34"/>
    </row>
    <row r="8405" spans="41:44" x14ac:dyDescent="0.25">
      <c r="AO8405" s="34"/>
      <c r="AP8405" s="34"/>
      <c r="AQ8405" s="34"/>
      <c r="AR8405" s="34"/>
    </row>
    <row r="8406" spans="41:44" x14ac:dyDescent="0.25">
      <c r="AO8406" s="34"/>
      <c r="AP8406" s="34"/>
      <c r="AQ8406" s="34"/>
      <c r="AR8406" s="34"/>
    </row>
    <row r="8407" spans="41:44" x14ac:dyDescent="0.25">
      <c r="AO8407" s="34"/>
      <c r="AP8407" s="34"/>
      <c r="AQ8407" s="34"/>
      <c r="AR8407" s="34"/>
    </row>
    <row r="8408" spans="41:44" x14ac:dyDescent="0.25">
      <c r="AO8408" s="34"/>
      <c r="AP8408" s="34"/>
      <c r="AQ8408" s="34"/>
      <c r="AR8408" s="34"/>
    </row>
    <row r="8409" spans="41:44" x14ac:dyDescent="0.25">
      <c r="AO8409" s="34"/>
      <c r="AP8409" s="34"/>
      <c r="AQ8409" s="34"/>
      <c r="AR8409" s="34"/>
    </row>
    <row r="8410" spans="41:44" x14ac:dyDescent="0.25">
      <c r="AO8410" s="34"/>
      <c r="AP8410" s="34"/>
      <c r="AQ8410" s="34"/>
      <c r="AR8410" s="34"/>
    </row>
    <row r="8411" spans="41:44" x14ac:dyDescent="0.25">
      <c r="AO8411" s="34"/>
      <c r="AP8411" s="34"/>
      <c r="AQ8411" s="34"/>
      <c r="AR8411" s="34"/>
    </row>
    <row r="8412" spans="41:44" x14ac:dyDescent="0.25">
      <c r="AO8412" s="34"/>
      <c r="AP8412" s="34"/>
      <c r="AQ8412" s="34"/>
      <c r="AR8412" s="34"/>
    </row>
    <row r="8413" spans="41:44" x14ac:dyDescent="0.25">
      <c r="AO8413" s="34"/>
      <c r="AP8413" s="34"/>
      <c r="AQ8413" s="34"/>
      <c r="AR8413" s="34"/>
    </row>
    <row r="8414" spans="41:44" x14ac:dyDescent="0.25">
      <c r="AO8414" s="34"/>
      <c r="AP8414" s="34"/>
      <c r="AQ8414" s="34"/>
      <c r="AR8414" s="34"/>
    </row>
    <row r="8415" spans="41:44" x14ac:dyDescent="0.25">
      <c r="AO8415" s="34"/>
      <c r="AP8415" s="34"/>
      <c r="AQ8415" s="34"/>
      <c r="AR8415" s="34"/>
    </row>
    <row r="8416" spans="41:44" x14ac:dyDescent="0.25">
      <c r="AO8416" s="34"/>
      <c r="AP8416" s="34"/>
      <c r="AQ8416" s="34"/>
      <c r="AR8416" s="34"/>
    </row>
    <row r="8417" spans="41:44" x14ac:dyDescent="0.25">
      <c r="AO8417" s="34"/>
      <c r="AP8417" s="34"/>
      <c r="AQ8417" s="34"/>
      <c r="AR8417" s="34"/>
    </row>
    <row r="8418" spans="41:44" x14ac:dyDescent="0.25">
      <c r="AO8418" s="34"/>
      <c r="AP8418" s="34"/>
      <c r="AQ8418" s="34"/>
      <c r="AR8418" s="34"/>
    </row>
    <row r="8419" spans="41:44" x14ac:dyDescent="0.25">
      <c r="AO8419" s="34"/>
      <c r="AP8419" s="34"/>
      <c r="AQ8419" s="34"/>
      <c r="AR8419" s="34"/>
    </row>
    <row r="8420" spans="41:44" x14ac:dyDescent="0.25">
      <c r="AO8420" s="34"/>
      <c r="AP8420" s="34"/>
      <c r="AQ8420" s="34"/>
      <c r="AR8420" s="34"/>
    </row>
    <row r="8421" spans="41:44" x14ac:dyDescent="0.25">
      <c r="AO8421" s="34"/>
      <c r="AP8421" s="34"/>
      <c r="AQ8421" s="34"/>
      <c r="AR8421" s="34"/>
    </row>
    <row r="8422" spans="41:44" x14ac:dyDescent="0.25">
      <c r="AO8422" s="34"/>
      <c r="AP8422" s="34"/>
      <c r="AQ8422" s="34"/>
      <c r="AR8422" s="34"/>
    </row>
    <row r="8423" spans="41:44" x14ac:dyDescent="0.25">
      <c r="AO8423" s="34"/>
      <c r="AP8423" s="34"/>
      <c r="AQ8423" s="34"/>
      <c r="AR8423" s="34"/>
    </row>
    <row r="8424" spans="41:44" x14ac:dyDescent="0.25">
      <c r="AO8424" s="34"/>
      <c r="AP8424" s="34"/>
      <c r="AQ8424" s="34"/>
      <c r="AR8424" s="34"/>
    </row>
    <row r="8425" spans="41:44" x14ac:dyDescent="0.25">
      <c r="AO8425" s="34"/>
      <c r="AP8425" s="34"/>
      <c r="AQ8425" s="34"/>
      <c r="AR8425" s="34"/>
    </row>
    <row r="8426" spans="41:44" x14ac:dyDescent="0.25">
      <c r="AO8426" s="34"/>
      <c r="AP8426" s="34"/>
      <c r="AQ8426" s="34"/>
      <c r="AR8426" s="34"/>
    </row>
    <row r="8427" spans="41:44" x14ac:dyDescent="0.25">
      <c r="AO8427" s="34"/>
      <c r="AP8427" s="34"/>
      <c r="AQ8427" s="34"/>
      <c r="AR8427" s="34"/>
    </row>
    <row r="8428" spans="41:44" x14ac:dyDescent="0.25">
      <c r="AO8428" s="34"/>
      <c r="AP8428" s="34"/>
      <c r="AQ8428" s="34"/>
      <c r="AR8428" s="34"/>
    </row>
    <row r="8429" spans="41:44" x14ac:dyDescent="0.25">
      <c r="AO8429" s="34"/>
      <c r="AP8429" s="34"/>
      <c r="AQ8429" s="34"/>
      <c r="AR8429" s="34"/>
    </row>
    <row r="8430" spans="41:44" x14ac:dyDescent="0.25">
      <c r="AO8430" s="34"/>
      <c r="AP8430" s="34"/>
      <c r="AQ8430" s="34"/>
      <c r="AR8430" s="34"/>
    </row>
    <row r="8431" spans="41:44" x14ac:dyDescent="0.25">
      <c r="AO8431" s="34"/>
      <c r="AP8431" s="34"/>
      <c r="AQ8431" s="34"/>
      <c r="AR8431" s="34"/>
    </row>
    <row r="8432" spans="41:44" x14ac:dyDescent="0.25">
      <c r="AO8432" s="34"/>
      <c r="AP8432" s="34"/>
      <c r="AQ8432" s="34"/>
      <c r="AR8432" s="34"/>
    </row>
    <row r="8433" spans="41:44" x14ac:dyDescent="0.25">
      <c r="AO8433" s="34"/>
      <c r="AP8433" s="34"/>
      <c r="AQ8433" s="34"/>
      <c r="AR8433" s="34"/>
    </row>
    <row r="8434" spans="41:44" x14ac:dyDescent="0.25">
      <c r="AO8434" s="34"/>
      <c r="AP8434" s="34"/>
      <c r="AQ8434" s="34"/>
      <c r="AR8434" s="34"/>
    </row>
    <row r="8435" spans="41:44" x14ac:dyDescent="0.25">
      <c r="AO8435" s="34"/>
      <c r="AP8435" s="34"/>
      <c r="AQ8435" s="34"/>
      <c r="AR8435" s="34"/>
    </row>
    <row r="8436" spans="41:44" x14ac:dyDescent="0.25">
      <c r="AO8436" s="34"/>
      <c r="AP8436" s="34"/>
      <c r="AQ8436" s="34"/>
      <c r="AR8436" s="34"/>
    </row>
    <row r="8437" spans="41:44" x14ac:dyDescent="0.25">
      <c r="AO8437" s="34"/>
      <c r="AP8437" s="34"/>
      <c r="AQ8437" s="34"/>
      <c r="AR8437" s="34"/>
    </row>
    <row r="8438" spans="41:44" x14ac:dyDescent="0.25">
      <c r="AO8438" s="34"/>
      <c r="AP8438" s="34"/>
      <c r="AQ8438" s="34"/>
      <c r="AR8438" s="34"/>
    </row>
    <row r="8439" spans="41:44" x14ac:dyDescent="0.25">
      <c r="AO8439" s="34"/>
      <c r="AP8439" s="34"/>
      <c r="AQ8439" s="34"/>
      <c r="AR8439" s="34"/>
    </row>
    <row r="8440" spans="41:44" x14ac:dyDescent="0.25">
      <c r="AO8440" s="34"/>
      <c r="AP8440" s="34"/>
      <c r="AQ8440" s="34"/>
      <c r="AR8440" s="34"/>
    </row>
    <row r="8441" spans="41:44" x14ac:dyDescent="0.25">
      <c r="AO8441" s="34"/>
      <c r="AP8441" s="34"/>
      <c r="AQ8441" s="34"/>
      <c r="AR8441" s="34"/>
    </row>
    <row r="8442" spans="41:44" x14ac:dyDescent="0.25">
      <c r="AO8442" s="34"/>
      <c r="AP8442" s="34"/>
      <c r="AQ8442" s="34"/>
      <c r="AR8442" s="34"/>
    </row>
    <row r="8443" spans="41:44" x14ac:dyDescent="0.25">
      <c r="AO8443" s="34"/>
      <c r="AP8443" s="34"/>
      <c r="AQ8443" s="34"/>
      <c r="AR8443" s="34"/>
    </row>
    <row r="8444" spans="41:44" x14ac:dyDescent="0.25">
      <c r="AO8444" s="34"/>
      <c r="AP8444" s="34"/>
      <c r="AQ8444" s="34"/>
      <c r="AR8444" s="34"/>
    </row>
    <row r="8445" spans="41:44" x14ac:dyDescent="0.25">
      <c r="AO8445" s="34"/>
      <c r="AP8445" s="34"/>
      <c r="AQ8445" s="34"/>
      <c r="AR8445" s="34"/>
    </row>
    <row r="8446" spans="41:44" x14ac:dyDescent="0.25">
      <c r="AO8446" s="34"/>
      <c r="AP8446" s="34"/>
      <c r="AQ8446" s="34"/>
      <c r="AR8446" s="34"/>
    </row>
    <row r="8447" spans="41:44" x14ac:dyDescent="0.25">
      <c r="AO8447" s="34"/>
      <c r="AP8447" s="34"/>
      <c r="AQ8447" s="34"/>
      <c r="AR8447" s="34"/>
    </row>
    <row r="8448" spans="41:44" x14ac:dyDescent="0.25">
      <c r="AO8448" s="34"/>
      <c r="AP8448" s="34"/>
      <c r="AQ8448" s="34"/>
      <c r="AR8448" s="34"/>
    </row>
    <row r="8449" spans="41:44" x14ac:dyDescent="0.25">
      <c r="AO8449" s="34"/>
      <c r="AP8449" s="34"/>
      <c r="AQ8449" s="34"/>
      <c r="AR8449" s="34"/>
    </row>
    <row r="8450" spans="41:44" x14ac:dyDescent="0.25">
      <c r="AO8450" s="34"/>
      <c r="AP8450" s="34"/>
      <c r="AQ8450" s="34"/>
      <c r="AR8450" s="34"/>
    </row>
    <row r="8451" spans="41:44" x14ac:dyDescent="0.25">
      <c r="AO8451" s="34"/>
      <c r="AP8451" s="34"/>
      <c r="AQ8451" s="34"/>
      <c r="AR8451" s="34"/>
    </row>
    <row r="8452" spans="41:44" x14ac:dyDescent="0.25">
      <c r="AO8452" s="34"/>
      <c r="AP8452" s="34"/>
      <c r="AQ8452" s="34"/>
      <c r="AR8452" s="34"/>
    </row>
    <row r="8453" spans="41:44" x14ac:dyDescent="0.25">
      <c r="AO8453" s="34"/>
      <c r="AP8453" s="34"/>
      <c r="AQ8453" s="34"/>
      <c r="AR8453" s="34"/>
    </row>
    <row r="8454" spans="41:44" x14ac:dyDescent="0.25">
      <c r="AO8454" s="34"/>
      <c r="AP8454" s="34"/>
      <c r="AQ8454" s="34"/>
      <c r="AR8454" s="34"/>
    </row>
    <row r="8455" spans="41:44" x14ac:dyDescent="0.25">
      <c r="AO8455" s="34"/>
      <c r="AP8455" s="34"/>
      <c r="AQ8455" s="34"/>
      <c r="AR8455" s="34"/>
    </row>
    <row r="8456" spans="41:44" x14ac:dyDescent="0.25">
      <c r="AO8456" s="34"/>
      <c r="AP8456" s="34"/>
      <c r="AQ8456" s="34"/>
      <c r="AR8456" s="34"/>
    </row>
    <row r="8457" spans="41:44" x14ac:dyDescent="0.25">
      <c r="AO8457" s="34"/>
      <c r="AP8457" s="34"/>
      <c r="AQ8457" s="34"/>
      <c r="AR8457" s="34"/>
    </row>
    <row r="8458" spans="41:44" x14ac:dyDescent="0.25">
      <c r="AO8458" s="34"/>
      <c r="AP8458" s="34"/>
      <c r="AQ8458" s="34"/>
      <c r="AR8458" s="34"/>
    </row>
    <row r="8459" spans="41:44" x14ac:dyDescent="0.25">
      <c r="AO8459" s="34"/>
      <c r="AP8459" s="34"/>
      <c r="AQ8459" s="34"/>
      <c r="AR8459" s="34"/>
    </row>
    <row r="8460" spans="41:44" x14ac:dyDescent="0.25">
      <c r="AO8460" s="34"/>
      <c r="AP8460" s="34"/>
      <c r="AQ8460" s="34"/>
      <c r="AR8460" s="34"/>
    </row>
    <row r="8461" spans="41:44" x14ac:dyDescent="0.25">
      <c r="AO8461" s="34"/>
      <c r="AP8461" s="34"/>
      <c r="AQ8461" s="34"/>
      <c r="AR8461" s="34"/>
    </row>
    <row r="8462" spans="41:44" x14ac:dyDescent="0.25">
      <c r="AO8462" s="34"/>
      <c r="AP8462" s="34"/>
      <c r="AQ8462" s="34"/>
      <c r="AR8462" s="34"/>
    </row>
    <row r="8463" spans="41:44" x14ac:dyDescent="0.25">
      <c r="AO8463" s="34"/>
      <c r="AP8463" s="34"/>
      <c r="AQ8463" s="34"/>
      <c r="AR8463" s="34"/>
    </row>
    <row r="8464" spans="41:44" x14ac:dyDescent="0.25">
      <c r="AO8464" s="34"/>
      <c r="AP8464" s="34"/>
      <c r="AQ8464" s="34"/>
      <c r="AR8464" s="34"/>
    </row>
    <row r="8465" spans="41:44" x14ac:dyDescent="0.25">
      <c r="AO8465" s="34"/>
      <c r="AP8465" s="34"/>
      <c r="AQ8465" s="34"/>
      <c r="AR8465" s="34"/>
    </row>
    <row r="8466" spans="41:44" x14ac:dyDescent="0.25">
      <c r="AO8466" s="34"/>
      <c r="AP8466" s="34"/>
      <c r="AQ8466" s="34"/>
      <c r="AR8466" s="34"/>
    </row>
    <row r="8467" spans="41:44" x14ac:dyDescent="0.25">
      <c r="AO8467" s="34"/>
      <c r="AP8467" s="34"/>
      <c r="AQ8467" s="34"/>
      <c r="AR8467" s="34"/>
    </row>
    <row r="8468" spans="41:44" x14ac:dyDescent="0.25">
      <c r="AO8468" s="34"/>
      <c r="AP8468" s="34"/>
      <c r="AQ8468" s="34"/>
      <c r="AR8468" s="34"/>
    </row>
    <row r="8469" spans="41:44" x14ac:dyDescent="0.25">
      <c r="AO8469" s="34"/>
      <c r="AP8469" s="34"/>
      <c r="AQ8469" s="34"/>
      <c r="AR8469" s="34"/>
    </row>
    <row r="8470" spans="41:44" x14ac:dyDescent="0.25">
      <c r="AO8470" s="34"/>
      <c r="AP8470" s="34"/>
      <c r="AQ8470" s="34"/>
      <c r="AR8470" s="34"/>
    </row>
    <row r="8471" spans="41:44" x14ac:dyDescent="0.25">
      <c r="AO8471" s="34"/>
      <c r="AP8471" s="34"/>
      <c r="AQ8471" s="34"/>
      <c r="AR8471" s="34"/>
    </row>
    <row r="8472" spans="41:44" x14ac:dyDescent="0.25">
      <c r="AO8472" s="34"/>
      <c r="AP8472" s="34"/>
      <c r="AQ8472" s="34"/>
      <c r="AR8472" s="34"/>
    </row>
    <row r="8473" spans="41:44" x14ac:dyDescent="0.25">
      <c r="AO8473" s="34"/>
      <c r="AP8473" s="34"/>
      <c r="AQ8473" s="34"/>
      <c r="AR8473" s="34"/>
    </row>
    <row r="8474" spans="41:44" x14ac:dyDescent="0.25">
      <c r="AO8474" s="34"/>
      <c r="AP8474" s="34"/>
      <c r="AQ8474" s="34"/>
      <c r="AR8474" s="34"/>
    </row>
    <row r="8475" spans="41:44" x14ac:dyDescent="0.25">
      <c r="AO8475" s="34"/>
      <c r="AP8475" s="34"/>
      <c r="AQ8475" s="34"/>
      <c r="AR8475" s="34"/>
    </row>
    <row r="8476" spans="41:44" x14ac:dyDescent="0.25">
      <c r="AO8476" s="34"/>
      <c r="AP8476" s="34"/>
      <c r="AQ8476" s="34"/>
      <c r="AR8476" s="34"/>
    </row>
    <row r="8477" spans="41:44" x14ac:dyDescent="0.25">
      <c r="AO8477" s="34"/>
      <c r="AP8477" s="34"/>
      <c r="AQ8477" s="34"/>
      <c r="AR8477" s="34"/>
    </row>
    <row r="8478" spans="41:44" x14ac:dyDescent="0.25">
      <c r="AO8478" s="34"/>
      <c r="AP8478" s="34"/>
      <c r="AQ8478" s="34"/>
      <c r="AR8478" s="34"/>
    </row>
    <row r="8479" spans="41:44" x14ac:dyDescent="0.25">
      <c r="AO8479" s="34"/>
      <c r="AP8479" s="34"/>
      <c r="AQ8479" s="34"/>
      <c r="AR8479" s="34"/>
    </row>
    <row r="8480" spans="41:44" x14ac:dyDescent="0.25">
      <c r="AO8480" s="34"/>
      <c r="AP8480" s="34"/>
      <c r="AQ8480" s="34"/>
      <c r="AR8480" s="34"/>
    </row>
    <row r="8481" spans="41:44" x14ac:dyDescent="0.25">
      <c r="AO8481" s="34"/>
      <c r="AP8481" s="34"/>
      <c r="AQ8481" s="34"/>
      <c r="AR8481" s="34"/>
    </row>
    <row r="8482" spans="41:44" x14ac:dyDescent="0.25">
      <c r="AO8482" s="34"/>
      <c r="AP8482" s="34"/>
      <c r="AQ8482" s="34"/>
      <c r="AR8482" s="34"/>
    </row>
    <row r="8483" spans="41:44" x14ac:dyDescent="0.25">
      <c r="AO8483" s="34"/>
      <c r="AP8483" s="34"/>
      <c r="AQ8483" s="34"/>
      <c r="AR8483" s="34"/>
    </row>
    <row r="8484" spans="41:44" x14ac:dyDescent="0.25">
      <c r="AO8484" s="34"/>
      <c r="AP8484" s="34"/>
      <c r="AQ8484" s="34"/>
      <c r="AR8484" s="34"/>
    </row>
    <row r="8485" spans="41:44" x14ac:dyDescent="0.25">
      <c r="AO8485" s="34"/>
      <c r="AP8485" s="34"/>
      <c r="AQ8485" s="34"/>
      <c r="AR8485" s="34"/>
    </row>
    <row r="8486" spans="41:44" x14ac:dyDescent="0.25">
      <c r="AO8486" s="34"/>
      <c r="AP8486" s="34"/>
      <c r="AQ8486" s="34"/>
      <c r="AR8486" s="34"/>
    </row>
    <row r="8487" spans="41:44" x14ac:dyDescent="0.25">
      <c r="AO8487" s="34"/>
      <c r="AP8487" s="34"/>
      <c r="AQ8487" s="34"/>
      <c r="AR8487" s="34"/>
    </row>
    <row r="8488" spans="41:44" x14ac:dyDescent="0.25">
      <c r="AO8488" s="34"/>
      <c r="AP8488" s="34"/>
      <c r="AQ8488" s="34"/>
      <c r="AR8488" s="34"/>
    </row>
    <row r="8489" spans="41:44" x14ac:dyDescent="0.25">
      <c r="AO8489" s="34"/>
      <c r="AP8489" s="34"/>
      <c r="AQ8489" s="34"/>
      <c r="AR8489" s="34"/>
    </row>
    <row r="8490" spans="41:44" x14ac:dyDescent="0.25">
      <c r="AO8490" s="34"/>
      <c r="AP8490" s="34"/>
      <c r="AQ8490" s="34"/>
      <c r="AR8490" s="34"/>
    </row>
    <row r="8491" spans="41:44" x14ac:dyDescent="0.25">
      <c r="AO8491" s="34"/>
      <c r="AP8491" s="34"/>
      <c r="AQ8491" s="34"/>
      <c r="AR8491" s="34"/>
    </row>
    <row r="8492" spans="41:44" x14ac:dyDescent="0.25">
      <c r="AO8492" s="34"/>
      <c r="AP8492" s="34"/>
      <c r="AQ8492" s="34"/>
      <c r="AR8492" s="34"/>
    </row>
    <row r="8493" spans="41:44" x14ac:dyDescent="0.25">
      <c r="AO8493" s="34"/>
      <c r="AP8493" s="34"/>
      <c r="AQ8493" s="34"/>
      <c r="AR8493" s="34"/>
    </row>
    <row r="8494" spans="41:44" x14ac:dyDescent="0.25">
      <c r="AO8494" s="34"/>
      <c r="AP8494" s="34"/>
      <c r="AQ8494" s="34"/>
      <c r="AR8494" s="34"/>
    </row>
    <row r="8495" spans="41:44" x14ac:dyDescent="0.25">
      <c r="AO8495" s="34"/>
      <c r="AP8495" s="34"/>
      <c r="AQ8495" s="34"/>
      <c r="AR8495" s="34"/>
    </row>
    <row r="8496" spans="41:44" x14ac:dyDescent="0.25">
      <c r="AO8496" s="34"/>
      <c r="AP8496" s="34"/>
      <c r="AQ8496" s="34"/>
      <c r="AR8496" s="34"/>
    </row>
    <row r="8497" spans="41:44" x14ac:dyDescent="0.25">
      <c r="AO8497" s="34"/>
      <c r="AP8497" s="34"/>
      <c r="AQ8497" s="34"/>
      <c r="AR8497" s="34"/>
    </row>
    <row r="8498" spans="41:44" x14ac:dyDescent="0.25">
      <c r="AO8498" s="34"/>
      <c r="AP8498" s="34"/>
      <c r="AQ8498" s="34"/>
      <c r="AR8498" s="34"/>
    </row>
    <row r="8499" spans="41:44" x14ac:dyDescent="0.25">
      <c r="AO8499" s="34"/>
      <c r="AP8499" s="34"/>
      <c r="AQ8499" s="34"/>
      <c r="AR8499" s="34"/>
    </row>
    <row r="8500" spans="41:44" x14ac:dyDescent="0.25">
      <c r="AO8500" s="34"/>
      <c r="AP8500" s="34"/>
      <c r="AQ8500" s="34"/>
      <c r="AR8500" s="34"/>
    </row>
    <row r="8501" spans="41:44" x14ac:dyDescent="0.25">
      <c r="AO8501" s="34"/>
      <c r="AP8501" s="34"/>
      <c r="AQ8501" s="34"/>
      <c r="AR8501" s="34"/>
    </row>
    <row r="8502" spans="41:44" x14ac:dyDescent="0.25">
      <c r="AO8502" s="34"/>
      <c r="AP8502" s="34"/>
      <c r="AQ8502" s="34"/>
      <c r="AR8502" s="34"/>
    </row>
    <row r="8503" spans="41:44" x14ac:dyDescent="0.25">
      <c r="AO8503" s="34"/>
      <c r="AP8503" s="34"/>
      <c r="AQ8503" s="34"/>
      <c r="AR8503" s="34"/>
    </row>
    <row r="8504" spans="41:44" x14ac:dyDescent="0.25">
      <c r="AO8504" s="34"/>
      <c r="AP8504" s="34"/>
      <c r="AQ8504" s="34"/>
      <c r="AR8504" s="34"/>
    </row>
    <row r="8505" spans="41:44" x14ac:dyDescent="0.25">
      <c r="AO8505" s="34"/>
      <c r="AP8505" s="34"/>
      <c r="AQ8505" s="34"/>
      <c r="AR8505" s="34"/>
    </row>
    <row r="8506" spans="41:44" x14ac:dyDescent="0.25">
      <c r="AO8506" s="34"/>
      <c r="AP8506" s="34"/>
      <c r="AQ8506" s="34"/>
      <c r="AR8506" s="34"/>
    </row>
    <row r="8507" spans="41:44" x14ac:dyDescent="0.25">
      <c r="AO8507" s="34"/>
      <c r="AP8507" s="34"/>
      <c r="AQ8507" s="34"/>
      <c r="AR8507" s="34"/>
    </row>
    <row r="8508" spans="41:44" x14ac:dyDescent="0.25">
      <c r="AO8508" s="34"/>
      <c r="AP8508" s="34"/>
      <c r="AQ8508" s="34"/>
      <c r="AR8508" s="34"/>
    </row>
    <row r="8509" spans="41:44" x14ac:dyDescent="0.25">
      <c r="AO8509" s="34"/>
      <c r="AP8509" s="34"/>
      <c r="AQ8509" s="34"/>
      <c r="AR8509" s="34"/>
    </row>
    <row r="8510" spans="41:44" x14ac:dyDescent="0.25">
      <c r="AO8510" s="34"/>
      <c r="AP8510" s="34"/>
      <c r="AQ8510" s="34"/>
      <c r="AR8510" s="34"/>
    </row>
    <row r="8511" spans="41:44" x14ac:dyDescent="0.25">
      <c r="AO8511" s="34"/>
      <c r="AP8511" s="34"/>
      <c r="AQ8511" s="34"/>
      <c r="AR8511" s="34"/>
    </row>
    <row r="8512" spans="41:44" x14ac:dyDescent="0.25">
      <c r="AO8512" s="34"/>
      <c r="AP8512" s="34"/>
      <c r="AQ8512" s="34"/>
      <c r="AR8512" s="34"/>
    </row>
    <row r="8513" spans="41:44" x14ac:dyDescent="0.25">
      <c r="AO8513" s="34"/>
      <c r="AP8513" s="34"/>
      <c r="AQ8513" s="34"/>
      <c r="AR8513" s="34"/>
    </row>
    <row r="8514" spans="41:44" x14ac:dyDescent="0.25">
      <c r="AO8514" s="34"/>
      <c r="AP8514" s="34"/>
      <c r="AQ8514" s="34"/>
      <c r="AR8514" s="34"/>
    </row>
    <row r="8515" spans="41:44" x14ac:dyDescent="0.25">
      <c r="AO8515" s="34"/>
      <c r="AP8515" s="34"/>
      <c r="AQ8515" s="34"/>
      <c r="AR8515" s="34"/>
    </row>
    <row r="8516" spans="41:44" x14ac:dyDescent="0.25">
      <c r="AO8516" s="34"/>
      <c r="AP8516" s="34"/>
      <c r="AQ8516" s="34"/>
      <c r="AR8516" s="34"/>
    </row>
    <row r="8517" spans="41:44" x14ac:dyDescent="0.25">
      <c r="AO8517" s="34"/>
      <c r="AP8517" s="34"/>
      <c r="AQ8517" s="34"/>
      <c r="AR8517" s="34"/>
    </row>
    <row r="8518" spans="41:44" x14ac:dyDescent="0.25">
      <c r="AO8518" s="34"/>
      <c r="AP8518" s="34"/>
      <c r="AQ8518" s="34"/>
      <c r="AR8518" s="34"/>
    </row>
    <row r="8519" spans="41:44" x14ac:dyDescent="0.25">
      <c r="AO8519" s="34"/>
      <c r="AP8519" s="34"/>
      <c r="AQ8519" s="34"/>
      <c r="AR8519" s="34"/>
    </row>
    <row r="8520" spans="41:44" x14ac:dyDescent="0.25">
      <c r="AO8520" s="34"/>
      <c r="AP8520" s="34"/>
      <c r="AQ8520" s="34"/>
      <c r="AR8520" s="34"/>
    </row>
    <row r="8521" spans="41:44" x14ac:dyDescent="0.25">
      <c r="AO8521" s="34"/>
      <c r="AP8521" s="34"/>
      <c r="AQ8521" s="34"/>
      <c r="AR8521" s="34"/>
    </row>
    <row r="8522" spans="41:44" x14ac:dyDescent="0.25">
      <c r="AO8522" s="34"/>
      <c r="AP8522" s="34"/>
      <c r="AQ8522" s="34"/>
      <c r="AR8522" s="34"/>
    </row>
    <row r="8523" spans="41:44" x14ac:dyDescent="0.25">
      <c r="AO8523" s="34"/>
      <c r="AP8523" s="34"/>
      <c r="AQ8523" s="34"/>
      <c r="AR8523" s="34"/>
    </row>
    <row r="8524" spans="41:44" x14ac:dyDescent="0.25">
      <c r="AO8524" s="34"/>
      <c r="AP8524" s="34"/>
      <c r="AQ8524" s="34"/>
      <c r="AR8524" s="34"/>
    </row>
    <row r="8525" spans="41:44" x14ac:dyDescent="0.25">
      <c r="AO8525" s="34"/>
      <c r="AP8525" s="34"/>
      <c r="AQ8525" s="34"/>
      <c r="AR8525" s="34"/>
    </row>
    <row r="8526" spans="41:44" x14ac:dyDescent="0.25">
      <c r="AO8526" s="34"/>
      <c r="AP8526" s="34"/>
      <c r="AQ8526" s="34"/>
      <c r="AR8526" s="34"/>
    </row>
    <row r="8527" spans="41:44" x14ac:dyDescent="0.25">
      <c r="AO8527" s="34"/>
      <c r="AP8527" s="34"/>
      <c r="AQ8527" s="34"/>
      <c r="AR8527" s="34"/>
    </row>
    <row r="8528" spans="41:44" x14ac:dyDescent="0.25">
      <c r="AO8528" s="34"/>
      <c r="AP8528" s="34"/>
      <c r="AQ8528" s="34"/>
      <c r="AR8528" s="34"/>
    </row>
    <row r="8529" spans="41:44" x14ac:dyDescent="0.25">
      <c r="AO8529" s="34"/>
      <c r="AP8529" s="34"/>
      <c r="AQ8529" s="34"/>
      <c r="AR8529" s="34"/>
    </row>
    <row r="8530" spans="41:44" x14ac:dyDescent="0.25">
      <c r="AO8530" s="34"/>
      <c r="AP8530" s="34"/>
      <c r="AQ8530" s="34"/>
      <c r="AR8530" s="34"/>
    </row>
    <row r="8531" spans="41:44" x14ac:dyDescent="0.25">
      <c r="AO8531" s="34"/>
      <c r="AP8531" s="34"/>
      <c r="AQ8531" s="34"/>
      <c r="AR8531" s="34"/>
    </row>
    <row r="8532" spans="41:44" x14ac:dyDescent="0.25">
      <c r="AO8532" s="34"/>
      <c r="AP8532" s="34"/>
      <c r="AQ8532" s="34"/>
      <c r="AR8532" s="34"/>
    </row>
    <row r="8533" spans="41:44" x14ac:dyDescent="0.25">
      <c r="AO8533" s="34"/>
      <c r="AP8533" s="34"/>
      <c r="AQ8533" s="34"/>
      <c r="AR8533" s="34"/>
    </row>
    <row r="8534" spans="41:44" x14ac:dyDescent="0.25">
      <c r="AO8534" s="34"/>
      <c r="AP8534" s="34"/>
      <c r="AQ8534" s="34"/>
      <c r="AR8534" s="34"/>
    </row>
    <row r="8535" spans="41:44" x14ac:dyDescent="0.25">
      <c r="AO8535" s="34"/>
      <c r="AP8535" s="34"/>
      <c r="AQ8535" s="34"/>
      <c r="AR8535" s="34"/>
    </row>
    <row r="8536" spans="41:44" x14ac:dyDescent="0.25">
      <c r="AO8536" s="34"/>
      <c r="AP8536" s="34"/>
      <c r="AQ8536" s="34"/>
      <c r="AR8536" s="34"/>
    </row>
    <row r="8537" spans="41:44" x14ac:dyDescent="0.25">
      <c r="AO8537" s="34"/>
      <c r="AP8537" s="34"/>
      <c r="AQ8537" s="34"/>
      <c r="AR8537" s="34"/>
    </row>
    <row r="8538" spans="41:44" x14ac:dyDescent="0.25">
      <c r="AO8538" s="34"/>
      <c r="AP8538" s="34"/>
      <c r="AQ8538" s="34"/>
      <c r="AR8538" s="34"/>
    </row>
    <row r="8539" spans="41:44" x14ac:dyDescent="0.25">
      <c r="AO8539" s="34"/>
      <c r="AP8539" s="34"/>
      <c r="AQ8539" s="34"/>
      <c r="AR8539" s="34"/>
    </row>
    <row r="8540" spans="41:44" x14ac:dyDescent="0.25">
      <c r="AO8540" s="34"/>
      <c r="AP8540" s="34"/>
      <c r="AQ8540" s="34"/>
      <c r="AR8540" s="34"/>
    </row>
    <row r="8541" spans="41:44" x14ac:dyDescent="0.25">
      <c r="AO8541" s="34"/>
      <c r="AP8541" s="34"/>
      <c r="AQ8541" s="34"/>
      <c r="AR8541" s="34"/>
    </row>
    <row r="8542" spans="41:44" x14ac:dyDescent="0.25">
      <c r="AO8542" s="34"/>
      <c r="AP8542" s="34"/>
      <c r="AQ8542" s="34"/>
      <c r="AR8542" s="34"/>
    </row>
    <row r="8543" spans="41:44" x14ac:dyDescent="0.25">
      <c r="AO8543" s="34"/>
      <c r="AP8543" s="34"/>
      <c r="AQ8543" s="34"/>
      <c r="AR8543" s="34"/>
    </row>
    <row r="8544" spans="41:44" x14ac:dyDescent="0.25">
      <c r="AO8544" s="34"/>
      <c r="AP8544" s="34"/>
      <c r="AQ8544" s="34"/>
      <c r="AR8544" s="34"/>
    </row>
    <row r="8545" spans="41:44" x14ac:dyDescent="0.25">
      <c r="AO8545" s="34"/>
      <c r="AP8545" s="34"/>
      <c r="AQ8545" s="34"/>
      <c r="AR8545" s="34"/>
    </row>
    <row r="8546" spans="41:44" x14ac:dyDescent="0.25">
      <c r="AO8546" s="34"/>
      <c r="AP8546" s="34"/>
      <c r="AQ8546" s="34"/>
      <c r="AR8546" s="34"/>
    </row>
    <row r="8547" spans="41:44" x14ac:dyDescent="0.25">
      <c r="AO8547" s="34"/>
      <c r="AP8547" s="34"/>
      <c r="AQ8547" s="34"/>
      <c r="AR8547" s="34"/>
    </row>
    <row r="8548" spans="41:44" x14ac:dyDescent="0.25">
      <c r="AO8548" s="34"/>
      <c r="AP8548" s="34"/>
      <c r="AQ8548" s="34"/>
      <c r="AR8548" s="34"/>
    </row>
    <row r="8549" spans="41:44" x14ac:dyDescent="0.25">
      <c r="AO8549" s="34"/>
      <c r="AP8549" s="34"/>
      <c r="AQ8549" s="34"/>
      <c r="AR8549" s="34"/>
    </row>
    <row r="8550" spans="41:44" x14ac:dyDescent="0.25">
      <c r="AO8550" s="34"/>
      <c r="AP8550" s="34"/>
      <c r="AQ8550" s="34"/>
      <c r="AR8550" s="34"/>
    </row>
    <row r="8551" spans="41:44" x14ac:dyDescent="0.25">
      <c r="AO8551" s="34"/>
      <c r="AP8551" s="34"/>
      <c r="AQ8551" s="34"/>
      <c r="AR8551" s="34"/>
    </row>
    <row r="8552" spans="41:44" x14ac:dyDescent="0.25">
      <c r="AO8552" s="34"/>
      <c r="AP8552" s="34"/>
      <c r="AQ8552" s="34"/>
      <c r="AR8552" s="34"/>
    </row>
    <row r="8553" spans="41:44" x14ac:dyDescent="0.25">
      <c r="AO8553" s="34"/>
      <c r="AP8553" s="34"/>
      <c r="AQ8553" s="34"/>
      <c r="AR8553" s="34"/>
    </row>
    <row r="8554" spans="41:44" x14ac:dyDescent="0.25">
      <c r="AO8554" s="34"/>
      <c r="AP8554" s="34"/>
      <c r="AQ8554" s="34"/>
      <c r="AR8554" s="34"/>
    </row>
    <row r="8555" spans="41:44" x14ac:dyDescent="0.25">
      <c r="AO8555" s="34"/>
      <c r="AP8555" s="34"/>
      <c r="AQ8555" s="34"/>
      <c r="AR8555" s="34"/>
    </row>
    <row r="8556" spans="41:44" x14ac:dyDescent="0.25">
      <c r="AO8556" s="34"/>
      <c r="AP8556" s="34"/>
      <c r="AQ8556" s="34"/>
      <c r="AR8556" s="34"/>
    </row>
    <row r="8557" spans="41:44" x14ac:dyDescent="0.25">
      <c r="AO8557" s="34"/>
      <c r="AP8557" s="34"/>
      <c r="AQ8557" s="34"/>
      <c r="AR8557" s="34"/>
    </row>
    <row r="8558" spans="41:44" x14ac:dyDescent="0.25">
      <c r="AO8558" s="34"/>
      <c r="AP8558" s="34"/>
      <c r="AQ8558" s="34"/>
      <c r="AR8558" s="34"/>
    </row>
    <row r="8559" spans="41:44" x14ac:dyDescent="0.25">
      <c r="AO8559" s="34"/>
      <c r="AP8559" s="34"/>
      <c r="AQ8559" s="34"/>
      <c r="AR8559" s="34"/>
    </row>
    <row r="8560" spans="41:44" x14ac:dyDescent="0.25">
      <c r="AO8560" s="34"/>
      <c r="AP8560" s="34"/>
      <c r="AQ8560" s="34"/>
      <c r="AR8560" s="34"/>
    </row>
    <row r="8561" spans="41:44" x14ac:dyDescent="0.25">
      <c r="AO8561" s="34"/>
      <c r="AP8561" s="34"/>
      <c r="AQ8561" s="34"/>
      <c r="AR8561" s="34"/>
    </row>
    <row r="8562" spans="41:44" x14ac:dyDescent="0.25">
      <c r="AO8562" s="34"/>
      <c r="AP8562" s="34"/>
      <c r="AQ8562" s="34"/>
      <c r="AR8562" s="34"/>
    </row>
    <row r="8563" spans="41:44" x14ac:dyDescent="0.25">
      <c r="AO8563" s="34"/>
      <c r="AP8563" s="34"/>
      <c r="AQ8563" s="34"/>
      <c r="AR8563" s="34"/>
    </row>
    <row r="8564" spans="41:44" x14ac:dyDescent="0.25">
      <c r="AO8564" s="34"/>
      <c r="AP8564" s="34"/>
      <c r="AQ8564" s="34"/>
      <c r="AR8564" s="34"/>
    </row>
    <row r="8565" spans="41:44" x14ac:dyDescent="0.25">
      <c r="AO8565" s="34"/>
      <c r="AP8565" s="34"/>
      <c r="AQ8565" s="34"/>
      <c r="AR8565" s="34"/>
    </row>
    <row r="8566" spans="41:44" x14ac:dyDescent="0.25">
      <c r="AO8566" s="34"/>
      <c r="AP8566" s="34"/>
      <c r="AQ8566" s="34"/>
      <c r="AR8566" s="34"/>
    </row>
    <row r="8567" spans="41:44" x14ac:dyDescent="0.25">
      <c r="AO8567" s="34"/>
      <c r="AP8567" s="34"/>
      <c r="AQ8567" s="34"/>
      <c r="AR8567" s="34"/>
    </row>
    <row r="8568" spans="41:44" x14ac:dyDescent="0.25">
      <c r="AO8568" s="34"/>
      <c r="AP8568" s="34"/>
      <c r="AQ8568" s="34"/>
      <c r="AR8568" s="34"/>
    </row>
    <row r="8569" spans="41:44" x14ac:dyDescent="0.25">
      <c r="AO8569" s="34"/>
      <c r="AP8569" s="34"/>
      <c r="AQ8569" s="34"/>
      <c r="AR8569" s="34"/>
    </row>
    <row r="8570" spans="41:44" x14ac:dyDescent="0.25">
      <c r="AO8570" s="34"/>
      <c r="AP8570" s="34"/>
      <c r="AQ8570" s="34"/>
      <c r="AR8570" s="34"/>
    </row>
    <row r="8571" spans="41:44" x14ac:dyDescent="0.25">
      <c r="AO8571" s="34"/>
      <c r="AP8571" s="34"/>
      <c r="AQ8571" s="34"/>
      <c r="AR8571" s="34"/>
    </row>
    <row r="8572" spans="41:44" x14ac:dyDescent="0.25">
      <c r="AO8572" s="34"/>
      <c r="AP8572" s="34"/>
      <c r="AQ8572" s="34"/>
      <c r="AR8572" s="34"/>
    </row>
    <row r="8573" spans="41:44" x14ac:dyDescent="0.25">
      <c r="AO8573" s="34"/>
      <c r="AP8573" s="34"/>
      <c r="AQ8573" s="34"/>
      <c r="AR8573" s="34"/>
    </row>
    <row r="8574" spans="41:44" x14ac:dyDescent="0.25">
      <c r="AO8574" s="34"/>
      <c r="AP8574" s="34"/>
      <c r="AQ8574" s="34"/>
      <c r="AR8574" s="34"/>
    </row>
    <row r="8575" spans="41:44" x14ac:dyDescent="0.25">
      <c r="AO8575" s="34"/>
      <c r="AP8575" s="34"/>
      <c r="AQ8575" s="34"/>
      <c r="AR8575" s="34"/>
    </row>
    <row r="8576" spans="41:44" x14ac:dyDescent="0.25">
      <c r="AO8576" s="34"/>
      <c r="AP8576" s="34"/>
      <c r="AQ8576" s="34"/>
      <c r="AR8576" s="34"/>
    </row>
    <row r="8577" spans="41:44" x14ac:dyDescent="0.25">
      <c r="AO8577" s="34"/>
      <c r="AP8577" s="34"/>
      <c r="AQ8577" s="34"/>
      <c r="AR8577" s="34"/>
    </row>
    <row r="8578" spans="41:44" x14ac:dyDescent="0.25">
      <c r="AO8578" s="34"/>
      <c r="AP8578" s="34"/>
      <c r="AQ8578" s="34"/>
      <c r="AR8578" s="34"/>
    </row>
    <row r="8579" spans="41:44" x14ac:dyDescent="0.25">
      <c r="AO8579" s="34"/>
      <c r="AP8579" s="34"/>
      <c r="AQ8579" s="34"/>
      <c r="AR8579" s="34"/>
    </row>
    <row r="8580" spans="41:44" x14ac:dyDescent="0.25">
      <c r="AO8580" s="34"/>
      <c r="AP8580" s="34"/>
      <c r="AQ8580" s="34"/>
      <c r="AR8580" s="34"/>
    </row>
    <row r="8581" spans="41:44" x14ac:dyDescent="0.25">
      <c r="AO8581" s="34"/>
      <c r="AP8581" s="34"/>
      <c r="AQ8581" s="34"/>
      <c r="AR8581" s="34"/>
    </row>
    <row r="8582" spans="41:44" x14ac:dyDescent="0.25">
      <c r="AO8582" s="34"/>
      <c r="AP8582" s="34"/>
      <c r="AQ8582" s="34"/>
      <c r="AR8582" s="34"/>
    </row>
    <row r="8583" spans="41:44" x14ac:dyDescent="0.25">
      <c r="AO8583" s="34"/>
      <c r="AP8583" s="34"/>
      <c r="AQ8583" s="34"/>
      <c r="AR8583" s="34"/>
    </row>
    <row r="8584" spans="41:44" x14ac:dyDescent="0.25">
      <c r="AO8584" s="34"/>
      <c r="AP8584" s="34"/>
      <c r="AQ8584" s="34"/>
      <c r="AR8584" s="34"/>
    </row>
    <row r="8585" spans="41:44" x14ac:dyDescent="0.25">
      <c r="AO8585" s="34"/>
      <c r="AP8585" s="34"/>
      <c r="AQ8585" s="34"/>
      <c r="AR8585" s="34"/>
    </row>
    <row r="8586" spans="41:44" x14ac:dyDescent="0.25">
      <c r="AO8586" s="34"/>
      <c r="AP8586" s="34"/>
      <c r="AQ8586" s="34"/>
      <c r="AR8586" s="34"/>
    </row>
    <row r="8587" spans="41:44" x14ac:dyDescent="0.25">
      <c r="AO8587" s="34"/>
      <c r="AP8587" s="34"/>
      <c r="AQ8587" s="34"/>
      <c r="AR8587" s="34"/>
    </row>
    <row r="8588" spans="41:44" x14ac:dyDescent="0.25">
      <c r="AO8588" s="34"/>
      <c r="AP8588" s="34"/>
      <c r="AQ8588" s="34"/>
      <c r="AR8588" s="34"/>
    </row>
    <row r="8589" spans="41:44" x14ac:dyDescent="0.25">
      <c r="AO8589" s="34"/>
      <c r="AP8589" s="34"/>
      <c r="AQ8589" s="34"/>
      <c r="AR8589" s="34"/>
    </row>
    <row r="8590" spans="41:44" x14ac:dyDescent="0.25">
      <c r="AO8590" s="34"/>
      <c r="AP8590" s="34"/>
      <c r="AQ8590" s="34"/>
      <c r="AR8590" s="34"/>
    </row>
    <row r="8591" spans="41:44" x14ac:dyDescent="0.25">
      <c r="AO8591" s="34"/>
      <c r="AP8591" s="34"/>
      <c r="AQ8591" s="34"/>
      <c r="AR8591" s="34"/>
    </row>
    <row r="8592" spans="41:44" x14ac:dyDescent="0.25">
      <c r="AO8592" s="34"/>
      <c r="AP8592" s="34"/>
      <c r="AQ8592" s="34"/>
      <c r="AR8592" s="34"/>
    </row>
    <row r="8593" spans="41:44" x14ac:dyDescent="0.25">
      <c r="AO8593" s="34"/>
      <c r="AP8593" s="34"/>
      <c r="AQ8593" s="34"/>
      <c r="AR8593" s="34"/>
    </row>
    <row r="8594" spans="41:44" x14ac:dyDescent="0.25">
      <c r="AO8594" s="34"/>
      <c r="AP8594" s="34"/>
      <c r="AQ8594" s="34"/>
      <c r="AR8594" s="34"/>
    </row>
    <row r="8595" spans="41:44" x14ac:dyDescent="0.25">
      <c r="AO8595" s="34"/>
      <c r="AP8595" s="34"/>
      <c r="AQ8595" s="34"/>
      <c r="AR8595" s="34"/>
    </row>
    <row r="8596" spans="41:44" x14ac:dyDescent="0.25">
      <c r="AO8596" s="34"/>
      <c r="AP8596" s="34"/>
      <c r="AQ8596" s="34"/>
      <c r="AR8596" s="34"/>
    </row>
    <row r="8597" spans="41:44" x14ac:dyDescent="0.25">
      <c r="AO8597" s="34"/>
      <c r="AP8597" s="34"/>
      <c r="AQ8597" s="34"/>
      <c r="AR8597" s="34"/>
    </row>
    <row r="8598" spans="41:44" x14ac:dyDescent="0.25">
      <c r="AO8598" s="34"/>
      <c r="AP8598" s="34"/>
      <c r="AQ8598" s="34"/>
      <c r="AR8598" s="34"/>
    </row>
    <row r="8599" spans="41:44" x14ac:dyDescent="0.25">
      <c r="AO8599" s="34"/>
      <c r="AP8599" s="34"/>
      <c r="AQ8599" s="34"/>
      <c r="AR8599" s="34"/>
    </row>
    <row r="8600" spans="41:44" x14ac:dyDescent="0.25">
      <c r="AO8600" s="34"/>
      <c r="AP8600" s="34"/>
      <c r="AQ8600" s="34"/>
      <c r="AR8600" s="34"/>
    </row>
    <row r="8601" spans="41:44" x14ac:dyDescent="0.25">
      <c r="AO8601" s="34"/>
      <c r="AP8601" s="34"/>
      <c r="AQ8601" s="34"/>
      <c r="AR8601" s="34"/>
    </row>
    <row r="8602" spans="41:44" x14ac:dyDescent="0.25">
      <c r="AO8602" s="34"/>
      <c r="AP8602" s="34"/>
      <c r="AQ8602" s="34"/>
      <c r="AR8602" s="34"/>
    </row>
    <row r="8603" spans="41:44" x14ac:dyDescent="0.25">
      <c r="AO8603" s="34"/>
      <c r="AP8603" s="34"/>
      <c r="AQ8603" s="34"/>
      <c r="AR8603" s="34"/>
    </row>
    <row r="8604" spans="41:44" x14ac:dyDescent="0.25">
      <c r="AO8604" s="34"/>
      <c r="AP8604" s="34"/>
      <c r="AQ8604" s="34"/>
      <c r="AR8604" s="34"/>
    </row>
    <row r="8605" spans="41:44" x14ac:dyDescent="0.25">
      <c r="AO8605" s="34"/>
      <c r="AP8605" s="34"/>
      <c r="AQ8605" s="34"/>
      <c r="AR8605" s="34"/>
    </row>
    <row r="8606" spans="41:44" x14ac:dyDescent="0.25">
      <c r="AO8606" s="34"/>
      <c r="AP8606" s="34"/>
      <c r="AQ8606" s="34"/>
      <c r="AR8606" s="34"/>
    </row>
    <row r="8607" spans="41:44" x14ac:dyDescent="0.25">
      <c r="AO8607" s="34"/>
      <c r="AP8607" s="34"/>
      <c r="AQ8607" s="34"/>
      <c r="AR8607" s="34"/>
    </row>
    <row r="8608" spans="41:44" x14ac:dyDescent="0.25">
      <c r="AO8608" s="34"/>
      <c r="AP8608" s="34"/>
      <c r="AQ8608" s="34"/>
      <c r="AR8608" s="34"/>
    </row>
    <row r="8609" spans="41:44" x14ac:dyDescent="0.25">
      <c r="AO8609" s="34"/>
      <c r="AP8609" s="34"/>
      <c r="AQ8609" s="34"/>
      <c r="AR8609" s="34"/>
    </row>
    <row r="8610" spans="41:44" x14ac:dyDescent="0.25">
      <c r="AO8610" s="34"/>
      <c r="AP8610" s="34"/>
      <c r="AQ8610" s="34"/>
      <c r="AR8610" s="34"/>
    </row>
    <row r="8611" spans="41:44" x14ac:dyDescent="0.25">
      <c r="AO8611" s="34"/>
      <c r="AP8611" s="34"/>
      <c r="AQ8611" s="34"/>
      <c r="AR8611" s="34"/>
    </row>
    <row r="8612" spans="41:44" x14ac:dyDescent="0.25">
      <c r="AO8612" s="34"/>
      <c r="AP8612" s="34"/>
      <c r="AQ8612" s="34"/>
      <c r="AR8612" s="34"/>
    </row>
    <row r="8613" spans="41:44" x14ac:dyDescent="0.25">
      <c r="AO8613" s="34"/>
      <c r="AP8613" s="34"/>
      <c r="AQ8613" s="34"/>
      <c r="AR8613" s="34"/>
    </row>
    <row r="8614" spans="41:44" x14ac:dyDescent="0.25">
      <c r="AO8614" s="34"/>
      <c r="AP8614" s="34"/>
      <c r="AQ8614" s="34"/>
      <c r="AR8614" s="34"/>
    </row>
    <row r="8615" spans="41:44" x14ac:dyDescent="0.25">
      <c r="AO8615" s="34"/>
      <c r="AP8615" s="34"/>
      <c r="AQ8615" s="34"/>
      <c r="AR8615" s="34"/>
    </row>
    <row r="8616" spans="41:44" x14ac:dyDescent="0.25">
      <c r="AO8616" s="34"/>
      <c r="AP8616" s="34"/>
      <c r="AQ8616" s="34"/>
      <c r="AR8616" s="34"/>
    </row>
    <row r="8617" spans="41:44" x14ac:dyDescent="0.25">
      <c r="AO8617" s="34"/>
      <c r="AP8617" s="34"/>
      <c r="AQ8617" s="34"/>
      <c r="AR8617" s="34"/>
    </row>
    <row r="8618" spans="41:44" x14ac:dyDescent="0.25">
      <c r="AO8618" s="34"/>
      <c r="AP8618" s="34"/>
      <c r="AQ8618" s="34"/>
      <c r="AR8618" s="34"/>
    </row>
    <row r="8619" spans="41:44" x14ac:dyDescent="0.25">
      <c r="AO8619" s="34"/>
      <c r="AP8619" s="34"/>
      <c r="AQ8619" s="34"/>
      <c r="AR8619" s="34"/>
    </row>
    <row r="8620" spans="41:44" x14ac:dyDescent="0.25">
      <c r="AO8620" s="34"/>
      <c r="AP8620" s="34"/>
      <c r="AQ8620" s="34"/>
      <c r="AR8620" s="34"/>
    </row>
    <row r="8621" spans="41:44" x14ac:dyDescent="0.25">
      <c r="AO8621" s="34"/>
      <c r="AP8621" s="34"/>
      <c r="AQ8621" s="34"/>
      <c r="AR8621" s="34"/>
    </row>
    <row r="8622" spans="41:44" x14ac:dyDescent="0.25">
      <c r="AO8622" s="34"/>
      <c r="AP8622" s="34"/>
      <c r="AQ8622" s="34"/>
      <c r="AR8622" s="34"/>
    </row>
    <row r="8623" spans="41:44" x14ac:dyDescent="0.25">
      <c r="AO8623" s="34"/>
      <c r="AP8623" s="34"/>
      <c r="AQ8623" s="34"/>
      <c r="AR8623" s="34"/>
    </row>
    <row r="8624" spans="41:44" x14ac:dyDescent="0.25">
      <c r="AO8624" s="34"/>
      <c r="AP8624" s="34"/>
      <c r="AQ8624" s="34"/>
      <c r="AR8624" s="34"/>
    </row>
    <row r="8625" spans="41:44" x14ac:dyDescent="0.25">
      <c r="AO8625" s="34"/>
      <c r="AP8625" s="34"/>
      <c r="AQ8625" s="34"/>
      <c r="AR8625" s="34"/>
    </row>
    <row r="8626" spans="41:44" x14ac:dyDescent="0.25">
      <c r="AO8626" s="34"/>
      <c r="AP8626" s="34"/>
      <c r="AQ8626" s="34"/>
      <c r="AR8626" s="34"/>
    </row>
    <row r="8627" spans="41:44" x14ac:dyDescent="0.25">
      <c r="AO8627" s="34"/>
      <c r="AP8627" s="34"/>
      <c r="AQ8627" s="34"/>
      <c r="AR8627" s="34"/>
    </row>
    <row r="8628" spans="41:44" x14ac:dyDescent="0.25">
      <c r="AO8628" s="34"/>
      <c r="AP8628" s="34"/>
      <c r="AQ8628" s="34"/>
      <c r="AR8628" s="34"/>
    </row>
    <row r="8629" spans="41:44" x14ac:dyDescent="0.25">
      <c r="AO8629" s="34"/>
      <c r="AP8629" s="34"/>
      <c r="AQ8629" s="34"/>
      <c r="AR8629" s="34"/>
    </row>
    <row r="8630" spans="41:44" x14ac:dyDescent="0.25">
      <c r="AO8630" s="34"/>
      <c r="AP8630" s="34"/>
      <c r="AQ8630" s="34"/>
      <c r="AR8630" s="34"/>
    </row>
    <row r="8631" spans="41:44" x14ac:dyDescent="0.25">
      <c r="AO8631" s="34"/>
      <c r="AP8631" s="34"/>
      <c r="AQ8631" s="34"/>
      <c r="AR8631" s="34"/>
    </row>
    <row r="8632" spans="41:44" x14ac:dyDescent="0.25">
      <c r="AO8632" s="34"/>
      <c r="AP8632" s="34"/>
      <c r="AQ8632" s="34"/>
      <c r="AR8632" s="34"/>
    </row>
    <row r="8633" spans="41:44" x14ac:dyDescent="0.25">
      <c r="AO8633" s="34"/>
      <c r="AP8633" s="34"/>
      <c r="AQ8633" s="34"/>
      <c r="AR8633" s="34"/>
    </row>
    <row r="8634" spans="41:44" x14ac:dyDescent="0.25">
      <c r="AO8634" s="34"/>
      <c r="AP8634" s="34"/>
      <c r="AQ8634" s="34"/>
      <c r="AR8634" s="34"/>
    </row>
    <row r="8635" spans="41:44" x14ac:dyDescent="0.25">
      <c r="AO8635" s="34"/>
      <c r="AP8635" s="34"/>
      <c r="AQ8635" s="34"/>
      <c r="AR8635" s="34"/>
    </row>
    <row r="8636" spans="41:44" x14ac:dyDescent="0.25">
      <c r="AO8636" s="34"/>
      <c r="AP8636" s="34"/>
      <c r="AQ8636" s="34"/>
      <c r="AR8636" s="34"/>
    </row>
    <row r="8637" spans="41:44" x14ac:dyDescent="0.25">
      <c r="AO8637" s="34"/>
      <c r="AP8637" s="34"/>
      <c r="AQ8637" s="34"/>
      <c r="AR8637" s="34"/>
    </row>
    <row r="8638" spans="41:44" x14ac:dyDescent="0.25">
      <c r="AO8638" s="34"/>
      <c r="AP8638" s="34"/>
      <c r="AQ8638" s="34"/>
      <c r="AR8638" s="34"/>
    </row>
    <row r="8639" spans="41:44" x14ac:dyDescent="0.25">
      <c r="AO8639" s="34"/>
      <c r="AP8639" s="34"/>
      <c r="AQ8639" s="34"/>
      <c r="AR8639" s="34"/>
    </row>
    <row r="8640" spans="41:44" x14ac:dyDescent="0.25">
      <c r="AO8640" s="34"/>
      <c r="AP8640" s="34"/>
      <c r="AQ8640" s="34"/>
      <c r="AR8640" s="34"/>
    </row>
    <row r="8641" spans="41:44" x14ac:dyDescent="0.25">
      <c r="AO8641" s="34"/>
      <c r="AP8641" s="34"/>
      <c r="AQ8641" s="34"/>
      <c r="AR8641" s="34"/>
    </row>
    <row r="8642" spans="41:44" x14ac:dyDescent="0.25">
      <c r="AO8642" s="34"/>
      <c r="AP8642" s="34"/>
      <c r="AQ8642" s="34"/>
      <c r="AR8642" s="34"/>
    </row>
    <row r="8643" spans="41:44" x14ac:dyDescent="0.25">
      <c r="AO8643" s="34"/>
      <c r="AP8643" s="34"/>
      <c r="AQ8643" s="34"/>
      <c r="AR8643" s="34"/>
    </row>
    <row r="8644" spans="41:44" x14ac:dyDescent="0.25">
      <c r="AO8644" s="34"/>
      <c r="AP8644" s="34"/>
      <c r="AQ8644" s="34"/>
      <c r="AR8644" s="34"/>
    </row>
    <row r="8645" spans="41:44" x14ac:dyDescent="0.25">
      <c r="AO8645" s="34"/>
      <c r="AP8645" s="34"/>
      <c r="AQ8645" s="34"/>
      <c r="AR8645" s="34"/>
    </row>
    <row r="8646" spans="41:44" x14ac:dyDescent="0.25">
      <c r="AO8646" s="34"/>
      <c r="AP8646" s="34"/>
      <c r="AQ8646" s="34"/>
      <c r="AR8646" s="34"/>
    </row>
    <row r="8647" spans="41:44" x14ac:dyDescent="0.25">
      <c r="AO8647" s="34"/>
      <c r="AP8647" s="34"/>
      <c r="AQ8647" s="34"/>
      <c r="AR8647" s="34"/>
    </row>
    <row r="8648" spans="41:44" x14ac:dyDescent="0.25">
      <c r="AO8648" s="34"/>
      <c r="AP8648" s="34"/>
      <c r="AQ8648" s="34"/>
      <c r="AR8648" s="34"/>
    </row>
    <row r="8649" spans="41:44" x14ac:dyDescent="0.25">
      <c r="AO8649" s="34"/>
      <c r="AP8649" s="34"/>
      <c r="AQ8649" s="34"/>
      <c r="AR8649" s="34"/>
    </row>
    <row r="8650" spans="41:44" x14ac:dyDescent="0.25">
      <c r="AO8650" s="34"/>
      <c r="AP8650" s="34"/>
      <c r="AQ8650" s="34"/>
      <c r="AR8650" s="34"/>
    </row>
    <row r="8651" spans="41:44" x14ac:dyDescent="0.25">
      <c r="AO8651" s="34"/>
      <c r="AP8651" s="34"/>
      <c r="AQ8651" s="34"/>
      <c r="AR8651" s="34"/>
    </row>
    <row r="8652" spans="41:44" x14ac:dyDescent="0.25">
      <c r="AO8652" s="34"/>
      <c r="AP8652" s="34"/>
      <c r="AQ8652" s="34"/>
      <c r="AR8652" s="34"/>
    </row>
    <row r="8653" spans="41:44" x14ac:dyDescent="0.25">
      <c r="AO8653" s="34"/>
      <c r="AP8653" s="34"/>
      <c r="AQ8653" s="34"/>
      <c r="AR8653" s="34"/>
    </row>
    <row r="8654" spans="41:44" x14ac:dyDescent="0.25">
      <c r="AO8654" s="34"/>
      <c r="AP8654" s="34"/>
      <c r="AQ8654" s="34"/>
      <c r="AR8654" s="34"/>
    </row>
    <row r="8655" spans="41:44" x14ac:dyDescent="0.25">
      <c r="AO8655" s="34"/>
      <c r="AP8655" s="34"/>
      <c r="AQ8655" s="34"/>
      <c r="AR8655" s="34"/>
    </row>
    <row r="8656" spans="41:44" x14ac:dyDescent="0.25">
      <c r="AO8656" s="34"/>
      <c r="AP8656" s="34"/>
      <c r="AQ8656" s="34"/>
      <c r="AR8656" s="34"/>
    </row>
    <row r="8657" spans="41:44" x14ac:dyDescent="0.25">
      <c r="AO8657" s="34"/>
      <c r="AP8657" s="34"/>
      <c r="AQ8657" s="34"/>
      <c r="AR8657" s="34"/>
    </row>
    <row r="8658" spans="41:44" x14ac:dyDescent="0.25">
      <c r="AO8658" s="34"/>
      <c r="AP8658" s="34"/>
      <c r="AQ8658" s="34"/>
      <c r="AR8658" s="34"/>
    </row>
    <row r="8659" spans="41:44" x14ac:dyDescent="0.25">
      <c r="AO8659" s="34"/>
      <c r="AP8659" s="34"/>
      <c r="AQ8659" s="34"/>
      <c r="AR8659" s="34"/>
    </row>
    <row r="8660" spans="41:44" x14ac:dyDescent="0.25">
      <c r="AO8660" s="34"/>
      <c r="AP8660" s="34"/>
      <c r="AQ8660" s="34"/>
      <c r="AR8660" s="34"/>
    </row>
    <row r="8661" spans="41:44" x14ac:dyDescent="0.25">
      <c r="AO8661" s="34"/>
      <c r="AP8661" s="34"/>
      <c r="AQ8661" s="34"/>
      <c r="AR8661" s="34"/>
    </row>
    <row r="8662" spans="41:44" x14ac:dyDescent="0.25">
      <c r="AO8662" s="34"/>
      <c r="AP8662" s="34"/>
      <c r="AQ8662" s="34"/>
      <c r="AR8662" s="34"/>
    </row>
    <row r="8663" spans="41:44" x14ac:dyDescent="0.25">
      <c r="AO8663" s="34"/>
      <c r="AP8663" s="34"/>
      <c r="AQ8663" s="34"/>
      <c r="AR8663" s="34"/>
    </row>
    <row r="8664" spans="41:44" x14ac:dyDescent="0.25">
      <c r="AO8664" s="34"/>
      <c r="AP8664" s="34"/>
      <c r="AQ8664" s="34"/>
      <c r="AR8664" s="34"/>
    </row>
    <row r="8665" spans="41:44" x14ac:dyDescent="0.25">
      <c r="AO8665" s="34"/>
      <c r="AP8665" s="34"/>
      <c r="AQ8665" s="34"/>
      <c r="AR8665" s="34"/>
    </row>
    <row r="8666" spans="41:44" x14ac:dyDescent="0.25">
      <c r="AO8666" s="34"/>
      <c r="AP8666" s="34"/>
      <c r="AQ8666" s="34"/>
      <c r="AR8666" s="34"/>
    </row>
    <row r="8667" spans="41:44" x14ac:dyDescent="0.25">
      <c r="AO8667" s="34"/>
      <c r="AP8667" s="34"/>
      <c r="AQ8667" s="34"/>
      <c r="AR8667" s="34"/>
    </row>
    <row r="8668" spans="41:44" x14ac:dyDescent="0.25">
      <c r="AO8668" s="34"/>
      <c r="AP8668" s="34"/>
      <c r="AQ8668" s="34"/>
      <c r="AR8668" s="34"/>
    </row>
    <row r="8669" spans="41:44" x14ac:dyDescent="0.25">
      <c r="AO8669" s="34"/>
      <c r="AP8669" s="34"/>
      <c r="AQ8669" s="34"/>
      <c r="AR8669" s="34"/>
    </row>
    <row r="8670" spans="41:44" x14ac:dyDescent="0.25">
      <c r="AO8670" s="34"/>
      <c r="AP8670" s="34"/>
      <c r="AQ8670" s="34"/>
      <c r="AR8670" s="34"/>
    </row>
    <row r="8671" spans="41:44" x14ac:dyDescent="0.25">
      <c r="AO8671" s="34"/>
      <c r="AP8671" s="34"/>
      <c r="AQ8671" s="34"/>
      <c r="AR8671" s="34"/>
    </row>
    <row r="8672" spans="41:44" x14ac:dyDescent="0.25">
      <c r="AO8672" s="34"/>
      <c r="AP8672" s="34"/>
      <c r="AQ8672" s="34"/>
      <c r="AR8672" s="34"/>
    </row>
    <row r="8673" spans="41:44" x14ac:dyDescent="0.25">
      <c r="AO8673" s="34"/>
      <c r="AP8673" s="34"/>
      <c r="AQ8673" s="34"/>
      <c r="AR8673" s="34"/>
    </row>
    <row r="8674" spans="41:44" x14ac:dyDescent="0.25">
      <c r="AO8674" s="34"/>
      <c r="AP8674" s="34"/>
      <c r="AQ8674" s="34"/>
      <c r="AR8674" s="34"/>
    </row>
    <row r="8675" spans="41:44" x14ac:dyDescent="0.25">
      <c r="AO8675" s="34"/>
      <c r="AP8675" s="34"/>
      <c r="AQ8675" s="34"/>
      <c r="AR8675" s="34"/>
    </row>
    <row r="8676" spans="41:44" x14ac:dyDescent="0.25">
      <c r="AO8676" s="34"/>
      <c r="AP8676" s="34"/>
      <c r="AQ8676" s="34"/>
      <c r="AR8676" s="34"/>
    </row>
    <row r="8677" spans="41:44" x14ac:dyDescent="0.25">
      <c r="AO8677" s="34"/>
      <c r="AP8677" s="34"/>
      <c r="AQ8677" s="34"/>
      <c r="AR8677" s="34"/>
    </row>
    <row r="8678" spans="41:44" x14ac:dyDescent="0.25">
      <c r="AO8678" s="34"/>
      <c r="AP8678" s="34"/>
      <c r="AQ8678" s="34"/>
      <c r="AR8678" s="34"/>
    </row>
    <row r="8679" spans="41:44" x14ac:dyDescent="0.25">
      <c r="AO8679" s="34"/>
      <c r="AP8679" s="34"/>
      <c r="AQ8679" s="34"/>
      <c r="AR8679" s="34"/>
    </row>
    <row r="8680" spans="41:44" x14ac:dyDescent="0.25">
      <c r="AO8680" s="34"/>
      <c r="AP8680" s="34"/>
      <c r="AQ8680" s="34"/>
      <c r="AR8680" s="34"/>
    </row>
    <row r="8681" spans="41:44" x14ac:dyDescent="0.25">
      <c r="AO8681" s="34"/>
      <c r="AP8681" s="34"/>
      <c r="AQ8681" s="34"/>
      <c r="AR8681" s="34"/>
    </row>
    <row r="8682" spans="41:44" x14ac:dyDescent="0.25">
      <c r="AO8682" s="34"/>
      <c r="AP8682" s="34"/>
      <c r="AQ8682" s="34"/>
      <c r="AR8682" s="34"/>
    </row>
    <row r="8683" spans="41:44" x14ac:dyDescent="0.25">
      <c r="AO8683" s="34"/>
      <c r="AP8683" s="34"/>
      <c r="AQ8683" s="34"/>
      <c r="AR8683" s="34"/>
    </row>
    <row r="8684" spans="41:44" x14ac:dyDescent="0.25">
      <c r="AO8684" s="34"/>
      <c r="AP8684" s="34"/>
      <c r="AQ8684" s="34"/>
      <c r="AR8684" s="34"/>
    </row>
    <row r="8685" spans="41:44" x14ac:dyDescent="0.25">
      <c r="AO8685" s="34"/>
      <c r="AP8685" s="34"/>
      <c r="AQ8685" s="34"/>
      <c r="AR8685" s="34"/>
    </row>
    <row r="8686" spans="41:44" x14ac:dyDescent="0.25">
      <c r="AO8686" s="34"/>
      <c r="AP8686" s="34"/>
      <c r="AQ8686" s="34"/>
      <c r="AR8686" s="34"/>
    </row>
    <row r="8687" spans="41:44" x14ac:dyDescent="0.25">
      <c r="AO8687" s="34"/>
      <c r="AP8687" s="34"/>
      <c r="AQ8687" s="34"/>
      <c r="AR8687" s="34"/>
    </row>
    <row r="8688" spans="41:44" x14ac:dyDescent="0.25">
      <c r="AO8688" s="34"/>
      <c r="AP8688" s="34"/>
      <c r="AQ8688" s="34"/>
      <c r="AR8688" s="34"/>
    </row>
    <row r="8689" spans="41:44" x14ac:dyDescent="0.25">
      <c r="AO8689" s="34"/>
      <c r="AP8689" s="34"/>
      <c r="AQ8689" s="34"/>
      <c r="AR8689" s="34"/>
    </row>
    <row r="8690" spans="41:44" x14ac:dyDescent="0.25">
      <c r="AO8690" s="34"/>
      <c r="AP8690" s="34"/>
      <c r="AQ8690" s="34"/>
      <c r="AR8690" s="34"/>
    </row>
    <row r="8691" spans="41:44" x14ac:dyDescent="0.25">
      <c r="AO8691" s="34"/>
      <c r="AP8691" s="34"/>
      <c r="AQ8691" s="34"/>
      <c r="AR8691" s="34"/>
    </row>
    <row r="8692" spans="41:44" x14ac:dyDescent="0.25">
      <c r="AO8692" s="34"/>
      <c r="AP8692" s="34"/>
      <c r="AQ8692" s="34"/>
      <c r="AR8692" s="34"/>
    </row>
    <row r="8693" spans="41:44" x14ac:dyDescent="0.25">
      <c r="AO8693" s="34"/>
      <c r="AP8693" s="34"/>
      <c r="AQ8693" s="34"/>
      <c r="AR8693" s="34"/>
    </row>
    <row r="8694" spans="41:44" x14ac:dyDescent="0.25">
      <c r="AO8694" s="34"/>
      <c r="AP8694" s="34"/>
      <c r="AQ8694" s="34"/>
      <c r="AR8694" s="34"/>
    </row>
    <row r="8695" spans="41:44" x14ac:dyDescent="0.25">
      <c r="AO8695" s="34"/>
      <c r="AP8695" s="34"/>
      <c r="AQ8695" s="34"/>
      <c r="AR8695" s="34"/>
    </row>
    <row r="8696" spans="41:44" x14ac:dyDescent="0.25">
      <c r="AO8696" s="34"/>
      <c r="AP8696" s="34"/>
      <c r="AQ8696" s="34"/>
      <c r="AR8696" s="34"/>
    </row>
    <row r="8697" spans="41:44" x14ac:dyDescent="0.25">
      <c r="AO8697" s="34"/>
      <c r="AP8697" s="34"/>
      <c r="AQ8697" s="34"/>
      <c r="AR8697" s="34"/>
    </row>
    <row r="8698" spans="41:44" x14ac:dyDescent="0.25">
      <c r="AO8698" s="34"/>
      <c r="AP8698" s="34"/>
      <c r="AQ8698" s="34"/>
      <c r="AR8698" s="34"/>
    </row>
    <row r="8699" spans="41:44" x14ac:dyDescent="0.25">
      <c r="AO8699" s="34"/>
      <c r="AP8699" s="34"/>
      <c r="AQ8699" s="34"/>
      <c r="AR8699" s="34"/>
    </row>
    <row r="8700" spans="41:44" x14ac:dyDescent="0.25">
      <c r="AO8700" s="34"/>
      <c r="AP8700" s="34"/>
      <c r="AQ8700" s="34"/>
      <c r="AR8700" s="34"/>
    </row>
    <row r="8701" spans="41:44" x14ac:dyDescent="0.25">
      <c r="AO8701" s="34"/>
      <c r="AP8701" s="34"/>
      <c r="AQ8701" s="34"/>
      <c r="AR8701" s="34"/>
    </row>
    <row r="8702" spans="41:44" x14ac:dyDescent="0.25">
      <c r="AO8702" s="34"/>
      <c r="AP8702" s="34"/>
      <c r="AQ8702" s="34"/>
      <c r="AR8702" s="34"/>
    </row>
    <row r="8703" spans="41:44" x14ac:dyDescent="0.25">
      <c r="AO8703" s="34"/>
      <c r="AP8703" s="34"/>
      <c r="AQ8703" s="34"/>
      <c r="AR8703" s="34"/>
    </row>
    <row r="8704" spans="41:44" x14ac:dyDescent="0.25">
      <c r="AO8704" s="34"/>
      <c r="AP8704" s="34"/>
      <c r="AQ8704" s="34"/>
      <c r="AR8704" s="34"/>
    </row>
    <row r="8705" spans="41:44" x14ac:dyDescent="0.25">
      <c r="AO8705" s="34"/>
      <c r="AP8705" s="34"/>
      <c r="AQ8705" s="34"/>
      <c r="AR8705" s="34"/>
    </row>
    <row r="8706" spans="41:44" x14ac:dyDescent="0.25">
      <c r="AO8706" s="34"/>
      <c r="AP8706" s="34"/>
      <c r="AQ8706" s="34"/>
      <c r="AR8706" s="34"/>
    </row>
    <row r="8707" spans="41:44" x14ac:dyDescent="0.25">
      <c r="AO8707" s="34"/>
      <c r="AP8707" s="34"/>
      <c r="AQ8707" s="34"/>
      <c r="AR8707" s="34"/>
    </row>
    <row r="8708" spans="41:44" x14ac:dyDescent="0.25">
      <c r="AO8708" s="34"/>
      <c r="AP8708" s="34"/>
      <c r="AQ8708" s="34"/>
      <c r="AR8708" s="34"/>
    </row>
    <row r="8709" spans="41:44" x14ac:dyDescent="0.25">
      <c r="AO8709" s="34"/>
      <c r="AP8709" s="34"/>
      <c r="AQ8709" s="34"/>
      <c r="AR8709" s="34"/>
    </row>
    <row r="8710" spans="41:44" x14ac:dyDescent="0.25">
      <c r="AO8710" s="34"/>
      <c r="AP8710" s="34"/>
      <c r="AQ8710" s="34"/>
      <c r="AR8710" s="34"/>
    </row>
    <row r="8711" spans="41:44" x14ac:dyDescent="0.25">
      <c r="AO8711" s="34"/>
      <c r="AP8711" s="34"/>
      <c r="AQ8711" s="34"/>
      <c r="AR8711" s="34"/>
    </row>
    <row r="8712" spans="41:44" x14ac:dyDescent="0.25">
      <c r="AO8712" s="34"/>
      <c r="AP8712" s="34"/>
      <c r="AQ8712" s="34"/>
      <c r="AR8712" s="34"/>
    </row>
    <row r="8713" spans="41:44" x14ac:dyDescent="0.25">
      <c r="AO8713" s="34"/>
      <c r="AP8713" s="34"/>
      <c r="AQ8713" s="34"/>
      <c r="AR8713" s="34"/>
    </row>
    <row r="8714" spans="41:44" x14ac:dyDescent="0.25">
      <c r="AO8714" s="34"/>
      <c r="AP8714" s="34"/>
      <c r="AQ8714" s="34"/>
      <c r="AR8714" s="34"/>
    </row>
    <row r="8715" spans="41:44" x14ac:dyDescent="0.25">
      <c r="AO8715" s="34"/>
      <c r="AP8715" s="34"/>
      <c r="AQ8715" s="34"/>
      <c r="AR8715" s="34"/>
    </row>
    <row r="8716" spans="41:44" x14ac:dyDescent="0.25">
      <c r="AO8716" s="34"/>
      <c r="AP8716" s="34"/>
      <c r="AQ8716" s="34"/>
      <c r="AR8716" s="34"/>
    </row>
    <row r="8717" spans="41:44" x14ac:dyDescent="0.25">
      <c r="AO8717" s="34"/>
      <c r="AP8717" s="34"/>
      <c r="AQ8717" s="34"/>
      <c r="AR8717" s="34"/>
    </row>
    <row r="8718" spans="41:44" x14ac:dyDescent="0.25">
      <c r="AO8718" s="34"/>
      <c r="AP8718" s="34"/>
      <c r="AQ8718" s="34"/>
      <c r="AR8718" s="34"/>
    </row>
    <row r="8719" spans="41:44" x14ac:dyDescent="0.25">
      <c r="AO8719" s="34"/>
      <c r="AP8719" s="34"/>
      <c r="AQ8719" s="34"/>
      <c r="AR8719" s="34"/>
    </row>
    <row r="8720" spans="41:44" x14ac:dyDescent="0.25">
      <c r="AO8720" s="34"/>
      <c r="AP8720" s="34"/>
      <c r="AQ8720" s="34"/>
      <c r="AR8720" s="34"/>
    </row>
    <row r="8721" spans="41:44" x14ac:dyDescent="0.25">
      <c r="AO8721" s="34"/>
      <c r="AP8721" s="34"/>
      <c r="AQ8721" s="34"/>
      <c r="AR8721" s="34"/>
    </row>
    <row r="8722" spans="41:44" x14ac:dyDescent="0.25">
      <c r="AO8722" s="34"/>
      <c r="AP8722" s="34"/>
      <c r="AQ8722" s="34"/>
      <c r="AR8722" s="34"/>
    </row>
    <row r="8723" spans="41:44" x14ac:dyDescent="0.25">
      <c r="AO8723" s="34"/>
      <c r="AP8723" s="34"/>
      <c r="AQ8723" s="34"/>
      <c r="AR8723" s="34"/>
    </row>
    <row r="8724" spans="41:44" x14ac:dyDescent="0.25">
      <c r="AO8724" s="34"/>
      <c r="AP8724" s="34"/>
      <c r="AQ8724" s="34"/>
      <c r="AR8724" s="34"/>
    </row>
    <row r="8725" spans="41:44" x14ac:dyDescent="0.25">
      <c r="AO8725" s="34"/>
      <c r="AP8725" s="34"/>
      <c r="AQ8725" s="34"/>
      <c r="AR8725" s="34"/>
    </row>
    <row r="8726" spans="41:44" x14ac:dyDescent="0.25">
      <c r="AO8726" s="34"/>
      <c r="AP8726" s="34"/>
      <c r="AQ8726" s="34"/>
      <c r="AR8726" s="34"/>
    </row>
    <row r="8727" spans="41:44" x14ac:dyDescent="0.25">
      <c r="AO8727" s="34"/>
      <c r="AP8727" s="34"/>
      <c r="AQ8727" s="34"/>
      <c r="AR8727" s="34"/>
    </row>
    <row r="8728" spans="41:44" x14ac:dyDescent="0.25">
      <c r="AO8728" s="34"/>
      <c r="AP8728" s="34"/>
      <c r="AQ8728" s="34"/>
      <c r="AR8728" s="34"/>
    </row>
    <row r="8729" spans="41:44" x14ac:dyDescent="0.25">
      <c r="AO8729" s="34"/>
      <c r="AP8729" s="34"/>
      <c r="AQ8729" s="34"/>
      <c r="AR8729" s="34"/>
    </row>
    <row r="8730" spans="41:44" x14ac:dyDescent="0.25">
      <c r="AO8730" s="34"/>
      <c r="AP8730" s="34"/>
      <c r="AQ8730" s="34"/>
      <c r="AR8730" s="34"/>
    </row>
    <row r="8731" spans="41:44" x14ac:dyDescent="0.25">
      <c r="AO8731" s="34"/>
      <c r="AP8731" s="34"/>
      <c r="AQ8731" s="34"/>
      <c r="AR8731" s="34"/>
    </row>
    <row r="8732" spans="41:44" x14ac:dyDescent="0.25">
      <c r="AO8732" s="34"/>
      <c r="AP8732" s="34"/>
      <c r="AQ8732" s="34"/>
      <c r="AR8732" s="34"/>
    </row>
    <row r="8733" spans="41:44" x14ac:dyDescent="0.25">
      <c r="AO8733" s="34"/>
      <c r="AP8733" s="34"/>
      <c r="AQ8733" s="34"/>
      <c r="AR8733" s="34"/>
    </row>
    <row r="8734" spans="41:44" x14ac:dyDescent="0.25">
      <c r="AO8734" s="34"/>
      <c r="AP8734" s="34"/>
      <c r="AQ8734" s="34"/>
      <c r="AR8734" s="34"/>
    </row>
    <row r="8735" spans="41:44" x14ac:dyDescent="0.25">
      <c r="AO8735" s="34"/>
      <c r="AP8735" s="34"/>
      <c r="AQ8735" s="34"/>
      <c r="AR8735" s="34"/>
    </row>
    <row r="8736" spans="41:44" x14ac:dyDescent="0.25">
      <c r="AO8736" s="34"/>
      <c r="AP8736" s="34"/>
      <c r="AQ8736" s="34"/>
      <c r="AR8736" s="34"/>
    </row>
    <row r="8737" spans="41:44" x14ac:dyDescent="0.25">
      <c r="AO8737" s="34"/>
      <c r="AP8737" s="34"/>
      <c r="AQ8737" s="34"/>
      <c r="AR8737" s="34"/>
    </row>
    <row r="8738" spans="41:44" x14ac:dyDescent="0.25">
      <c r="AO8738" s="34"/>
      <c r="AP8738" s="34"/>
      <c r="AQ8738" s="34"/>
      <c r="AR8738" s="34"/>
    </row>
    <row r="8739" spans="41:44" x14ac:dyDescent="0.25">
      <c r="AO8739" s="34"/>
      <c r="AP8739" s="34"/>
      <c r="AQ8739" s="34"/>
      <c r="AR8739" s="34"/>
    </row>
    <row r="8740" spans="41:44" x14ac:dyDescent="0.25">
      <c r="AO8740" s="34"/>
      <c r="AP8740" s="34"/>
      <c r="AQ8740" s="34"/>
      <c r="AR8740" s="34"/>
    </row>
    <row r="8741" spans="41:44" x14ac:dyDescent="0.25">
      <c r="AO8741" s="34"/>
      <c r="AP8741" s="34"/>
      <c r="AQ8741" s="34"/>
      <c r="AR8741" s="34"/>
    </row>
    <row r="8742" spans="41:44" x14ac:dyDescent="0.25">
      <c r="AO8742" s="34"/>
      <c r="AP8742" s="34"/>
      <c r="AQ8742" s="34"/>
      <c r="AR8742" s="34"/>
    </row>
    <row r="8743" spans="41:44" x14ac:dyDescent="0.25">
      <c r="AO8743" s="34"/>
      <c r="AP8743" s="34"/>
      <c r="AQ8743" s="34"/>
      <c r="AR8743" s="34"/>
    </row>
    <row r="8744" spans="41:44" x14ac:dyDescent="0.25">
      <c r="AO8744" s="34"/>
      <c r="AP8744" s="34"/>
      <c r="AQ8744" s="34"/>
      <c r="AR8744" s="34"/>
    </row>
    <row r="8745" spans="41:44" x14ac:dyDescent="0.25">
      <c r="AO8745" s="34"/>
      <c r="AP8745" s="34"/>
      <c r="AQ8745" s="34"/>
      <c r="AR8745" s="34"/>
    </row>
    <row r="8746" spans="41:44" x14ac:dyDescent="0.25">
      <c r="AO8746" s="34"/>
      <c r="AP8746" s="34"/>
      <c r="AQ8746" s="34"/>
      <c r="AR8746" s="34"/>
    </row>
    <row r="8747" spans="41:44" x14ac:dyDescent="0.25">
      <c r="AO8747" s="34"/>
      <c r="AP8747" s="34"/>
      <c r="AQ8747" s="34"/>
      <c r="AR8747" s="34"/>
    </row>
    <row r="8748" spans="41:44" x14ac:dyDescent="0.25">
      <c r="AO8748" s="34"/>
      <c r="AP8748" s="34"/>
      <c r="AQ8748" s="34"/>
      <c r="AR8748" s="34"/>
    </row>
    <row r="8749" spans="41:44" x14ac:dyDescent="0.25">
      <c r="AO8749" s="34"/>
      <c r="AP8749" s="34"/>
      <c r="AQ8749" s="34"/>
      <c r="AR8749" s="34"/>
    </row>
    <row r="8750" spans="41:44" x14ac:dyDescent="0.25">
      <c r="AO8750" s="34"/>
      <c r="AP8750" s="34"/>
      <c r="AQ8750" s="34"/>
      <c r="AR8750" s="34"/>
    </row>
    <row r="8751" spans="41:44" x14ac:dyDescent="0.25">
      <c r="AO8751" s="34"/>
      <c r="AP8751" s="34"/>
      <c r="AQ8751" s="34"/>
      <c r="AR8751" s="34"/>
    </row>
    <row r="8752" spans="41:44" x14ac:dyDescent="0.25">
      <c r="AO8752" s="34"/>
      <c r="AP8752" s="34"/>
      <c r="AQ8752" s="34"/>
      <c r="AR8752" s="34"/>
    </row>
    <row r="8753" spans="41:44" x14ac:dyDescent="0.25">
      <c r="AO8753" s="34"/>
      <c r="AP8753" s="34"/>
      <c r="AQ8753" s="34"/>
      <c r="AR8753" s="34"/>
    </row>
    <row r="8754" spans="41:44" x14ac:dyDescent="0.25">
      <c r="AO8754" s="34"/>
      <c r="AP8754" s="34"/>
      <c r="AQ8754" s="34"/>
      <c r="AR8754" s="34"/>
    </row>
    <row r="8755" spans="41:44" x14ac:dyDescent="0.25">
      <c r="AO8755" s="34"/>
      <c r="AP8755" s="34"/>
      <c r="AQ8755" s="34"/>
      <c r="AR8755" s="34"/>
    </row>
    <row r="8756" spans="41:44" x14ac:dyDescent="0.25">
      <c r="AO8756" s="34"/>
      <c r="AP8756" s="34"/>
      <c r="AQ8756" s="34"/>
      <c r="AR8756" s="34"/>
    </row>
    <row r="8757" spans="41:44" x14ac:dyDescent="0.25">
      <c r="AO8757" s="34"/>
      <c r="AP8757" s="34"/>
      <c r="AQ8757" s="34"/>
      <c r="AR8757" s="34"/>
    </row>
    <row r="8758" spans="41:44" x14ac:dyDescent="0.25">
      <c r="AO8758" s="34"/>
      <c r="AP8758" s="34"/>
      <c r="AQ8758" s="34"/>
      <c r="AR8758" s="34"/>
    </row>
    <row r="8759" spans="41:44" x14ac:dyDescent="0.25">
      <c r="AO8759" s="34"/>
      <c r="AP8759" s="34"/>
      <c r="AQ8759" s="34"/>
      <c r="AR8759" s="34"/>
    </row>
    <row r="8760" spans="41:44" x14ac:dyDescent="0.25">
      <c r="AO8760" s="34"/>
      <c r="AP8760" s="34"/>
      <c r="AQ8760" s="34"/>
      <c r="AR8760" s="34"/>
    </row>
    <row r="8761" spans="41:44" x14ac:dyDescent="0.25">
      <c r="AO8761" s="34"/>
      <c r="AP8761" s="34"/>
      <c r="AQ8761" s="34"/>
      <c r="AR8761" s="34"/>
    </row>
    <row r="8762" spans="41:44" x14ac:dyDescent="0.25">
      <c r="AO8762" s="34"/>
      <c r="AP8762" s="34"/>
      <c r="AQ8762" s="34"/>
      <c r="AR8762" s="34"/>
    </row>
    <row r="8763" spans="41:44" x14ac:dyDescent="0.25">
      <c r="AO8763" s="34"/>
      <c r="AP8763" s="34"/>
      <c r="AQ8763" s="34"/>
      <c r="AR8763" s="34"/>
    </row>
    <row r="8764" spans="41:44" x14ac:dyDescent="0.25">
      <c r="AO8764" s="34"/>
      <c r="AP8764" s="34"/>
      <c r="AQ8764" s="34"/>
      <c r="AR8764" s="34"/>
    </row>
    <row r="8765" spans="41:44" x14ac:dyDescent="0.25">
      <c r="AO8765" s="34"/>
      <c r="AP8765" s="34"/>
      <c r="AQ8765" s="34"/>
      <c r="AR8765" s="34"/>
    </row>
    <row r="8766" spans="41:44" x14ac:dyDescent="0.25">
      <c r="AO8766" s="34"/>
      <c r="AP8766" s="34"/>
      <c r="AQ8766" s="34"/>
      <c r="AR8766" s="34"/>
    </row>
    <row r="8767" spans="41:44" x14ac:dyDescent="0.25">
      <c r="AO8767" s="34"/>
      <c r="AP8767" s="34"/>
      <c r="AQ8767" s="34"/>
      <c r="AR8767" s="34"/>
    </row>
    <row r="8768" spans="41:44" x14ac:dyDescent="0.25">
      <c r="AO8768" s="34"/>
      <c r="AP8768" s="34"/>
      <c r="AQ8768" s="34"/>
      <c r="AR8768" s="34"/>
    </row>
    <row r="8769" spans="41:44" x14ac:dyDescent="0.25">
      <c r="AO8769" s="34"/>
      <c r="AP8769" s="34"/>
      <c r="AQ8769" s="34"/>
      <c r="AR8769" s="34"/>
    </row>
    <row r="8770" spans="41:44" x14ac:dyDescent="0.25">
      <c r="AO8770" s="34"/>
      <c r="AP8770" s="34"/>
      <c r="AQ8770" s="34"/>
      <c r="AR8770" s="34"/>
    </row>
    <row r="8771" spans="41:44" x14ac:dyDescent="0.25">
      <c r="AO8771" s="34"/>
      <c r="AP8771" s="34"/>
      <c r="AQ8771" s="34"/>
      <c r="AR8771" s="34"/>
    </row>
    <row r="8772" spans="41:44" x14ac:dyDescent="0.25">
      <c r="AO8772" s="34"/>
      <c r="AP8772" s="34"/>
      <c r="AQ8772" s="34"/>
      <c r="AR8772" s="34"/>
    </row>
    <row r="8773" spans="41:44" x14ac:dyDescent="0.25">
      <c r="AO8773" s="34"/>
      <c r="AP8773" s="34"/>
      <c r="AQ8773" s="34"/>
      <c r="AR8773" s="34"/>
    </row>
    <row r="8774" spans="41:44" x14ac:dyDescent="0.25">
      <c r="AO8774" s="34"/>
      <c r="AP8774" s="34"/>
      <c r="AQ8774" s="34"/>
      <c r="AR8774" s="34"/>
    </row>
    <row r="8775" spans="41:44" x14ac:dyDescent="0.25">
      <c r="AO8775" s="34"/>
      <c r="AP8775" s="34"/>
      <c r="AQ8775" s="34"/>
      <c r="AR8775" s="34"/>
    </row>
    <row r="8776" spans="41:44" x14ac:dyDescent="0.25">
      <c r="AO8776" s="34"/>
      <c r="AP8776" s="34"/>
      <c r="AQ8776" s="34"/>
      <c r="AR8776" s="34"/>
    </row>
    <row r="8777" spans="41:44" x14ac:dyDescent="0.25">
      <c r="AO8777" s="34"/>
      <c r="AP8777" s="34"/>
      <c r="AQ8777" s="34"/>
      <c r="AR8777" s="34"/>
    </row>
    <row r="8778" spans="41:44" x14ac:dyDescent="0.25">
      <c r="AO8778" s="34"/>
      <c r="AP8778" s="34"/>
      <c r="AQ8778" s="34"/>
      <c r="AR8778" s="34"/>
    </row>
    <row r="8779" spans="41:44" x14ac:dyDescent="0.25">
      <c r="AO8779" s="34"/>
      <c r="AP8779" s="34"/>
      <c r="AQ8779" s="34"/>
      <c r="AR8779" s="34"/>
    </row>
    <row r="8780" spans="41:44" x14ac:dyDescent="0.25">
      <c r="AO8780" s="34"/>
      <c r="AP8780" s="34"/>
      <c r="AQ8780" s="34"/>
      <c r="AR8780" s="34"/>
    </row>
    <row r="8781" spans="41:44" x14ac:dyDescent="0.25">
      <c r="AO8781" s="34"/>
      <c r="AP8781" s="34"/>
      <c r="AQ8781" s="34"/>
      <c r="AR8781" s="34"/>
    </row>
    <row r="8782" spans="41:44" x14ac:dyDescent="0.25">
      <c r="AO8782" s="34"/>
      <c r="AP8782" s="34"/>
      <c r="AQ8782" s="34"/>
      <c r="AR8782" s="34"/>
    </row>
    <row r="8783" spans="41:44" x14ac:dyDescent="0.25">
      <c r="AO8783" s="34"/>
      <c r="AP8783" s="34"/>
      <c r="AQ8783" s="34"/>
      <c r="AR8783" s="34"/>
    </row>
    <row r="8784" spans="41:44" x14ac:dyDescent="0.25">
      <c r="AO8784" s="34"/>
      <c r="AP8784" s="34"/>
      <c r="AQ8784" s="34"/>
      <c r="AR8784" s="34"/>
    </row>
    <row r="8785" spans="41:44" x14ac:dyDescent="0.25">
      <c r="AO8785" s="34"/>
      <c r="AP8785" s="34"/>
      <c r="AQ8785" s="34"/>
      <c r="AR8785" s="34"/>
    </row>
    <row r="8786" spans="41:44" x14ac:dyDescent="0.25">
      <c r="AO8786" s="34"/>
      <c r="AP8786" s="34"/>
      <c r="AQ8786" s="34"/>
      <c r="AR8786" s="34"/>
    </row>
    <row r="8787" spans="41:44" x14ac:dyDescent="0.25">
      <c r="AO8787" s="34"/>
      <c r="AP8787" s="34"/>
      <c r="AQ8787" s="34"/>
      <c r="AR8787" s="34"/>
    </row>
    <row r="8788" spans="41:44" x14ac:dyDescent="0.25">
      <c r="AO8788" s="34"/>
      <c r="AP8788" s="34"/>
      <c r="AQ8788" s="34"/>
      <c r="AR8788" s="34"/>
    </row>
    <row r="8789" spans="41:44" x14ac:dyDescent="0.25">
      <c r="AO8789" s="34"/>
      <c r="AP8789" s="34"/>
      <c r="AQ8789" s="34"/>
      <c r="AR8789" s="34"/>
    </row>
    <row r="8790" spans="41:44" x14ac:dyDescent="0.25">
      <c r="AO8790" s="34"/>
      <c r="AP8790" s="34"/>
      <c r="AQ8790" s="34"/>
      <c r="AR8790" s="34"/>
    </row>
    <row r="8791" spans="41:44" x14ac:dyDescent="0.25">
      <c r="AO8791" s="34"/>
      <c r="AP8791" s="34"/>
      <c r="AQ8791" s="34"/>
      <c r="AR8791" s="34"/>
    </row>
    <row r="8792" spans="41:44" x14ac:dyDescent="0.25">
      <c r="AO8792" s="34"/>
      <c r="AP8792" s="34"/>
      <c r="AQ8792" s="34"/>
      <c r="AR8792" s="34"/>
    </row>
    <row r="8793" spans="41:44" x14ac:dyDescent="0.25">
      <c r="AO8793" s="34"/>
      <c r="AP8793" s="34"/>
      <c r="AQ8793" s="34"/>
      <c r="AR8793" s="34"/>
    </row>
    <row r="8794" spans="41:44" x14ac:dyDescent="0.25">
      <c r="AO8794" s="34"/>
      <c r="AP8794" s="34"/>
      <c r="AQ8794" s="34"/>
      <c r="AR8794" s="34"/>
    </row>
    <row r="8795" spans="41:44" x14ac:dyDescent="0.25">
      <c r="AO8795" s="34"/>
      <c r="AP8795" s="34"/>
      <c r="AQ8795" s="34"/>
      <c r="AR8795" s="34"/>
    </row>
    <row r="8796" spans="41:44" x14ac:dyDescent="0.25">
      <c r="AO8796" s="34"/>
      <c r="AP8796" s="34"/>
      <c r="AQ8796" s="34"/>
      <c r="AR8796" s="34"/>
    </row>
    <row r="8797" spans="41:44" x14ac:dyDescent="0.25">
      <c r="AO8797" s="34"/>
      <c r="AP8797" s="34"/>
      <c r="AQ8797" s="34"/>
      <c r="AR8797" s="34"/>
    </row>
    <row r="8798" spans="41:44" x14ac:dyDescent="0.25">
      <c r="AO8798" s="34"/>
      <c r="AP8798" s="34"/>
      <c r="AQ8798" s="34"/>
      <c r="AR8798" s="34"/>
    </row>
    <row r="8799" spans="41:44" x14ac:dyDescent="0.25">
      <c r="AO8799" s="34"/>
      <c r="AP8799" s="34"/>
      <c r="AQ8799" s="34"/>
      <c r="AR8799" s="34"/>
    </row>
    <row r="8800" spans="41:44" x14ac:dyDescent="0.25">
      <c r="AO8800" s="34"/>
      <c r="AP8800" s="34"/>
      <c r="AQ8800" s="34"/>
      <c r="AR8800" s="34"/>
    </row>
    <row r="8801" spans="41:44" x14ac:dyDescent="0.25">
      <c r="AO8801" s="34"/>
      <c r="AP8801" s="34"/>
      <c r="AQ8801" s="34"/>
      <c r="AR8801" s="34"/>
    </row>
    <row r="8802" spans="41:44" x14ac:dyDescent="0.25">
      <c r="AO8802" s="34"/>
      <c r="AP8802" s="34"/>
      <c r="AQ8802" s="34"/>
      <c r="AR8802" s="34"/>
    </row>
    <row r="8803" spans="41:44" x14ac:dyDescent="0.25">
      <c r="AO8803" s="34"/>
      <c r="AP8803" s="34"/>
      <c r="AQ8803" s="34"/>
      <c r="AR8803" s="34"/>
    </row>
    <row r="8804" spans="41:44" x14ac:dyDescent="0.25">
      <c r="AO8804" s="34"/>
      <c r="AP8804" s="34"/>
      <c r="AQ8804" s="34"/>
      <c r="AR8804" s="34"/>
    </row>
    <row r="8805" spans="41:44" x14ac:dyDescent="0.25">
      <c r="AO8805" s="34"/>
      <c r="AP8805" s="34"/>
      <c r="AQ8805" s="34"/>
      <c r="AR8805" s="34"/>
    </row>
    <row r="8806" spans="41:44" x14ac:dyDescent="0.25">
      <c r="AO8806" s="34"/>
      <c r="AP8806" s="34"/>
      <c r="AQ8806" s="34"/>
      <c r="AR8806" s="34"/>
    </row>
    <row r="8807" spans="41:44" x14ac:dyDescent="0.25">
      <c r="AO8807" s="34"/>
      <c r="AP8807" s="34"/>
      <c r="AQ8807" s="34"/>
      <c r="AR8807" s="34"/>
    </row>
    <row r="8808" spans="41:44" x14ac:dyDescent="0.25">
      <c r="AO8808" s="34"/>
      <c r="AP8808" s="34"/>
      <c r="AQ8808" s="34"/>
      <c r="AR8808" s="34"/>
    </row>
    <row r="8809" spans="41:44" x14ac:dyDescent="0.25">
      <c r="AO8809" s="34"/>
      <c r="AP8809" s="34"/>
      <c r="AQ8809" s="34"/>
      <c r="AR8809" s="34"/>
    </row>
    <row r="8810" spans="41:44" x14ac:dyDescent="0.25">
      <c r="AO8810" s="34"/>
      <c r="AP8810" s="34"/>
      <c r="AQ8810" s="34"/>
      <c r="AR8810" s="34"/>
    </row>
    <row r="8811" spans="41:44" x14ac:dyDescent="0.25">
      <c r="AO8811" s="34"/>
      <c r="AP8811" s="34"/>
      <c r="AQ8811" s="34"/>
      <c r="AR8811" s="34"/>
    </row>
    <row r="8812" spans="41:44" x14ac:dyDescent="0.25">
      <c r="AO8812" s="34"/>
      <c r="AP8812" s="34"/>
      <c r="AQ8812" s="34"/>
      <c r="AR8812" s="34"/>
    </row>
    <row r="8813" spans="41:44" x14ac:dyDescent="0.25">
      <c r="AO8813" s="34"/>
      <c r="AP8813" s="34"/>
      <c r="AQ8813" s="34"/>
      <c r="AR8813" s="34"/>
    </row>
    <row r="8814" spans="41:44" x14ac:dyDescent="0.25">
      <c r="AO8814" s="34"/>
      <c r="AP8814" s="34"/>
      <c r="AQ8814" s="34"/>
      <c r="AR8814" s="34"/>
    </row>
    <row r="8815" spans="41:44" x14ac:dyDescent="0.25">
      <c r="AO8815" s="34"/>
      <c r="AP8815" s="34"/>
      <c r="AQ8815" s="34"/>
      <c r="AR8815" s="34"/>
    </row>
    <row r="8816" spans="41:44" x14ac:dyDescent="0.25">
      <c r="AO8816" s="34"/>
      <c r="AP8816" s="34"/>
      <c r="AQ8816" s="34"/>
      <c r="AR8816" s="34"/>
    </row>
    <row r="8817" spans="41:44" x14ac:dyDescent="0.25">
      <c r="AO8817" s="34"/>
      <c r="AP8817" s="34"/>
      <c r="AQ8817" s="34"/>
      <c r="AR8817" s="34"/>
    </row>
    <row r="8818" spans="41:44" x14ac:dyDescent="0.25">
      <c r="AO8818" s="34"/>
      <c r="AP8818" s="34"/>
      <c r="AQ8818" s="34"/>
      <c r="AR8818" s="34"/>
    </row>
    <row r="8819" spans="41:44" x14ac:dyDescent="0.25">
      <c r="AO8819" s="34"/>
      <c r="AP8819" s="34"/>
      <c r="AQ8819" s="34"/>
      <c r="AR8819" s="34"/>
    </row>
    <row r="8820" spans="41:44" x14ac:dyDescent="0.25">
      <c r="AO8820" s="34"/>
      <c r="AP8820" s="34"/>
      <c r="AQ8820" s="34"/>
      <c r="AR8820" s="34"/>
    </row>
    <row r="8821" spans="41:44" x14ac:dyDescent="0.25">
      <c r="AO8821" s="34"/>
      <c r="AP8821" s="34"/>
      <c r="AQ8821" s="34"/>
      <c r="AR8821" s="34"/>
    </row>
    <row r="8822" spans="41:44" x14ac:dyDescent="0.25">
      <c r="AO8822" s="34"/>
      <c r="AP8822" s="34"/>
      <c r="AQ8822" s="34"/>
      <c r="AR8822" s="34"/>
    </row>
    <row r="8823" spans="41:44" x14ac:dyDescent="0.25">
      <c r="AO8823" s="34"/>
      <c r="AP8823" s="34"/>
      <c r="AQ8823" s="34"/>
      <c r="AR8823" s="34"/>
    </row>
    <row r="8824" spans="41:44" x14ac:dyDescent="0.25">
      <c r="AO8824" s="34"/>
      <c r="AP8824" s="34"/>
      <c r="AQ8824" s="34"/>
      <c r="AR8824" s="34"/>
    </row>
    <row r="8825" spans="41:44" x14ac:dyDescent="0.25">
      <c r="AO8825" s="34"/>
      <c r="AP8825" s="34"/>
      <c r="AQ8825" s="34"/>
      <c r="AR8825" s="34"/>
    </row>
    <row r="8826" spans="41:44" x14ac:dyDescent="0.25">
      <c r="AO8826" s="34"/>
      <c r="AP8826" s="34"/>
      <c r="AQ8826" s="34"/>
      <c r="AR8826" s="34"/>
    </row>
    <row r="8827" spans="41:44" x14ac:dyDescent="0.25">
      <c r="AO8827" s="34"/>
      <c r="AP8827" s="34"/>
      <c r="AQ8827" s="34"/>
      <c r="AR8827" s="34"/>
    </row>
    <row r="8828" spans="41:44" x14ac:dyDescent="0.25">
      <c r="AO8828" s="34"/>
      <c r="AP8828" s="34"/>
      <c r="AQ8828" s="34"/>
      <c r="AR8828" s="34"/>
    </row>
    <row r="8829" spans="41:44" x14ac:dyDescent="0.25">
      <c r="AO8829" s="34"/>
      <c r="AP8829" s="34"/>
      <c r="AQ8829" s="34"/>
      <c r="AR8829" s="34"/>
    </row>
    <row r="8830" spans="41:44" x14ac:dyDescent="0.25">
      <c r="AO8830" s="34"/>
      <c r="AP8830" s="34"/>
      <c r="AQ8830" s="34"/>
      <c r="AR8830" s="34"/>
    </row>
    <row r="8831" spans="41:44" x14ac:dyDescent="0.25">
      <c r="AO8831" s="34"/>
      <c r="AP8831" s="34"/>
      <c r="AQ8831" s="34"/>
      <c r="AR8831" s="34"/>
    </row>
    <row r="8832" spans="41:44" x14ac:dyDescent="0.25">
      <c r="AO8832" s="34"/>
      <c r="AP8832" s="34"/>
      <c r="AQ8832" s="34"/>
      <c r="AR8832" s="34"/>
    </row>
    <row r="8833" spans="41:44" x14ac:dyDescent="0.25">
      <c r="AO8833" s="34"/>
      <c r="AP8833" s="34"/>
      <c r="AQ8833" s="34"/>
      <c r="AR8833" s="34"/>
    </row>
    <row r="8834" spans="41:44" x14ac:dyDescent="0.25">
      <c r="AO8834" s="34"/>
      <c r="AP8834" s="34"/>
      <c r="AQ8834" s="34"/>
      <c r="AR8834" s="34"/>
    </row>
    <row r="8835" spans="41:44" x14ac:dyDescent="0.25">
      <c r="AO8835" s="34"/>
      <c r="AP8835" s="34"/>
      <c r="AQ8835" s="34"/>
      <c r="AR8835" s="34"/>
    </row>
    <row r="8836" spans="41:44" x14ac:dyDescent="0.25">
      <c r="AO8836" s="34"/>
      <c r="AP8836" s="34"/>
      <c r="AQ8836" s="34"/>
      <c r="AR8836" s="34"/>
    </row>
    <row r="8837" spans="41:44" x14ac:dyDescent="0.25">
      <c r="AO8837" s="34"/>
      <c r="AP8837" s="34"/>
      <c r="AQ8837" s="34"/>
      <c r="AR8837" s="34"/>
    </row>
    <row r="8838" spans="41:44" x14ac:dyDescent="0.25">
      <c r="AO8838" s="34"/>
      <c r="AP8838" s="34"/>
      <c r="AQ8838" s="34"/>
      <c r="AR8838" s="34"/>
    </row>
    <row r="8839" spans="41:44" x14ac:dyDescent="0.25">
      <c r="AO8839" s="34"/>
      <c r="AP8839" s="34"/>
      <c r="AQ8839" s="34"/>
      <c r="AR8839" s="34"/>
    </row>
    <row r="8840" spans="41:44" x14ac:dyDescent="0.25">
      <c r="AO8840" s="34"/>
      <c r="AP8840" s="34"/>
      <c r="AQ8840" s="34"/>
      <c r="AR8840" s="34"/>
    </row>
    <row r="8841" spans="41:44" x14ac:dyDescent="0.25">
      <c r="AO8841" s="34"/>
      <c r="AP8841" s="34"/>
      <c r="AQ8841" s="34"/>
      <c r="AR8841" s="34"/>
    </row>
    <row r="8842" spans="41:44" x14ac:dyDescent="0.25">
      <c r="AO8842" s="34"/>
      <c r="AP8842" s="34"/>
      <c r="AQ8842" s="34"/>
      <c r="AR8842" s="34"/>
    </row>
    <row r="8843" spans="41:44" x14ac:dyDescent="0.25">
      <c r="AO8843" s="34"/>
      <c r="AP8843" s="34"/>
      <c r="AQ8843" s="34"/>
      <c r="AR8843" s="34"/>
    </row>
    <row r="8844" spans="41:44" x14ac:dyDescent="0.25">
      <c r="AO8844" s="34"/>
      <c r="AP8844" s="34"/>
      <c r="AQ8844" s="34"/>
      <c r="AR8844" s="34"/>
    </row>
    <row r="8845" spans="41:44" x14ac:dyDescent="0.25">
      <c r="AO8845" s="34"/>
      <c r="AP8845" s="34"/>
      <c r="AQ8845" s="34"/>
      <c r="AR8845" s="34"/>
    </row>
    <row r="8846" spans="41:44" x14ac:dyDescent="0.25">
      <c r="AO8846" s="34"/>
      <c r="AP8846" s="34"/>
      <c r="AQ8846" s="34"/>
      <c r="AR8846" s="34"/>
    </row>
    <row r="8847" spans="41:44" x14ac:dyDescent="0.25">
      <c r="AO8847" s="34"/>
      <c r="AP8847" s="34"/>
      <c r="AQ8847" s="34"/>
      <c r="AR8847" s="34"/>
    </row>
    <row r="8848" spans="41:44" x14ac:dyDescent="0.25">
      <c r="AO8848" s="34"/>
      <c r="AP8848" s="34"/>
      <c r="AQ8848" s="34"/>
      <c r="AR8848" s="34"/>
    </row>
    <row r="8849" spans="41:44" x14ac:dyDescent="0.25">
      <c r="AO8849" s="34"/>
      <c r="AP8849" s="34"/>
      <c r="AQ8849" s="34"/>
      <c r="AR8849" s="34"/>
    </row>
    <row r="8850" spans="41:44" x14ac:dyDescent="0.25">
      <c r="AO8850" s="34"/>
      <c r="AP8850" s="34"/>
      <c r="AQ8850" s="34"/>
      <c r="AR8850" s="34"/>
    </row>
    <row r="8851" spans="41:44" x14ac:dyDescent="0.25">
      <c r="AO8851" s="34"/>
      <c r="AP8851" s="34"/>
      <c r="AQ8851" s="34"/>
      <c r="AR8851" s="34"/>
    </row>
    <row r="8852" spans="41:44" x14ac:dyDescent="0.25">
      <c r="AO8852" s="34"/>
      <c r="AP8852" s="34"/>
      <c r="AQ8852" s="34"/>
      <c r="AR8852" s="34"/>
    </row>
    <row r="8853" spans="41:44" x14ac:dyDescent="0.25">
      <c r="AO8853" s="34"/>
      <c r="AP8853" s="34"/>
      <c r="AQ8853" s="34"/>
      <c r="AR8853" s="34"/>
    </row>
    <row r="8854" spans="41:44" x14ac:dyDescent="0.25">
      <c r="AO8854" s="34"/>
      <c r="AP8854" s="34"/>
      <c r="AQ8854" s="34"/>
      <c r="AR8854" s="34"/>
    </row>
    <row r="8855" spans="41:44" x14ac:dyDescent="0.25">
      <c r="AO8855" s="34"/>
      <c r="AP8855" s="34"/>
      <c r="AQ8855" s="34"/>
      <c r="AR8855" s="34"/>
    </row>
    <row r="8856" spans="41:44" x14ac:dyDescent="0.25">
      <c r="AO8856" s="34"/>
      <c r="AP8856" s="34"/>
      <c r="AQ8856" s="34"/>
      <c r="AR8856" s="34"/>
    </row>
    <row r="8857" spans="41:44" x14ac:dyDescent="0.25">
      <c r="AO8857" s="34"/>
      <c r="AP8857" s="34"/>
      <c r="AQ8857" s="34"/>
      <c r="AR8857" s="34"/>
    </row>
    <row r="8858" spans="41:44" x14ac:dyDescent="0.25">
      <c r="AO8858" s="34"/>
      <c r="AP8858" s="34"/>
      <c r="AQ8858" s="34"/>
      <c r="AR8858" s="34"/>
    </row>
    <row r="8859" spans="41:44" x14ac:dyDescent="0.25">
      <c r="AO8859" s="34"/>
      <c r="AP8859" s="34"/>
      <c r="AQ8859" s="34"/>
      <c r="AR8859" s="34"/>
    </row>
    <row r="8860" spans="41:44" x14ac:dyDescent="0.25">
      <c r="AO8860" s="34"/>
      <c r="AP8860" s="34"/>
      <c r="AQ8860" s="34"/>
      <c r="AR8860" s="34"/>
    </row>
    <row r="8861" spans="41:44" x14ac:dyDescent="0.25">
      <c r="AO8861" s="34"/>
      <c r="AP8861" s="34"/>
      <c r="AQ8861" s="34"/>
      <c r="AR8861" s="34"/>
    </row>
    <row r="8862" spans="41:44" x14ac:dyDescent="0.25">
      <c r="AO8862" s="34"/>
      <c r="AP8862" s="34"/>
      <c r="AQ8862" s="34"/>
      <c r="AR8862" s="34"/>
    </row>
    <row r="8863" spans="41:44" x14ac:dyDescent="0.25">
      <c r="AO8863" s="34"/>
      <c r="AP8863" s="34"/>
      <c r="AQ8863" s="34"/>
      <c r="AR8863" s="34"/>
    </row>
    <row r="8864" spans="41:44" x14ac:dyDescent="0.25">
      <c r="AO8864" s="34"/>
      <c r="AP8864" s="34"/>
      <c r="AQ8864" s="34"/>
      <c r="AR8864" s="34"/>
    </row>
    <row r="8865" spans="41:44" x14ac:dyDescent="0.25">
      <c r="AO8865" s="34"/>
      <c r="AP8865" s="34"/>
      <c r="AQ8865" s="34"/>
      <c r="AR8865" s="34"/>
    </row>
    <row r="8866" spans="41:44" x14ac:dyDescent="0.25">
      <c r="AO8866" s="34"/>
      <c r="AP8866" s="34"/>
      <c r="AQ8866" s="34"/>
      <c r="AR8866" s="34"/>
    </row>
    <row r="8867" spans="41:44" x14ac:dyDescent="0.25">
      <c r="AO8867" s="34"/>
      <c r="AP8867" s="34"/>
      <c r="AQ8867" s="34"/>
      <c r="AR8867" s="34"/>
    </row>
    <row r="8868" spans="41:44" x14ac:dyDescent="0.25">
      <c r="AO8868" s="34"/>
      <c r="AP8868" s="34"/>
      <c r="AQ8868" s="34"/>
      <c r="AR8868" s="34"/>
    </row>
    <row r="8869" spans="41:44" x14ac:dyDescent="0.25">
      <c r="AO8869" s="34"/>
      <c r="AP8869" s="34"/>
      <c r="AQ8869" s="34"/>
      <c r="AR8869" s="34"/>
    </row>
    <row r="8870" spans="41:44" x14ac:dyDescent="0.25">
      <c r="AO8870" s="34"/>
      <c r="AP8870" s="34"/>
      <c r="AQ8870" s="34"/>
      <c r="AR8870" s="34"/>
    </row>
    <row r="8871" spans="41:44" x14ac:dyDescent="0.25">
      <c r="AO8871" s="34"/>
      <c r="AP8871" s="34"/>
      <c r="AQ8871" s="34"/>
      <c r="AR8871" s="34"/>
    </row>
    <row r="8872" spans="41:44" x14ac:dyDescent="0.25">
      <c r="AO8872" s="34"/>
      <c r="AP8872" s="34"/>
      <c r="AQ8872" s="34"/>
      <c r="AR8872" s="34"/>
    </row>
    <row r="8873" spans="41:44" x14ac:dyDescent="0.25">
      <c r="AO8873" s="34"/>
      <c r="AP8873" s="34"/>
      <c r="AQ8873" s="34"/>
      <c r="AR8873" s="34"/>
    </row>
    <row r="8874" spans="41:44" x14ac:dyDescent="0.25">
      <c r="AO8874" s="34"/>
      <c r="AP8874" s="34"/>
      <c r="AQ8874" s="34"/>
      <c r="AR8874" s="34"/>
    </row>
    <row r="8875" spans="41:44" x14ac:dyDescent="0.25">
      <c r="AO8875" s="34"/>
      <c r="AP8875" s="34"/>
      <c r="AQ8875" s="34"/>
      <c r="AR8875" s="34"/>
    </row>
    <row r="8876" spans="41:44" x14ac:dyDescent="0.25">
      <c r="AO8876" s="34"/>
      <c r="AP8876" s="34"/>
      <c r="AQ8876" s="34"/>
      <c r="AR8876" s="34"/>
    </row>
    <row r="8877" spans="41:44" x14ac:dyDescent="0.25">
      <c r="AO8877" s="34"/>
      <c r="AP8877" s="34"/>
      <c r="AQ8877" s="34"/>
      <c r="AR8877" s="34"/>
    </row>
    <row r="8878" spans="41:44" x14ac:dyDescent="0.25">
      <c r="AO8878" s="34"/>
      <c r="AP8878" s="34"/>
      <c r="AQ8878" s="34"/>
      <c r="AR8878" s="34"/>
    </row>
    <row r="8879" spans="41:44" x14ac:dyDescent="0.25">
      <c r="AO8879" s="34"/>
      <c r="AP8879" s="34"/>
      <c r="AQ8879" s="34"/>
      <c r="AR8879" s="34"/>
    </row>
    <row r="8880" spans="41:44" x14ac:dyDescent="0.25">
      <c r="AO8880" s="34"/>
      <c r="AP8880" s="34"/>
      <c r="AQ8880" s="34"/>
      <c r="AR8880" s="34"/>
    </row>
    <row r="8881" spans="41:44" x14ac:dyDescent="0.25">
      <c r="AO8881" s="34"/>
      <c r="AP8881" s="34"/>
      <c r="AQ8881" s="34"/>
      <c r="AR8881" s="34"/>
    </row>
    <row r="8882" spans="41:44" x14ac:dyDescent="0.25">
      <c r="AO8882" s="34"/>
      <c r="AP8882" s="34"/>
      <c r="AQ8882" s="34"/>
      <c r="AR8882" s="34"/>
    </row>
    <row r="8883" spans="41:44" x14ac:dyDescent="0.25">
      <c r="AO8883" s="34"/>
      <c r="AP8883" s="34"/>
      <c r="AQ8883" s="34"/>
      <c r="AR8883" s="34"/>
    </row>
    <row r="8884" spans="41:44" x14ac:dyDescent="0.25">
      <c r="AO8884" s="34"/>
      <c r="AP8884" s="34"/>
      <c r="AQ8884" s="34"/>
      <c r="AR8884" s="34"/>
    </row>
    <row r="8885" spans="41:44" x14ac:dyDescent="0.25">
      <c r="AO8885" s="34"/>
      <c r="AP8885" s="34"/>
      <c r="AQ8885" s="34"/>
      <c r="AR8885" s="34"/>
    </row>
    <row r="8886" spans="41:44" x14ac:dyDescent="0.25">
      <c r="AO8886" s="34"/>
      <c r="AP8886" s="34"/>
      <c r="AQ8886" s="34"/>
      <c r="AR8886" s="34"/>
    </row>
    <row r="8887" spans="41:44" x14ac:dyDescent="0.25">
      <c r="AO8887" s="34"/>
      <c r="AP8887" s="34"/>
      <c r="AQ8887" s="34"/>
      <c r="AR8887" s="34"/>
    </row>
    <row r="8888" spans="41:44" x14ac:dyDescent="0.25">
      <c r="AO8888" s="34"/>
      <c r="AP8888" s="34"/>
      <c r="AQ8888" s="34"/>
      <c r="AR8888" s="34"/>
    </row>
    <row r="8889" spans="41:44" x14ac:dyDescent="0.25">
      <c r="AO8889" s="34"/>
      <c r="AP8889" s="34"/>
      <c r="AQ8889" s="34"/>
      <c r="AR8889" s="34"/>
    </row>
    <row r="8890" spans="41:44" x14ac:dyDescent="0.25">
      <c r="AO8890" s="34"/>
      <c r="AP8890" s="34"/>
      <c r="AQ8890" s="34"/>
      <c r="AR8890" s="34"/>
    </row>
    <row r="8891" spans="41:44" x14ac:dyDescent="0.25">
      <c r="AO8891" s="34"/>
      <c r="AP8891" s="34"/>
      <c r="AQ8891" s="34"/>
      <c r="AR8891" s="34"/>
    </row>
    <row r="8892" spans="41:44" x14ac:dyDescent="0.25">
      <c r="AO8892" s="34"/>
      <c r="AP8892" s="34"/>
      <c r="AQ8892" s="34"/>
      <c r="AR8892" s="34"/>
    </row>
    <row r="8893" spans="41:44" x14ac:dyDescent="0.25">
      <c r="AO8893" s="34"/>
      <c r="AP8893" s="34"/>
      <c r="AQ8893" s="34"/>
      <c r="AR8893" s="34"/>
    </row>
    <row r="8894" spans="41:44" x14ac:dyDescent="0.25">
      <c r="AO8894" s="34"/>
      <c r="AP8894" s="34"/>
      <c r="AQ8894" s="34"/>
      <c r="AR8894" s="34"/>
    </row>
    <row r="8895" spans="41:44" x14ac:dyDescent="0.25">
      <c r="AO8895" s="34"/>
      <c r="AP8895" s="34"/>
      <c r="AQ8895" s="34"/>
      <c r="AR8895" s="34"/>
    </row>
    <row r="8896" spans="41:44" x14ac:dyDescent="0.25">
      <c r="AO8896" s="34"/>
      <c r="AP8896" s="34"/>
      <c r="AQ8896" s="34"/>
      <c r="AR8896" s="34"/>
    </row>
    <row r="8897" spans="41:44" x14ac:dyDescent="0.25">
      <c r="AO8897" s="34"/>
      <c r="AP8897" s="34"/>
      <c r="AQ8897" s="34"/>
      <c r="AR8897" s="34"/>
    </row>
    <row r="8898" spans="41:44" x14ac:dyDescent="0.25">
      <c r="AO8898" s="34"/>
      <c r="AP8898" s="34"/>
      <c r="AQ8898" s="34"/>
      <c r="AR8898" s="34"/>
    </row>
    <row r="8899" spans="41:44" x14ac:dyDescent="0.25">
      <c r="AO8899" s="34"/>
      <c r="AP8899" s="34"/>
      <c r="AQ8899" s="34"/>
      <c r="AR8899" s="34"/>
    </row>
    <row r="8900" spans="41:44" x14ac:dyDescent="0.25">
      <c r="AO8900" s="34"/>
      <c r="AP8900" s="34"/>
      <c r="AQ8900" s="34"/>
      <c r="AR8900" s="34"/>
    </row>
    <row r="8901" spans="41:44" x14ac:dyDescent="0.25">
      <c r="AO8901" s="34"/>
      <c r="AP8901" s="34"/>
      <c r="AQ8901" s="34"/>
      <c r="AR8901" s="34"/>
    </row>
    <row r="8902" spans="41:44" x14ac:dyDescent="0.25">
      <c r="AO8902" s="34"/>
      <c r="AP8902" s="34"/>
      <c r="AQ8902" s="34"/>
      <c r="AR8902" s="34"/>
    </row>
    <row r="8903" spans="41:44" x14ac:dyDescent="0.25">
      <c r="AO8903" s="34"/>
      <c r="AP8903" s="34"/>
      <c r="AQ8903" s="34"/>
      <c r="AR8903" s="34"/>
    </row>
    <row r="8904" spans="41:44" x14ac:dyDescent="0.25">
      <c r="AO8904" s="34"/>
      <c r="AP8904" s="34"/>
      <c r="AQ8904" s="34"/>
      <c r="AR8904" s="34"/>
    </row>
    <row r="8905" spans="41:44" x14ac:dyDescent="0.25">
      <c r="AO8905" s="34"/>
      <c r="AP8905" s="34"/>
      <c r="AQ8905" s="34"/>
      <c r="AR8905" s="34"/>
    </row>
    <row r="8906" spans="41:44" x14ac:dyDescent="0.25">
      <c r="AO8906" s="34"/>
      <c r="AP8906" s="34"/>
      <c r="AQ8906" s="34"/>
      <c r="AR8906" s="34"/>
    </row>
    <row r="8907" spans="41:44" x14ac:dyDescent="0.25">
      <c r="AO8907" s="34"/>
      <c r="AP8907" s="34"/>
      <c r="AQ8907" s="34"/>
      <c r="AR8907" s="34"/>
    </row>
    <row r="8908" spans="41:44" x14ac:dyDescent="0.25">
      <c r="AO8908" s="34"/>
      <c r="AP8908" s="34"/>
      <c r="AQ8908" s="34"/>
      <c r="AR8908" s="34"/>
    </row>
    <row r="8909" spans="41:44" x14ac:dyDescent="0.25">
      <c r="AO8909" s="34"/>
      <c r="AP8909" s="34"/>
      <c r="AQ8909" s="34"/>
      <c r="AR8909" s="34"/>
    </row>
    <row r="8910" spans="41:44" x14ac:dyDescent="0.25">
      <c r="AO8910" s="34"/>
      <c r="AP8910" s="34"/>
      <c r="AQ8910" s="34"/>
      <c r="AR8910" s="34"/>
    </row>
    <row r="8911" spans="41:44" x14ac:dyDescent="0.25">
      <c r="AO8911" s="34"/>
      <c r="AP8911" s="34"/>
      <c r="AQ8911" s="34"/>
      <c r="AR8911" s="34"/>
    </row>
    <row r="8912" spans="41:44" x14ac:dyDescent="0.25">
      <c r="AO8912" s="34"/>
      <c r="AP8912" s="34"/>
      <c r="AQ8912" s="34"/>
      <c r="AR8912" s="34"/>
    </row>
    <row r="8913" spans="41:44" x14ac:dyDescent="0.25">
      <c r="AO8913" s="34"/>
      <c r="AP8913" s="34"/>
      <c r="AQ8913" s="34"/>
      <c r="AR8913" s="34"/>
    </row>
    <row r="8914" spans="41:44" x14ac:dyDescent="0.25">
      <c r="AO8914" s="34"/>
      <c r="AP8914" s="34"/>
      <c r="AQ8914" s="34"/>
      <c r="AR8914" s="34"/>
    </row>
    <row r="8915" spans="41:44" x14ac:dyDescent="0.25">
      <c r="AO8915" s="34"/>
      <c r="AP8915" s="34"/>
      <c r="AQ8915" s="34"/>
      <c r="AR8915" s="34"/>
    </row>
    <row r="8916" spans="41:44" x14ac:dyDescent="0.25">
      <c r="AO8916" s="34"/>
      <c r="AP8916" s="34"/>
      <c r="AQ8916" s="34"/>
      <c r="AR8916" s="34"/>
    </row>
    <row r="8917" spans="41:44" x14ac:dyDescent="0.25">
      <c r="AO8917" s="34"/>
      <c r="AP8917" s="34"/>
      <c r="AQ8917" s="34"/>
      <c r="AR8917" s="34"/>
    </row>
    <row r="8918" spans="41:44" x14ac:dyDescent="0.25">
      <c r="AO8918" s="34"/>
      <c r="AP8918" s="34"/>
      <c r="AQ8918" s="34"/>
      <c r="AR8918" s="34"/>
    </row>
    <row r="8919" spans="41:44" x14ac:dyDescent="0.25">
      <c r="AO8919" s="34"/>
      <c r="AP8919" s="34"/>
      <c r="AQ8919" s="34"/>
      <c r="AR8919" s="34"/>
    </row>
    <row r="8920" spans="41:44" x14ac:dyDescent="0.25">
      <c r="AO8920" s="34"/>
      <c r="AP8920" s="34"/>
      <c r="AQ8920" s="34"/>
      <c r="AR8920" s="34"/>
    </row>
    <row r="8921" spans="41:44" x14ac:dyDescent="0.25">
      <c r="AO8921" s="34"/>
      <c r="AP8921" s="34"/>
      <c r="AQ8921" s="34"/>
      <c r="AR8921" s="34"/>
    </row>
    <row r="8922" spans="41:44" x14ac:dyDescent="0.25">
      <c r="AO8922" s="34"/>
      <c r="AP8922" s="34"/>
      <c r="AQ8922" s="34"/>
      <c r="AR8922" s="34"/>
    </row>
    <row r="8923" spans="41:44" x14ac:dyDescent="0.25">
      <c r="AO8923" s="34"/>
      <c r="AP8923" s="34"/>
      <c r="AQ8923" s="34"/>
      <c r="AR8923" s="34"/>
    </row>
    <row r="8924" spans="41:44" x14ac:dyDescent="0.25">
      <c r="AO8924" s="34"/>
      <c r="AP8924" s="34"/>
      <c r="AQ8924" s="34"/>
      <c r="AR8924" s="34"/>
    </row>
    <row r="8925" spans="41:44" x14ac:dyDescent="0.25">
      <c r="AO8925" s="34"/>
      <c r="AP8925" s="34"/>
      <c r="AQ8925" s="34"/>
      <c r="AR8925" s="34"/>
    </row>
    <row r="8926" spans="41:44" x14ac:dyDescent="0.25">
      <c r="AO8926" s="34"/>
      <c r="AP8926" s="34"/>
      <c r="AQ8926" s="34"/>
      <c r="AR8926" s="34"/>
    </row>
    <row r="8927" spans="41:44" x14ac:dyDescent="0.25">
      <c r="AO8927" s="34"/>
      <c r="AP8927" s="34"/>
      <c r="AQ8927" s="34"/>
      <c r="AR8927" s="34"/>
    </row>
    <row r="8928" spans="41:44" x14ac:dyDescent="0.25">
      <c r="AO8928" s="34"/>
      <c r="AP8928" s="34"/>
      <c r="AQ8928" s="34"/>
      <c r="AR8928" s="34"/>
    </row>
    <row r="8929" spans="41:44" x14ac:dyDescent="0.25">
      <c r="AO8929" s="34"/>
      <c r="AP8929" s="34"/>
      <c r="AQ8929" s="34"/>
      <c r="AR8929" s="34"/>
    </row>
    <row r="8930" spans="41:44" x14ac:dyDescent="0.25">
      <c r="AO8930" s="34"/>
      <c r="AP8930" s="34"/>
      <c r="AQ8930" s="34"/>
      <c r="AR8930" s="34"/>
    </row>
    <row r="8931" spans="41:44" x14ac:dyDescent="0.25">
      <c r="AO8931" s="34"/>
      <c r="AP8931" s="34"/>
      <c r="AQ8931" s="34"/>
      <c r="AR8931" s="34"/>
    </row>
    <row r="8932" spans="41:44" x14ac:dyDescent="0.25">
      <c r="AO8932" s="34"/>
      <c r="AP8932" s="34"/>
      <c r="AQ8932" s="34"/>
      <c r="AR8932" s="34"/>
    </row>
    <row r="8933" spans="41:44" x14ac:dyDescent="0.25">
      <c r="AO8933" s="34"/>
      <c r="AP8933" s="34"/>
      <c r="AQ8933" s="34"/>
      <c r="AR8933" s="34"/>
    </row>
    <row r="8934" spans="41:44" x14ac:dyDescent="0.25">
      <c r="AO8934" s="34"/>
      <c r="AP8934" s="34"/>
      <c r="AQ8934" s="34"/>
      <c r="AR8934" s="34"/>
    </row>
    <row r="8935" spans="41:44" x14ac:dyDescent="0.25">
      <c r="AO8935" s="34"/>
      <c r="AP8935" s="34"/>
      <c r="AQ8935" s="34"/>
      <c r="AR8935" s="34"/>
    </row>
    <row r="8936" spans="41:44" x14ac:dyDescent="0.25">
      <c r="AO8936" s="34"/>
      <c r="AP8936" s="34"/>
      <c r="AQ8936" s="34"/>
      <c r="AR8936" s="34"/>
    </row>
    <row r="8937" spans="41:44" x14ac:dyDescent="0.25">
      <c r="AO8937" s="34"/>
      <c r="AP8937" s="34"/>
      <c r="AQ8937" s="34"/>
      <c r="AR8937" s="34"/>
    </row>
    <row r="8938" spans="41:44" x14ac:dyDescent="0.25">
      <c r="AO8938" s="34"/>
      <c r="AP8938" s="34"/>
      <c r="AQ8938" s="34"/>
      <c r="AR8938" s="34"/>
    </row>
    <row r="8939" spans="41:44" x14ac:dyDescent="0.25">
      <c r="AO8939" s="34"/>
      <c r="AP8939" s="34"/>
      <c r="AQ8939" s="34"/>
      <c r="AR8939" s="34"/>
    </row>
    <row r="8940" spans="41:44" x14ac:dyDescent="0.25">
      <c r="AO8940" s="34"/>
      <c r="AP8940" s="34"/>
      <c r="AQ8940" s="34"/>
      <c r="AR8940" s="34"/>
    </row>
    <row r="8941" spans="41:44" x14ac:dyDescent="0.25">
      <c r="AO8941" s="34"/>
      <c r="AP8941" s="34"/>
      <c r="AQ8941" s="34"/>
      <c r="AR8941" s="34"/>
    </row>
    <row r="8942" spans="41:44" x14ac:dyDescent="0.25">
      <c r="AO8942" s="34"/>
      <c r="AP8942" s="34"/>
      <c r="AQ8942" s="34"/>
      <c r="AR8942" s="34"/>
    </row>
    <row r="8943" spans="41:44" x14ac:dyDescent="0.25">
      <c r="AO8943" s="34"/>
      <c r="AP8943" s="34"/>
      <c r="AQ8943" s="34"/>
      <c r="AR8943" s="34"/>
    </row>
    <row r="8944" spans="41:44" x14ac:dyDescent="0.25">
      <c r="AO8944" s="34"/>
      <c r="AP8944" s="34"/>
      <c r="AQ8944" s="34"/>
      <c r="AR8944" s="34"/>
    </row>
    <row r="8945" spans="41:44" x14ac:dyDescent="0.25">
      <c r="AO8945" s="34"/>
      <c r="AP8945" s="34"/>
      <c r="AQ8945" s="34"/>
      <c r="AR8945" s="34"/>
    </row>
    <row r="8946" spans="41:44" x14ac:dyDescent="0.25">
      <c r="AO8946" s="34"/>
      <c r="AP8946" s="34"/>
      <c r="AQ8946" s="34"/>
      <c r="AR8946" s="34"/>
    </row>
    <row r="8947" spans="41:44" x14ac:dyDescent="0.25">
      <c r="AO8947" s="34"/>
      <c r="AP8947" s="34"/>
      <c r="AQ8947" s="34"/>
      <c r="AR8947" s="34"/>
    </row>
    <row r="8948" spans="41:44" x14ac:dyDescent="0.25">
      <c r="AO8948" s="34"/>
      <c r="AP8948" s="34"/>
      <c r="AQ8948" s="34"/>
      <c r="AR8948" s="34"/>
    </row>
    <row r="8949" spans="41:44" x14ac:dyDescent="0.25">
      <c r="AO8949" s="34"/>
      <c r="AP8949" s="34"/>
      <c r="AQ8949" s="34"/>
      <c r="AR8949" s="34"/>
    </row>
    <row r="8950" spans="41:44" x14ac:dyDescent="0.25">
      <c r="AO8950" s="34"/>
      <c r="AP8950" s="34"/>
      <c r="AQ8950" s="34"/>
      <c r="AR8950" s="34"/>
    </row>
    <row r="8951" spans="41:44" x14ac:dyDescent="0.25">
      <c r="AO8951" s="34"/>
      <c r="AP8951" s="34"/>
      <c r="AQ8951" s="34"/>
      <c r="AR8951" s="34"/>
    </row>
    <row r="8952" spans="41:44" x14ac:dyDescent="0.25">
      <c r="AO8952" s="34"/>
      <c r="AP8952" s="34"/>
      <c r="AQ8952" s="34"/>
      <c r="AR8952" s="34"/>
    </row>
    <row r="8953" spans="41:44" x14ac:dyDescent="0.25">
      <c r="AO8953" s="34"/>
      <c r="AP8953" s="34"/>
      <c r="AQ8953" s="34"/>
      <c r="AR8953" s="34"/>
    </row>
    <row r="8954" spans="41:44" x14ac:dyDescent="0.25">
      <c r="AO8954" s="34"/>
      <c r="AP8954" s="34"/>
      <c r="AQ8954" s="34"/>
      <c r="AR8954" s="34"/>
    </row>
    <row r="8955" spans="41:44" x14ac:dyDescent="0.25">
      <c r="AO8955" s="34"/>
      <c r="AP8955" s="34"/>
      <c r="AQ8955" s="34"/>
      <c r="AR8955" s="34"/>
    </row>
    <row r="8956" spans="41:44" x14ac:dyDescent="0.25">
      <c r="AO8956" s="34"/>
      <c r="AP8956" s="34"/>
      <c r="AQ8956" s="34"/>
      <c r="AR8956" s="34"/>
    </row>
    <row r="8957" spans="41:44" x14ac:dyDescent="0.25">
      <c r="AO8957" s="34"/>
      <c r="AP8957" s="34"/>
      <c r="AQ8957" s="34"/>
      <c r="AR8957" s="34"/>
    </row>
    <row r="8958" spans="41:44" x14ac:dyDescent="0.25">
      <c r="AO8958" s="34"/>
      <c r="AP8958" s="34"/>
      <c r="AQ8958" s="34"/>
      <c r="AR8958" s="34"/>
    </row>
    <row r="8959" spans="41:44" x14ac:dyDescent="0.25">
      <c r="AO8959" s="34"/>
      <c r="AP8959" s="34"/>
      <c r="AQ8959" s="34"/>
      <c r="AR8959" s="34"/>
    </row>
    <row r="8960" spans="41:44" x14ac:dyDescent="0.25">
      <c r="AO8960" s="34"/>
      <c r="AP8960" s="34"/>
      <c r="AQ8960" s="34"/>
      <c r="AR8960" s="34"/>
    </row>
    <row r="8961" spans="41:44" x14ac:dyDescent="0.25">
      <c r="AO8961" s="34"/>
      <c r="AP8961" s="34"/>
      <c r="AQ8961" s="34"/>
      <c r="AR8961" s="34"/>
    </row>
    <row r="8962" spans="41:44" x14ac:dyDescent="0.25">
      <c r="AO8962" s="34"/>
      <c r="AP8962" s="34"/>
      <c r="AQ8962" s="34"/>
      <c r="AR8962" s="34"/>
    </row>
    <row r="8963" spans="41:44" x14ac:dyDescent="0.25">
      <c r="AO8963" s="34"/>
      <c r="AP8963" s="34"/>
      <c r="AQ8963" s="34"/>
      <c r="AR8963" s="34"/>
    </row>
    <row r="8964" spans="41:44" x14ac:dyDescent="0.25">
      <c r="AO8964" s="34"/>
      <c r="AP8964" s="34"/>
      <c r="AQ8964" s="34"/>
      <c r="AR8964" s="34"/>
    </row>
    <row r="8965" spans="41:44" x14ac:dyDescent="0.25">
      <c r="AO8965" s="34"/>
      <c r="AP8965" s="34"/>
      <c r="AQ8965" s="34"/>
      <c r="AR8965" s="34"/>
    </row>
    <row r="8966" spans="41:44" x14ac:dyDescent="0.25">
      <c r="AO8966" s="34"/>
      <c r="AP8966" s="34"/>
      <c r="AQ8966" s="34"/>
      <c r="AR8966" s="34"/>
    </row>
    <row r="8967" spans="41:44" x14ac:dyDescent="0.25">
      <c r="AO8967" s="34"/>
      <c r="AP8967" s="34"/>
      <c r="AQ8967" s="34"/>
      <c r="AR8967" s="34"/>
    </row>
    <row r="8968" spans="41:44" x14ac:dyDescent="0.25">
      <c r="AO8968" s="34"/>
      <c r="AP8968" s="34"/>
      <c r="AQ8968" s="34"/>
      <c r="AR8968" s="34"/>
    </row>
    <row r="8969" spans="41:44" x14ac:dyDescent="0.25">
      <c r="AO8969" s="34"/>
      <c r="AP8969" s="34"/>
      <c r="AQ8969" s="34"/>
      <c r="AR8969" s="34"/>
    </row>
    <row r="8970" spans="41:44" x14ac:dyDescent="0.25">
      <c r="AO8970" s="34"/>
      <c r="AP8970" s="34"/>
      <c r="AQ8970" s="34"/>
      <c r="AR8970" s="34"/>
    </row>
    <row r="8971" spans="41:44" x14ac:dyDescent="0.25">
      <c r="AO8971" s="34"/>
      <c r="AP8971" s="34"/>
      <c r="AQ8971" s="34"/>
      <c r="AR8971" s="34"/>
    </row>
    <row r="8972" spans="41:44" x14ac:dyDescent="0.25">
      <c r="AO8972" s="34"/>
      <c r="AP8972" s="34"/>
      <c r="AQ8972" s="34"/>
      <c r="AR8972" s="34"/>
    </row>
    <row r="8973" spans="41:44" x14ac:dyDescent="0.25">
      <c r="AO8973" s="34"/>
      <c r="AP8973" s="34"/>
      <c r="AQ8973" s="34"/>
      <c r="AR8973" s="34"/>
    </row>
    <row r="8974" spans="41:44" x14ac:dyDescent="0.25">
      <c r="AO8974" s="34"/>
      <c r="AP8974" s="34"/>
      <c r="AQ8974" s="34"/>
      <c r="AR8974" s="34"/>
    </row>
    <row r="8975" spans="41:44" x14ac:dyDescent="0.25">
      <c r="AO8975" s="34"/>
      <c r="AP8975" s="34"/>
      <c r="AQ8975" s="34"/>
      <c r="AR8975" s="34"/>
    </row>
    <row r="8976" spans="41:44" x14ac:dyDescent="0.25">
      <c r="AO8976" s="34"/>
      <c r="AP8976" s="34"/>
      <c r="AQ8976" s="34"/>
      <c r="AR8976" s="34"/>
    </row>
    <row r="8977" spans="41:44" x14ac:dyDescent="0.25">
      <c r="AO8977" s="34"/>
      <c r="AP8977" s="34"/>
      <c r="AQ8977" s="34"/>
      <c r="AR8977" s="34"/>
    </row>
    <row r="8978" spans="41:44" x14ac:dyDescent="0.25">
      <c r="AO8978" s="34"/>
      <c r="AP8978" s="34"/>
      <c r="AQ8978" s="34"/>
      <c r="AR8978" s="34"/>
    </row>
    <row r="8979" spans="41:44" x14ac:dyDescent="0.25">
      <c r="AO8979" s="34"/>
      <c r="AP8979" s="34"/>
      <c r="AQ8979" s="34"/>
      <c r="AR8979" s="34"/>
    </row>
    <row r="8980" spans="41:44" x14ac:dyDescent="0.25">
      <c r="AO8980" s="34"/>
      <c r="AP8980" s="34"/>
      <c r="AQ8980" s="34"/>
      <c r="AR8980" s="34"/>
    </row>
    <row r="8981" spans="41:44" x14ac:dyDescent="0.25">
      <c r="AO8981" s="34"/>
      <c r="AP8981" s="34"/>
      <c r="AQ8981" s="34"/>
      <c r="AR8981" s="34"/>
    </row>
    <row r="8982" spans="41:44" x14ac:dyDescent="0.25">
      <c r="AO8982" s="34"/>
      <c r="AP8982" s="34"/>
      <c r="AQ8982" s="34"/>
      <c r="AR8982" s="34"/>
    </row>
    <row r="8983" spans="41:44" x14ac:dyDescent="0.25">
      <c r="AO8983" s="34"/>
      <c r="AP8983" s="34"/>
      <c r="AQ8983" s="34"/>
      <c r="AR8983" s="34"/>
    </row>
    <row r="8984" spans="41:44" x14ac:dyDescent="0.25">
      <c r="AO8984" s="34"/>
      <c r="AP8984" s="34"/>
      <c r="AQ8984" s="34"/>
      <c r="AR8984" s="34"/>
    </row>
    <row r="8985" spans="41:44" x14ac:dyDescent="0.25">
      <c r="AO8985" s="34"/>
      <c r="AP8985" s="34"/>
      <c r="AQ8985" s="34"/>
      <c r="AR8985" s="34"/>
    </row>
    <row r="8986" spans="41:44" x14ac:dyDescent="0.25">
      <c r="AO8986" s="34"/>
      <c r="AP8986" s="34"/>
      <c r="AQ8986" s="34"/>
      <c r="AR8986" s="34"/>
    </row>
    <row r="8987" spans="41:44" x14ac:dyDescent="0.25">
      <c r="AO8987" s="34"/>
      <c r="AP8987" s="34"/>
      <c r="AQ8987" s="34"/>
      <c r="AR8987" s="34"/>
    </row>
    <row r="8988" spans="41:44" x14ac:dyDescent="0.25">
      <c r="AO8988" s="34"/>
      <c r="AP8988" s="34"/>
      <c r="AQ8988" s="34"/>
      <c r="AR8988" s="34"/>
    </row>
    <row r="8989" spans="41:44" x14ac:dyDescent="0.25">
      <c r="AO8989" s="34"/>
      <c r="AP8989" s="34"/>
      <c r="AQ8989" s="34"/>
      <c r="AR8989" s="34"/>
    </row>
    <row r="8990" spans="41:44" x14ac:dyDescent="0.25">
      <c r="AO8990" s="34"/>
      <c r="AP8990" s="34"/>
      <c r="AQ8990" s="34"/>
      <c r="AR8990" s="34"/>
    </row>
    <row r="8991" spans="41:44" x14ac:dyDescent="0.25">
      <c r="AO8991" s="34"/>
      <c r="AP8991" s="34"/>
      <c r="AQ8991" s="34"/>
      <c r="AR8991" s="34"/>
    </row>
    <row r="8992" spans="41:44" x14ac:dyDescent="0.25">
      <c r="AO8992" s="34"/>
      <c r="AP8992" s="34"/>
      <c r="AQ8992" s="34"/>
      <c r="AR8992" s="34"/>
    </row>
    <row r="8993" spans="41:44" x14ac:dyDescent="0.25">
      <c r="AO8993" s="34"/>
      <c r="AP8993" s="34"/>
      <c r="AQ8993" s="34"/>
      <c r="AR8993" s="34"/>
    </row>
    <row r="8994" spans="41:44" x14ac:dyDescent="0.25">
      <c r="AO8994" s="34"/>
      <c r="AP8994" s="34"/>
      <c r="AQ8994" s="34"/>
      <c r="AR8994" s="34"/>
    </row>
    <row r="8995" spans="41:44" x14ac:dyDescent="0.25">
      <c r="AO8995" s="34"/>
      <c r="AP8995" s="34"/>
      <c r="AQ8995" s="34"/>
      <c r="AR8995" s="34"/>
    </row>
    <row r="8996" spans="41:44" x14ac:dyDescent="0.25">
      <c r="AO8996" s="34"/>
      <c r="AP8996" s="34"/>
      <c r="AQ8996" s="34"/>
      <c r="AR8996" s="34"/>
    </row>
    <row r="8997" spans="41:44" x14ac:dyDescent="0.25">
      <c r="AO8997" s="34"/>
      <c r="AP8997" s="34"/>
      <c r="AQ8997" s="34"/>
      <c r="AR8997" s="34"/>
    </row>
    <row r="8998" spans="41:44" x14ac:dyDescent="0.25">
      <c r="AO8998" s="34"/>
      <c r="AP8998" s="34"/>
      <c r="AQ8998" s="34"/>
      <c r="AR8998" s="34"/>
    </row>
    <row r="8999" spans="41:44" x14ac:dyDescent="0.25">
      <c r="AO8999" s="34"/>
      <c r="AP8999" s="34"/>
      <c r="AQ8999" s="34"/>
      <c r="AR8999" s="34"/>
    </row>
    <row r="9000" spans="41:44" x14ac:dyDescent="0.25">
      <c r="AO9000" s="34"/>
      <c r="AP9000" s="34"/>
      <c r="AQ9000" s="34"/>
      <c r="AR9000" s="34"/>
    </row>
    <row r="9001" spans="41:44" x14ac:dyDescent="0.25">
      <c r="AO9001" s="34"/>
      <c r="AP9001" s="34"/>
      <c r="AQ9001" s="34"/>
      <c r="AR9001" s="34"/>
    </row>
    <row r="9002" spans="41:44" x14ac:dyDescent="0.25">
      <c r="AO9002" s="34"/>
      <c r="AP9002" s="34"/>
      <c r="AQ9002" s="34"/>
      <c r="AR9002" s="34"/>
    </row>
    <row r="9003" spans="41:44" x14ac:dyDescent="0.25">
      <c r="AO9003" s="34"/>
      <c r="AP9003" s="34"/>
      <c r="AQ9003" s="34"/>
      <c r="AR9003" s="34"/>
    </row>
    <row r="9004" spans="41:44" x14ac:dyDescent="0.25">
      <c r="AO9004" s="34"/>
      <c r="AP9004" s="34"/>
      <c r="AQ9004" s="34"/>
      <c r="AR9004" s="34"/>
    </row>
    <row r="9005" spans="41:44" x14ac:dyDescent="0.25">
      <c r="AO9005" s="34"/>
      <c r="AP9005" s="34"/>
      <c r="AQ9005" s="34"/>
      <c r="AR9005" s="34"/>
    </row>
    <row r="9006" spans="41:44" x14ac:dyDescent="0.25">
      <c r="AO9006" s="34"/>
      <c r="AP9006" s="34"/>
      <c r="AQ9006" s="34"/>
      <c r="AR9006" s="34"/>
    </row>
    <row r="9007" spans="41:44" x14ac:dyDescent="0.25">
      <c r="AO9007" s="34"/>
      <c r="AP9007" s="34"/>
      <c r="AQ9007" s="34"/>
      <c r="AR9007" s="34"/>
    </row>
    <row r="9008" spans="41:44" x14ac:dyDescent="0.25">
      <c r="AO9008" s="34"/>
      <c r="AP9008" s="34"/>
      <c r="AQ9008" s="34"/>
      <c r="AR9008" s="34"/>
    </row>
    <row r="9009" spans="41:44" x14ac:dyDescent="0.25">
      <c r="AO9009" s="34"/>
      <c r="AP9009" s="34"/>
      <c r="AQ9009" s="34"/>
      <c r="AR9009" s="34"/>
    </row>
    <row r="9010" spans="41:44" x14ac:dyDescent="0.25">
      <c r="AO9010" s="34"/>
      <c r="AP9010" s="34"/>
      <c r="AQ9010" s="34"/>
      <c r="AR9010" s="34"/>
    </row>
    <row r="9011" spans="41:44" x14ac:dyDescent="0.25">
      <c r="AO9011" s="34"/>
      <c r="AP9011" s="34"/>
      <c r="AQ9011" s="34"/>
      <c r="AR9011" s="34"/>
    </row>
    <row r="9012" spans="41:44" x14ac:dyDescent="0.25">
      <c r="AO9012" s="34"/>
      <c r="AP9012" s="34"/>
      <c r="AQ9012" s="34"/>
      <c r="AR9012" s="34"/>
    </row>
    <row r="9013" spans="41:44" x14ac:dyDescent="0.25">
      <c r="AO9013" s="34"/>
      <c r="AP9013" s="34"/>
      <c r="AQ9013" s="34"/>
      <c r="AR9013" s="34"/>
    </row>
    <row r="9014" spans="41:44" x14ac:dyDescent="0.25">
      <c r="AO9014" s="34"/>
      <c r="AP9014" s="34"/>
      <c r="AQ9014" s="34"/>
      <c r="AR9014" s="34"/>
    </row>
    <row r="9015" spans="41:44" x14ac:dyDescent="0.25">
      <c r="AO9015" s="34"/>
      <c r="AP9015" s="34"/>
      <c r="AQ9015" s="34"/>
      <c r="AR9015" s="34"/>
    </row>
    <row r="9016" spans="41:44" x14ac:dyDescent="0.25">
      <c r="AO9016" s="34"/>
      <c r="AP9016" s="34"/>
      <c r="AQ9016" s="34"/>
      <c r="AR9016" s="34"/>
    </row>
    <row r="9017" spans="41:44" x14ac:dyDescent="0.25">
      <c r="AO9017" s="34"/>
      <c r="AP9017" s="34"/>
      <c r="AQ9017" s="34"/>
      <c r="AR9017" s="34"/>
    </row>
    <row r="9018" spans="41:44" x14ac:dyDescent="0.25">
      <c r="AO9018" s="34"/>
      <c r="AP9018" s="34"/>
      <c r="AQ9018" s="34"/>
      <c r="AR9018" s="34"/>
    </row>
    <row r="9019" spans="41:44" x14ac:dyDescent="0.25">
      <c r="AO9019" s="34"/>
      <c r="AP9019" s="34"/>
      <c r="AQ9019" s="34"/>
      <c r="AR9019" s="34"/>
    </row>
    <row r="9020" spans="41:44" x14ac:dyDescent="0.25">
      <c r="AO9020" s="34"/>
      <c r="AP9020" s="34"/>
      <c r="AQ9020" s="34"/>
      <c r="AR9020" s="34"/>
    </row>
    <row r="9021" spans="41:44" x14ac:dyDescent="0.25">
      <c r="AO9021" s="34"/>
      <c r="AP9021" s="34"/>
      <c r="AQ9021" s="34"/>
      <c r="AR9021" s="34"/>
    </row>
    <row r="9022" spans="41:44" x14ac:dyDescent="0.25">
      <c r="AO9022" s="34"/>
      <c r="AP9022" s="34"/>
      <c r="AQ9022" s="34"/>
      <c r="AR9022" s="34"/>
    </row>
    <row r="9023" spans="41:44" x14ac:dyDescent="0.25">
      <c r="AO9023" s="34"/>
      <c r="AP9023" s="34"/>
      <c r="AQ9023" s="34"/>
      <c r="AR9023" s="34"/>
    </row>
    <row r="9024" spans="41:44" x14ac:dyDescent="0.25">
      <c r="AO9024" s="34"/>
      <c r="AP9024" s="34"/>
      <c r="AQ9024" s="34"/>
      <c r="AR9024" s="34"/>
    </row>
    <row r="9025" spans="41:44" x14ac:dyDescent="0.25">
      <c r="AO9025" s="34"/>
      <c r="AP9025" s="34"/>
      <c r="AQ9025" s="34"/>
      <c r="AR9025" s="34"/>
    </row>
    <row r="9026" spans="41:44" x14ac:dyDescent="0.25">
      <c r="AO9026" s="34"/>
      <c r="AP9026" s="34"/>
      <c r="AQ9026" s="34"/>
      <c r="AR9026" s="34"/>
    </row>
    <row r="9027" spans="41:44" x14ac:dyDescent="0.25">
      <c r="AO9027" s="34"/>
      <c r="AP9027" s="34"/>
      <c r="AQ9027" s="34"/>
      <c r="AR9027" s="34"/>
    </row>
    <row r="9028" spans="41:44" x14ac:dyDescent="0.25">
      <c r="AO9028" s="34"/>
      <c r="AP9028" s="34"/>
      <c r="AQ9028" s="34"/>
      <c r="AR9028" s="34"/>
    </row>
    <row r="9029" spans="41:44" x14ac:dyDescent="0.25">
      <c r="AO9029" s="34"/>
      <c r="AP9029" s="34"/>
      <c r="AQ9029" s="34"/>
      <c r="AR9029" s="34"/>
    </row>
    <row r="9030" spans="41:44" x14ac:dyDescent="0.25">
      <c r="AO9030" s="34"/>
      <c r="AP9030" s="34"/>
      <c r="AQ9030" s="34"/>
      <c r="AR9030" s="34"/>
    </row>
    <row r="9031" spans="41:44" x14ac:dyDescent="0.25">
      <c r="AO9031" s="34"/>
      <c r="AP9031" s="34"/>
      <c r="AQ9031" s="34"/>
      <c r="AR9031" s="34"/>
    </row>
    <row r="9032" spans="41:44" x14ac:dyDescent="0.25">
      <c r="AO9032" s="34"/>
      <c r="AP9032" s="34"/>
      <c r="AQ9032" s="34"/>
      <c r="AR9032" s="34"/>
    </row>
    <row r="9033" spans="41:44" x14ac:dyDescent="0.25">
      <c r="AO9033" s="34"/>
      <c r="AP9033" s="34"/>
      <c r="AQ9033" s="34"/>
      <c r="AR9033" s="34"/>
    </row>
    <row r="9034" spans="41:44" x14ac:dyDescent="0.25">
      <c r="AO9034" s="34"/>
      <c r="AP9034" s="34"/>
      <c r="AQ9034" s="34"/>
      <c r="AR9034" s="34"/>
    </row>
    <row r="9035" spans="41:44" x14ac:dyDescent="0.25">
      <c r="AO9035" s="34"/>
      <c r="AP9035" s="34"/>
      <c r="AQ9035" s="34"/>
      <c r="AR9035" s="34"/>
    </row>
    <row r="9036" spans="41:44" x14ac:dyDescent="0.25">
      <c r="AO9036" s="34"/>
      <c r="AP9036" s="34"/>
      <c r="AQ9036" s="34"/>
      <c r="AR9036" s="34"/>
    </row>
    <row r="9037" spans="41:44" x14ac:dyDescent="0.25">
      <c r="AO9037" s="34"/>
      <c r="AP9037" s="34"/>
      <c r="AQ9037" s="34"/>
      <c r="AR9037" s="34"/>
    </row>
    <row r="9038" spans="41:44" x14ac:dyDescent="0.25">
      <c r="AO9038" s="34"/>
      <c r="AP9038" s="34"/>
      <c r="AQ9038" s="34"/>
      <c r="AR9038" s="34"/>
    </row>
    <row r="9039" spans="41:44" x14ac:dyDescent="0.25">
      <c r="AO9039" s="34"/>
      <c r="AP9039" s="34"/>
      <c r="AQ9039" s="34"/>
      <c r="AR9039" s="34"/>
    </row>
    <row r="9040" spans="41:44" x14ac:dyDescent="0.25">
      <c r="AO9040" s="34"/>
      <c r="AP9040" s="34"/>
      <c r="AQ9040" s="34"/>
      <c r="AR9040" s="34"/>
    </row>
    <row r="9041" spans="41:44" x14ac:dyDescent="0.25">
      <c r="AO9041" s="34"/>
      <c r="AP9041" s="34"/>
      <c r="AQ9041" s="34"/>
      <c r="AR9041" s="34"/>
    </row>
    <row r="9042" spans="41:44" x14ac:dyDescent="0.25">
      <c r="AO9042" s="34"/>
      <c r="AP9042" s="34"/>
      <c r="AQ9042" s="34"/>
      <c r="AR9042" s="34"/>
    </row>
    <row r="9043" spans="41:44" x14ac:dyDescent="0.25">
      <c r="AO9043" s="34"/>
      <c r="AP9043" s="34"/>
      <c r="AQ9043" s="34"/>
      <c r="AR9043" s="34"/>
    </row>
    <row r="9044" spans="41:44" x14ac:dyDescent="0.25">
      <c r="AO9044" s="34"/>
      <c r="AP9044" s="34"/>
      <c r="AQ9044" s="34"/>
      <c r="AR9044" s="34"/>
    </row>
    <row r="9045" spans="41:44" x14ac:dyDescent="0.25">
      <c r="AO9045" s="34"/>
      <c r="AP9045" s="34"/>
      <c r="AQ9045" s="34"/>
      <c r="AR9045" s="34"/>
    </row>
    <row r="9046" spans="41:44" x14ac:dyDescent="0.25">
      <c r="AO9046" s="34"/>
      <c r="AP9046" s="34"/>
      <c r="AQ9046" s="34"/>
      <c r="AR9046" s="34"/>
    </row>
    <row r="9047" spans="41:44" x14ac:dyDescent="0.25">
      <c r="AO9047" s="34"/>
      <c r="AP9047" s="34"/>
      <c r="AQ9047" s="34"/>
      <c r="AR9047" s="34"/>
    </row>
    <row r="9048" spans="41:44" x14ac:dyDescent="0.25">
      <c r="AO9048" s="34"/>
      <c r="AP9048" s="34"/>
      <c r="AQ9048" s="34"/>
      <c r="AR9048" s="34"/>
    </row>
    <row r="9049" spans="41:44" x14ac:dyDescent="0.25">
      <c r="AO9049" s="34"/>
      <c r="AP9049" s="34"/>
      <c r="AQ9049" s="34"/>
      <c r="AR9049" s="34"/>
    </row>
    <row r="9050" spans="41:44" x14ac:dyDescent="0.25">
      <c r="AO9050" s="34"/>
      <c r="AP9050" s="34"/>
      <c r="AQ9050" s="34"/>
      <c r="AR9050" s="34"/>
    </row>
    <row r="9051" spans="41:44" x14ac:dyDescent="0.25">
      <c r="AO9051" s="34"/>
      <c r="AP9051" s="34"/>
      <c r="AQ9051" s="34"/>
      <c r="AR9051" s="34"/>
    </row>
    <row r="9052" spans="41:44" x14ac:dyDescent="0.25">
      <c r="AO9052" s="34"/>
      <c r="AP9052" s="34"/>
      <c r="AQ9052" s="34"/>
      <c r="AR9052" s="34"/>
    </row>
    <row r="9053" spans="41:44" x14ac:dyDescent="0.25">
      <c r="AO9053" s="34"/>
      <c r="AP9053" s="34"/>
      <c r="AQ9053" s="34"/>
      <c r="AR9053" s="34"/>
    </row>
    <row r="9054" spans="41:44" x14ac:dyDescent="0.25">
      <c r="AO9054" s="34"/>
      <c r="AP9054" s="34"/>
      <c r="AQ9054" s="34"/>
      <c r="AR9054" s="34"/>
    </row>
    <row r="9055" spans="41:44" x14ac:dyDescent="0.25">
      <c r="AO9055" s="34"/>
      <c r="AP9055" s="34"/>
      <c r="AQ9055" s="34"/>
      <c r="AR9055" s="34"/>
    </row>
    <row r="9056" spans="41:44" x14ac:dyDescent="0.25">
      <c r="AO9056" s="34"/>
      <c r="AP9056" s="34"/>
      <c r="AQ9056" s="34"/>
      <c r="AR9056" s="34"/>
    </row>
    <row r="9057" spans="41:44" x14ac:dyDescent="0.25">
      <c r="AO9057" s="34"/>
      <c r="AP9057" s="34"/>
      <c r="AQ9057" s="34"/>
      <c r="AR9057" s="34"/>
    </row>
    <row r="9058" spans="41:44" x14ac:dyDescent="0.25">
      <c r="AO9058" s="34"/>
      <c r="AP9058" s="34"/>
      <c r="AQ9058" s="34"/>
      <c r="AR9058" s="34"/>
    </row>
    <row r="9059" spans="41:44" x14ac:dyDescent="0.25">
      <c r="AO9059" s="34"/>
      <c r="AP9059" s="34"/>
      <c r="AQ9059" s="34"/>
      <c r="AR9059" s="34"/>
    </row>
    <row r="9060" spans="41:44" x14ac:dyDescent="0.25">
      <c r="AO9060" s="34"/>
      <c r="AP9060" s="34"/>
      <c r="AQ9060" s="34"/>
      <c r="AR9060" s="34"/>
    </row>
    <row r="9061" spans="41:44" x14ac:dyDescent="0.25">
      <c r="AO9061" s="34"/>
      <c r="AP9061" s="34"/>
      <c r="AQ9061" s="34"/>
      <c r="AR9061" s="34"/>
    </row>
    <row r="9062" spans="41:44" x14ac:dyDescent="0.25">
      <c r="AO9062" s="34"/>
      <c r="AP9062" s="34"/>
      <c r="AQ9062" s="34"/>
      <c r="AR9062" s="34"/>
    </row>
    <row r="9063" spans="41:44" x14ac:dyDescent="0.25">
      <c r="AO9063" s="34"/>
      <c r="AP9063" s="34"/>
      <c r="AQ9063" s="34"/>
      <c r="AR9063" s="34"/>
    </row>
    <row r="9064" spans="41:44" x14ac:dyDescent="0.25">
      <c r="AO9064" s="34"/>
      <c r="AP9064" s="34"/>
      <c r="AQ9064" s="34"/>
      <c r="AR9064" s="34"/>
    </row>
    <row r="9065" spans="41:44" x14ac:dyDescent="0.25">
      <c r="AO9065" s="34"/>
      <c r="AP9065" s="34"/>
      <c r="AQ9065" s="34"/>
      <c r="AR9065" s="34"/>
    </row>
    <row r="9066" spans="41:44" x14ac:dyDescent="0.25">
      <c r="AO9066" s="34"/>
      <c r="AP9066" s="34"/>
      <c r="AQ9066" s="34"/>
      <c r="AR9066" s="34"/>
    </row>
    <row r="9067" spans="41:44" x14ac:dyDescent="0.25">
      <c r="AO9067" s="34"/>
      <c r="AP9067" s="34"/>
      <c r="AQ9067" s="34"/>
      <c r="AR9067" s="34"/>
    </row>
    <row r="9068" spans="41:44" x14ac:dyDescent="0.25">
      <c r="AO9068" s="34"/>
      <c r="AP9068" s="34"/>
      <c r="AQ9068" s="34"/>
      <c r="AR9068" s="34"/>
    </row>
    <row r="9069" spans="41:44" x14ac:dyDescent="0.25">
      <c r="AO9069" s="34"/>
      <c r="AP9069" s="34"/>
      <c r="AQ9069" s="34"/>
      <c r="AR9069" s="34"/>
    </row>
    <row r="9070" spans="41:44" x14ac:dyDescent="0.25">
      <c r="AO9070" s="34"/>
      <c r="AP9070" s="34"/>
      <c r="AQ9070" s="34"/>
      <c r="AR9070" s="34"/>
    </row>
    <row r="9071" spans="41:44" x14ac:dyDescent="0.25">
      <c r="AO9071" s="34"/>
      <c r="AP9071" s="34"/>
      <c r="AQ9071" s="34"/>
      <c r="AR9071" s="34"/>
    </row>
    <row r="9072" spans="41:44" x14ac:dyDescent="0.25">
      <c r="AO9072" s="34"/>
      <c r="AP9072" s="34"/>
      <c r="AQ9072" s="34"/>
      <c r="AR9072" s="34"/>
    </row>
    <row r="9073" spans="41:44" x14ac:dyDescent="0.25">
      <c r="AO9073" s="34"/>
      <c r="AP9073" s="34"/>
      <c r="AQ9073" s="34"/>
      <c r="AR9073" s="34"/>
    </row>
    <row r="9074" spans="41:44" x14ac:dyDescent="0.25">
      <c r="AO9074" s="34"/>
      <c r="AP9074" s="34"/>
      <c r="AQ9074" s="34"/>
      <c r="AR9074" s="34"/>
    </row>
    <row r="9075" spans="41:44" x14ac:dyDescent="0.25">
      <c r="AO9075" s="34"/>
      <c r="AP9075" s="34"/>
      <c r="AQ9075" s="34"/>
      <c r="AR9075" s="34"/>
    </row>
    <row r="9076" spans="41:44" x14ac:dyDescent="0.25">
      <c r="AO9076" s="34"/>
      <c r="AP9076" s="34"/>
      <c r="AQ9076" s="34"/>
      <c r="AR9076" s="34"/>
    </row>
    <row r="9077" spans="41:44" x14ac:dyDescent="0.25">
      <c r="AO9077" s="34"/>
      <c r="AP9077" s="34"/>
      <c r="AQ9077" s="34"/>
      <c r="AR9077" s="34"/>
    </row>
    <row r="9078" spans="41:44" x14ac:dyDescent="0.25">
      <c r="AO9078" s="34"/>
      <c r="AP9078" s="34"/>
      <c r="AQ9078" s="34"/>
      <c r="AR9078" s="34"/>
    </row>
    <row r="9079" spans="41:44" x14ac:dyDescent="0.25">
      <c r="AO9079" s="34"/>
      <c r="AP9079" s="34"/>
      <c r="AQ9079" s="34"/>
      <c r="AR9079" s="34"/>
    </row>
    <row r="9080" spans="41:44" x14ac:dyDescent="0.25">
      <c r="AO9080" s="34"/>
      <c r="AP9080" s="34"/>
      <c r="AQ9080" s="34"/>
      <c r="AR9080" s="34"/>
    </row>
    <row r="9081" spans="41:44" x14ac:dyDescent="0.25">
      <c r="AO9081" s="34"/>
      <c r="AP9081" s="34"/>
      <c r="AQ9081" s="34"/>
      <c r="AR9081" s="34"/>
    </row>
    <row r="9082" spans="41:44" x14ac:dyDescent="0.25">
      <c r="AO9082" s="34"/>
      <c r="AP9082" s="34"/>
      <c r="AQ9082" s="34"/>
      <c r="AR9082" s="34"/>
    </row>
    <row r="9083" spans="41:44" x14ac:dyDescent="0.25">
      <c r="AO9083" s="34"/>
      <c r="AP9083" s="34"/>
      <c r="AQ9083" s="34"/>
      <c r="AR9083" s="34"/>
    </row>
    <row r="9084" spans="41:44" x14ac:dyDescent="0.25">
      <c r="AO9084" s="34"/>
      <c r="AP9084" s="34"/>
      <c r="AQ9084" s="34"/>
      <c r="AR9084" s="34"/>
    </row>
    <row r="9085" spans="41:44" x14ac:dyDescent="0.25">
      <c r="AO9085" s="34"/>
      <c r="AP9085" s="34"/>
      <c r="AQ9085" s="34"/>
      <c r="AR9085" s="34"/>
    </row>
    <row r="9086" spans="41:44" x14ac:dyDescent="0.25">
      <c r="AO9086" s="34"/>
      <c r="AP9086" s="34"/>
      <c r="AQ9086" s="34"/>
      <c r="AR9086" s="34"/>
    </row>
    <row r="9087" spans="41:44" x14ac:dyDescent="0.25">
      <c r="AO9087" s="34"/>
      <c r="AP9087" s="34"/>
      <c r="AQ9087" s="34"/>
      <c r="AR9087" s="34"/>
    </row>
    <row r="9088" spans="41:44" x14ac:dyDescent="0.25">
      <c r="AO9088" s="34"/>
      <c r="AP9088" s="34"/>
      <c r="AQ9088" s="34"/>
      <c r="AR9088" s="34"/>
    </row>
    <row r="9089" spans="41:44" x14ac:dyDescent="0.25">
      <c r="AO9089" s="34"/>
      <c r="AP9089" s="34"/>
      <c r="AQ9089" s="34"/>
      <c r="AR9089" s="34"/>
    </row>
    <row r="9090" spans="41:44" x14ac:dyDescent="0.25">
      <c r="AO9090" s="34"/>
      <c r="AP9090" s="34"/>
      <c r="AQ9090" s="34"/>
      <c r="AR9090" s="34"/>
    </row>
    <row r="9091" spans="41:44" x14ac:dyDescent="0.25">
      <c r="AO9091" s="34"/>
      <c r="AP9091" s="34"/>
      <c r="AQ9091" s="34"/>
      <c r="AR9091" s="34"/>
    </row>
    <row r="9092" spans="41:44" x14ac:dyDescent="0.25">
      <c r="AO9092" s="34"/>
      <c r="AP9092" s="34"/>
      <c r="AQ9092" s="34"/>
      <c r="AR9092" s="34"/>
    </row>
    <row r="9093" spans="41:44" x14ac:dyDescent="0.25">
      <c r="AO9093" s="34"/>
      <c r="AP9093" s="34"/>
      <c r="AQ9093" s="34"/>
      <c r="AR9093" s="34"/>
    </row>
    <row r="9094" spans="41:44" x14ac:dyDescent="0.25">
      <c r="AO9094" s="34"/>
      <c r="AP9094" s="34"/>
      <c r="AQ9094" s="34"/>
      <c r="AR9094" s="34"/>
    </row>
    <row r="9095" spans="41:44" x14ac:dyDescent="0.25">
      <c r="AO9095" s="34"/>
      <c r="AP9095" s="34"/>
      <c r="AQ9095" s="34"/>
      <c r="AR9095" s="34"/>
    </row>
    <row r="9096" spans="41:44" x14ac:dyDescent="0.25">
      <c r="AO9096" s="34"/>
      <c r="AP9096" s="34"/>
      <c r="AQ9096" s="34"/>
      <c r="AR9096" s="34"/>
    </row>
    <row r="9097" spans="41:44" x14ac:dyDescent="0.25">
      <c r="AO9097" s="34"/>
      <c r="AP9097" s="34"/>
      <c r="AQ9097" s="34"/>
      <c r="AR9097" s="34"/>
    </row>
    <row r="9098" spans="41:44" x14ac:dyDescent="0.25">
      <c r="AO9098" s="34"/>
      <c r="AP9098" s="34"/>
      <c r="AQ9098" s="34"/>
      <c r="AR9098" s="34"/>
    </row>
    <row r="9099" spans="41:44" x14ac:dyDescent="0.25">
      <c r="AO9099" s="34"/>
      <c r="AP9099" s="34"/>
      <c r="AQ9099" s="34"/>
      <c r="AR9099" s="34"/>
    </row>
    <row r="9100" spans="41:44" x14ac:dyDescent="0.25">
      <c r="AO9100" s="34"/>
      <c r="AP9100" s="34"/>
      <c r="AQ9100" s="34"/>
      <c r="AR9100" s="34"/>
    </row>
    <row r="9101" spans="41:44" x14ac:dyDescent="0.25">
      <c r="AO9101" s="34"/>
      <c r="AP9101" s="34"/>
      <c r="AQ9101" s="34"/>
      <c r="AR9101" s="34"/>
    </row>
    <row r="9102" spans="41:44" x14ac:dyDescent="0.25">
      <c r="AO9102" s="34"/>
      <c r="AP9102" s="34"/>
      <c r="AQ9102" s="34"/>
      <c r="AR9102" s="34"/>
    </row>
    <row r="9103" spans="41:44" x14ac:dyDescent="0.25">
      <c r="AO9103" s="34"/>
      <c r="AP9103" s="34"/>
      <c r="AQ9103" s="34"/>
      <c r="AR9103" s="34"/>
    </row>
    <row r="9104" spans="41:44" x14ac:dyDescent="0.25">
      <c r="AO9104" s="34"/>
      <c r="AP9104" s="34"/>
      <c r="AQ9104" s="34"/>
      <c r="AR9104" s="34"/>
    </row>
    <row r="9105" spans="41:44" x14ac:dyDescent="0.25">
      <c r="AO9105" s="34"/>
      <c r="AP9105" s="34"/>
      <c r="AQ9105" s="34"/>
      <c r="AR9105" s="34"/>
    </row>
    <row r="9106" spans="41:44" x14ac:dyDescent="0.25">
      <c r="AO9106" s="34"/>
      <c r="AP9106" s="34"/>
      <c r="AQ9106" s="34"/>
      <c r="AR9106" s="34"/>
    </row>
    <row r="9107" spans="41:44" x14ac:dyDescent="0.25">
      <c r="AO9107" s="34"/>
      <c r="AP9107" s="34"/>
      <c r="AQ9107" s="34"/>
      <c r="AR9107" s="34"/>
    </row>
    <row r="9108" spans="41:44" x14ac:dyDescent="0.25">
      <c r="AO9108" s="34"/>
      <c r="AP9108" s="34"/>
      <c r="AQ9108" s="34"/>
      <c r="AR9108" s="34"/>
    </row>
    <row r="9109" spans="41:44" x14ac:dyDescent="0.25">
      <c r="AO9109" s="34"/>
      <c r="AP9109" s="34"/>
      <c r="AQ9109" s="34"/>
      <c r="AR9109" s="34"/>
    </row>
    <row r="9110" spans="41:44" x14ac:dyDescent="0.25">
      <c r="AO9110" s="34"/>
      <c r="AP9110" s="34"/>
      <c r="AQ9110" s="34"/>
      <c r="AR9110" s="34"/>
    </row>
    <row r="9111" spans="41:44" x14ac:dyDescent="0.25">
      <c r="AO9111" s="34"/>
      <c r="AP9111" s="34"/>
      <c r="AQ9111" s="34"/>
      <c r="AR9111" s="34"/>
    </row>
    <row r="9112" spans="41:44" x14ac:dyDescent="0.25">
      <c r="AO9112" s="34"/>
      <c r="AP9112" s="34"/>
      <c r="AQ9112" s="34"/>
      <c r="AR9112" s="34"/>
    </row>
    <row r="9113" spans="41:44" x14ac:dyDescent="0.25">
      <c r="AO9113" s="34"/>
      <c r="AP9113" s="34"/>
      <c r="AQ9113" s="34"/>
      <c r="AR9113" s="34"/>
    </row>
    <row r="9114" spans="41:44" x14ac:dyDescent="0.25">
      <c r="AO9114" s="34"/>
      <c r="AP9114" s="34"/>
      <c r="AQ9114" s="34"/>
      <c r="AR9114" s="34"/>
    </row>
    <row r="9115" spans="41:44" x14ac:dyDescent="0.25">
      <c r="AO9115" s="34"/>
      <c r="AP9115" s="34"/>
      <c r="AQ9115" s="34"/>
      <c r="AR9115" s="34"/>
    </row>
    <row r="9116" spans="41:44" x14ac:dyDescent="0.25">
      <c r="AO9116" s="34"/>
      <c r="AP9116" s="34"/>
      <c r="AQ9116" s="34"/>
      <c r="AR9116" s="34"/>
    </row>
    <row r="9117" spans="41:44" x14ac:dyDescent="0.25">
      <c r="AO9117" s="34"/>
      <c r="AP9117" s="34"/>
      <c r="AQ9117" s="34"/>
      <c r="AR9117" s="34"/>
    </row>
    <row r="9118" spans="41:44" x14ac:dyDescent="0.25">
      <c r="AO9118" s="34"/>
      <c r="AP9118" s="34"/>
      <c r="AQ9118" s="34"/>
      <c r="AR9118" s="34"/>
    </row>
    <row r="9119" spans="41:44" x14ac:dyDescent="0.25">
      <c r="AO9119" s="34"/>
      <c r="AP9119" s="34"/>
      <c r="AQ9119" s="34"/>
      <c r="AR9119" s="34"/>
    </row>
    <row r="9120" spans="41:44" x14ac:dyDescent="0.25">
      <c r="AO9120" s="34"/>
      <c r="AP9120" s="34"/>
      <c r="AQ9120" s="34"/>
      <c r="AR9120" s="34"/>
    </row>
    <row r="9121" spans="41:44" x14ac:dyDescent="0.25">
      <c r="AO9121" s="34"/>
      <c r="AP9121" s="34"/>
      <c r="AQ9121" s="34"/>
      <c r="AR9121" s="34"/>
    </row>
    <row r="9122" spans="41:44" x14ac:dyDescent="0.25">
      <c r="AO9122" s="34"/>
      <c r="AP9122" s="34"/>
      <c r="AQ9122" s="34"/>
      <c r="AR9122" s="34"/>
    </row>
    <row r="9123" spans="41:44" x14ac:dyDescent="0.25">
      <c r="AO9123" s="34"/>
      <c r="AP9123" s="34"/>
      <c r="AQ9123" s="34"/>
      <c r="AR9123" s="34"/>
    </row>
    <row r="9124" spans="41:44" x14ac:dyDescent="0.25">
      <c r="AO9124" s="34"/>
      <c r="AP9124" s="34"/>
      <c r="AQ9124" s="34"/>
      <c r="AR9124" s="34"/>
    </row>
    <row r="9125" spans="41:44" x14ac:dyDescent="0.25">
      <c r="AO9125" s="34"/>
      <c r="AP9125" s="34"/>
      <c r="AQ9125" s="34"/>
      <c r="AR9125" s="34"/>
    </row>
    <row r="9126" spans="41:44" x14ac:dyDescent="0.25">
      <c r="AO9126" s="34"/>
      <c r="AP9126" s="34"/>
      <c r="AQ9126" s="34"/>
      <c r="AR9126" s="34"/>
    </row>
    <row r="9127" spans="41:44" x14ac:dyDescent="0.25">
      <c r="AO9127" s="34"/>
      <c r="AP9127" s="34"/>
      <c r="AQ9127" s="34"/>
      <c r="AR9127" s="34"/>
    </row>
    <row r="9128" spans="41:44" x14ac:dyDescent="0.25">
      <c r="AO9128" s="34"/>
      <c r="AP9128" s="34"/>
      <c r="AQ9128" s="34"/>
      <c r="AR9128" s="34"/>
    </row>
    <row r="9129" spans="41:44" x14ac:dyDescent="0.25">
      <c r="AO9129" s="34"/>
      <c r="AP9129" s="34"/>
      <c r="AQ9129" s="34"/>
      <c r="AR9129" s="34"/>
    </row>
    <row r="9130" spans="41:44" x14ac:dyDescent="0.25">
      <c r="AO9130" s="34"/>
      <c r="AP9130" s="34"/>
      <c r="AQ9130" s="34"/>
      <c r="AR9130" s="34"/>
    </row>
    <row r="9131" spans="41:44" x14ac:dyDescent="0.25">
      <c r="AO9131" s="34"/>
      <c r="AP9131" s="34"/>
      <c r="AQ9131" s="34"/>
      <c r="AR9131" s="34"/>
    </row>
    <row r="9132" spans="41:44" x14ac:dyDescent="0.25">
      <c r="AO9132" s="34"/>
      <c r="AP9132" s="34"/>
      <c r="AQ9132" s="34"/>
      <c r="AR9132" s="34"/>
    </row>
    <row r="9133" spans="41:44" x14ac:dyDescent="0.25">
      <c r="AO9133" s="34"/>
      <c r="AP9133" s="34"/>
      <c r="AQ9133" s="34"/>
      <c r="AR9133" s="34"/>
    </row>
    <row r="9134" spans="41:44" x14ac:dyDescent="0.25">
      <c r="AO9134" s="34"/>
      <c r="AP9134" s="34"/>
      <c r="AQ9134" s="34"/>
      <c r="AR9134" s="34"/>
    </row>
    <row r="9135" spans="41:44" x14ac:dyDescent="0.25">
      <c r="AO9135" s="34"/>
      <c r="AP9135" s="34"/>
      <c r="AQ9135" s="34"/>
      <c r="AR9135" s="34"/>
    </row>
    <row r="9136" spans="41:44" x14ac:dyDescent="0.25">
      <c r="AO9136" s="34"/>
      <c r="AP9136" s="34"/>
      <c r="AQ9136" s="34"/>
      <c r="AR9136" s="34"/>
    </row>
    <row r="9137" spans="41:44" x14ac:dyDescent="0.25">
      <c r="AO9137" s="34"/>
      <c r="AP9137" s="34"/>
      <c r="AQ9137" s="34"/>
      <c r="AR9137" s="34"/>
    </row>
    <row r="9138" spans="41:44" x14ac:dyDescent="0.25">
      <c r="AO9138" s="34"/>
      <c r="AP9138" s="34"/>
      <c r="AQ9138" s="34"/>
      <c r="AR9138" s="34"/>
    </row>
    <row r="9139" spans="41:44" x14ac:dyDescent="0.25">
      <c r="AO9139" s="34"/>
      <c r="AP9139" s="34"/>
      <c r="AQ9139" s="34"/>
      <c r="AR9139" s="34"/>
    </row>
    <row r="9140" spans="41:44" x14ac:dyDescent="0.25">
      <c r="AO9140" s="34"/>
      <c r="AP9140" s="34"/>
      <c r="AQ9140" s="34"/>
      <c r="AR9140" s="34"/>
    </row>
    <row r="9141" spans="41:44" x14ac:dyDescent="0.25">
      <c r="AO9141" s="34"/>
      <c r="AP9141" s="34"/>
      <c r="AQ9141" s="34"/>
      <c r="AR9141" s="34"/>
    </row>
    <row r="9142" spans="41:44" x14ac:dyDescent="0.25">
      <c r="AO9142" s="34"/>
      <c r="AP9142" s="34"/>
      <c r="AQ9142" s="34"/>
      <c r="AR9142" s="34"/>
    </row>
    <row r="9143" spans="41:44" x14ac:dyDescent="0.25">
      <c r="AO9143" s="34"/>
      <c r="AP9143" s="34"/>
      <c r="AQ9143" s="34"/>
      <c r="AR9143" s="34"/>
    </row>
    <row r="9144" spans="41:44" x14ac:dyDescent="0.25">
      <c r="AO9144" s="34"/>
      <c r="AP9144" s="34"/>
      <c r="AQ9144" s="34"/>
      <c r="AR9144" s="34"/>
    </row>
    <row r="9145" spans="41:44" x14ac:dyDescent="0.25">
      <c r="AO9145" s="34"/>
      <c r="AP9145" s="34"/>
      <c r="AQ9145" s="34"/>
      <c r="AR9145" s="34"/>
    </row>
    <row r="9146" spans="41:44" x14ac:dyDescent="0.25">
      <c r="AO9146" s="34"/>
      <c r="AP9146" s="34"/>
      <c r="AQ9146" s="34"/>
      <c r="AR9146" s="34"/>
    </row>
    <row r="9147" spans="41:44" x14ac:dyDescent="0.25">
      <c r="AO9147" s="34"/>
      <c r="AP9147" s="34"/>
      <c r="AQ9147" s="34"/>
      <c r="AR9147" s="34"/>
    </row>
    <row r="9148" spans="41:44" x14ac:dyDescent="0.25">
      <c r="AO9148" s="34"/>
      <c r="AP9148" s="34"/>
      <c r="AQ9148" s="34"/>
      <c r="AR9148" s="34"/>
    </row>
    <row r="9149" spans="41:44" x14ac:dyDescent="0.25">
      <c r="AO9149" s="34"/>
      <c r="AP9149" s="34"/>
      <c r="AQ9149" s="34"/>
      <c r="AR9149" s="34"/>
    </row>
    <row r="9150" spans="41:44" x14ac:dyDescent="0.25">
      <c r="AO9150" s="34"/>
      <c r="AP9150" s="34"/>
      <c r="AQ9150" s="34"/>
      <c r="AR9150" s="34"/>
    </row>
    <row r="9151" spans="41:44" x14ac:dyDescent="0.25">
      <c r="AO9151" s="34"/>
      <c r="AP9151" s="34"/>
      <c r="AQ9151" s="34"/>
      <c r="AR9151" s="34"/>
    </row>
    <row r="9152" spans="41:44" x14ac:dyDescent="0.25">
      <c r="AO9152" s="34"/>
      <c r="AP9152" s="34"/>
      <c r="AQ9152" s="34"/>
      <c r="AR9152" s="34"/>
    </row>
    <row r="9153" spans="41:44" x14ac:dyDescent="0.25">
      <c r="AO9153" s="34"/>
      <c r="AP9153" s="34"/>
      <c r="AQ9153" s="34"/>
      <c r="AR9153" s="34"/>
    </row>
    <row r="9154" spans="41:44" x14ac:dyDescent="0.25">
      <c r="AO9154" s="34"/>
      <c r="AP9154" s="34"/>
      <c r="AQ9154" s="34"/>
      <c r="AR9154" s="34"/>
    </row>
    <row r="9155" spans="41:44" x14ac:dyDescent="0.25">
      <c r="AO9155" s="34"/>
      <c r="AP9155" s="34"/>
      <c r="AQ9155" s="34"/>
      <c r="AR9155" s="34"/>
    </row>
    <row r="9156" spans="41:44" x14ac:dyDescent="0.25">
      <c r="AO9156" s="34"/>
      <c r="AP9156" s="34"/>
      <c r="AQ9156" s="34"/>
      <c r="AR9156" s="34"/>
    </row>
    <row r="9157" spans="41:44" x14ac:dyDescent="0.25">
      <c r="AO9157" s="34"/>
      <c r="AP9157" s="34"/>
      <c r="AQ9157" s="34"/>
      <c r="AR9157" s="34"/>
    </row>
    <row r="9158" spans="41:44" x14ac:dyDescent="0.25">
      <c r="AO9158" s="34"/>
      <c r="AP9158" s="34"/>
      <c r="AQ9158" s="34"/>
      <c r="AR9158" s="34"/>
    </row>
    <row r="9159" spans="41:44" x14ac:dyDescent="0.25">
      <c r="AO9159" s="34"/>
      <c r="AP9159" s="34"/>
      <c r="AQ9159" s="34"/>
      <c r="AR9159" s="34"/>
    </row>
    <row r="9160" spans="41:44" x14ac:dyDescent="0.25">
      <c r="AO9160" s="34"/>
      <c r="AP9160" s="34"/>
      <c r="AQ9160" s="34"/>
      <c r="AR9160" s="34"/>
    </row>
    <row r="9161" spans="41:44" x14ac:dyDescent="0.25">
      <c r="AO9161" s="34"/>
      <c r="AP9161" s="34"/>
      <c r="AQ9161" s="34"/>
      <c r="AR9161" s="34"/>
    </row>
    <row r="9162" spans="41:44" x14ac:dyDescent="0.25">
      <c r="AO9162" s="34"/>
      <c r="AP9162" s="34"/>
      <c r="AQ9162" s="34"/>
      <c r="AR9162" s="34"/>
    </row>
    <row r="9163" spans="41:44" x14ac:dyDescent="0.25">
      <c r="AO9163" s="34"/>
      <c r="AP9163" s="34"/>
      <c r="AQ9163" s="34"/>
      <c r="AR9163" s="34"/>
    </row>
    <row r="9164" spans="41:44" x14ac:dyDescent="0.25">
      <c r="AO9164" s="34"/>
      <c r="AP9164" s="34"/>
      <c r="AQ9164" s="34"/>
      <c r="AR9164" s="34"/>
    </row>
    <row r="9165" spans="41:44" x14ac:dyDescent="0.25">
      <c r="AO9165" s="34"/>
      <c r="AP9165" s="34"/>
      <c r="AQ9165" s="34"/>
      <c r="AR9165" s="34"/>
    </row>
    <row r="9166" spans="41:44" x14ac:dyDescent="0.25">
      <c r="AO9166" s="34"/>
      <c r="AP9166" s="34"/>
      <c r="AQ9166" s="34"/>
      <c r="AR9166" s="34"/>
    </row>
    <row r="9167" spans="41:44" x14ac:dyDescent="0.25">
      <c r="AO9167" s="34"/>
      <c r="AP9167" s="34"/>
      <c r="AQ9167" s="34"/>
      <c r="AR9167" s="34"/>
    </row>
    <row r="9168" spans="41:44" x14ac:dyDescent="0.25">
      <c r="AO9168" s="34"/>
      <c r="AP9168" s="34"/>
      <c r="AQ9168" s="34"/>
      <c r="AR9168" s="34"/>
    </row>
    <row r="9169" spans="41:44" x14ac:dyDescent="0.25">
      <c r="AO9169" s="34"/>
      <c r="AP9169" s="34"/>
      <c r="AQ9169" s="34"/>
      <c r="AR9169" s="34"/>
    </row>
    <row r="9170" spans="41:44" x14ac:dyDescent="0.25">
      <c r="AO9170" s="34"/>
      <c r="AP9170" s="34"/>
      <c r="AQ9170" s="34"/>
      <c r="AR9170" s="34"/>
    </row>
    <row r="9171" spans="41:44" x14ac:dyDescent="0.25">
      <c r="AO9171" s="34"/>
      <c r="AP9171" s="34"/>
      <c r="AQ9171" s="34"/>
      <c r="AR9171" s="34"/>
    </row>
    <row r="9172" spans="41:44" x14ac:dyDescent="0.25">
      <c r="AO9172" s="34"/>
      <c r="AP9172" s="34"/>
      <c r="AQ9172" s="34"/>
      <c r="AR9172" s="34"/>
    </row>
    <row r="9173" spans="41:44" x14ac:dyDescent="0.25">
      <c r="AO9173" s="34"/>
      <c r="AP9173" s="34"/>
      <c r="AQ9173" s="34"/>
      <c r="AR9173" s="34"/>
    </row>
    <row r="9174" spans="41:44" x14ac:dyDescent="0.25">
      <c r="AO9174" s="34"/>
      <c r="AP9174" s="34"/>
      <c r="AQ9174" s="34"/>
      <c r="AR9174" s="34"/>
    </row>
    <row r="9175" spans="41:44" x14ac:dyDescent="0.25">
      <c r="AO9175" s="34"/>
      <c r="AP9175" s="34"/>
      <c r="AQ9175" s="34"/>
      <c r="AR9175" s="34"/>
    </row>
    <row r="9176" spans="41:44" x14ac:dyDescent="0.25">
      <c r="AO9176" s="34"/>
      <c r="AP9176" s="34"/>
      <c r="AQ9176" s="34"/>
      <c r="AR9176" s="34"/>
    </row>
    <row r="9177" spans="41:44" x14ac:dyDescent="0.25">
      <c r="AO9177" s="34"/>
      <c r="AP9177" s="34"/>
      <c r="AQ9177" s="34"/>
      <c r="AR9177" s="34"/>
    </row>
    <row r="9178" spans="41:44" x14ac:dyDescent="0.25">
      <c r="AO9178" s="34"/>
      <c r="AP9178" s="34"/>
      <c r="AQ9178" s="34"/>
      <c r="AR9178" s="34"/>
    </row>
    <row r="9179" spans="41:44" x14ac:dyDescent="0.25">
      <c r="AO9179" s="34"/>
      <c r="AP9179" s="34"/>
      <c r="AQ9179" s="34"/>
      <c r="AR9179" s="34"/>
    </row>
    <row r="9180" spans="41:44" x14ac:dyDescent="0.25">
      <c r="AO9180" s="34"/>
      <c r="AP9180" s="34"/>
      <c r="AQ9180" s="34"/>
      <c r="AR9180" s="34"/>
    </row>
    <row r="9181" spans="41:44" x14ac:dyDescent="0.25">
      <c r="AO9181" s="34"/>
      <c r="AP9181" s="34"/>
      <c r="AQ9181" s="34"/>
      <c r="AR9181" s="34"/>
    </row>
    <row r="9182" spans="41:44" x14ac:dyDescent="0.25">
      <c r="AO9182" s="34"/>
      <c r="AP9182" s="34"/>
      <c r="AQ9182" s="34"/>
      <c r="AR9182" s="34"/>
    </row>
    <row r="9183" spans="41:44" x14ac:dyDescent="0.25">
      <c r="AO9183" s="34"/>
      <c r="AP9183" s="34"/>
      <c r="AQ9183" s="34"/>
      <c r="AR9183" s="34"/>
    </row>
    <row r="9184" spans="41:44" x14ac:dyDescent="0.25">
      <c r="AO9184" s="34"/>
      <c r="AP9184" s="34"/>
      <c r="AQ9184" s="34"/>
      <c r="AR9184" s="34"/>
    </row>
    <row r="9185" spans="41:44" x14ac:dyDescent="0.25">
      <c r="AO9185" s="34"/>
      <c r="AP9185" s="34"/>
      <c r="AQ9185" s="34"/>
      <c r="AR9185" s="34"/>
    </row>
    <row r="9186" spans="41:44" x14ac:dyDescent="0.25">
      <c r="AO9186" s="34"/>
      <c r="AP9186" s="34"/>
      <c r="AQ9186" s="34"/>
      <c r="AR9186" s="34"/>
    </row>
    <row r="9187" spans="41:44" x14ac:dyDescent="0.25">
      <c r="AO9187" s="34"/>
      <c r="AP9187" s="34"/>
      <c r="AQ9187" s="34"/>
      <c r="AR9187" s="34"/>
    </row>
    <row r="9188" spans="41:44" x14ac:dyDescent="0.25">
      <c r="AO9188" s="34"/>
      <c r="AP9188" s="34"/>
      <c r="AQ9188" s="34"/>
      <c r="AR9188" s="34"/>
    </row>
    <row r="9189" spans="41:44" x14ac:dyDescent="0.25">
      <c r="AO9189" s="34"/>
      <c r="AP9189" s="34"/>
      <c r="AQ9189" s="34"/>
      <c r="AR9189" s="34"/>
    </row>
    <row r="9190" spans="41:44" x14ac:dyDescent="0.25">
      <c r="AO9190" s="34"/>
      <c r="AP9190" s="34"/>
      <c r="AQ9190" s="34"/>
      <c r="AR9190" s="34"/>
    </row>
    <row r="9191" spans="41:44" x14ac:dyDescent="0.25">
      <c r="AO9191" s="34"/>
      <c r="AP9191" s="34"/>
      <c r="AQ9191" s="34"/>
      <c r="AR9191" s="34"/>
    </row>
    <row r="9192" spans="41:44" x14ac:dyDescent="0.25">
      <c r="AO9192" s="34"/>
      <c r="AP9192" s="34"/>
      <c r="AQ9192" s="34"/>
      <c r="AR9192" s="34"/>
    </row>
    <row r="9193" spans="41:44" x14ac:dyDescent="0.25">
      <c r="AO9193" s="34"/>
      <c r="AP9193" s="34"/>
      <c r="AQ9193" s="34"/>
      <c r="AR9193" s="34"/>
    </row>
    <row r="9194" spans="41:44" x14ac:dyDescent="0.25">
      <c r="AO9194" s="34"/>
      <c r="AP9194" s="34"/>
      <c r="AQ9194" s="34"/>
      <c r="AR9194" s="34"/>
    </row>
    <row r="9195" spans="41:44" x14ac:dyDescent="0.25">
      <c r="AO9195" s="34"/>
      <c r="AP9195" s="34"/>
      <c r="AQ9195" s="34"/>
      <c r="AR9195" s="34"/>
    </row>
    <row r="9196" spans="41:44" x14ac:dyDescent="0.25">
      <c r="AO9196" s="34"/>
      <c r="AP9196" s="34"/>
      <c r="AQ9196" s="34"/>
      <c r="AR9196" s="34"/>
    </row>
    <row r="9197" spans="41:44" x14ac:dyDescent="0.25">
      <c r="AO9197" s="34"/>
      <c r="AP9197" s="34"/>
      <c r="AQ9197" s="34"/>
      <c r="AR9197" s="34"/>
    </row>
    <row r="9198" spans="41:44" x14ac:dyDescent="0.25">
      <c r="AO9198" s="34"/>
      <c r="AP9198" s="34"/>
      <c r="AQ9198" s="34"/>
      <c r="AR9198" s="34"/>
    </row>
    <row r="9199" spans="41:44" x14ac:dyDescent="0.25">
      <c r="AO9199" s="34"/>
      <c r="AP9199" s="34"/>
      <c r="AQ9199" s="34"/>
      <c r="AR9199" s="34"/>
    </row>
    <row r="9200" spans="41:44" x14ac:dyDescent="0.25">
      <c r="AO9200" s="34"/>
      <c r="AP9200" s="34"/>
      <c r="AQ9200" s="34"/>
      <c r="AR9200" s="34"/>
    </row>
    <row r="9201" spans="41:44" x14ac:dyDescent="0.25">
      <c r="AO9201" s="34"/>
      <c r="AP9201" s="34"/>
      <c r="AQ9201" s="34"/>
      <c r="AR9201" s="34"/>
    </row>
    <row r="9202" spans="41:44" x14ac:dyDescent="0.25">
      <c r="AO9202" s="34"/>
      <c r="AP9202" s="34"/>
      <c r="AQ9202" s="34"/>
      <c r="AR9202" s="34"/>
    </row>
    <row r="9203" spans="41:44" x14ac:dyDescent="0.25">
      <c r="AO9203" s="34"/>
      <c r="AP9203" s="34"/>
      <c r="AQ9203" s="34"/>
      <c r="AR9203" s="34"/>
    </row>
    <row r="9204" spans="41:44" x14ac:dyDescent="0.25">
      <c r="AO9204" s="34"/>
      <c r="AP9204" s="34"/>
      <c r="AQ9204" s="34"/>
      <c r="AR9204" s="34"/>
    </row>
    <row r="9205" spans="41:44" x14ac:dyDescent="0.25">
      <c r="AO9205" s="34"/>
      <c r="AP9205" s="34"/>
      <c r="AQ9205" s="34"/>
      <c r="AR9205" s="34"/>
    </row>
    <row r="9206" spans="41:44" x14ac:dyDescent="0.25">
      <c r="AO9206" s="34"/>
      <c r="AP9206" s="34"/>
      <c r="AQ9206" s="34"/>
      <c r="AR9206" s="34"/>
    </row>
    <row r="9207" spans="41:44" x14ac:dyDescent="0.25">
      <c r="AO9207" s="34"/>
      <c r="AP9207" s="34"/>
      <c r="AQ9207" s="34"/>
      <c r="AR9207" s="34"/>
    </row>
    <row r="9208" spans="41:44" x14ac:dyDescent="0.25">
      <c r="AO9208" s="34"/>
      <c r="AP9208" s="34"/>
      <c r="AQ9208" s="34"/>
      <c r="AR9208" s="34"/>
    </row>
    <row r="9209" spans="41:44" x14ac:dyDescent="0.25">
      <c r="AO9209" s="34"/>
      <c r="AP9209" s="34"/>
      <c r="AQ9209" s="34"/>
      <c r="AR9209" s="34"/>
    </row>
    <row r="9210" spans="41:44" x14ac:dyDescent="0.25">
      <c r="AO9210" s="34"/>
      <c r="AP9210" s="34"/>
      <c r="AQ9210" s="34"/>
      <c r="AR9210" s="34"/>
    </row>
    <row r="9211" spans="41:44" x14ac:dyDescent="0.25">
      <c r="AO9211" s="34"/>
      <c r="AP9211" s="34"/>
      <c r="AQ9211" s="34"/>
      <c r="AR9211" s="34"/>
    </row>
    <row r="9212" spans="41:44" x14ac:dyDescent="0.25">
      <c r="AO9212" s="34"/>
      <c r="AP9212" s="34"/>
      <c r="AQ9212" s="34"/>
      <c r="AR9212" s="34"/>
    </row>
    <row r="9213" spans="41:44" x14ac:dyDescent="0.25">
      <c r="AO9213" s="34"/>
      <c r="AP9213" s="34"/>
      <c r="AQ9213" s="34"/>
      <c r="AR9213" s="34"/>
    </row>
    <row r="9214" spans="41:44" x14ac:dyDescent="0.25">
      <c r="AO9214" s="34"/>
      <c r="AP9214" s="34"/>
      <c r="AQ9214" s="34"/>
      <c r="AR9214" s="34"/>
    </row>
    <row r="9215" spans="41:44" x14ac:dyDescent="0.25">
      <c r="AO9215" s="34"/>
      <c r="AP9215" s="34"/>
      <c r="AQ9215" s="34"/>
      <c r="AR9215" s="34"/>
    </row>
    <row r="9216" spans="41:44" x14ac:dyDescent="0.25">
      <c r="AO9216" s="34"/>
      <c r="AP9216" s="34"/>
      <c r="AQ9216" s="34"/>
      <c r="AR9216" s="34"/>
    </row>
    <row r="9217" spans="41:44" x14ac:dyDescent="0.25">
      <c r="AO9217" s="34"/>
      <c r="AP9217" s="34"/>
      <c r="AQ9217" s="34"/>
      <c r="AR9217" s="34"/>
    </row>
    <row r="9218" spans="41:44" x14ac:dyDescent="0.25">
      <c r="AO9218" s="34"/>
      <c r="AP9218" s="34"/>
      <c r="AQ9218" s="34"/>
      <c r="AR9218" s="34"/>
    </row>
    <row r="9219" spans="41:44" x14ac:dyDescent="0.25">
      <c r="AO9219" s="34"/>
      <c r="AP9219" s="34"/>
      <c r="AQ9219" s="34"/>
      <c r="AR9219" s="34"/>
    </row>
    <row r="9220" spans="41:44" x14ac:dyDescent="0.25">
      <c r="AO9220" s="34"/>
      <c r="AP9220" s="34"/>
      <c r="AQ9220" s="34"/>
      <c r="AR9220" s="34"/>
    </row>
    <row r="9221" spans="41:44" x14ac:dyDescent="0.25">
      <c r="AO9221" s="34"/>
      <c r="AP9221" s="34"/>
      <c r="AQ9221" s="34"/>
      <c r="AR9221" s="34"/>
    </row>
    <row r="9222" spans="41:44" x14ac:dyDescent="0.25">
      <c r="AO9222" s="34"/>
      <c r="AP9222" s="34"/>
      <c r="AQ9222" s="34"/>
      <c r="AR9222" s="34"/>
    </row>
    <row r="9223" spans="41:44" x14ac:dyDescent="0.25">
      <c r="AO9223" s="34"/>
      <c r="AP9223" s="34"/>
      <c r="AQ9223" s="34"/>
      <c r="AR9223" s="34"/>
    </row>
    <row r="9224" spans="41:44" x14ac:dyDescent="0.25">
      <c r="AO9224" s="34"/>
      <c r="AP9224" s="34"/>
      <c r="AQ9224" s="34"/>
      <c r="AR9224" s="34"/>
    </row>
    <row r="9225" spans="41:44" x14ac:dyDescent="0.25">
      <c r="AO9225" s="34"/>
      <c r="AP9225" s="34"/>
      <c r="AQ9225" s="34"/>
      <c r="AR9225" s="34"/>
    </row>
    <row r="9226" spans="41:44" x14ac:dyDescent="0.25">
      <c r="AO9226" s="34"/>
      <c r="AP9226" s="34"/>
      <c r="AQ9226" s="34"/>
      <c r="AR9226" s="34"/>
    </row>
    <row r="9227" spans="41:44" x14ac:dyDescent="0.25">
      <c r="AO9227" s="34"/>
      <c r="AP9227" s="34"/>
      <c r="AQ9227" s="34"/>
      <c r="AR9227" s="34"/>
    </row>
    <row r="9228" spans="41:44" x14ac:dyDescent="0.25">
      <c r="AO9228" s="34"/>
      <c r="AP9228" s="34"/>
      <c r="AQ9228" s="34"/>
      <c r="AR9228" s="34"/>
    </row>
    <row r="9229" spans="41:44" x14ac:dyDescent="0.25">
      <c r="AO9229" s="34"/>
      <c r="AP9229" s="34"/>
      <c r="AQ9229" s="34"/>
      <c r="AR9229" s="34"/>
    </row>
    <row r="9230" spans="41:44" x14ac:dyDescent="0.25">
      <c r="AO9230" s="34"/>
      <c r="AP9230" s="34"/>
      <c r="AQ9230" s="34"/>
      <c r="AR9230" s="34"/>
    </row>
    <row r="9231" spans="41:44" x14ac:dyDescent="0.25">
      <c r="AO9231" s="34"/>
      <c r="AP9231" s="34"/>
      <c r="AQ9231" s="34"/>
      <c r="AR9231" s="34"/>
    </row>
    <row r="9232" spans="41:44" x14ac:dyDescent="0.25">
      <c r="AO9232" s="34"/>
      <c r="AP9232" s="34"/>
      <c r="AQ9232" s="34"/>
      <c r="AR9232" s="34"/>
    </row>
    <row r="9233" spans="41:44" x14ac:dyDescent="0.25">
      <c r="AO9233" s="34"/>
      <c r="AP9233" s="34"/>
      <c r="AQ9233" s="34"/>
      <c r="AR9233" s="34"/>
    </row>
    <row r="9234" spans="41:44" x14ac:dyDescent="0.25">
      <c r="AO9234" s="34"/>
      <c r="AP9234" s="34"/>
      <c r="AQ9234" s="34"/>
      <c r="AR9234" s="34"/>
    </row>
    <row r="9235" spans="41:44" x14ac:dyDescent="0.25">
      <c r="AO9235" s="34"/>
      <c r="AP9235" s="34"/>
      <c r="AQ9235" s="34"/>
      <c r="AR9235" s="34"/>
    </row>
    <row r="9236" spans="41:44" x14ac:dyDescent="0.25">
      <c r="AO9236" s="34"/>
      <c r="AP9236" s="34"/>
      <c r="AQ9236" s="34"/>
      <c r="AR9236" s="34"/>
    </row>
    <row r="9237" spans="41:44" x14ac:dyDescent="0.25">
      <c r="AO9237" s="34"/>
      <c r="AP9237" s="34"/>
      <c r="AQ9237" s="34"/>
      <c r="AR9237" s="34"/>
    </row>
    <row r="9238" spans="41:44" x14ac:dyDescent="0.25">
      <c r="AO9238" s="34"/>
      <c r="AP9238" s="34"/>
      <c r="AQ9238" s="34"/>
      <c r="AR9238" s="34"/>
    </row>
    <row r="9239" spans="41:44" x14ac:dyDescent="0.25">
      <c r="AO9239" s="34"/>
      <c r="AP9239" s="34"/>
      <c r="AQ9239" s="34"/>
      <c r="AR9239" s="34"/>
    </row>
    <row r="9240" spans="41:44" x14ac:dyDescent="0.25">
      <c r="AO9240" s="34"/>
      <c r="AP9240" s="34"/>
      <c r="AQ9240" s="34"/>
      <c r="AR9240" s="34"/>
    </row>
    <row r="9241" spans="41:44" x14ac:dyDescent="0.25">
      <c r="AO9241" s="34"/>
      <c r="AP9241" s="34"/>
      <c r="AQ9241" s="34"/>
      <c r="AR9241" s="34"/>
    </row>
    <row r="9242" spans="41:44" x14ac:dyDescent="0.25">
      <c r="AO9242" s="34"/>
      <c r="AP9242" s="34"/>
      <c r="AQ9242" s="34"/>
      <c r="AR9242" s="34"/>
    </row>
    <row r="9243" spans="41:44" x14ac:dyDescent="0.25">
      <c r="AO9243" s="34"/>
      <c r="AP9243" s="34"/>
      <c r="AQ9243" s="34"/>
      <c r="AR9243" s="34"/>
    </row>
    <row r="9244" spans="41:44" x14ac:dyDescent="0.25">
      <c r="AO9244" s="34"/>
      <c r="AP9244" s="34"/>
      <c r="AQ9244" s="34"/>
      <c r="AR9244" s="34"/>
    </row>
    <row r="9245" spans="41:44" x14ac:dyDescent="0.25">
      <c r="AO9245" s="34"/>
      <c r="AP9245" s="34"/>
      <c r="AQ9245" s="34"/>
      <c r="AR9245" s="34"/>
    </row>
    <row r="9246" spans="41:44" x14ac:dyDescent="0.25">
      <c r="AO9246" s="34"/>
      <c r="AP9246" s="34"/>
      <c r="AQ9246" s="34"/>
      <c r="AR9246" s="34"/>
    </row>
    <row r="9247" spans="41:44" x14ac:dyDescent="0.25">
      <c r="AO9247" s="34"/>
      <c r="AP9247" s="34"/>
      <c r="AQ9247" s="34"/>
      <c r="AR9247" s="34"/>
    </row>
    <row r="9248" spans="41:44" x14ac:dyDescent="0.25">
      <c r="AO9248" s="34"/>
      <c r="AP9248" s="34"/>
      <c r="AQ9248" s="34"/>
      <c r="AR9248" s="34"/>
    </row>
    <row r="9249" spans="41:44" x14ac:dyDescent="0.25">
      <c r="AO9249" s="34"/>
      <c r="AP9249" s="34"/>
      <c r="AQ9249" s="34"/>
      <c r="AR9249" s="34"/>
    </row>
    <row r="9250" spans="41:44" x14ac:dyDescent="0.25">
      <c r="AO9250" s="34"/>
      <c r="AP9250" s="34"/>
      <c r="AQ9250" s="34"/>
      <c r="AR9250" s="34"/>
    </row>
    <row r="9251" spans="41:44" x14ac:dyDescent="0.25">
      <c r="AO9251" s="34"/>
      <c r="AP9251" s="34"/>
      <c r="AQ9251" s="34"/>
      <c r="AR9251" s="34"/>
    </row>
    <row r="9252" spans="41:44" x14ac:dyDescent="0.25">
      <c r="AO9252" s="34"/>
      <c r="AP9252" s="34"/>
      <c r="AQ9252" s="34"/>
      <c r="AR9252" s="34"/>
    </row>
    <row r="9253" spans="41:44" x14ac:dyDescent="0.25">
      <c r="AO9253" s="34"/>
      <c r="AP9253" s="34"/>
      <c r="AQ9253" s="34"/>
      <c r="AR9253" s="34"/>
    </row>
    <row r="9254" spans="41:44" x14ac:dyDescent="0.25">
      <c r="AO9254" s="34"/>
      <c r="AP9254" s="34"/>
      <c r="AQ9254" s="34"/>
      <c r="AR9254" s="34"/>
    </row>
    <row r="9255" spans="41:44" x14ac:dyDescent="0.25">
      <c r="AO9255" s="34"/>
      <c r="AP9255" s="34"/>
      <c r="AQ9255" s="34"/>
      <c r="AR9255" s="34"/>
    </row>
    <row r="9256" spans="41:44" x14ac:dyDescent="0.25">
      <c r="AO9256" s="34"/>
      <c r="AP9256" s="34"/>
      <c r="AQ9256" s="34"/>
      <c r="AR9256" s="34"/>
    </row>
    <row r="9257" spans="41:44" x14ac:dyDescent="0.25">
      <c r="AO9257" s="34"/>
      <c r="AP9257" s="34"/>
      <c r="AQ9257" s="34"/>
      <c r="AR9257" s="34"/>
    </row>
    <row r="9258" spans="41:44" x14ac:dyDescent="0.25">
      <c r="AO9258" s="34"/>
      <c r="AP9258" s="34"/>
      <c r="AQ9258" s="34"/>
      <c r="AR9258" s="34"/>
    </row>
    <row r="9259" spans="41:44" x14ac:dyDescent="0.25">
      <c r="AO9259" s="34"/>
      <c r="AP9259" s="34"/>
      <c r="AQ9259" s="34"/>
      <c r="AR9259" s="34"/>
    </row>
    <row r="9260" spans="41:44" x14ac:dyDescent="0.25">
      <c r="AO9260" s="34"/>
      <c r="AP9260" s="34"/>
      <c r="AQ9260" s="34"/>
      <c r="AR9260" s="34"/>
    </row>
    <row r="9261" spans="41:44" x14ac:dyDescent="0.25">
      <c r="AO9261" s="34"/>
      <c r="AP9261" s="34"/>
      <c r="AQ9261" s="34"/>
      <c r="AR9261" s="34"/>
    </row>
    <row r="9262" spans="41:44" x14ac:dyDescent="0.25">
      <c r="AO9262" s="34"/>
      <c r="AP9262" s="34"/>
      <c r="AQ9262" s="34"/>
      <c r="AR9262" s="34"/>
    </row>
    <row r="9263" spans="41:44" x14ac:dyDescent="0.25">
      <c r="AO9263" s="34"/>
      <c r="AP9263" s="34"/>
      <c r="AQ9263" s="34"/>
      <c r="AR9263" s="34"/>
    </row>
    <row r="9264" spans="41:44" x14ac:dyDescent="0.25">
      <c r="AO9264" s="34"/>
      <c r="AP9264" s="34"/>
      <c r="AQ9264" s="34"/>
      <c r="AR9264" s="34"/>
    </row>
    <row r="9265" spans="41:44" x14ac:dyDescent="0.25">
      <c r="AO9265" s="34"/>
      <c r="AP9265" s="34"/>
      <c r="AQ9265" s="34"/>
      <c r="AR9265" s="34"/>
    </row>
    <row r="9266" spans="41:44" x14ac:dyDescent="0.25">
      <c r="AO9266" s="34"/>
      <c r="AP9266" s="34"/>
      <c r="AQ9266" s="34"/>
      <c r="AR9266" s="34"/>
    </row>
    <row r="9267" spans="41:44" x14ac:dyDescent="0.25">
      <c r="AO9267" s="34"/>
      <c r="AP9267" s="34"/>
      <c r="AQ9267" s="34"/>
      <c r="AR9267" s="34"/>
    </row>
    <row r="9268" spans="41:44" x14ac:dyDescent="0.25">
      <c r="AO9268" s="34"/>
      <c r="AP9268" s="34"/>
      <c r="AQ9268" s="34"/>
      <c r="AR9268" s="34"/>
    </row>
    <row r="9269" spans="41:44" x14ac:dyDescent="0.25">
      <c r="AO9269" s="34"/>
      <c r="AP9269" s="34"/>
      <c r="AQ9269" s="34"/>
      <c r="AR9269" s="34"/>
    </row>
    <row r="9270" spans="41:44" x14ac:dyDescent="0.25">
      <c r="AO9270" s="34"/>
      <c r="AP9270" s="34"/>
      <c r="AQ9270" s="34"/>
      <c r="AR9270" s="34"/>
    </row>
    <row r="9271" spans="41:44" x14ac:dyDescent="0.25">
      <c r="AO9271" s="34"/>
      <c r="AP9271" s="34"/>
      <c r="AQ9271" s="34"/>
      <c r="AR9271" s="34"/>
    </row>
    <row r="9272" spans="41:44" x14ac:dyDescent="0.25">
      <c r="AO9272" s="34"/>
      <c r="AP9272" s="34"/>
      <c r="AQ9272" s="34"/>
      <c r="AR9272" s="34"/>
    </row>
    <row r="9273" spans="41:44" x14ac:dyDescent="0.25">
      <c r="AO9273" s="34"/>
      <c r="AP9273" s="34"/>
      <c r="AQ9273" s="34"/>
      <c r="AR9273" s="34"/>
    </row>
    <row r="9274" spans="41:44" x14ac:dyDescent="0.25">
      <c r="AO9274" s="34"/>
      <c r="AP9274" s="34"/>
      <c r="AQ9274" s="34"/>
      <c r="AR9274" s="34"/>
    </row>
    <row r="9275" spans="41:44" x14ac:dyDescent="0.25">
      <c r="AO9275" s="34"/>
      <c r="AP9275" s="34"/>
      <c r="AQ9275" s="34"/>
      <c r="AR9275" s="34"/>
    </row>
    <row r="9276" spans="41:44" x14ac:dyDescent="0.25">
      <c r="AO9276" s="34"/>
      <c r="AP9276" s="34"/>
      <c r="AQ9276" s="34"/>
      <c r="AR9276" s="34"/>
    </row>
    <row r="9277" spans="41:44" x14ac:dyDescent="0.25">
      <c r="AO9277" s="34"/>
      <c r="AP9277" s="34"/>
      <c r="AQ9277" s="34"/>
      <c r="AR9277" s="34"/>
    </row>
    <row r="9278" spans="41:44" x14ac:dyDescent="0.25">
      <c r="AO9278" s="34"/>
      <c r="AP9278" s="34"/>
      <c r="AQ9278" s="34"/>
      <c r="AR9278" s="34"/>
    </row>
    <row r="9279" spans="41:44" x14ac:dyDescent="0.25">
      <c r="AO9279" s="34"/>
      <c r="AP9279" s="34"/>
      <c r="AQ9279" s="34"/>
      <c r="AR9279" s="34"/>
    </row>
    <row r="9280" spans="41:44" x14ac:dyDescent="0.25">
      <c r="AO9280" s="34"/>
      <c r="AP9280" s="34"/>
      <c r="AQ9280" s="34"/>
      <c r="AR9280" s="34"/>
    </row>
    <row r="9281" spans="41:44" x14ac:dyDescent="0.25">
      <c r="AO9281" s="34"/>
      <c r="AP9281" s="34"/>
      <c r="AQ9281" s="34"/>
      <c r="AR9281" s="34"/>
    </row>
    <row r="9282" spans="41:44" x14ac:dyDescent="0.25">
      <c r="AO9282" s="34"/>
      <c r="AP9282" s="34"/>
      <c r="AQ9282" s="34"/>
      <c r="AR9282" s="34"/>
    </row>
    <row r="9283" spans="41:44" x14ac:dyDescent="0.25">
      <c r="AO9283" s="34"/>
      <c r="AP9283" s="34"/>
      <c r="AQ9283" s="34"/>
      <c r="AR9283" s="34"/>
    </row>
    <row r="9284" spans="41:44" x14ac:dyDescent="0.25">
      <c r="AO9284" s="34"/>
      <c r="AP9284" s="34"/>
      <c r="AQ9284" s="34"/>
      <c r="AR9284" s="34"/>
    </row>
    <row r="9285" spans="41:44" x14ac:dyDescent="0.25">
      <c r="AO9285" s="34"/>
      <c r="AP9285" s="34"/>
      <c r="AQ9285" s="34"/>
      <c r="AR9285" s="34"/>
    </row>
    <row r="9286" spans="41:44" x14ac:dyDescent="0.25">
      <c r="AO9286" s="34"/>
      <c r="AP9286" s="34"/>
      <c r="AQ9286" s="34"/>
      <c r="AR9286" s="34"/>
    </row>
    <row r="9287" spans="41:44" x14ac:dyDescent="0.25">
      <c r="AO9287" s="34"/>
      <c r="AP9287" s="34"/>
      <c r="AQ9287" s="34"/>
      <c r="AR9287" s="34"/>
    </row>
    <row r="9288" spans="41:44" x14ac:dyDescent="0.25">
      <c r="AO9288" s="34"/>
      <c r="AP9288" s="34"/>
      <c r="AQ9288" s="34"/>
      <c r="AR9288" s="34"/>
    </row>
    <row r="9289" spans="41:44" x14ac:dyDescent="0.25">
      <c r="AO9289" s="34"/>
      <c r="AP9289" s="34"/>
      <c r="AQ9289" s="34"/>
      <c r="AR9289" s="34"/>
    </row>
    <row r="9290" spans="41:44" x14ac:dyDescent="0.25">
      <c r="AO9290" s="34"/>
      <c r="AP9290" s="34"/>
      <c r="AQ9290" s="34"/>
      <c r="AR9290" s="34"/>
    </row>
    <row r="9291" spans="41:44" x14ac:dyDescent="0.25">
      <c r="AO9291" s="34"/>
      <c r="AP9291" s="34"/>
      <c r="AQ9291" s="34"/>
      <c r="AR9291" s="34"/>
    </row>
    <row r="9292" spans="41:44" x14ac:dyDescent="0.25">
      <c r="AO9292" s="34"/>
      <c r="AP9292" s="34"/>
      <c r="AQ9292" s="34"/>
      <c r="AR9292" s="34"/>
    </row>
    <row r="9293" spans="41:44" x14ac:dyDescent="0.25">
      <c r="AO9293" s="34"/>
      <c r="AP9293" s="34"/>
      <c r="AQ9293" s="34"/>
      <c r="AR9293" s="34"/>
    </row>
    <row r="9294" spans="41:44" x14ac:dyDescent="0.25">
      <c r="AO9294" s="34"/>
      <c r="AP9294" s="34"/>
      <c r="AQ9294" s="34"/>
      <c r="AR9294" s="34"/>
    </row>
    <row r="9295" spans="41:44" x14ac:dyDescent="0.25">
      <c r="AO9295" s="34"/>
      <c r="AP9295" s="34"/>
      <c r="AQ9295" s="34"/>
      <c r="AR9295" s="34"/>
    </row>
    <row r="9296" spans="41:44" x14ac:dyDescent="0.25">
      <c r="AO9296" s="34"/>
      <c r="AP9296" s="34"/>
      <c r="AQ9296" s="34"/>
      <c r="AR9296" s="34"/>
    </row>
    <row r="9297" spans="41:44" x14ac:dyDescent="0.25">
      <c r="AO9297" s="34"/>
      <c r="AP9297" s="34"/>
      <c r="AQ9297" s="34"/>
      <c r="AR9297" s="34"/>
    </row>
    <row r="9298" spans="41:44" x14ac:dyDescent="0.25">
      <c r="AO9298" s="34"/>
      <c r="AP9298" s="34"/>
      <c r="AQ9298" s="34"/>
      <c r="AR9298" s="34"/>
    </row>
    <row r="9299" spans="41:44" x14ac:dyDescent="0.25">
      <c r="AO9299" s="34"/>
      <c r="AP9299" s="34"/>
      <c r="AQ9299" s="34"/>
      <c r="AR9299" s="34"/>
    </row>
    <row r="9300" spans="41:44" x14ac:dyDescent="0.25">
      <c r="AO9300" s="34"/>
      <c r="AP9300" s="34"/>
      <c r="AQ9300" s="34"/>
      <c r="AR9300" s="34"/>
    </row>
    <row r="9301" spans="41:44" x14ac:dyDescent="0.25">
      <c r="AO9301" s="34"/>
      <c r="AP9301" s="34"/>
      <c r="AQ9301" s="34"/>
      <c r="AR9301" s="34"/>
    </row>
    <row r="9302" spans="41:44" x14ac:dyDescent="0.25">
      <c r="AO9302" s="34"/>
      <c r="AP9302" s="34"/>
      <c r="AQ9302" s="34"/>
      <c r="AR9302" s="34"/>
    </row>
    <row r="9303" spans="41:44" x14ac:dyDescent="0.25">
      <c r="AO9303" s="34"/>
      <c r="AP9303" s="34"/>
      <c r="AQ9303" s="34"/>
      <c r="AR9303" s="34"/>
    </row>
    <row r="9304" spans="41:44" x14ac:dyDescent="0.25">
      <c r="AO9304" s="34"/>
      <c r="AP9304" s="34"/>
      <c r="AQ9304" s="34"/>
      <c r="AR9304" s="34"/>
    </row>
    <row r="9305" spans="41:44" x14ac:dyDescent="0.25">
      <c r="AO9305" s="34"/>
      <c r="AP9305" s="34"/>
      <c r="AQ9305" s="34"/>
      <c r="AR9305" s="34"/>
    </row>
    <row r="9306" spans="41:44" x14ac:dyDescent="0.25">
      <c r="AO9306" s="34"/>
      <c r="AP9306" s="34"/>
      <c r="AQ9306" s="34"/>
      <c r="AR9306" s="34"/>
    </row>
    <row r="9307" spans="41:44" x14ac:dyDescent="0.25">
      <c r="AO9307" s="34"/>
      <c r="AP9307" s="34"/>
      <c r="AQ9307" s="34"/>
      <c r="AR9307" s="34"/>
    </row>
    <row r="9308" spans="41:44" x14ac:dyDescent="0.25">
      <c r="AO9308" s="34"/>
      <c r="AP9308" s="34"/>
      <c r="AQ9308" s="34"/>
      <c r="AR9308" s="34"/>
    </row>
    <row r="9309" spans="41:44" x14ac:dyDescent="0.25">
      <c r="AO9309" s="34"/>
      <c r="AP9309" s="34"/>
      <c r="AQ9309" s="34"/>
      <c r="AR9309" s="34"/>
    </row>
    <row r="9310" spans="41:44" x14ac:dyDescent="0.25">
      <c r="AO9310" s="34"/>
      <c r="AP9310" s="34"/>
      <c r="AQ9310" s="34"/>
      <c r="AR9310" s="34"/>
    </row>
    <row r="9311" spans="41:44" x14ac:dyDescent="0.25">
      <c r="AO9311" s="34"/>
      <c r="AP9311" s="34"/>
      <c r="AQ9311" s="34"/>
      <c r="AR9311" s="34"/>
    </row>
    <row r="9312" spans="41:44" x14ac:dyDescent="0.25">
      <c r="AO9312" s="34"/>
      <c r="AP9312" s="34"/>
      <c r="AQ9312" s="34"/>
      <c r="AR9312" s="34"/>
    </row>
    <row r="9313" spans="41:44" x14ac:dyDescent="0.25">
      <c r="AO9313" s="34"/>
      <c r="AP9313" s="34"/>
      <c r="AQ9313" s="34"/>
      <c r="AR9313" s="34"/>
    </row>
    <row r="9314" spans="41:44" x14ac:dyDescent="0.25">
      <c r="AO9314" s="34"/>
      <c r="AP9314" s="34"/>
      <c r="AQ9314" s="34"/>
      <c r="AR9314" s="34"/>
    </row>
    <row r="9315" spans="41:44" x14ac:dyDescent="0.25">
      <c r="AO9315" s="34"/>
      <c r="AP9315" s="34"/>
      <c r="AQ9315" s="34"/>
      <c r="AR9315" s="34"/>
    </row>
    <row r="9316" spans="41:44" x14ac:dyDescent="0.25">
      <c r="AO9316" s="34"/>
      <c r="AP9316" s="34"/>
      <c r="AQ9316" s="34"/>
      <c r="AR9316" s="34"/>
    </row>
    <row r="9317" spans="41:44" x14ac:dyDescent="0.25">
      <c r="AO9317" s="34"/>
      <c r="AP9317" s="34"/>
      <c r="AQ9317" s="34"/>
      <c r="AR9317" s="34"/>
    </row>
    <row r="9318" spans="41:44" x14ac:dyDescent="0.25">
      <c r="AO9318" s="34"/>
      <c r="AP9318" s="34"/>
      <c r="AQ9318" s="34"/>
      <c r="AR9318" s="34"/>
    </row>
    <row r="9319" spans="41:44" x14ac:dyDescent="0.25">
      <c r="AO9319" s="34"/>
      <c r="AP9319" s="34"/>
      <c r="AQ9319" s="34"/>
      <c r="AR9319" s="34"/>
    </row>
    <row r="9320" spans="41:44" x14ac:dyDescent="0.25">
      <c r="AO9320" s="34"/>
      <c r="AP9320" s="34"/>
      <c r="AQ9320" s="34"/>
      <c r="AR9320" s="34"/>
    </row>
    <row r="9321" spans="41:44" x14ac:dyDescent="0.25">
      <c r="AO9321" s="34"/>
      <c r="AP9321" s="34"/>
      <c r="AQ9321" s="34"/>
      <c r="AR9321" s="34"/>
    </row>
    <row r="9322" spans="41:44" x14ac:dyDescent="0.25">
      <c r="AO9322" s="34"/>
      <c r="AP9322" s="34"/>
      <c r="AQ9322" s="34"/>
      <c r="AR9322" s="34"/>
    </row>
    <row r="9323" spans="41:44" x14ac:dyDescent="0.25">
      <c r="AO9323" s="34"/>
      <c r="AP9323" s="34"/>
      <c r="AQ9323" s="34"/>
      <c r="AR9323" s="34"/>
    </row>
    <row r="9324" spans="41:44" x14ac:dyDescent="0.25">
      <c r="AO9324" s="34"/>
      <c r="AP9324" s="34"/>
      <c r="AQ9324" s="34"/>
      <c r="AR9324" s="34"/>
    </row>
    <row r="9325" spans="41:44" x14ac:dyDescent="0.25">
      <c r="AO9325" s="34"/>
      <c r="AP9325" s="34"/>
      <c r="AQ9325" s="34"/>
      <c r="AR9325" s="34"/>
    </row>
    <row r="9326" spans="41:44" x14ac:dyDescent="0.25">
      <c r="AO9326" s="34"/>
      <c r="AP9326" s="34"/>
      <c r="AQ9326" s="34"/>
      <c r="AR9326" s="34"/>
    </row>
    <row r="9327" spans="41:44" x14ac:dyDescent="0.25">
      <c r="AO9327" s="34"/>
      <c r="AP9327" s="34"/>
      <c r="AQ9327" s="34"/>
      <c r="AR9327" s="34"/>
    </row>
    <row r="9328" spans="41:44" x14ac:dyDescent="0.25">
      <c r="AO9328" s="34"/>
      <c r="AP9328" s="34"/>
      <c r="AQ9328" s="34"/>
      <c r="AR9328" s="34"/>
    </row>
    <row r="9329" spans="41:44" x14ac:dyDescent="0.25">
      <c r="AO9329" s="34"/>
      <c r="AP9329" s="34"/>
      <c r="AQ9329" s="34"/>
      <c r="AR9329" s="34"/>
    </row>
    <row r="9330" spans="41:44" x14ac:dyDescent="0.25">
      <c r="AO9330" s="34"/>
      <c r="AP9330" s="34"/>
      <c r="AQ9330" s="34"/>
      <c r="AR9330" s="34"/>
    </row>
    <row r="9331" spans="41:44" x14ac:dyDescent="0.25">
      <c r="AO9331" s="34"/>
      <c r="AP9331" s="34"/>
      <c r="AQ9331" s="34"/>
      <c r="AR9331" s="34"/>
    </row>
    <row r="9332" spans="41:44" x14ac:dyDescent="0.25">
      <c r="AO9332" s="34"/>
      <c r="AP9332" s="34"/>
      <c r="AQ9332" s="34"/>
      <c r="AR9332" s="34"/>
    </row>
    <row r="9333" spans="41:44" x14ac:dyDescent="0.25">
      <c r="AO9333" s="34"/>
      <c r="AP9333" s="34"/>
      <c r="AQ9333" s="34"/>
      <c r="AR9333" s="34"/>
    </row>
    <row r="9334" spans="41:44" x14ac:dyDescent="0.25">
      <c r="AO9334" s="34"/>
      <c r="AP9334" s="34"/>
      <c r="AQ9334" s="34"/>
      <c r="AR9334" s="34"/>
    </row>
    <row r="9335" spans="41:44" x14ac:dyDescent="0.25">
      <c r="AO9335" s="34"/>
      <c r="AP9335" s="34"/>
      <c r="AQ9335" s="34"/>
      <c r="AR9335" s="34"/>
    </row>
    <row r="9336" spans="41:44" x14ac:dyDescent="0.25">
      <c r="AO9336" s="34"/>
      <c r="AP9336" s="34"/>
      <c r="AQ9336" s="34"/>
      <c r="AR9336" s="34"/>
    </row>
    <row r="9337" spans="41:44" x14ac:dyDescent="0.25">
      <c r="AO9337" s="34"/>
      <c r="AP9337" s="34"/>
      <c r="AQ9337" s="34"/>
      <c r="AR9337" s="34"/>
    </row>
    <row r="9338" spans="41:44" x14ac:dyDescent="0.25">
      <c r="AO9338" s="34"/>
      <c r="AP9338" s="34"/>
      <c r="AQ9338" s="34"/>
      <c r="AR9338" s="34"/>
    </row>
    <row r="9339" spans="41:44" x14ac:dyDescent="0.25">
      <c r="AO9339" s="34"/>
      <c r="AP9339" s="34"/>
      <c r="AQ9339" s="34"/>
      <c r="AR9339" s="34"/>
    </row>
    <row r="9340" spans="41:44" x14ac:dyDescent="0.25">
      <c r="AO9340" s="34"/>
      <c r="AP9340" s="34"/>
      <c r="AQ9340" s="34"/>
      <c r="AR9340" s="34"/>
    </row>
    <row r="9341" spans="41:44" x14ac:dyDescent="0.25">
      <c r="AO9341" s="34"/>
      <c r="AP9341" s="34"/>
      <c r="AQ9341" s="34"/>
      <c r="AR9341" s="34"/>
    </row>
    <row r="9342" spans="41:44" x14ac:dyDescent="0.25">
      <c r="AO9342" s="34"/>
      <c r="AP9342" s="34"/>
      <c r="AQ9342" s="34"/>
      <c r="AR9342" s="34"/>
    </row>
    <row r="9343" spans="41:44" x14ac:dyDescent="0.25">
      <c r="AO9343" s="34"/>
      <c r="AP9343" s="34"/>
      <c r="AQ9343" s="34"/>
      <c r="AR9343" s="34"/>
    </row>
    <row r="9344" spans="41:44" x14ac:dyDescent="0.25">
      <c r="AO9344" s="34"/>
      <c r="AP9344" s="34"/>
      <c r="AQ9344" s="34"/>
      <c r="AR9344" s="34"/>
    </row>
    <row r="9345" spans="41:44" x14ac:dyDescent="0.25">
      <c r="AO9345" s="34"/>
      <c r="AP9345" s="34"/>
      <c r="AQ9345" s="34"/>
      <c r="AR9345" s="34"/>
    </row>
    <row r="9346" spans="41:44" x14ac:dyDescent="0.25">
      <c r="AO9346" s="34"/>
      <c r="AP9346" s="34"/>
      <c r="AQ9346" s="34"/>
      <c r="AR9346" s="34"/>
    </row>
    <row r="9347" spans="41:44" x14ac:dyDescent="0.25">
      <c r="AO9347" s="34"/>
      <c r="AP9347" s="34"/>
      <c r="AQ9347" s="34"/>
      <c r="AR9347" s="34"/>
    </row>
    <row r="9348" spans="41:44" x14ac:dyDescent="0.25">
      <c r="AO9348" s="34"/>
      <c r="AP9348" s="34"/>
      <c r="AQ9348" s="34"/>
      <c r="AR9348" s="34"/>
    </row>
    <row r="9349" spans="41:44" x14ac:dyDescent="0.25">
      <c r="AO9349" s="34"/>
      <c r="AP9349" s="34"/>
      <c r="AQ9349" s="34"/>
      <c r="AR9349" s="34"/>
    </row>
    <row r="9350" spans="41:44" x14ac:dyDescent="0.25">
      <c r="AO9350" s="34"/>
      <c r="AP9350" s="34"/>
      <c r="AQ9350" s="34"/>
      <c r="AR9350" s="34"/>
    </row>
    <row r="9351" spans="41:44" x14ac:dyDescent="0.25">
      <c r="AO9351" s="34"/>
      <c r="AP9351" s="34"/>
      <c r="AQ9351" s="34"/>
      <c r="AR9351" s="34"/>
    </row>
    <row r="9352" spans="41:44" x14ac:dyDescent="0.25">
      <c r="AO9352" s="34"/>
      <c r="AP9352" s="34"/>
      <c r="AQ9352" s="34"/>
      <c r="AR9352" s="34"/>
    </row>
    <row r="9353" spans="41:44" x14ac:dyDescent="0.25">
      <c r="AO9353" s="34"/>
      <c r="AP9353" s="34"/>
      <c r="AQ9353" s="34"/>
      <c r="AR9353" s="34"/>
    </row>
    <row r="9354" spans="41:44" x14ac:dyDescent="0.25">
      <c r="AO9354" s="34"/>
      <c r="AP9354" s="34"/>
      <c r="AQ9354" s="34"/>
      <c r="AR9354" s="34"/>
    </row>
    <row r="9355" spans="41:44" x14ac:dyDescent="0.25">
      <c r="AO9355" s="34"/>
      <c r="AP9355" s="34"/>
      <c r="AQ9355" s="34"/>
      <c r="AR9355" s="34"/>
    </row>
    <row r="9356" spans="41:44" x14ac:dyDescent="0.25">
      <c r="AO9356" s="34"/>
      <c r="AP9356" s="34"/>
      <c r="AQ9356" s="34"/>
      <c r="AR9356" s="34"/>
    </row>
    <row r="9357" spans="41:44" x14ac:dyDescent="0.25">
      <c r="AO9357" s="34"/>
      <c r="AP9357" s="34"/>
      <c r="AQ9357" s="34"/>
      <c r="AR9357" s="34"/>
    </row>
    <row r="9358" spans="41:44" x14ac:dyDescent="0.25">
      <c r="AO9358" s="34"/>
      <c r="AP9358" s="34"/>
      <c r="AQ9358" s="34"/>
      <c r="AR9358" s="34"/>
    </row>
    <row r="9359" spans="41:44" x14ac:dyDescent="0.25">
      <c r="AO9359" s="34"/>
      <c r="AP9359" s="34"/>
      <c r="AQ9359" s="34"/>
      <c r="AR9359" s="34"/>
    </row>
    <row r="9360" spans="41:44" x14ac:dyDescent="0.25">
      <c r="AO9360" s="34"/>
      <c r="AP9360" s="34"/>
      <c r="AQ9360" s="34"/>
      <c r="AR9360" s="34"/>
    </row>
    <row r="9361" spans="41:44" x14ac:dyDescent="0.25">
      <c r="AO9361" s="34"/>
      <c r="AP9361" s="34"/>
      <c r="AQ9361" s="34"/>
      <c r="AR9361" s="34"/>
    </row>
    <row r="9362" spans="41:44" x14ac:dyDescent="0.25">
      <c r="AO9362" s="34"/>
      <c r="AP9362" s="34"/>
      <c r="AQ9362" s="34"/>
      <c r="AR9362" s="34"/>
    </row>
    <row r="9363" spans="41:44" x14ac:dyDescent="0.25">
      <c r="AO9363" s="34"/>
      <c r="AP9363" s="34"/>
      <c r="AQ9363" s="34"/>
      <c r="AR9363" s="34"/>
    </row>
    <row r="9364" spans="41:44" x14ac:dyDescent="0.25">
      <c r="AO9364" s="34"/>
      <c r="AP9364" s="34"/>
      <c r="AQ9364" s="34"/>
      <c r="AR9364" s="34"/>
    </row>
    <row r="9365" spans="41:44" x14ac:dyDescent="0.25">
      <c r="AO9365" s="34"/>
      <c r="AP9365" s="34"/>
      <c r="AQ9365" s="34"/>
      <c r="AR9365" s="34"/>
    </row>
    <row r="9366" spans="41:44" x14ac:dyDescent="0.25">
      <c r="AO9366" s="34"/>
      <c r="AP9366" s="34"/>
      <c r="AQ9366" s="34"/>
      <c r="AR9366" s="34"/>
    </row>
    <row r="9367" spans="41:44" x14ac:dyDescent="0.25">
      <c r="AO9367" s="34"/>
      <c r="AP9367" s="34"/>
      <c r="AQ9367" s="34"/>
      <c r="AR9367" s="34"/>
    </row>
    <row r="9368" spans="41:44" x14ac:dyDescent="0.25">
      <c r="AO9368" s="34"/>
      <c r="AP9368" s="34"/>
      <c r="AQ9368" s="34"/>
      <c r="AR9368" s="34"/>
    </row>
    <row r="9369" spans="41:44" x14ac:dyDescent="0.25">
      <c r="AO9369" s="34"/>
      <c r="AP9369" s="34"/>
      <c r="AQ9369" s="34"/>
      <c r="AR9369" s="34"/>
    </row>
    <row r="9370" spans="41:44" x14ac:dyDescent="0.25">
      <c r="AO9370" s="34"/>
      <c r="AP9370" s="34"/>
      <c r="AQ9370" s="34"/>
      <c r="AR9370" s="34"/>
    </row>
    <row r="9371" spans="41:44" x14ac:dyDescent="0.25">
      <c r="AO9371" s="34"/>
      <c r="AP9371" s="34"/>
      <c r="AQ9371" s="34"/>
      <c r="AR9371" s="34"/>
    </row>
    <row r="9372" spans="41:44" x14ac:dyDescent="0.25">
      <c r="AO9372" s="34"/>
      <c r="AP9372" s="34"/>
      <c r="AQ9372" s="34"/>
      <c r="AR9372" s="34"/>
    </row>
    <row r="9373" spans="41:44" x14ac:dyDescent="0.25">
      <c r="AO9373" s="34"/>
      <c r="AP9373" s="34"/>
      <c r="AQ9373" s="34"/>
      <c r="AR9373" s="34"/>
    </row>
    <row r="9374" spans="41:44" x14ac:dyDescent="0.25">
      <c r="AO9374" s="34"/>
      <c r="AP9374" s="34"/>
      <c r="AQ9374" s="34"/>
      <c r="AR9374" s="34"/>
    </row>
    <row r="9375" spans="41:44" x14ac:dyDescent="0.25">
      <c r="AO9375" s="34"/>
      <c r="AP9375" s="34"/>
      <c r="AQ9375" s="34"/>
      <c r="AR9375" s="34"/>
    </row>
    <row r="9376" spans="41:44" x14ac:dyDescent="0.25">
      <c r="AO9376" s="34"/>
      <c r="AP9376" s="34"/>
      <c r="AQ9376" s="34"/>
      <c r="AR9376" s="34"/>
    </row>
    <row r="9377" spans="41:44" x14ac:dyDescent="0.25">
      <c r="AO9377" s="34"/>
      <c r="AP9377" s="34"/>
      <c r="AQ9377" s="34"/>
      <c r="AR9377" s="34"/>
    </row>
    <row r="9378" spans="41:44" x14ac:dyDescent="0.25">
      <c r="AO9378" s="34"/>
      <c r="AP9378" s="34"/>
      <c r="AQ9378" s="34"/>
      <c r="AR9378" s="34"/>
    </row>
    <row r="9379" spans="41:44" x14ac:dyDescent="0.25">
      <c r="AO9379" s="34"/>
      <c r="AP9379" s="34"/>
      <c r="AQ9379" s="34"/>
      <c r="AR9379" s="34"/>
    </row>
    <row r="9380" spans="41:44" x14ac:dyDescent="0.25">
      <c r="AO9380" s="34"/>
      <c r="AP9380" s="34"/>
      <c r="AQ9380" s="34"/>
      <c r="AR9380" s="34"/>
    </row>
    <row r="9381" spans="41:44" x14ac:dyDescent="0.25">
      <c r="AO9381" s="34"/>
      <c r="AP9381" s="34"/>
      <c r="AQ9381" s="34"/>
      <c r="AR9381" s="34"/>
    </row>
    <row r="9382" spans="41:44" x14ac:dyDescent="0.25">
      <c r="AO9382" s="34"/>
      <c r="AP9382" s="34"/>
      <c r="AQ9382" s="34"/>
      <c r="AR9382" s="34"/>
    </row>
    <row r="9383" spans="41:44" x14ac:dyDescent="0.25">
      <c r="AO9383" s="34"/>
      <c r="AP9383" s="34"/>
      <c r="AQ9383" s="34"/>
      <c r="AR9383" s="34"/>
    </row>
    <row r="9384" spans="41:44" x14ac:dyDescent="0.25">
      <c r="AO9384" s="34"/>
      <c r="AP9384" s="34"/>
      <c r="AQ9384" s="34"/>
      <c r="AR9384" s="34"/>
    </row>
    <row r="9385" spans="41:44" x14ac:dyDescent="0.25">
      <c r="AO9385" s="34"/>
      <c r="AP9385" s="34"/>
      <c r="AQ9385" s="34"/>
      <c r="AR9385" s="34"/>
    </row>
    <row r="9386" spans="41:44" x14ac:dyDescent="0.25">
      <c r="AO9386" s="34"/>
      <c r="AP9386" s="34"/>
      <c r="AQ9386" s="34"/>
      <c r="AR9386" s="34"/>
    </row>
    <row r="9387" spans="41:44" x14ac:dyDescent="0.25">
      <c r="AO9387" s="34"/>
      <c r="AP9387" s="34"/>
      <c r="AQ9387" s="34"/>
      <c r="AR9387" s="34"/>
    </row>
    <row r="9388" spans="41:44" x14ac:dyDescent="0.25">
      <c r="AO9388" s="34"/>
      <c r="AP9388" s="34"/>
      <c r="AQ9388" s="34"/>
      <c r="AR9388" s="34"/>
    </row>
    <row r="9389" spans="41:44" x14ac:dyDescent="0.25">
      <c r="AO9389" s="34"/>
      <c r="AP9389" s="34"/>
      <c r="AQ9389" s="34"/>
      <c r="AR9389" s="34"/>
    </row>
    <row r="9390" spans="41:44" x14ac:dyDescent="0.25">
      <c r="AO9390" s="34"/>
      <c r="AP9390" s="34"/>
      <c r="AQ9390" s="34"/>
      <c r="AR9390" s="34"/>
    </row>
    <row r="9391" spans="41:44" x14ac:dyDescent="0.25">
      <c r="AO9391" s="34"/>
      <c r="AP9391" s="34"/>
      <c r="AQ9391" s="34"/>
      <c r="AR9391" s="34"/>
    </row>
    <row r="9392" spans="41:44" x14ac:dyDescent="0.25">
      <c r="AO9392" s="34"/>
      <c r="AP9392" s="34"/>
      <c r="AQ9392" s="34"/>
      <c r="AR9392" s="34"/>
    </row>
    <row r="9393" spans="41:44" x14ac:dyDescent="0.25">
      <c r="AO9393" s="34"/>
      <c r="AP9393" s="34"/>
      <c r="AQ9393" s="34"/>
      <c r="AR9393" s="34"/>
    </row>
    <row r="9394" spans="41:44" x14ac:dyDescent="0.25">
      <c r="AO9394" s="34"/>
      <c r="AP9394" s="34"/>
      <c r="AQ9394" s="34"/>
      <c r="AR9394" s="34"/>
    </row>
    <row r="9395" spans="41:44" x14ac:dyDescent="0.25">
      <c r="AO9395" s="34"/>
      <c r="AP9395" s="34"/>
      <c r="AQ9395" s="34"/>
      <c r="AR9395" s="34"/>
    </row>
    <row r="9396" spans="41:44" x14ac:dyDescent="0.25">
      <c r="AO9396" s="34"/>
      <c r="AP9396" s="34"/>
      <c r="AQ9396" s="34"/>
      <c r="AR9396" s="34"/>
    </row>
    <row r="9397" spans="41:44" x14ac:dyDescent="0.25">
      <c r="AO9397" s="34"/>
      <c r="AP9397" s="34"/>
      <c r="AQ9397" s="34"/>
      <c r="AR9397" s="34"/>
    </row>
    <row r="9398" spans="41:44" x14ac:dyDescent="0.25">
      <c r="AO9398" s="34"/>
      <c r="AP9398" s="34"/>
      <c r="AQ9398" s="34"/>
      <c r="AR9398" s="34"/>
    </row>
    <row r="9399" spans="41:44" x14ac:dyDescent="0.25">
      <c r="AO9399" s="34"/>
      <c r="AP9399" s="34"/>
      <c r="AQ9399" s="34"/>
      <c r="AR9399" s="34"/>
    </row>
    <row r="9400" spans="41:44" x14ac:dyDescent="0.25">
      <c r="AO9400" s="34"/>
      <c r="AP9400" s="34"/>
      <c r="AQ9400" s="34"/>
      <c r="AR9400" s="34"/>
    </row>
    <row r="9401" spans="41:44" x14ac:dyDescent="0.25">
      <c r="AO9401" s="34"/>
      <c r="AP9401" s="34"/>
      <c r="AQ9401" s="34"/>
      <c r="AR9401" s="34"/>
    </row>
    <row r="9402" spans="41:44" x14ac:dyDescent="0.25">
      <c r="AO9402" s="34"/>
      <c r="AP9402" s="34"/>
      <c r="AQ9402" s="34"/>
      <c r="AR9402" s="34"/>
    </row>
    <row r="9403" spans="41:44" x14ac:dyDescent="0.25">
      <c r="AO9403" s="34"/>
      <c r="AP9403" s="34"/>
      <c r="AQ9403" s="34"/>
      <c r="AR9403" s="34"/>
    </row>
    <row r="9404" spans="41:44" x14ac:dyDescent="0.25">
      <c r="AO9404" s="34"/>
      <c r="AP9404" s="34"/>
      <c r="AQ9404" s="34"/>
      <c r="AR9404" s="34"/>
    </row>
    <row r="9405" spans="41:44" x14ac:dyDescent="0.25">
      <c r="AO9405" s="34"/>
      <c r="AP9405" s="34"/>
      <c r="AQ9405" s="34"/>
      <c r="AR9405" s="34"/>
    </row>
    <row r="9406" spans="41:44" x14ac:dyDescent="0.25">
      <c r="AO9406" s="34"/>
      <c r="AP9406" s="34"/>
      <c r="AQ9406" s="34"/>
      <c r="AR9406" s="34"/>
    </row>
    <row r="9407" spans="41:44" x14ac:dyDescent="0.25">
      <c r="AO9407" s="34"/>
      <c r="AP9407" s="34"/>
      <c r="AQ9407" s="34"/>
      <c r="AR9407" s="34"/>
    </row>
    <row r="9408" spans="41:44" x14ac:dyDescent="0.25">
      <c r="AO9408" s="34"/>
      <c r="AP9408" s="34"/>
      <c r="AQ9408" s="34"/>
      <c r="AR9408" s="34"/>
    </row>
    <row r="9409" spans="41:44" x14ac:dyDescent="0.25">
      <c r="AO9409" s="34"/>
      <c r="AP9409" s="34"/>
      <c r="AQ9409" s="34"/>
      <c r="AR9409" s="34"/>
    </row>
    <row r="9410" spans="41:44" x14ac:dyDescent="0.25">
      <c r="AO9410" s="34"/>
      <c r="AP9410" s="34"/>
      <c r="AQ9410" s="34"/>
      <c r="AR9410" s="34"/>
    </row>
    <row r="9411" spans="41:44" x14ac:dyDescent="0.25">
      <c r="AO9411" s="34"/>
      <c r="AP9411" s="34"/>
      <c r="AQ9411" s="34"/>
      <c r="AR9411" s="34"/>
    </row>
    <row r="9412" spans="41:44" x14ac:dyDescent="0.25">
      <c r="AO9412" s="34"/>
      <c r="AP9412" s="34"/>
      <c r="AQ9412" s="34"/>
      <c r="AR9412" s="34"/>
    </row>
    <row r="9413" spans="41:44" x14ac:dyDescent="0.25">
      <c r="AO9413" s="34"/>
      <c r="AP9413" s="34"/>
      <c r="AQ9413" s="34"/>
      <c r="AR9413" s="34"/>
    </row>
    <row r="9414" spans="41:44" x14ac:dyDescent="0.25">
      <c r="AO9414" s="34"/>
      <c r="AP9414" s="34"/>
      <c r="AQ9414" s="34"/>
      <c r="AR9414" s="34"/>
    </row>
    <row r="9415" spans="41:44" x14ac:dyDescent="0.25">
      <c r="AO9415" s="34"/>
      <c r="AP9415" s="34"/>
      <c r="AQ9415" s="34"/>
      <c r="AR9415" s="34"/>
    </row>
    <row r="9416" spans="41:44" x14ac:dyDescent="0.25">
      <c r="AO9416" s="34"/>
      <c r="AP9416" s="34"/>
      <c r="AQ9416" s="34"/>
      <c r="AR9416" s="34"/>
    </row>
    <row r="9417" spans="41:44" x14ac:dyDescent="0.25">
      <c r="AO9417" s="34"/>
      <c r="AP9417" s="34"/>
      <c r="AQ9417" s="34"/>
      <c r="AR9417" s="34"/>
    </row>
    <row r="9418" spans="41:44" x14ac:dyDescent="0.25">
      <c r="AO9418" s="34"/>
      <c r="AP9418" s="34"/>
      <c r="AQ9418" s="34"/>
      <c r="AR9418" s="34"/>
    </row>
    <row r="9419" spans="41:44" x14ac:dyDescent="0.25">
      <c r="AO9419" s="34"/>
      <c r="AP9419" s="34"/>
      <c r="AQ9419" s="34"/>
      <c r="AR9419" s="34"/>
    </row>
    <row r="9420" spans="41:44" x14ac:dyDescent="0.25">
      <c r="AO9420" s="34"/>
      <c r="AP9420" s="34"/>
      <c r="AQ9420" s="34"/>
      <c r="AR9420" s="34"/>
    </row>
    <row r="9421" spans="41:44" x14ac:dyDescent="0.25">
      <c r="AO9421" s="34"/>
      <c r="AP9421" s="34"/>
      <c r="AQ9421" s="34"/>
      <c r="AR9421" s="34"/>
    </row>
    <row r="9422" spans="41:44" x14ac:dyDescent="0.25">
      <c r="AO9422" s="34"/>
      <c r="AP9422" s="34"/>
      <c r="AQ9422" s="34"/>
      <c r="AR9422" s="34"/>
    </row>
    <row r="9423" spans="41:44" x14ac:dyDescent="0.25">
      <c r="AO9423" s="34"/>
      <c r="AP9423" s="34"/>
      <c r="AQ9423" s="34"/>
      <c r="AR9423" s="34"/>
    </row>
    <row r="9424" spans="41:44" x14ac:dyDescent="0.25">
      <c r="AO9424" s="34"/>
      <c r="AP9424" s="34"/>
      <c r="AQ9424" s="34"/>
      <c r="AR9424" s="34"/>
    </row>
    <row r="9425" spans="41:44" x14ac:dyDescent="0.25">
      <c r="AO9425" s="34"/>
      <c r="AP9425" s="34"/>
      <c r="AQ9425" s="34"/>
      <c r="AR9425" s="34"/>
    </row>
    <row r="9426" spans="41:44" x14ac:dyDescent="0.25">
      <c r="AO9426" s="34"/>
      <c r="AP9426" s="34"/>
      <c r="AQ9426" s="34"/>
      <c r="AR9426" s="34"/>
    </row>
    <row r="9427" spans="41:44" x14ac:dyDescent="0.25">
      <c r="AO9427" s="34"/>
      <c r="AP9427" s="34"/>
      <c r="AQ9427" s="34"/>
      <c r="AR9427" s="34"/>
    </row>
    <row r="9428" spans="41:44" x14ac:dyDescent="0.25">
      <c r="AO9428" s="34"/>
      <c r="AP9428" s="34"/>
      <c r="AQ9428" s="34"/>
      <c r="AR9428" s="34"/>
    </row>
    <row r="9429" spans="41:44" x14ac:dyDescent="0.25">
      <c r="AO9429" s="34"/>
      <c r="AP9429" s="34"/>
      <c r="AQ9429" s="34"/>
      <c r="AR9429" s="34"/>
    </row>
    <row r="9430" spans="41:44" x14ac:dyDescent="0.25">
      <c r="AO9430" s="34"/>
      <c r="AP9430" s="34"/>
      <c r="AQ9430" s="34"/>
      <c r="AR9430" s="34"/>
    </row>
    <row r="9431" spans="41:44" x14ac:dyDescent="0.25">
      <c r="AO9431" s="34"/>
      <c r="AP9431" s="34"/>
      <c r="AQ9431" s="34"/>
      <c r="AR9431" s="34"/>
    </row>
    <row r="9432" spans="41:44" x14ac:dyDescent="0.25">
      <c r="AO9432" s="34"/>
      <c r="AP9432" s="34"/>
      <c r="AQ9432" s="34"/>
      <c r="AR9432" s="34"/>
    </row>
    <row r="9433" spans="41:44" x14ac:dyDescent="0.25">
      <c r="AO9433" s="34"/>
      <c r="AP9433" s="34"/>
      <c r="AQ9433" s="34"/>
      <c r="AR9433" s="34"/>
    </row>
    <row r="9434" spans="41:44" x14ac:dyDescent="0.25">
      <c r="AO9434" s="34"/>
      <c r="AP9434" s="34"/>
      <c r="AQ9434" s="34"/>
      <c r="AR9434" s="34"/>
    </row>
    <row r="9435" spans="41:44" x14ac:dyDescent="0.25">
      <c r="AO9435" s="34"/>
      <c r="AP9435" s="34"/>
      <c r="AQ9435" s="34"/>
      <c r="AR9435" s="34"/>
    </row>
    <row r="9436" spans="41:44" x14ac:dyDescent="0.25">
      <c r="AO9436" s="34"/>
      <c r="AP9436" s="34"/>
      <c r="AQ9436" s="34"/>
      <c r="AR9436" s="34"/>
    </row>
    <row r="9437" spans="41:44" x14ac:dyDescent="0.25">
      <c r="AO9437" s="34"/>
      <c r="AP9437" s="34"/>
      <c r="AQ9437" s="34"/>
      <c r="AR9437" s="34"/>
    </row>
    <row r="9438" spans="41:44" x14ac:dyDescent="0.25">
      <c r="AO9438" s="34"/>
      <c r="AP9438" s="34"/>
      <c r="AQ9438" s="34"/>
      <c r="AR9438" s="34"/>
    </row>
    <row r="9439" spans="41:44" x14ac:dyDescent="0.25">
      <c r="AO9439" s="34"/>
      <c r="AP9439" s="34"/>
      <c r="AQ9439" s="34"/>
      <c r="AR9439" s="34"/>
    </row>
    <row r="9440" spans="41:44" x14ac:dyDescent="0.25">
      <c r="AO9440" s="34"/>
      <c r="AP9440" s="34"/>
      <c r="AQ9440" s="34"/>
      <c r="AR9440" s="34"/>
    </row>
    <row r="9441" spans="41:44" x14ac:dyDescent="0.25">
      <c r="AO9441" s="34"/>
      <c r="AP9441" s="34"/>
      <c r="AQ9441" s="34"/>
      <c r="AR9441" s="34"/>
    </row>
    <row r="9442" spans="41:44" x14ac:dyDescent="0.25">
      <c r="AO9442" s="34"/>
      <c r="AP9442" s="34"/>
      <c r="AQ9442" s="34"/>
      <c r="AR9442" s="34"/>
    </row>
    <row r="9443" spans="41:44" x14ac:dyDescent="0.25">
      <c r="AO9443" s="34"/>
      <c r="AP9443" s="34"/>
      <c r="AQ9443" s="34"/>
      <c r="AR9443" s="34"/>
    </row>
    <row r="9444" spans="41:44" x14ac:dyDescent="0.25">
      <c r="AO9444" s="34"/>
      <c r="AP9444" s="34"/>
      <c r="AQ9444" s="34"/>
      <c r="AR9444" s="34"/>
    </row>
    <row r="9445" spans="41:44" x14ac:dyDescent="0.25">
      <c r="AO9445" s="34"/>
      <c r="AP9445" s="34"/>
      <c r="AQ9445" s="34"/>
      <c r="AR9445" s="34"/>
    </row>
    <row r="9446" spans="41:44" x14ac:dyDescent="0.25">
      <c r="AO9446" s="34"/>
      <c r="AP9446" s="34"/>
      <c r="AQ9446" s="34"/>
      <c r="AR9446" s="34"/>
    </row>
    <row r="9447" spans="41:44" x14ac:dyDescent="0.25">
      <c r="AO9447" s="34"/>
      <c r="AP9447" s="34"/>
      <c r="AQ9447" s="34"/>
      <c r="AR9447" s="34"/>
    </row>
    <row r="9448" spans="41:44" x14ac:dyDescent="0.25">
      <c r="AO9448" s="34"/>
      <c r="AP9448" s="34"/>
      <c r="AQ9448" s="34"/>
      <c r="AR9448" s="34"/>
    </row>
    <row r="9449" spans="41:44" x14ac:dyDescent="0.25">
      <c r="AO9449" s="34"/>
      <c r="AP9449" s="34"/>
      <c r="AQ9449" s="34"/>
      <c r="AR9449" s="34"/>
    </row>
    <row r="9450" spans="41:44" x14ac:dyDescent="0.25">
      <c r="AO9450" s="34"/>
      <c r="AP9450" s="34"/>
      <c r="AQ9450" s="34"/>
      <c r="AR9450" s="34"/>
    </row>
    <row r="9451" spans="41:44" x14ac:dyDescent="0.25">
      <c r="AO9451" s="34"/>
      <c r="AP9451" s="34"/>
      <c r="AQ9451" s="34"/>
      <c r="AR9451" s="34"/>
    </row>
    <row r="9452" spans="41:44" x14ac:dyDescent="0.25">
      <c r="AO9452" s="34"/>
      <c r="AP9452" s="34"/>
      <c r="AQ9452" s="34"/>
      <c r="AR9452" s="34"/>
    </row>
    <row r="9453" spans="41:44" x14ac:dyDescent="0.25">
      <c r="AO9453" s="34"/>
      <c r="AP9453" s="34"/>
      <c r="AQ9453" s="34"/>
      <c r="AR9453" s="34"/>
    </row>
    <row r="9454" spans="41:44" x14ac:dyDescent="0.25">
      <c r="AO9454" s="34"/>
      <c r="AP9454" s="34"/>
      <c r="AQ9454" s="34"/>
      <c r="AR9454" s="34"/>
    </row>
    <row r="9455" spans="41:44" x14ac:dyDescent="0.25">
      <c r="AO9455" s="34"/>
      <c r="AP9455" s="34"/>
      <c r="AQ9455" s="34"/>
      <c r="AR9455" s="34"/>
    </row>
    <row r="9456" spans="41:44" x14ac:dyDescent="0.25">
      <c r="AO9456" s="34"/>
      <c r="AP9456" s="34"/>
      <c r="AQ9456" s="34"/>
      <c r="AR9456" s="34"/>
    </row>
    <row r="9457" spans="41:44" x14ac:dyDescent="0.25">
      <c r="AO9457" s="34"/>
      <c r="AP9457" s="34"/>
      <c r="AQ9457" s="34"/>
      <c r="AR9457" s="34"/>
    </row>
    <row r="9458" spans="41:44" x14ac:dyDescent="0.25">
      <c r="AO9458" s="34"/>
      <c r="AP9458" s="34"/>
      <c r="AQ9458" s="34"/>
      <c r="AR9458" s="34"/>
    </row>
    <row r="9459" spans="41:44" x14ac:dyDescent="0.25">
      <c r="AO9459" s="34"/>
      <c r="AP9459" s="34"/>
      <c r="AQ9459" s="34"/>
      <c r="AR9459" s="34"/>
    </row>
    <row r="9460" spans="41:44" x14ac:dyDescent="0.25">
      <c r="AO9460" s="34"/>
      <c r="AP9460" s="34"/>
      <c r="AQ9460" s="34"/>
      <c r="AR9460" s="34"/>
    </row>
    <row r="9461" spans="41:44" x14ac:dyDescent="0.25">
      <c r="AO9461" s="34"/>
      <c r="AP9461" s="34"/>
      <c r="AQ9461" s="34"/>
      <c r="AR9461" s="34"/>
    </row>
    <row r="9462" spans="41:44" x14ac:dyDescent="0.25">
      <c r="AO9462" s="34"/>
      <c r="AP9462" s="34"/>
      <c r="AQ9462" s="34"/>
      <c r="AR9462" s="34"/>
    </row>
    <row r="9463" spans="41:44" x14ac:dyDescent="0.25">
      <c r="AO9463" s="34"/>
      <c r="AP9463" s="34"/>
      <c r="AQ9463" s="34"/>
      <c r="AR9463" s="34"/>
    </row>
    <row r="9464" spans="41:44" x14ac:dyDescent="0.25">
      <c r="AO9464" s="34"/>
      <c r="AP9464" s="34"/>
      <c r="AQ9464" s="34"/>
      <c r="AR9464" s="34"/>
    </row>
    <row r="9465" spans="41:44" x14ac:dyDescent="0.25">
      <c r="AO9465" s="34"/>
      <c r="AP9465" s="34"/>
      <c r="AQ9465" s="34"/>
      <c r="AR9465" s="34"/>
    </row>
    <row r="9466" spans="41:44" x14ac:dyDescent="0.25">
      <c r="AO9466" s="34"/>
      <c r="AP9466" s="34"/>
      <c r="AQ9466" s="34"/>
      <c r="AR9466" s="34"/>
    </row>
    <row r="9467" spans="41:44" x14ac:dyDescent="0.25">
      <c r="AO9467" s="34"/>
      <c r="AP9467" s="34"/>
      <c r="AQ9467" s="34"/>
      <c r="AR9467" s="34"/>
    </row>
    <row r="9468" spans="41:44" x14ac:dyDescent="0.25">
      <c r="AO9468" s="34"/>
      <c r="AP9468" s="34"/>
      <c r="AQ9468" s="34"/>
      <c r="AR9468" s="34"/>
    </row>
    <row r="9469" spans="41:44" x14ac:dyDescent="0.25">
      <c r="AO9469" s="34"/>
      <c r="AP9469" s="34"/>
      <c r="AQ9469" s="34"/>
      <c r="AR9469" s="34"/>
    </row>
    <row r="9470" spans="41:44" x14ac:dyDescent="0.25">
      <c r="AO9470" s="34"/>
      <c r="AP9470" s="34"/>
      <c r="AQ9470" s="34"/>
      <c r="AR9470" s="34"/>
    </row>
    <row r="9471" spans="41:44" x14ac:dyDescent="0.25">
      <c r="AO9471" s="34"/>
      <c r="AP9471" s="34"/>
      <c r="AQ9471" s="34"/>
      <c r="AR9471" s="34"/>
    </row>
    <row r="9472" spans="41:44" x14ac:dyDescent="0.25">
      <c r="AO9472" s="34"/>
      <c r="AP9472" s="34"/>
      <c r="AQ9472" s="34"/>
      <c r="AR9472" s="34"/>
    </row>
    <row r="9473" spans="41:44" x14ac:dyDescent="0.25">
      <c r="AO9473" s="34"/>
      <c r="AP9473" s="34"/>
      <c r="AQ9473" s="34"/>
      <c r="AR9473" s="34"/>
    </row>
    <row r="9474" spans="41:44" x14ac:dyDescent="0.25">
      <c r="AO9474" s="34"/>
      <c r="AP9474" s="34"/>
      <c r="AQ9474" s="34"/>
      <c r="AR9474" s="34"/>
    </row>
    <row r="9475" spans="41:44" x14ac:dyDescent="0.25">
      <c r="AO9475" s="34"/>
      <c r="AP9475" s="34"/>
      <c r="AQ9475" s="34"/>
      <c r="AR9475" s="34"/>
    </row>
    <row r="9476" spans="41:44" x14ac:dyDescent="0.25">
      <c r="AO9476" s="34"/>
      <c r="AP9476" s="34"/>
      <c r="AQ9476" s="34"/>
      <c r="AR9476" s="34"/>
    </row>
    <row r="9477" spans="41:44" x14ac:dyDescent="0.25">
      <c r="AO9477" s="34"/>
      <c r="AP9477" s="34"/>
      <c r="AQ9477" s="34"/>
      <c r="AR9477" s="34"/>
    </row>
    <row r="9478" spans="41:44" x14ac:dyDescent="0.25">
      <c r="AO9478" s="34"/>
      <c r="AP9478" s="34"/>
      <c r="AQ9478" s="34"/>
      <c r="AR9478" s="34"/>
    </row>
    <row r="9479" spans="41:44" x14ac:dyDescent="0.25">
      <c r="AO9479" s="34"/>
      <c r="AP9479" s="34"/>
      <c r="AQ9479" s="34"/>
      <c r="AR9479" s="34"/>
    </row>
    <row r="9480" spans="41:44" x14ac:dyDescent="0.25">
      <c r="AO9480" s="34"/>
      <c r="AP9480" s="34"/>
      <c r="AQ9480" s="34"/>
      <c r="AR9480" s="34"/>
    </row>
    <row r="9481" spans="41:44" x14ac:dyDescent="0.25">
      <c r="AO9481" s="34"/>
      <c r="AP9481" s="34"/>
      <c r="AQ9481" s="34"/>
      <c r="AR9481" s="34"/>
    </row>
    <row r="9482" spans="41:44" x14ac:dyDescent="0.25">
      <c r="AO9482" s="34"/>
      <c r="AP9482" s="34"/>
      <c r="AQ9482" s="34"/>
      <c r="AR9482" s="34"/>
    </row>
    <row r="9483" spans="41:44" x14ac:dyDescent="0.25">
      <c r="AO9483" s="34"/>
      <c r="AP9483" s="34"/>
      <c r="AQ9483" s="34"/>
      <c r="AR9483" s="34"/>
    </row>
    <row r="9484" spans="41:44" x14ac:dyDescent="0.25">
      <c r="AO9484" s="34"/>
      <c r="AP9484" s="34"/>
      <c r="AQ9484" s="34"/>
      <c r="AR9484" s="34"/>
    </row>
    <row r="9485" spans="41:44" x14ac:dyDescent="0.25">
      <c r="AO9485" s="34"/>
      <c r="AP9485" s="34"/>
      <c r="AQ9485" s="34"/>
      <c r="AR9485" s="34"/>
    </row>
    <row r="9486" spans="41:44" x14ac:dyDescent="0.25">
      <c r="AO9486" s="34"/>
      <c r="AP9486" s="34"/>
      <c r="AQ9486" s="34"/>
      <c r="AR9486" s="34"/>
    </row>
    <row r="9487" spans="41:44" x14ac:dyDescent="0.25">
      <c r="AO9487" s="34"/>
      <c r="AP9487" s="34"/>
      <c r="AQ9487" s="34"/>
      <c r="AR9487" s="34"/>
    </row>
    <row r="9488" spans="41:44" x14ac:dyDescent="0.25">
      <c r="AO9488" s="34"/>
      <c r="AP9488" s="34"/>
      <c r="AQ9488" s="34"/>
      <c r="AR9488" s="34"/>
    </row>
    <row r="9489" spans="41:44" x14ac:dyDescent="0.25">
      <c r="AO9489" s="34"/>
      <c r="AP9489" s="34"/>
      <c r="AQ9489" s="34"/>
      <c r="AR9489" s="34"/>
    </row>
    <row r="9490" spans="41:44" x14ac:dyDescent="0.25">
      <c r="AO9490" s="34"/>
      <c r="AP9490" s="34"/>
      <c r="AQ9490" s="34"/>
      <c r="AR9490" s="34"/>
    </row>
    <row r="9491" spans="41:44" x14ac:dyDescent="0.25">
      <c r="AO9491" s="34"/>
      <c r="AP9491" s="34"/>
      <c r="AQ9491" s="34"/>
      <c r="AR9491" s="34"/>
    </row>
    <row r="9492" spans="41:44" x14ac:dyDescent="0.25">
      <c r="AO9492" s="34"/>
      <c r="AP9492" s="34"/>
      <c r="AQ9492" s="34"/>
      <c r="AR9492" s="34"/>
    </row>
    <row r="9493" spans="41:44" x14ac:dyDescent="0.25">
      <c r="AO9493" s="34"/>
      <c r="AP9493" s="34"/>
      <c r="AQ9493" s="34"/>
      <c r="AR9493" s="34"/>
    </row>
    <row r="9494" spans="41:44" x14ac:dyDescent="0.25">
      <c r="AO9494" s="34"/>
      <c r="AP9494" s="34"/>
      <c r="AQ9494" s="34"/>
      <c r="AR9494" s="34"/>
    </row>
    <row r="9495" spans="41:44" x14ac:dyDescent="0.25">
      <c r="AO9495" s="34"/>
      <c r="AP9495" s="34"/>
      <c r="AQ9495" s="34"/>
      <c r="AR9495" s="34"/>
    </row>
    <row r="9496" spans="41:44" x14ac:dyDescent="0.25">
      <c r="AO9496" s="34"/>
      <c r="AP9496" s="34"/>
      <c r="AQ9496" s="34"/>
      <c r="AR9496" s="34"/>
    </row>
    <row r="9497" spans="41:44" x14ac:dyDescent="0.25">
      <c r="AO9497" s="34"/>
      <c r="AP9497" s="34"/>
      <c r="AQ9497" s="34"/>
      <c r="AR9497" s="34"/>
    </row>
    <row r="9498" spans="41:44" x14ac:dyDescent="0.25">
      <c r="AO9498" s="34"/>
      <c r="AP9498" s="34"/>
      <c r="AQ9498" s="34"/>
      <c r="AR9498" s="34"/>
    </row>
    <row r="9499" spans="41:44" x14ac:dyDescent="0.25">
      <c r="AO9499" s="34"/>
      <c r="AP9499" s="34"/>
      <c r="AQ9499" s="34"/>
      <c r="AR9499" s="34"/>
    </row>
    <row r="9500" spans="41:44" x14ac:dyDescent="0.25">
      <c r="AO9500" s="34"/>
      <c r="AP9500" s="34"/>
      <c r="AQ9500" s="34"/>
      <c r="AR9500" s="34"/>
    </row>
    <row r="9501" spans="41:44" x14ac:dyDescent="0.25">
      <c r="AO9501" s="34"/>
      <c r="AP9501" s="34"/>
      <c r="AQ9501" s="34"/>
      <c r="AR9501" s="34"/>
    </row>
    <row r="9502" spans="41:44" x14ac:dyDescent="0.25">
      <c r="AO9502" s="34"/>
      <c r="AP9502" s="34"/>
      <c r="AQ9502" s="34"/>
      <c r="AR9502" s="34"/>
    </row>
    <row r="9503" spans="41:44" x14ac:dyDescent="0.25">
      <c r="AO9503" s="34"/>
      <c r="AP9503" s="34"/>
      <c r="AQ9503" s="34"/>
      <c r="AR9503" s="34"/>
    </row>
    <row r="9504" spans="41:44" x14ac:dyDescent="0.25">
      <c r="AO9504" s="34"/>
      <c r="AP9504" s="34"/>
      <c r="AQ9504" s="34"/>
      <c r="AR9504" s="34"/>
    </row>
    <row r="9505" spans="41:44" x14ac:dyDescent="0.25">
      <c r="AO9505" s="34"/>
      <c r="AP9505" s="34"/>
      <c r="AQ9505" s="34"/>
      <c r="AR9505" s="34"/>
    </row>
    <row r="9506" spans="41:44" x14ac:dyDescent="0.25">
      <c r="AO9506" s="34"/>
      <c r="AP9506" s="34"/>
      <c r="AQ9506" s="34"/>
      <c r="AR9506" s="34"/>
    </row>
    <row r="9507" spans="41:44" x14ac:dyDescent="0.25">
      <c r="AO9507" s="34"/>
      <c r="AP9507" s="34"/>
      <c r="AQ9507" s="34"/>
      <c r="AR9507" s="34"/>
    </row>
    <row r="9508" spans="41:44" x14ac:dyDescent="0.25">
      <c r="AO9508" s="34"/>
      <c r="AP9508" s="34"/>
      <c r="AQ9508" s="34"/>
      <c r="AR9508" s="34"/>
    </row>
    <row r="9509" spans="41:44" x14ac:dyDescent="0.25">
      <c r="AO9509" s="34"/>
      <c r="AP9509" s="34"/>
      <c r="AQ9509" s="34"/>
      <c r="AR9509" s="34"/>
    </row>
    <row r="9510" spans="41:44" x14ac:dyDescent="0.25">
      <c r="AO9510" s="34"/>
      <c r="AP9510" s="34"/>
      <c r="AQ9510" s="34"/>
      <c r="AR9510" s="34"/>
    </row>
    <row r="9511" spans="41:44" x14ac:dyDescent="0.25">
      <c r="AO9511" s="34"/>
      <c r="AP9511" s="34"/>
      <c r="AQ9511" s="34"/>
      <c r="AR9511" s="34"/>
    </row>
    <row r="9512" spans="41:44" x14ac:dyDescent="0.25">
      <c r="AO9512" s="34"/>
      <c r="AP9512" s="34"/>
      <c r="AQ9512" s="34"/>
      <c r="AR9512" s="34"/>
    </row>
    <row r="9513" spans="41:44" x14ac:dyDescent="0.25">
      <c r="AO9513" s="34"/>
      <c r="AP9513" s="34"/>
      <c r="AQ9513" s="34"/>
      <c r="AR9513" s="34"/>
    </row>
    <row r="9514" spans="41:44" x14ac:dyDescent="0.25">
      <c r="AO9514" s="34"/>
      <c r="AP9514" s="34"/>
      <c r="AQ9514" s="34"/>
      <c r="AR9514" s="34"/>
    </row>
    <row r="9515" spans="41:44" x14ac:dyDescent="0.25">
      <c r="AO9515" s="34"/>
      <c r="AP9515" s="34"/>
      <c r="AQ9515" s="34"/>
      <c r="AR9515" s="34"/>
    </row>
    <row r="9516" spans="41:44" x14ac:dyDescent="0.25">
      <c r="AO9516" s="34"/>
      <c r="AP9516" s="34"/>
      <c r="AQ9516" s="34"/>
      <c r="AR9516" s="34"/>
    </row>
    <row r="9517" spans="41:44" x14ac:dyDescent="0.25">
      <c r="AO9517" s="34"/>
      <c r="AP9517" s="34"/>
      <c r="AQ9517" s="34"/>
      <c r="AR9517" s="34"/>
    </row>
    <row r="9518" spans="41:44" x14ac:dyDescent="0.25">
      <c r="AO9518" s="34"/>
      <c r="AP9518" s="34"/>
      <c r="AQ9518" s="34"/>
      <c r="AR9518" s="34"/>
    </row>
    <row r="9519" spans="41:44" x14ac:dyDescent="0.25">
      <c r="AO9519" s="34"/>
      <c r="AP9519" s="34"/>
      <c r="AQ9519" s="34"/>
      <c r="AR9519" s="34"/>
    </row>
    <row r="9520" spans="41:44" x14ac:dyDescent="0.25">
      <c r="AO9520" s="34"/>
      <c r="AP9520" s="34"/>
      <c r="AQ9520" s="34"/>
      <c r="AR9520" s="34"/>
    </row>
    <row r="9521" spans="41:44" x14ac:dyDescent="0.25">
      <c r="AO9521" s="34"/>
      <c r="AP9521" s="34"/>
      <c r="AQ9521" s="34"/>
      <c r="AR9521" s="34"/>
    </row>
    <row r="9522" spans="41:44" x14ac:dyDescent="0.25">
      <c r="AO9522" s="34"/>
      <c r="AP9522" s="34"/>
      <c r="AQ9522" s="34"/>
      <c r="AR9522" s="34"/>
    </row>
    <row r="9523" spans="41:44" x14ac:dyDescent="0.25">
      <c r="AO9523" s="34"/>
      <c r="AP9523" s="34"/>
      <c r="AQ9523" s="34"/>
      <c r="AR9523" s="34"/>
    </row>
    <row r="9524" spans="41:44" x14ac:dyDescent="0.25">
      <c r="AO9524" s="34"/>
      <c r="AP9524" s="34"/>
      <c r="AQ9524" s="34"/>
      <c r="AR9524" s="34"/>
    </row>
    <row r="9525" spans="41:44" x14ac:dyDescent="0.25">
      <c r="AO9525" s="34"/>
      <c r="AP9525" s="34"/>
      <c r="AQ9525" s="34"/>
      <c r="AR9525" s="34"/>
    </row>
    <row r="9526" spans="41:44" x14ac:dyDescent="0.25">
      <c r="AO9526" s="34"/>
      <c r="AP9526" s="34"/>
      <c r="AQ9526" s="34"/>
      <c r="AR9526" s="34"/>
    </row>
    <row r="9527" spans="41:44" x14ac:dyDescent="0.25">
      <c r="AO9527" s="34"/>
      <c r="AP9527" s="34"/>
      <c r="AQ9527" s="34"/>
      <c r="AR9527" s="34"/>
    </row>
    <row r="9528" spans="41:44" x14ac:dyDescent="0.25">
      <c r="AO9528" s="34"/>
      <c r="AP9528" s="34"/>
      <c r="AQ9528" s="34"/>
      <c r="AR9528" s="34"/>
    </row>
    <row r="9529" spans="41:44" x14ac:dyDescent="0.25">
      <c r="AO9529" s="34"/>
      <c r="AP9529" s="34"/>
      <c r="AQ9529" s="34"/>
      <c r="AR9529" s="34"/>
    </row>
    <row r="9530" spans="41:44" x14ac:dyDescent="0.25">
      <c r="AO9530" s="34"/>
      <c r="AP9530" s="34"/>
      <c r="AQ9530" s="34"/>
      <c r="AR9530" s="34"/>
    </row>
    <row r="9531" spans="41:44" x14ac:dyDescent="0.25">
      <c r="AO9531" s="34"/>
      <c r="AP9531" s="34"/>
      <c r="AQ9531" s="34"/>
      <c r="AR9531" s="34"/>
    </row>
    <row r="9532" spans="41:44" x14ac:dyDescent="0.25">
      <c r="AO9532" s="34"/>
      <c r="AP9532" s="34"/>
      <c r="AQ9532" s="34"/>
      <c r="AR9532" s="34"/>
    </row>
    <row r="9533" spans="41:44" x14ac:dyDescent="0.25">
      <c r="AO9533" s="34"/>
      <c r="AP9533" s="34"/>
      <c r="AQ9533" s="34"/>
      <c r="AR9533" s="34"/>
    </row>
    <row r="9534" spans="41:44" x14ac:dyDescent="0.25">
      <c r="AO9534" s="34"/>
      <c r="AP9534" s="34"/>
      <c r="AQ9534" s="34"/>
      <c r="AR9534" s="34"/>
    </row>
    <row r="9535" spans="41:44" x14ac:dyDescent="0.25">
      <c r="AO9535" s="34"/>
      <c r="AP9535" s="34"/>
      <c r="AQ9535" s="34"/>
      <c r="AR9535" s="34"/>
    </row>
    <row r="9536" spans="41:44" x14ac:dyDescent="0.25">
      <c r="AO9536" s="34"/>
      <c r="AP9536" s="34"/>
      <c r="AQ9536" s="34"/>
      <c r="AR9536" s="34"/>
    </row>
    <row r="9537" spans="41:44" x14ac:dyDescent="0.25">
      <c r="AO9537" s="34"/>
      <c r="AP9537" s="34"/>
      <c r="AQ9537" s="34"/>
      <c r="AR9537" s="34"/>
    </row>
    <row r="9538" spans="41:44" x14ac:dyDescent="0.25">
      <c r="AO9538" s="34"/>
      <c r="AP9538" s="34"/>
      <c r="AQ9538" s="34"/>
      <c r="AR9538" s="34"/>
    </row>
    <row r="9539" spans="41:44" x14ac:dyDescent="0.25">
      <c r="AO9539" s="34"/>
      <c r="AP9539" s="34"/>
      <c r="AQ9539" s="34"/>
      <c r="AR9539" s="34"/>
    </row>
    <row r="9540" spans="41:44" x14ac:dyDescent="0.25">
      <c r="AO9540" s="34"/>
      <c r="AP9540" s="34"/>
      <c r="AQ9540" s="34"/>
      <c r="AR9540" s="34"/>
    </row>
    <row r="9541" spans="41:44" x14ac:dyDescent="0.25">
      <c r="AO9541" s="34"/>
      <c r="AP9541" s="34"/>
      <c r="AQ9541" s="34"/>
      <c r="AR9541" s="34"/>
    </row>
    <row r="9542" spans="41:44" x14ac:dyDescent="0.25">
      <c r="AO9542" s="34"/>
      <c r="AP9542" s="34"/>
      <c r="AQ9542" s="34"/>
      <c r="AR9542" s="34"/>
    </row>
    <row r="9543" spans="41:44" x14ac:dyDescent="0.25">
      <c r="AO9543" s="34"/>
      <c r="AP9543" s="34"/>
      <c r="AQ9543" s="34"/>
      <c r="AR9543" s="34"/>
    </row>
    <row r="9544" spans="41:44" x14ac:dyDescent="0.25">
      <c r="AO9544" s="34"/>
      <c r="AP9544" s="34"/>
      <c r="AQ9544" s="34"/>
      <c r="AR9544" s="34"/>
    </row>
    <row r="9545" spans="41:44" x14ac:dyDescent="0.25">
      <c r="AO9545" s="34"/>
      <c r="AP9545" s="34"/>
      <c r="AQ9545" s="34"/>
      <c r="AR9545" s="34"/>
    </row>
    <row r="9546" spans="41:44" x14ac:dyDescent="0.25">
      <c r="AO9546" s="34"/>
      <c r="AP9546" s="34"/>
      <c r="AQ9546" s="34"/>
      <c r="AR9546" s="34"/>
    </row>
    <row r="9547" spans="41:44" x14ac:dyDescent="0.25">
      <c r="AO9547" s="34"/>
      <c r="AP9547" s="34"/>
      <c r="AQ9547" s="34"/>
      <c r="AR9547" s="34"/>
    </row>
    <row r="9548" spans="41:44" x14ac:dyDescent="0.25">
      <c r="AO9548" s="34"/>
      <c r="AP9548" s="34"/>
      <c r="AQ9548" s="34"/>
      <c r="AR9548" s="34"/>
    </row>
    <row r="9549" spans="41:44" x14ac:dyDescent="0.25">
      <c r="AO9549" s="34"/>
      <c r="AP9549" s="34"/>
      <c r="AQ9549" s="34"/>
      <c r="AR9549" s="34"/>
    </row>
    <row r="9550" spans="41:44" x14ac:dyDescent="0.25">
      <c r="AO9550" s="34"/>
      <c r="AP9550" s="34"/>
      <c r="AQ9550" s="34"/>
      <c r="AR9550" s="34"/>
    </row>
    <row r="9551" spans="41:44" x14ac:dyDescent="0.25">
      <c r="AO9551" s="34"/>
      <c r="AP9551" s="34"/>
      <c r="AQ9551" s="34"/>
      <c r="AR9551" s="34"/>
    </row>
    <row r="9552" spans="41:44" x14ac:dyDescent="0.25">
      <c r="AO9552" s="34"/>
      <c r="AP9552" s="34"/>
      <c r="AQ9552" s="34"/>
      <c r="AR9552" s="34"/>
    </row>
    <row r="9553" spans="41:44" x14ac:dyDescent="0.25">
      <c r="AO9553" s="34"/>
      <c r="AP9553" s="34"/>
      <c r="AQ9553" s="34"/>
      <c r="AR9553" s="34"/>
    </row>
    <row r="9554" spans="41:44" x14ac:dyDescent="0.25">
      <c r="AO9554" s="34"/>
      <c r="AP9554" s="34"/>
      <c r="AQ9554" s="34"/>
      <c r="AR9554" s="34"/>
    </row>
    <row r="9555" spans="41:44" x14ac:dyDescent="0.25">
      <c r="AO9555" s="34"/>
      <c r="AP9555" s="34"/>
      <c r="AQ9555" s="34"/>
      <c r="AR9555" s="34"/>
    </row>
    <row r="9556" spans="41:44" x14ac:dyDescent="0.25">
      <c r="AO9556" s="34"/>
      <c r="AP9556" s="34"/>
      <c r="AQ9556" s="34"/>
      <c r="AR9556" s="34"/>
    </row>
    <row r="9557" spans="41:44" x14ac:dyDescent="0.25">
      <c r="AO9557" s="34"/>
      <c r="AP9557" s="34"/>
      <c r="AQ9557" s="34"/>
      <c r="AR9557" s="34"/>
    </row>
    <row r="9558" spans="41:44" x14ac:dyDescent="0.25">
      <c r="AO9558" s="34"/>
      <c r="AP9558" s="34"/>
      <c r="AQ9558" s="34"/>
      <c r="AR9558" s="34"/>
    </row>
    <row r="9559" spans="41:44" x14ac:dyDescent="0.25">
      <c r="AO9559" s="34"/>
      <c r="AP9559" s="34"/>
      <c r="AQ9559" s="34"/>
      <c r="AR9559" s="34"/>
    </row>
    <row r="9560" spans="41:44" x14ac:dyDescent="0.25">
      <c r="AO9560" s="34"/>
      <c r="AP9560" s="34"/>
      <c r="AQ9560" s="34"/>
      <c r="AR9560" s="34"/>
    </row>
    <row r="9561" spans="41:44" x14ac:dyDescent="0.25">
      <c r="AO9561" s="34"/>
      <c r="AP9561" s="34"/>
      <c r="AQ9561" s="34"/>
      <c r="AR9561" s="34"/>
    </row>
    <row r="9562" spans="41:44" x14ac:dyDescent="0.25">
      <c r="AO9562" s="34"/>
      <c r="AP9562" s="34"/>
      <c r="AQ9562" s="34"/>
      <c r="AR9562" s="34"/>
    </row>
    <row r="9563" spans="41:44" x14ac:dyDescent="0.25">
      <c r="AO9563" s="34"/>
      <c r="AP9563" s="34"/>
      <c r="AQ9563" s="34"/>
      <c r="AR9563" s="34"/>
    </row>
    <row r="9564" spans="41:44" x14ac:dyDescent="0.25">
      <c r="AO9564" s="34"/>
      <c r="AP9564" s="34"/>
      <c r="AQ9564" s="34"/>
      <c r="AR9564" s="34"/>
    </row>
    <row r="9565" spans="41:44" x14ac:dyDescent="0.25">
      <c r="AO9565" s="34"/>
      <c r="AP9565" s="34"/>
      <c r="AQ9565" s="34"/>
      <c r="AR9565" s="34"/>
    </row>
    <row r="9566" spans="41:44" x14ac:dyDescent="0.25">
      <c r="AO9566" s="34"/>
      <c r="AP9566" s="34"/>
      <c r="AQ9566" s="34"/>
      <c r="AR9566" s="34"/>
    </row>
    <row r="9567" spans="41:44" x14ac:dyDescent="0.25">
      <c r="AO9567" s="34"/>
      <c r="AP9567" s="34"/>
      <c r="AQ9567" s="34"/>
      <c r="AR9567" s="34"/>
    </row>
    <row r="9568" spans="41:44" x14ac:dyDescent="0.25">
      <c r="AO9568" s="34"/>
      <c r="AP9568" s="34"/>
      <c r="AQ9568" s="34"/>
      <c r="AR9568" s="34"/>
    </row>
    <row r="9569" spans="41:44" x14ac:dyDescent="0.25">
      <c r="AO9569" s="34"/>
      <c r="AP9569" s="34"/>
      <c r="AQ9569" s="34"/>
      <c r="AR9569" s="34"/>
    </row>
    <row r="9570" spans="41:44" x14ac:dyDescent="0.25">
      <c r="AO9570" s="34"/>
      <c r="AP9570" s="34"/>
      <c r="AQ9570" s="34"/>
      <c r="AR9570" s="34"/>
    </row>
    <row r="9571" spans="41:44" x14ac:dyDescent="0.25">
      <c r="AO9571" s="34"/>
      <c r="AP9571" s="34"/>
      <c r="AQ9571" s="34"/>
      <c r="AR9571" s="34"/>
    </row>
    <row r="9572" spans="41:44" x14ac:dyDescent="0.25">
      <c r="AO9572" s="34"/>
      <c r="AP9572" s="34"/>
      <c r="AQ9572" s="34"/>
      <c r="AR9572" s="34"/>
    </row>
    <row r="9573" spans="41:44" x14ac:dyDescent="0.25">
      <c r="AO9573" s="34"/>
      <c r="AP9573" s="34"/>
      <c r="AQ9573" s="34"/>
      <c r="AR9573" s="34"/>
    </row>
    <row r="9574" spans="41:44" x14ac:dyDescent="0.25">
      <c r="AO9574" s="34"/>
      <c r="AP9574" s="34"/>
      <c r="AQ9574" s="34"/>
      <c r="AR9574" s="34"/>
    </row>
    <row r="9575" spans="41:44" x14ac:dyDescent="0.25">
      <c r="AO9575" s="34"/>
      <c r="AP9575" s="34"/>
      <c r="AQ9575" s="34"/>
      <c r="AR9575" s="34"/>
    </row>
    <row r="9576" spans="41:44" x14ac:dyDescent="0.25">
      <c r="AO9576" s="34"/>
      <c r="AP9576" s="34"/>
      <c r="AQ9576" s="34"/>
      <c r="AR9576" s="34"/>
    </row>
    <row r="9577" spans="41:44" x14ac:dyDescent="0.25">
      <c r="AO9577" s="34"/>
      <c r="AP9577" s="34"/>
      <c r="AQ9577" s="34"/>
      <c r="AR9577" s="34"/>
    </row>
    <row r="9578" spans="41:44" x14ac:dyDescent="0.25">
      <c r="AO9578" s="34"/>
      <c r="AP9578" s="34"/>
      <c r="AQ9578" s="34"/>
      <c r="AR9578" s="34"/>
    </row>
    <row r="9579" spans="41:44" x14ac:dyDescent="0.25">
      <c r="AO9579" s="34"/>
      <c r="AP9579" s="34"/>
      <c r="AQ9579" s="34"/>
      <c r="AR9579" s="34"/>
    </row>
    <row r="9580" spans="41:44" x14ac:dyDescent="0.25">
      <c r="AO9580" s="34"/>
      <c r="AP9580" s="34"/>
      <c r="AQ9580" s="34"/>
      <c r="AR9580" s="34"/>
    </row>
    <row r="9581" spans="41:44" x14ac:dyDescent="0.25">
      <c r="AO9581" s="34"/>
      <c r="AP9581" s="34"/>
      <c r="AQ9581" s="34"/>
      <c r="AR9581" s="34"/>
    </row>
    <row r="9582" spans="41:44" x14ac:dyDescent="0.25">
      <c r="AO9582" s="34"/>
      <c r="AP9582" s="34"/>
      <c r="AQ9582" s="34"/>
      <c r="AR9582" s="34"/>
    </row>
    <row r="9583" spans="41:44" x14ac:dyDescent="0.25">
      <c r="AO9583" s="34"/>
      <c r="AP9583" s="34"/>
      <c r="AQ9583" s="34"/>
      <c r="AR9583" s="34"/>
    </row>
    <row r="9584" spans="41:44" x14ac:dyDescent="0.25">
      <c r="AO9584" s="34"/>
      <c r="AP9584" s="34"/>
      <c r="AQ9584" s="34"/>
      <c r="AR9584" s="34"/>
    </row>
    <row r="9585" spans="41:44" x14ac:dyDescent="0.25">
      <c r="AO9585" s="34"/>
      <c r="AP9585" s="34"/>
      <c r="AQ9585" s="34"/>
      <c r="AR9585" s="34"/>
    </row>
    <row r="9586" spans="41:44" x14ac:dyDescent="0.25">
      <c r="AO9586" s="34"/>
      <c r="AP9586" s="34"/>
      <c r="AQ9586" s="34"/>
      <c r="AR9586" s="34"/>
    </row>
    <row r="9587" spans="41:44" x14ac:dyDescent="0.25">
      <c r="AO9587" s="34"/>
      <c r="AP9587" s="34"/>
      <c r="AQ9587" s="34"/>
      <c r="AR9587" s="34"/>
    </row>
    <row r="9588" spans="41:44" x14ac:dyDescent="0.25">
      <c r="AO9588" s="34"/>
      <c r="AP9588" s="34"/>
      <c r="AQ9588" s="34"/>
      <c r="AR9588" s="34"/>
    </row>
    <row r="9589" spans="41:44" x14ac:dyDescent="0.25">
      <c r="AO9589" s="34"/>
      <c r="AP9589" s="34"/>
      <c r="AQ9589" s="34"/>
      <c r="AR9589" s="34"/>
    </row>
    <row r="9590" spans="41:44" x14ac:dyDescent="0.25">
      <c r="AO9590" s="34"/>
      <c r="AP9590" s="34"/>
      <c r="AQ9590" s="34"/>
      <c r="AR9590" s="34"/>
    </row>
    <row r="9591" spans="41:44" x14ac:dyDescent="0.25">
      <c r="AO9591" s="34"/>
      <c r="AP9591" s="34"/>
      <c r="AQ9591" s="34"/>
      <c r="AR9591" s="34"/>
    </row>
    <row r="9592" spans="41:44" x14ac:dyDescent="0.25">
      <c r="AO9592" s="34"/>
      <c r="AP9592" s="34"/>
      <c r="AQ9592" s="34"/>
      <c r="AR9592" s="34"/>
    </row>
    <row r="9593" spans="41:44" x14ac:dyDescent="0.25">
      <c r="AO9593" s="34"/>
      <c r="AP9593" s="34"/>
      <c r="AQ9593" s="34"/>
      <c r="AR9593" s="34"/>
    </row>
    <row r="9594" spans="41:44" x14ac:dyDescent="0.25">
      <c r="AO9594" s="34"/>
      <c r="AP9594" s="34"/>
      <c r="AQ9594" s="34"/>
      <c r="AR9594" s="34"/>
    </row>
    <row r="9595" spans="41:44" x14ac:dyDescent="0.25">
      <c r="AO9595" s="34"/>
      <c r="AP9595" s="34"/>
      <c r="AQ9595" s="34"/>
      <c r="AR9595" s="34"/>
    </row>
    <row r="9596" spans="41:44" x14ac:dyDescent="0.25">
      <c r="AO9596" s="34"/>
      <c r="AP9596" s="34"/>
      <c r="AQ9596" s="34"/>
      <c r="AR9596" s="34"/>
    </row>
    <row r="9597" spans="41:44" x14ac:dyDescent="0.25">
      <c r="AO9597" s="34"/>
      <c r="AP9597" s="34"/>
      <c r="AQ9597" s="34"/>
      <c r="AR9597" s="34"/>
    </row>
    <row r="9598" spans="41:44" x14ac:dyDescent="0.25">
      <c r="AO9598" s="34"/>
      <c r="AP9598" s="34"/>
      <c r="AQ9598" s="34"/>
      <c r="AR9598" s="34"/>
    </row>
    <row r="9599" spans="41:44" x14ac:dyDescent="0.25">
      <c r="AO9599" s="34"/>
      <c r="AP9599" s="34"/>
      <c r="AQ9599" s="34"/>
      <c r="AR9599" s="34"/>
    </row>
    <row r="9600" spans="41:44" x14ac:dyDescent="0.25">
      <c r="AO9600" s="34"/>
      <c r="AP9600" s="34"/>
      <c r="AQ9600" s="34"/>
      <c r="AR9600" s="34"/>
    </row>
    <row r="9601" spans="41:44" x14ac:dyDescent="0.25">
      <c r="AO9601" s="34"/>
      <c r="AP9601" s="34"/>
      <c r="AQ9601" s="34"/>
      <c r="AR9601" s="34"/>
    </row>
    <row r="9602" spans="41:44" x14ac:dyDescent="0.25">
      <c r="AO9602" s="34"/>
      <c r="AP9602" s="34"/>
      <c r="AQ9602" s="34"/>
      <c r="AR9602" s="34"/>
    </row>
    <row r="9603" spans="41:44" x14ac:dyDescent="0.25">
      <c r="AO9603" s="34"/>
      <c r="AP9603" s="34"/>
      <c r="AQ9603" s="34"/>
      <c r="AR9603" s="34"/>
    </row>
    <row r="9604" spans="41:44" x14ac:dyDescent="0.25">
      <c r="AO9604" s="34"/>
      <c r="AP9604" s="34"/>
      <c r="AQ9604" s="34"/>
      <c r="AR9604" s="34"/>
    </row>
    <row r="9605" spans="41:44" x14ac:dyDescent="0.25">
      <c r="AO9605" s="34"/>
      <c r="AP9605" s="34"/>
      <c r="AQ9605" s="34"/>
      <c r="AR9605" s="34"/>
    </row>
    <row r="9606" spans="41:44" x14ac:dyDescent="0.25">
      <c r="AO9606" s="34"/>
      <c r="AP9606" s="34"/>
      <c r="AQ9606" s="34"/>
      <c r="AR9606" s="34"/>
    </row>
    <row r="9607" spans="41:44" x14ac:dyDescent="0.25">
      <c r="AO9607" s="34"/>
      <c r="AP9607" s="34"/>
      <c r="AQ9607" s="34"/>
      <c r="AR9607" s="34"/>
    </row>
    <row r="9608" spans="41:44" x14ac:dyDescent="0.25">
      <c r="AO9608" s="34"/>
      <c r="AP9608" s="34"/>
      <c r="AQ9608" s="34"/>
      <c r="AR9608" s="34"/>
    </row>
    <row r="9609" spans="41:44" x14ac:dyDescent="0.25">
      <c r="AO9609" s="34"/>
      <c r="AP9609" s="34"/>
      <c r="AQ9609" s="34"/>
      <c r="AR9609" s="34"/>
    </row>
    <row r="9610" spans="41:44" x14ac:dyDescent="0.25">
      <c r="AO9610" s="34"/>
      <c r="AP9610" s="34"/>
      <c r="AQ9610" s="34"/>
      <c r="AR9610" s="34"/>
    </row>
    <row r="9611" spans="41:44" x14ac:dyDescent="0.25">
      <c r="AO9611" s="34"/>
      <c r="AP9611" s="34"/>
      <c r="AQ9611" s="34"/>
      <c r="AR9611" s="34"/>
    </row>
    <row r="9612" spans="41:44" x14ac:dyDescent="0.25">
      <c r="AO9612" s="34"/>
      <c r="AP9612" s="34"/>
      <c r="AQ9612" s="34"/>
      <c r="AR9612" s="34"/>
    </row>
    <row r="9613" spans="41:44" x14ac:dyDescent="0.25">
      <c r="AO9613" s="34"/>
      <c r="AP9613" s="34"/>
      <c r="AQ9613" s="34"/>
      <c r="AR9613" s="34"/>
    </row>
    <row r="9614" spans="41:44" x14ac:dyDescent="0.25">
      <c r="AO9614" s="34"/>
      <c r="AP9614" s="34"/>
      <c r="AQ9614" s="34"/>
      <c r="AR9614" s="34"/>
    </row>
    <row r="9615" spans="41:44" x14ac:dyDescent="0.25">
      <c r="AO9615" s="34"/>
      <c r="AP9615" s="34"/>
      <c r="AQ9615" s="34"/>
      <c r="AR9615" s="34"/>
    </row>
    <row r="9616" spans="41:44" x14ac:dyDescent="0.25">
      <c r="AO9616" s="34"/>
      <c r="AP9616" s="34"/>
      <c r="AQ9616" s="34"/>
      <c r="AR9616" s="34"/>
    </row>
    <row r="9617" spans="41:44" x14ac:dyDescent="0.25">
      <c r="AO9617" s="34"/>
      <c r="AP9617" s="34"/>
      <c r="AQ9617" s="34"/>
      <c r="AR9617" s="34"/>
    </row>
    <row r="9618" spans="41:44" x14ac:dyDescent="0.25">
      <c r="AO9618" s="34"/>
      <c r="AP9618" s="34"/>
      <c r="AQ9618" s="34"/>
      <c r="AR9618" s="34"/>
    </row>
    <row r="9619" spans="41:44" x14ac:dyDescent="0.25">
      <c r="AO9619" s="34"/>
      <c r="AP9619" s="34"/>
      <c r="AQ9619" s="34"/>
      <c r="AR9619" s="34"/>
    </row>
    <row r="9620" spans="41:44" x14ac:dyDescent="0.25">
      <c r="AO9620" s="34"/>
      <c r="AP9620" s="34"/>
      <c r="AQ9620" s="34"/>
      <c r="AR9620" s="34"/>
    </row>
    <row r="9621" spans="41:44" x14ac:dyDescent="0.25">
      <c r="AO9621" s="34"/>
      <c r="AP9621" s="34"/>
      <c r="AQ9621" s="34"/>
      <c r="AR9621" s="34"/>
    </row>
    <row r="9622" spans="41:44" x14ac:dyDescent="0.25">
      <c r="AO9622" s="34"/>
      <c r="AP9622" s="34"/>
      <c r="AQ9622" s="34"/>
      <c r="AR9622" s="34"/>
    </row>
    <row r="9623" spans="41:44" x14ac:dyDescent="0.25">
      <c r="AO9623" s="34"/>
      <c r="AP9623" s="34"/>
      <c r="AQ9623" s="34"/>
      <c r="AR9623" s="34"/>
    </row>
    <row r="9624" spans="41:44" x14ac:dyDescent="0.25">
      <c r="AO9624" s="34"/>
      <c r="AP9624" s="34"/>
      <c r="AQ9624" s="34"/>
      <c r="AR9624" s="34"/>
    </row>
    <row r="9625" spans="41:44" x14ac:dyDescent="0.25">
      <c r="AO9625" s="34"/>
      <c r="AP9625" s="34"/>
      <c r="AQ9625" s="34"/>
      <c r="AR9625" s="34"/>
    </row>
    <row r="9626" spans="41:44" x14ac:dyDescent="0.25">
      <c r="AO9626" s="34"/>
      <c r="AP9626" s="34"/>
      <c r="AQ9626" s="34"/>
      <c r="AR9626" s="34"/>
    </row>
    <row r="9627" spans="41:44" x14ac:dyDescent="0.25">
      <c r="AO9627" s="34"/>
      <c r="AP9627" s="34"/>
      <c r="AQ9627" s="34"/>
      <c r="AR9627" s="34"/>
    </row>
    <row r="9628" spans="41:44" x14ac:dyDescent="0.25">
      <c r="AO9628" s="34"/>
      <c r="AP9628" s="34"/>
      <c r="AQ9628" s="34"/>
      <c r="AR9628" s="34"/>
    </row>
    <row r="9629" spans="41:44" x14ac:dyDescent="0.25">
      <c r="AO9629" s="34"/>
      <c r="AP9629" s="34"/>
      <c r="AQ9629" s="34"/>
      <c r="AR9629" s="34"/>
    </row>
    <row r="9630" spans="41:44" x14ac:dyDescent="0.25">
      <c r="AO9630" s="34"/>
      <c r="AP9630" s="34"/>
      <c r="AQ9630" s="34"/>
      <c r="AR9630" s="34"/>
    </row>
    <row r="9631" spans="41:44" x14ac:dyDescent="0.25">
      <c r="AO9631" s="34"/>
      <c r="AP9631" s="34"/>
      <c r="AQ9631" s="34"/>
      <c r="AR9631" s="34"/>
    </row>
    <row r="9632" spans="41:44" x14ac:dyDescent="0.25">
      <c r="AO9632" s="34"/>
      <c r="AP9632" s="34"/>
      <c r="AQ9632" s="34"/>
      <c r="AR9632" s="34"/>
    </row>
    <row r="9633" spans="41:44" x14ac:dyDescent="0.25">
      <c r="AO9633" s="34"/>
      <c r="AP9633" s="34"/>
      <c r="AQ9633" s="34"/>
      <c r="AR9633" s="34"/>
    </row>
    <row r="9634" spans="41:44" x14ac:dyDescent="0.25">
      <c r="AO9634" s="34"/>
      <c r="AP9634" s="34"/>
      <c r="AQ9634" s="34"/>
      <c r="AR9634" s="34"/>
    </row>
    <row r="9635" spans="41:44" x14ac:dyDescent="0.25">
      <c r="AO9635" s="34"/>
      <c r="AP9635" s="34"/>
      <c r="AQ9635" s="34"/>
      <c r="AR9635" s="34"/>
    </row>
    <row r="9636" spans="41:44" x14ac:dyDescent="0.25">
      <c r="AO9636" s="34"/>
      <c r="AP9636" s="34"/>
      <c r="AQ9636" s="34"/>
      <c r="AR9636" s="34"/>
    </row>
    <row r="9637" spans="41:44" x14ac:dyDescent="0.25">
      <c r="AO9637" s="34"/>
      <c r="AP9637" s="34"/>
      <c r="AQ9637" s="34"/>
      <c r="AR9637" s="34"/>
    </row>
    <row r="9638" spans="41:44" x14ac:dyDescent="0.25">
      <c r="AO9638" s="34"/>
      <c r="AP9638" s="34"/>
      <c r="AQ9638" s="34"/>
      <c r="AR9638" s="34"/>
    </row>
    <row r="9639" spans="41:44" x14ac:dyDescent="0.25">
      <c r="AO9639" s="34"/>
      <c r="AP9639" s="34"/>
      <c r="AQ9639" s="34"/>
      <c r="AR9639" s="34"/>
    </row>
    <row r="9640" spans="41:44" x14ac:dyDescent="0.25">
      <c r="AO9640" s="34"/>
      <c r="AP9640" s="34"/>
      <c r="AQ9640" s="34"/>
      <c r="AR9640" s="34"/>
    </row>
    <row r="9641" spans="41:44" x14ac:dyDescent="0.25">
      <c r="AO9641" s="34"/>
      <c r="AP9641" s="34"/>
      <c r="AQ9641" s="34"/>
      <c r="AR9641" s="34"/>
    </row>
    <row r="9642" spans="41:44" x14ac:dyDescent="0.25">
      <c r="AO9642" s="34"/>
      <c r="AP9642" s="34"/>
      <c r="AQ9642" s="34"/>
      <c r="AR9642" s="34"/>
    </row>
    <row r="9643" spans="41:44" x14ac:dyDescent="0.25">
      <c r="AO9643" s="34"/>
      <c r="AP9643" s="34"/>
      <c r="AQ9643" s="34"/>
      <c r="AR9643" s="34"/>
    </row>
    <row r="9644" spans="41:44" x14ac:dyDescent="0.25">
      <c r="AO9644" s="34"/>
      <c r="AP9644" s="34"/>
      <c r="AQ9644" s="34"/>
      <c r="AR9644" s="34"/>
    </row>
    <row r="9645" spans="41:44" x14ac:dyDescent="0.25">
      <c r="AO9645" s="34"/>
      <c r="AP9645" s="34"/>
      <c r="AQ9645" s="34"/>
      <c r="AR9645" s="34"/>
    </row>
    <row r="9646" spans="41:44" x14ac:dyDescent="0.25">
      <c r="AO9646" s="34"/>
      <c r="AP9646" s="34"/>
      <c r="AQ9646" s="34"/>
      <c r="AR9646" s="34"/>
    </row>
    <row r="9647" spans="41:44" x14ac:dyDescent="0.25">
      <c r="AO9647" s="34"/>
      <c r="AP9647" s="34"/>
      <c r="AQ9647" s="34"/>
      <c r="AR9647" s="34"/>
    </row>
    <row r="9648" spans="41:44" x14ac:dyDescent="0.25">
      <c r="AO9648" s="34"/>
      <c r="AP9648" s="34"/>
      <c r="AQ9648" s="34"/>
      <c r="AR9648" s="34"/>
    </row>
    <row r="9649" spans="41:44" x14ac:dyDescent="0.25">
      <c r="AO9649" s="34"/>
      <c r="AP9649" s="34"/>
      <c r="AQ9649" s="34"/>
      <c r="AR9649" s="34"/>
    </row>
    <row r="9650" spans="41:44" x14ac:dyDescent="0.25">
      <c r="AO9650" s="34"/>
      <c r="AP9650" s="34"/>
      <c r="AQ9650" s="34"/>
      <c r="AR9650" s="34"/>
    </row>
    <row r="9651" spans="41:44" x14ac:dyDescent="0.25">
      <c r="AO9651" s="34"/>
      <c r="AP9651" s="34"/>
      <c r="AQ9651" s="34"/>
      <c r="AR9651" s="34"/>
    </row>
    <row r="9652" spans="41:44" x14ac:dyDescent="0.25">
      <c r="AO9652" s="34"/>
      <c r="AP9652" s="34"/>
      <c r="AQ9652" s="34"/>
      <c r="AR9652" s="34"/>
    </row>
    <row r="9653" spans="41:44" x14ac:dyDescent="0.25">
      <c r="AO9653" s="34"/>
      <c r="AP9653" s="34"/>
      <c r="AQ9653" s="34"/>
      <c r="AR9653" s="34"/>
    </row>
    <row r="9654" spans="41:44" x14ac:dyDescent="0.25">
      <c r="AO9654" s="34"/>
      <c r="AP9654" s="34"/>
      <c r="AQ9654" s="34"/>
      <c r="AR9654" s="34"/>
    </row>
    <row r="9655" spans="41:44" x14ac:dyDescent="0.25">
      <c r="AO9655" s="34"/>
      <c r="AP9655" s="34"/>
      <c r="AQ9655" s="34"/>
      <c r="AR9655" s="34"/>
    </row>
    <row r="9656" spans="41:44" x14ac:dyDescent="0.25">
      <c r="AO9656" s="34"/>
      <c r="AP9656" s="34"/>
      <c r="AQ9656" s="34"/>
      <c r="AR9656" s="34"/>
    </row>
    <row r="9657" spans="41:44" x14ac:dyDescent="0.25">
      <c r="AO9657" s="34"/>
      <c r="AP9657" s="34"/>
      <c r="AQ9657" s="34"/>
      <c r="AR9657" s="34"/>
    </row>
    <row r="9658" spans="41:44" x14ac:dyDescent="0.25">
      <c r="AO9658" s="34"/>
      <c r="AP9658" s="34"/>
      <c r="AQ9658" s="34"/>
      <c r="AR9658" s="34"/>
    </row>
    <row r="9659" spans="41:44" x14ac:dyDescent="0.25">
      <c r="AO9659" s="34"/>
      <c r="AP9659" s="34"/>
      <c r="AQ9659" s="34"/>
      <c r="AR9659" s="34"/>
    </row>
    <row r="9660" spans="41:44" x14ac:dyDescent="0.25">
      <c r="AO9660" s="34"/>
      <c r="AP9660" s="34"/>
      <c r="AQ9660" s="34"/>
      <c r="AR9660" s="34"/>
    </row>
    <row r="9661" spans="41:44" x14ac:dyDescent="0.25">
      <c r="AO9661" s="34"/>
      <c r="AP9661" s="34"/>
      <c r="AQ9661" s="34"/>
      <c r="AR9661" s="34"/>
    </row>
    <row r="9662" spans="41:44" x14ac:dyDescent="0.25">
      <c r="AO9662" s="34"/>
      <c r="AP9662" s="34"/>
      <c r="AQ9662" s="34"/>
      <c r="AR9662" s="34"/>
    </row>
    <row r="9663" spans="41:44" x14ac:dyDescent="0.25">
      <c r="AO9663" s="34"/>
      <c r="AP9663" s="34"/>
      <c r="AQ9663" s="34"/>
      <c r="AR9663" s="34"/>
    </row>
    <row r="9664" spans="41:44" x14ac:dyDescent="0.25">
      <c r="AO9664" s="34"/>
      <c r="AP9664" s="34"/>
      <c r="AQ9664" s="34"/>
      <c r="AR9664" s="34"/>
    </row>
    <row r="9665" spans="41:44" x14ac:dyDescent="0.25">
      <c r="AO9665" s="34"/>
      <c r="AP9665" s="34"/>
      <c r="AQ9665" s="34"/>
      <c r="AR9665" s="34"/>
    </row>
    <row r="9666" spans="41:44" x14ac:dyDescent="0.25">
      <c r="AO9666" s="34"/>
      <c r="AP9666" s="34"/>
      <c r="AQ9666" s="34"/>
      <c r="AR9666" s="34"/>
    </row>
    <row r="9667" spans="41:44" x14ac:dyDescent="0.25">
      <c r="AO9667" s="34"/>
      <c r="AP9667" s="34"/>
      <c r="AQ9667" s="34"/>
      <c r="AR9667" s="34"/>
    </row>
    <row r="9668" spans="41:44" x14ac:dyDescent="0.25">
      <c r="AO9668" s="34"/>
      <c r="AP9668" s="34"/>
      <c r="AQ9668" s="34"/>
      <c r="AR9668" s="34"/>
    </row>
    <row r="9669" spans="41:44" x14ac:dyDescent="0.25">
      <c r="AO9669" s="34"/>
      <c r="AP9669" s="34"/>
      <c r="AQ9669" s="34"/>
      <c r="AR9669" s="34"/>
    </row>
    <row r="9670" spans="41:44" x14ac:dyDescent="0.25">
      <c r="AO9670" s="34"/>
      <c r="AP9670" s="34"/>
      <c r="AQ9670" s="34"/>
      <c r="AR9670" s="34"/>
    </row>
    <row r="9671" spans="41:44" x14ac:dyDescent="0.25">
      <c r="AO9671" s="34"/>
      <c r="AP9671" s="34"/>
      <c r="AQ9671" s="34"/>
      <c r="AR9671" s="34"/>
    </row>
    <row r="9672" spans="41:44" x14ac:dyDescent="0.25">
      <c r="AO9672" s="34"/>
      <c r="AP9672" s="34"/>
      <c r="AQ9672" s="34"/>
      <c r="AR9672" s="34"/>
    </row>
    <row r="9673" spans="41:44" x14ac:dyDescent="0.25">
      <c r="AO9673" s="34"/>
      <c r="AP9673" s="34"/>
      <c r="AQ9673" s="34"/>
      <c r="AR9673" s="34"/>
    </row>
    <row r="9674" spans="41:44" x14ac:dyDescent="0.25">
      <c r="AO9674" s="34"/>
      <c r="AP9674" s="34"/>
      <c r="AQ9674" s="34"/>
      <c r="AR9674" s="34"/>
    </row>
    <row r="9675" spans="41:44" x14ac:dyDescent="0.25">
      <c r="AO9675" s="34"/>
      <c r="AP9675" s="34"/>
      <c r="AQ9675" s="34"/>
      <c r="AR9675" s="34"/>
    </row>
    <row r="9676" spans="41:44" x14ac:dyDescent="0.25">
      <c r="AO9676" s="34"/>
      <c r="AP9676" s="34"/>
      <c r="AQ9676" s="34"/>
      <c r="AR9676" s="34"/>
    </row>
    <row r="9677" spans="41:44" x14ac:dyDescent="0.25">
      <c r="AO9677" s="34"/>
      <c r="AP9677" s="34"/>
      <c r="AQ9677" s="34"/>
      <c r="AR9677" s="34"/>
    </row>
    <row r="9678" spans="41:44" x14ac:dyDescent="0.25">
      <c r="AO9678" s="34"/>
      <c r="AP9678" s="34"/>
      <c r="AQ9678" s="34"/>
      <c r="AR9678" s="34"/>
    </row>
    <row r="9679" spans="41:44" x14ac:dyDescent="0.25">
      <c r="AO9679" s="34"/>
      <c r="AP9679" s="34"/>
      <c r="AQ9679" s="34"/>
      <c r="AR9679" s="34"/>
    </row>
    <row r="9680" spans="41:44" x14ac:dyDescent="0.25">
      <c r="AO9680" s="34"/>
      <c r="AP9680" s="34"/>
      <c r="AQ9680" s="34"/>
      <c r="AR9680" s="34"/>
    </row>
    <row r="9681" spans="41:44" x14ac:dyDescent="0.25">
      <c r="AO9681" s="34"/>
      <c r="AP9681" s="34"/>
      <c r="AQ9681" s="34"/>
      <c r="AR9681" s="34"/>
    </row>
    <row r="9682" spans="41:44" x14ac:dyDescent="0.25">
      <c r="AO9682" s="34"/>
      <c r="AP9682" s="34"/>
      <c r="AQ9682" s="34"/>
      <c r="AR9682" s="34"/>
    </row>
    <row r="9683" spans="41:44" x14ac:dyDescent="0.25">
      <c r="AO9683" s="34"/>
      <c r="AP9683" s="34"/>
      <c r="AQ9683" s="34"/>
      <c r="AR9683" s="34"/>
    </row>
    <row r="9684" spans="41:44" x14ac:dyDescent="0.25">
      <c r="AO9684" s="34"/>
      <c r="AP9684" s="34"/>
      <c r="AQ9684" s="34"/>
      <c r="AR9684" s="34"/>
    </row>
    <row r="9685" spans="41:44" x14ac:dyDescent="0.25">
      <c r="AO9685" s="34"/>
      <c r="AP9685" s="34"/>
      <c r="AQ9685" s="34"/>
      <c r="AR9685" s="34"/>
    </row>
    <row r="9686" spans="41:44" x14ac:dyDescent="0.25">
      <c r="AO9686" s="34"/>
      <c r="AP9686" s="34"/>
      <c r="AQ9686" s="34"/>
      <c r="AR9686" s="34"/>
    </row>
    <row r="9687" spans="41:44" x14ac:dyDescent="0.25">
      <c r="AO9687" s="34"/>
      <c r="AP9687" s="34"/>
      <c r="AQ9687" s="34"/>
      <c r="AR9687" s="34"/>
    </row>
    <row r="9688" spans="41:44" x14ac:dyDescent="0.25">
      <c r="AO9688" s="34"/>
      <c r="AP9688" s="34"/>
      <c r="AQ9688" s="34"/>
      <c r="AR9688" s="34"/>
    </row>
    <row r="9689" spans="41:44" x14ac:dyDescent="0.25">
      <c r="AO9689" s="34"/>
      <c r="AP9689" s="34"/>
      <c r="AQ9689" s="34"/>
      <c r="AR9689" s="34"/>
    </row>
    <row r="9690" spans="41:44" x14ac:dyDescent="0.25">
      <c r="AO9690" s="34"/>
      <c r="AP9690" s="34"/>
      <c r="AQ9690" s="34"/>
      <c r="AR9690" s="34"/>
    </row>
    <row r="9691" spans="41:44" x14ac:dyDescent="0.25">
      <c r="AO9691" s="34"/>
      <c r="AP9691" s="34"/>
      <c r="AQ9691" s="34"/>
      <c r="AR9691" s="34"/>
    </row>
    <row r="9692" spans="41:44" x14ac:dyDescent="0.25">
      <c r="AO9692" s="34"/>
      <c r="AP9692" s="34"/>
      <c r="AQ9692" s="34"/>
      <c r="AR9692" s="34"/>
    </row>
    <row r="9693" spans="41:44" x14ac:dyDescent="0.25">
      <c r="AO9693" s="34"/>
      <c r="AP9693" s="34"/>
      <c r="AQ9693" s="34"/>
      <c r="AR9693" s="34"/>
    </row>
    <row r="9694" spans="41:44" x14ac:dyDescent="0.25">
      <c r="AO9694" s="34"/>
      <c r="AP9694" s="34"/>
      <c r="AQ9694" s="34"/>
      <c r="AR9694" s="34"/>
    </row>
    <row r="9695" spans="41:44" x14ac:dyDescent="0.25">
      <c r="AO9695" s="34"/>
      <c r="AP9695" s="34"/>
      <c r="AQ9695" s="34"/>
      <c r="AR9695" s="34"/>
    </row>
    <row r="9696" spans="41:44" x14ac:dyDescent="0.25">
      <c r="AO9696" s="34"/>
      <c r="AP9696" s="34"/>
      <c r="AQ9696" s="34"/>
      <c r="AR9696" s="34"/>
    </row>
    <row r="9697" spans="41:44" x14ac:dyDescent="0.25">
      <c r="AO9697" s="34"/>
      <c r="AP9697" s="34"/>
      <c r="AQ9697" s="34"/>
      <c r="AR9697" s="34"/>
    </row>
    <row r="9698" spans="41:44" x14ac:dyDescent="0.25">
      <c r="AO9698" s="34"/>
      <c r="AP9698" s="34"/>
      <c r="AQ9698" s="34"/>
      <c r="AR9698" s="34"/>
    </row>
    <row r="9699" spans="41:44" x14ac:dyDescent="0.25">
      <c r="AO9699" s="34"/>
      <c r="AP9699" s="34"/>
      <c r="AQ9699" s="34"/>
      <c r="AR9699" s="34"/>
    </row>
    <row r="9700" spans="41:44" x14ac:dyDescent="0.25">
      <c r="AO9700" s="34"/>
      <c r="AP9700" s="34"/>
      <c r="AQ9700" s="34"/>
      <c r="AR9700" s="34"/>
    </row>
    <row r="9701" spans="41:44" x14ac:dyDescent="0.25">
      <c r="AO9701" s="34"/>
      <c r="AP9701" s="34"/>
      <c r="AQ9701" s="34"/>
      <c r="AR9701" s="34"/>
    </row>
    <row r="9702" spans="41:44" x14ac:dyDescent="0.25">
      <c r="AO9702" s="34"/>
      <c r="AP9702" s="34"/>
      <c r="AQ9702" s="34"/>
      <c r="AR9702" s="34"/>
    </row>
    <row r="9703" spans="41:44" x14ac:dyDescent="0.25">
      <c r="AO9703" s="34"/>
      <c r="AP9703" s="34"/>
      <c r="AQ9703" s="34"/>
      <c r="AR9703" s="34"/>
    </row>
    <row r="9704" spans="41:44" x14ac:dyDescent="0.25">
      <c r="AO9704" s="34"/>
      <c r="AP9704" s="34"/>
      <c r="AQ9704" s="34"/>
      <c r="AR9704" s="34"/>
    </row>
    <row r="9705" spans="41:44" x14ac:dyDescent="0.25">
      <c r="AO9705" s="34"/>
      <c r="AP9705" s="34"/>
      <c r="AQ9705" s="34"/>
      <c r="AR9705" s="34"/>
    </row>
    <row r="9706" spans="41:44" x14ac:dyDescent="0.25">
      <c r="AO9706" s="34"/>
      <c r="AP9706" s="34"/>
      <c r="AQ9706" s="34"/>
      <c r="AR9706" s="34"/>
    </row>
    <row r="9707" spans="41:44" x14ac:dyDescent="0.25">
      <c r="AO9707" s="34"/>
      <c r="AP9707" s="34"/>
      <c r="AQ9707" s="34"/>
      <c r="AR9707" s="34"/>
    </row>
    <row r="9708" spans="41:44" x14ac:dyDescent="0.25">
      <c r="AO9708" s="34"/>
      <c r="AP9708" s="34"/>
      <c r="AQ9708" s="34"/>
      <c r="AR9708" s="34"/>
    </row>
    <row r="9709" spans="41:44" x14ac:dyDescent="0.25">
      <c r="AO9709" s="34"/>
      <c r="AP9709" s="34"/>
      <c r="AQ9709" s="34"/>
      <c r="AR9709" s="34"/>
    </row>
    <row r="9710" spans="41:44" x14ac:dyDescent="0.25">
      <c r="AO9710" s="34"/>
      <c r="AP9710" s="34"/>
      <c r="AQ9710" s="34"/>
      <c r="AR9710" s="34"/>
    </row>
    <row r="9711" spans="41:44" x14ac:dyDescent="0.25">
      <c r="AO9711" s="34"/>
      <c r="AP9711" s="34"/>
      <c r="AQ9711" s="34"/>
      <c r="AR9711" s="34"/>
    </row>
    <row r="9712" spans="41:44" x14ac:dyDescent="0.25">
      <c r="AO9712" s="34"/>
      <c r="AP9712" s="34"/>
      <c r="AQ9712" s="34"/>
      <c r="AR9712" s="34"/>
    </row>
    <row r="9713" spans="41:44" x14ac:dyDescent="0.25">
      <c r="AO9713" s="34"/>
      <c r="AP9713" s="34"/>
      <c r="AQ9713" s="34"/>
      <c r="AR9713" s="34"/>
    </row>
    <row r="9714" spans="41:44" x14ac:dyDescent="0.25">
      <c r="AO9714" s="34"/>
      <c r="AP9714" s="34"/>
      <c r="AQ9714" s="34"/>
      <c r="AR9714" s="34"/>
    </row>
    <row r="9715" spans="41:44" x14ac:dyDescent="0.25">
      <c r="AO9715" s="34"/>
      <c r="AP9715" s="34"/>
      <c r="AQ9715" s="34"/>
      <c r="AR9715" s="34"/>
    </row>
    <row r="9716" spans="41:44" x14ac:dyDescent="0.25">
      <c r="AO9716" s="34"/>
      <c r="AP9716" s="34"/>
      <c r="AQ9716" s="34"/>
      <c r="AR9716" s="34"/>
    </row>
    <row r="9717" spans="41:44" x14ac:dyDescent="0.25">
      <c r="AO9717" s="34"/>
      <c r="AP9717" s="34"/>
      <c r="AQ9717" s="34"/>
      <c r="AR9717" s="34"/>
    </row>
    <row r="9718" spans="41:44" x14ac:dyDescent="0.25">
      <c r="AO9718" s="34"/>
      <c r="AP9718" s="34"/>
      <c r="AQ9718" s="34"/>
      <c r="AR9718" s="34"/>
    </row>
    <row r="9719" spans="41:44" x14ac:dyDescent="0.25">
      <c r="AO9719" s="34"/>
      <c r="AP9719" s="34"/>
      <c r="AQ9719" s="34"/>
      <c r="AR9719" s="34"/>
    </row>
    <row r="9720" spans="41:44" x14ac:dyDescent="0.25">
      <c r="AO9720" s="34"/>
      <c r="AP9720" s="34"/>
      <c r="AQ9720" s="34"/>
      <c r="AR9720" s="34"/>
    </row>
    <row r="9721" spans="41:44" x14ac:dyDescent="0.25">
      <c r="AO9721" s="34"/>
      <c r="AP9721" s="34"/>
      <c r="AQ9721" s="34"/>
      <c r="AR9721" s="34"/>
    </row>
    <row r="9722" spans="41:44" x14ac:dyDescent="0.25">
      <c r="AO9722" s="34"/>
      <c r="AP9722" s="34"/>
      <c r="AQ9722" s="34"/>
      <c r="AR9722" s="34"/>
    </row>
    <row r="9723" spans="41:44" x14ac:dyDescent="0.25">
      <c r="AO9723" s="34"/>
      <c r="AP9723" s="34"/>
      <c r="AQ9723" s="34"/>
      <c r="AR9723" s="34"/>
    </row>
    <row r="9724" spans="41:44" x14ac:dyDescent="0.25">
      <c r="AO9724" s="34"/>
      <c r="AP9724" s="34"/>
      <c r="AQ9724" s="34"/>
      <c r="AR9724" s="34"/>
    </row>
    <row r="9725" spans="41:44" x14ac:dyDescent="0.25">
      <c r="AO9725" s="34"/>
      <c r="AP9725" s="34"/>
      <c r="AQ9725" s="34"/>
      <c r="AR9725" s="34"/>
    </row>
    <row r="9726" spans="41:44" x14ac:dyDescent="0.25">
      <c r="AO9726" s="34"/>
      <c r="AP9726" s="34"/>
      <c r="AQ9726" s="34"/>
      <c r="AR9726" s="34"/>
    </row>
    <row r="9727" spans="41:44" x14ac:dyDescent="0.25">
      <c r="AO9727" s="34"/>
      <c r="AP9727" s="34"/>
      <c r="AQ9727" s="34"/>
      <c r="AR9727" s="34"/>
    </row>
    <row r="9728" spans="41:44" x14ac:dyDescent="0.25">
      <c r="AO9728" s="34"/>
      <c r="AP9728" s="34"/>
      <c r="AQ9728" s="34"/>
      <c r="AR9728" s="34"/>
    </row>
    <row r="9729" spans="41:44" x14ac:dyDescent="0.25">
      <c r="AO9729" s="34"/>
      <c r="AP9729" s="34"/>
      <c r="AQ9729" s="34"/>
      <c r="AR9729" s="34"/>
    </row>
    <row r="9730" spans="41:44" x14ac:dyDescent="0.25">
      <c r="AO9730" s="34"/>
      <c r="AP9730" s="34"/>
      <c r="AQ9730" s="34"/>
      <c r="AR9730" s="34"/>
    </row>
    <row r="9731" spans="41:44" x14ac:dyDescent="0.25">
      <c r="AO9731" s="34"/>
      <c r="AP9731" s="34"/>
      <c r="AQ9731" s="34"/>
      <c r="AR9731" s="34"/>
    </row>
    <row r="9732" spans="41:44" x14ac:dyDescent="0.25">
      <c r="AO9732" s="34"/>
      <c r="AP9732" s="34"/>
      <c r="AQ9732" s="34"/>
      <c r="AR9732" s="34"/>
    </row>
    <row r="9733" spans="41:44" x14ac:dyDescent="0.25">
      <c r="AO9733" s="34"/>
      <c r="AP9733" s="34"/>
      <c r="AQ9733" s="34"/>
      <c r="AR9733" s="34"/>
    </row>
    <row r="9734" spans="41:44" x14ac:dyDescent="0.25">
      <c r="AO9734" s="34"/>
      <c r="AP9734" s="34"/>
      <c r="AQ9734" s="34"/>
      <c r="AR9734" s="34"/>
    </row>
    <row r="9735" spans="41:44" x14ac:dyDescent="0.25">
      <c r="AO9735" s="34"/>
      <c r="AP9735" s="34"/>
      <c r="AQ9735" s="34"/>
      <c r="AR9735" s="34"/>
    </row>
    <row r="9736" spans="41:44" x14ac:dyDescent="0.25">
      <c r="AO9736" s="34"/>
      <c r="AP9736" s="34"/>
      <c r="AQ9736" s="34"/>
      <c r="AR9736" s="34"/>
    </row>
    <row r="9737" spans="41:44" x14ac:dyDescent="0.25">
      <c r="AO9737" s="34"/>
      <c r="AP9737" s="34"/>
      <c r="AQ9737" s="34"/>
      <c r="AR9737" s="34"/>
    </row>
    <row r="9738" spans="41:44" x14ac:dyDescent="0.25">
      <c r="AO9738" s="34"/>
      <c r="AP9738" s="34"/>
      <c r="AQ9738" s="34"/>
      <c r="AR9738" s="34"/>
    </row>
    <row r="9739" spans="41:44" x14ac:dyDescent="0.25">
      <c r="AO9739" s="34"/>
      <c r="AP9739" s="34"/>
      <c r="AQ9739" s="34"/>
      <c r="AR9739" s="34"/>
    </row>
    <row r="9740" spans="41:44" x14ac:dyDescent="0.25">
      <c r="AO9740" s="34"/>
      <c r="AP9740" s="34"/>
      <c r="AQ9740" s="34"/>
      <c r="AR9740" s="34"/>
    </row>
    <row r="9741" spans="41:44" x14ac:dyDescent="0.25">
      <c r="AO9741" s="34"/>
      <c r="AP9741" s="34"/>
      <c r="AQ9741" s="34"/>
      <c r="AR9741" s="34"/>
    </row>
    <row r="9742" spans="41:44" x14ac:dyDescent="0.25">
      <c r="AO9742" s="34"/>
      <c r="AP9742" s="34"/>
      <c r="AQ9742" s="34"/>
      <c r="AR9742" s="34"/>
    </row>
    <row r="9743" spans="41:44" x14ac:dyDescent="0.25">
      <c r="AO9743" s="34"/>
      <c r="AP9743" s="34"/>
      <c r="AQ9743" s="34"/>
      <c r="AR9743" s="34"/>
    </row>
    <row r="9744" spans="41:44" x14ac:dyDescent="0.25">
      <c r="AO9744" s="34"/>
      <c r="AP9744" s="34"/>
      <c r="AQ9744" s="34"/>
      <c r="AR9744" s="34"/>
    </row>
    <row r="9745" spans="41:44" x14ac:dyDescent="0.25">
      <c r="AO9745" s="34"/>
      <c r="AP9745" s="34"/>
      <c r="AQ9745" s="34"/>
      <c r="AR9745" s="34"/>
    </row>
    <row r="9746" spans="41:44" x14ac:dyDescent="0.25">
      <c r="AO9746" s="34"/>
      <c r="AP9746" s="34"/>
      <c r="AQ9746" s="34"/>
      <c r="AR9746" s="34"/>
    </row>
    <row r="9747" spans="41:44" x14ac:dyDescent="0.25">
      <c r="AO9747" s="34"/>
      <c r="AP9747" s="34"/>
      <c r="AQ9747" s="34"/>
      <c r="AR9747" s="34"/>
    </row>
    <row r="9748" spans="41:44" x14ac:dyDescent="0.25">
      <c r="AO9748" s="34"/>
      <c r="AP9748" s="34"/>
      <c r="AQ9748" s="34"/>
      <c r="AR9748" s="34"/>
    </row>
    <row r="9749" spans="41:44" x14ac:dyDescent="0.25">
      <c r="AO9749" s="34"/>
      <c r="AP9749" s="34"/>
      <c r="AQ9749" s="34"/>
      <c r="AR9749" s="34"/>
    </row>
    <row r="9750" spans="41:44" x14ac:dyDescent="0.25">
      <c r="AO9750" s="34"/>
      <c r="AP9750" s="34"/>
      <c r="AQ9750" s="34"/>
      <c r="AR9750" s="34"/>
    </row>
    <row r="9751" spans="41:44" x14ac:dyDescent="0.25">
      <c r="AO9751" s="34"/>
      <c r="AP9751" s="34"/>
      <c r="AQ9751" s="34"/>
      <c r="AR9751" s="34"/>
    </row>
    <row r="9752" spans="41:44" x14ac:dyDescent="0.25">
      <c r="AO9752" s="34"/>
      <c r="AP9752" s="34"/>
      <c r="AQ9752" s="34"/>
      <c r="AR9752" s="34"/>
    </row>
    <row r="9753" spans="41:44" x14ac:dyDescent="0.25">
      <c r="AO9753" s="34"/>
      <c r="AP9753" s="34"/>
      <c r="AQ9753" s="34"/>
      <c r="AR9753" s="34"/>
    </row>
    <row r="9754" spans="41:44" x14ac:dyDescent="0.25">
      <c r="AO9754" s="34"/>
      <c r="AP9754" s="34"/>
      <c r="AQ9754" s="34"/>
      <c r="AR9754" s="34"/>
    </row>
    <row r="9755" spans="41:44" x14ac:dyDescent="0.25">
      <c r="AO9755" s="34"/>
      <c r="AP9755" s="34"/>
      <c r="AQ9755" s="34"/>
      <c r="AR9755" s="34"/>
    </row>
    <row r="9756" spans="41:44" x14ac:dyDescent="0.25">
      <c r="AO9756" s="34"/>
      <c r="AP9756" s="34"/>
      <c r="AQ9756" s="34"/>
      <c r="AR9756" s="34"/>
    </row>
    <row r="9757" spans="41:44" x14ac:dyDescent="0.25">
      <c r="AO9757" s="34"/>
      <c r="AP9757" s="34"/>
      <c r="AQ9757" s="34"/>
      <c r="AR9757" s="34"/>
    </row>
    <row r="9758" spans="41:44" x14ac:dyDescent="0.25">
      <c r="AO9758" s="34"/>
      <c r="AP9758" s="34"/>
      <c r="AQ9758" s="34"/>
      <c r="AR9758" s="34"/>
    </row>
    <row r="9759" spans="41:44" x14ac:dyDescent="0.25">
      <c r="AO9759" s="34"/>
      <c r="AP9759" s="34"/>
      <c r="AQ9759" s="34"/>
      <c r="AR9759" s="34"/>
    </row>
    <row r="9760" spans="41:44" x14ac:dyDescent="0.25">
      <c r="AO9760" s="34"/>
      <c r="AP9760" s="34"/>
      <c r="AQ9760" s="34"/>
      <c r="AR9760" s="34"/>
    </row>
    <row r="9761" spans="41:44" x14ac:dyDescent="0.25">
      <c r="AO9761" s="34"/>
      <c r="AP9761" s="34"/>
      <c r="AQ9761" s="34"/>
      <c r="AR9761" s="34"/>
    </row>
    <row r="9762" spans="41:44" x14ac:dyDescent="0.25">
      <c r="AO9762" s="34"/>
      <c r="AP9762" s="34"/>
      <c r="AQ9762" s="34"/>
      <c r="AR9762" s="34"/>
    </row>
    <row r="9763" spans="41:44" x14ac:dyDescent="0.25">
      <c r="AO9763" s="34"/>
      <c r="AP9763" s="34"/>
      <c r="AQ9763" s="34"/>
      <c r="AR9763" s="34"/>
    </row>
    <row r="9764" spans="41:44" x14ac:dyDescent="0.25">
      <c r="AO9764" s="34"/>
      <c r="AP9764" s="34"/>
      <c r="AQ9764" s="34"/>
      <c r="AR9764" s="34"/>
    </row>
    <row r="9765" spans="41:44" x14ac:dyDescent="0.25">
      <c r="AO9765" s="34"/>
      <c r="AP9765" s="34"/>
      <c r="AQ9765" s="34"/>
      <c r="AR9765" s="34"/>
    </row>
    <row r="9766" spans="41:44" x14ac:dyDescent="0.25">
      <c r="AO9766" s="34"/>
      <c r="AP9766" s="34"/>
      <c r="AQ9766" s="34"/>
      <c r="AR9766" s="34"/>
    </row>
    <row r="9767" spans="41:44" x14ac:dyDescent="0.25">
      <c r="AO9767" s="34"/>
      <c r="AP9767" s="34"/>
      <c r="AQ9767" s="34"/>
      <c r="AR9767" s="34"/>
    </row>
    <row r="9768" spans="41:44" x14ac:dyDescent="0.25">
      <c r="AO9768" s="34"/>
      <c r="AP9768" s="34"/>
      <c r="AQ9768" s="34"/>
      <c r="AR9768" s="34"/>
    </row>
    <row r="9769" spans="41:44" x14ac:dyDescent="0.25">
      <c r="AO9769" s="34"/>
      <c r="AP9769" s="34"/>
      <c r="AQ9769" s="34"/>
      <c r="AR9769" s="34"/>
    </row>
    <row r="9770" spans="41:44" x14ac:dyDescent="0.25">
      <c r="AO9770" s="34"/>
      <c r="AP9770" s="34"/>
      <c r="AQ9770" s="34"/>
      <c r="AR9770" s="34"/>
    </row>
    <row r="9771" spans="41:44" x14ac:dyDescent="0.25">
      <c r="AO9771" s="34"/>
      <c r="AP9771" s="34"/>
      <c r="AQ9771" s="34"/>
      <c r="AR9771" s="34"/>
    </row>
    <row r="9772" spans="41:44" x14ac:dyDescent="0.25">
      <c r="AO9772" s="34"/>
      <c r="AP9772" s="34"/>
      <c r="AQ9772" s="34"/>
      <c r="AR9772" s="34"/>
    </row>
    <row r="9773" spans="41:44" x14ac:dyDescent="0.25">
      <c r="AO9773" s="34"/>
      <c r="AP9773" s="34"/>
      <c r="AQ9773" s="34"/>
      <c r="AR9773" s="34"/>
    </row>
    <row r="9774" spans="41:44" x14ac:dyDescent="0.25">
      <c r="AO9774" s="34"/>
      <c r="AP9774" s="34"/>
      <c r="AQ9774" s="34"/>
      <c r="AR9774" s="34"/>
    </row>
    <row r="9775" spans="41:44" x14ac:dyDescent="0.25">
      <c r="AO9775" s="34"/>
      <c r="AP9775" s="34"/>
      <c r="AQ9775" s="34"/>
      <c r="AR9775" s="34"/>
    </row>
    <row r="9776" spans="41:44" x14ac:dyDescent="0.25">
      <c r="AO9776" s="34"/>
      <c r="AP9776" s="34"/>
      <c r="AQ9776" s="34"/>
      <c r="AR9776" s="34"/>
    </row>
    <row r="9777" spans="41:44" x14ac:dyDescent="0.25">
      <c r="AO9777" s="34"/>
      <c r="AP9777" s="34"/>
      <c r="AQ9777" s="34"/>
      <c r="AR9777" s="34"/>
    </row>
    <row r="9778" spans="41:44" x14ac:dyDescent="0.25">
      <c r="AO9778" s="34"/>
      <c r="AP9778" s="34"/>
      <c r="AQ9778" s="34"/>
      <c r="AR9778" s="34"/>
    </row>
    <row r="9779" spans="41:44" x14ac:dyDescent="0.25">
      <c r="AO9779" s="34"/>
      <c r="AP9779" s="34"/>
      <c r="AQ9779" s="34"/>
      <c r="AR9779" s="34"/>
    </row>
    <row r="9780" spans="41:44" x14ac:dyDescent="0.25">
      <c r="AO9780" s="34"/>
      <c r="AP9780" s="34"/>
      <c r="AQ9780" s="34"/>
      <c r="AR9780" s="34"/>
    </row>
    <row r="9781" spans="41:44" x14ac:dyDescent="0.25">
      <c r="AO9781" s="34"/>
      <c r="AP9781" s="34"/>
      <c r="AQ9781" s="34"/>
      <c r="AR9781" s="34"/>
    </row>
    <row r="9782" spans="41:44" x14ac:dyDescent="0.25">
      <c r="AO9782" s="34"/>
      <c r="AP9782" s="34"/>
      <c r="AQ9782" s="34"/>
      <c r="AR9782" s="34"/>
    </row>
    <row r="9783" spans="41:44" x14ac:dyDescent="0.25">
      <c r="AO9783" s="34"/>
      <c r="AP9783" s="34"/>
      <c r="AQ9783" s="34"/>
      <c r="AR9783" s="34"/>
    </row>
    <row r="9784" spans="41:44" x14ac:dyDescent="0.25">
      <c r="AO9784" s="34"/>
      <c r="AP9784" s="34"/>
      <c r="AQ9784" s="34"/>
      <c r="AR9784" s="34"/>
    </row>
    <row r="9785" spans="41:44" x14ac:dyDescent="0.25">
      <c r="AO9785" s="34"/>
      <c r="AP9785" s="34"/>
      <c r="AQ9785" s="34"/>
      <c r="AR9785" s="34"/>
    </row>
    <row r="9786" spans="41:44" x14ac:dyDescent="0.25">
      <c r="AO9786" s="34"/>
      <c r="AP9786" s="34"/>
      <c r="AQ9786" s="34"/>
      <c r="AR9786" s="34"/>
    </row>
    <row r="9787" spans="41:44" x14ac:dyDescent="0.25">
      <c r="AO9787" s="34"/>
      <c r="AP9787" s="34"/>
      <c r="AQ9787" s="34"/>
      <c r="AR9787" s="34"/>
    </row>
    <row r="9788" spans="41:44" x14ac:dyDescent="0.25">
      <c r="AO9788" s="34"/>
      <c r="AP9788" s="34"/>
      <c r="AQ9788" s="34"/>
      <c r="AR9788" s="34"/>
    </row>
    <row r="9789" spans="41:44" x14ac:dyDescent="0.25">
      <c r="AO9789" s="34"/>
      <c r="AP9789" s="34"/>
      <c r="AQ9789" s="34"/>
      <c r="AR9789" s="34"/>
    </row>
    <row r="9790" spans="41:44" x14ac:dyDescent="0.25">
      <c r="AO9790" s="34"/>
      <c r="AP9790" s="34"/>
      <c r="AQ9790" s="34"/>
      <c r="AR9790" s="34"/>
    </row>
    <row r="9791" spans="41:44" x14ac:dyDescent="0.25">
      <c r="AO9791" s="34"/>
      <c r="AP9791" s="34"/>
      <c r="AQ9791" s="34"/>
      <c r="AR9791" s="34"/>
    </row>
    <row r="9792" spans="41:44" x14ac:dyDescent="0.25">
      <c r="AO9792" s="34"/>
      <c r="AP9792" s="34"/>
      <c r="AQ9792" s="34"/>
      <c r="AR9792" s="34"/>
    </row>
    <row r="9793" spans="41:44" x14ac:dyDescent="0.25">
      <c r="AO9793" s="34"/>
      <c r="AP9793" s="34"/>
      <c r="AQ9793" s="34"/>
      <c r="AR9793" s="34"/>
    </row>
    <row r="9794" spans="41:44" x14ac:dyDescent="0.25">
      <c r="AO9794" s="34"/>
      <c r="AP9794" s="34"/>
      <c r="AQ9794" s="34"/>
      <c r="AR9794" s="34"/>
    </row>
    <row r="9795" spans="41:44" x14ac:dyDescent="0.25">
      <c r="AO9795" s="34"/>
      <c r="AP9795" s="34"/>
      <c r="AQ9795" s="34"/>
      <c r="AR9795" s="34"/>
    </row>
    <row r="9796" spans="41:44" x14ac:dyDescent="0.25">
      <c r="AO9796" s="34"/>
      <c r="AP9796" s="34"/>
      <c r="AQ9796" s="34"/>
      <c r="AR9796" s="34"/>
    </row>
    <row r="9797" spans="41:44" x14ac:dyDescent="0.25">
      <c r="AO9797" s="34"/>
      <c r="AP9797" s="34"/>
      <c r="AQ9797" s="34"/>
      <c r="AR9797" s="34"/>
    </row>
    <row r="9798" spans="41:44" x14ac:dyDescent="0.25">
      <c r="AO9798" s="34"/>
      <c r="AP9798" s="34"/>
      <c r="AQ9798" s="34"/>
      <c r="AR9798" s="34"/>
    </row>
    <row r="9799" spans="41:44" x14ac:dyDescent="0.25">
      <c r="AO9799" s="34"/>
      <c r="AP9799" s="34"/>
      <c r="AQ9799" s="34"/>
      <c r="AR9799" s="34"/>
    </row>
    <row r="9800" spans="41:44" x14ac:dyDescent="0.25">
      <c r="AO9800" s="34"/>
      <c r="AP9800" s="34"/>
      <c r="AQ9800" s="34"/>
      <c r="AR9800" s="34"/>
    </row>
    <row r="9801" spans="41:44" x14ac:dyDescent="0.25">
      <c r="AO9801" s="34"/>
      <c r="AP9801" s="34"/>
      <c r="AQ9801" s="34"/>
      <c r="AR9801" s="34"/>
    </row>
    <row r="9802" spans="41:44" x14ac:dyDescent="0.25">
      <c r="AO9802" s="34"/>
      <c r="AP9802" s="34"/>
      <c r="AQ9802" s="34"/>
      <c r="AR9802" s="34"/>
    </row>
    <row r="9803" spans="41:44" x14ac:dyDescent="0.25">
      <c r="AO9803" s="34"/>
      <c r="AP9803" s="34"/>
      <c r="AQ9803" s="34"/>
      <c r="AR9803" s="34"/>
    </row>
    <row r="9804" spans="41:44" x14ac:dyDescent="0.25">
      <c r="AO9804" s="34"/>
      <c r="AP9804" s="34"/>
      <c r="AQ9804" s="34"/>
      <c r="AR9804" s="34"/>
    </row>
    <row r="9805" spans="41:44" x14ac:dyDescent="0.25">
      <c r="AO9805" s="34"/>
      <c r="AP9805" s="34"/>
      <c r="AQ9805" s="34"/>
      <c r="AR9805" s="34"/>
    </row>
    <row r="9806" spans="41:44" x14ac:dyDescent="0.25">
      <c r="AO9806" s="34"/>
      <c r="AP9806" s="34"/>
      <c r="AQ9806" s="34"/>
      <c r="AR9806" s="34"/>
    </row>
    <row r="9807" spans="41:44" x14ac:dyDescent="0.25">
      <c r="AO9807" s="34"/>
      <c r="AP9807" s="34"/>
      <c r="AQ9807" s="34"/>
      <c r="AR9807" s="34"/>
    </row>
    <row r="9808" spans="41:44" x14ac:dyDescent="0.25">
      <c r="AO9808" s="34"/>
      <c r="AP9808" s="34"/>
      <c r="AQ9808" s="34"/>
      <c r="AR9808" s="34"/>
    </row>
    <row r="9809" spans="41:44" x14ac:dyDescent="0.25">
      <c r="AO9809" s="34"/>
      <c r="AP9809" s="34"/>
      <c r="AQ9809" s="34"/>
      <c r="AR9809" s="34"/>
    </row>
    <row r="9810" spans="41:44" x14ac:dyDescent="0.25">
      <c r="AO9810" s="34"/>
      <c r="AP9810" s="34"/>
      <c r="AQ9810" s="34"/>
      <c r="AR9810" s="34"/>
    </row>
    <row r="9811" spans="41:44" x14ac:dyDescent="0.25">
      <c r="AO9811" s="34"/>
      <c r="AP9811" s="34"/>
      <c r="AQ9811" s="34"/>
      <c r="AR9811" s="34"/>
    </row>
    <row r="9812" spans="41:44" x14ac:dyDescent="0.25">
      <c r="AO9812" s="34"/>
      <c r="AP9812" s="34"/>
      <c r="AQ9812" s="34"/>
      <c r="AR9812" s="34"/>
    </row>
    <row r="9813" spans="41:44" x14ac:dyDescent="0.25">
      <c r="AO9813" s="34"/>
      <c r="AP9813" s="34"/>
      <c r="AQ9813" s="34"/>
      <c r="AR9813" s="34"/>
    </row>
    <row r="9814" spans="41:44" x14ac:dyDescent="0.25">
      <c r="AO9814" s="34"/>
      <c r="AP9814" s="34"/>
      <c r="AQ9814" s="34"/>
      <c r="AR9814" s="34"/>
    </row>
    <row r="9815" spans="41:44" x14ac:dyDescent="0.25">
      <c r="AO9815" s="34"/>
      <c r="AP9815" s="34"/>
      <c r="AQ9815" s="34"/>
      <c r="AR9815" s="34"/>
    </row>
    <row r="9816" spans="41:44" x14ac:dyDescent="0.25">
      <c r="AO9816" s="34"/>
      <c r="AP9816" s="34"/>
      <c r="AQ9816" s="34"/>
      <c r="AR9816" s="34"/>
    </row>
    <row r="9817" spans="41:44" x14ac:dyDescent="0.25">
      <c r="AO9817" s="34"/>
      <c r="AP9817" s="34"/>
      <c r="AQ9817" s="34"/>
      <c r="AR9817" s="34"/>
    </row>
    <row r="9818" spans="41:44" x14ac:dyDescent="0.25">
      <c r="AO9818" s="34"/>
      <c r="AP9818" s="34"/>
      <c r="AQ9818" s="34"/>
      <c r="AR9818" s="34"/>
    </row>
    <row r="9819" spans="41:44" x14ac:dyDescent="0.25">
      <c r="AO9819" s="34"/>
      <c r="AP9819" s="34"/>
      <c r="AQ9819" s="34"/>
      <c r="AR9819" s="34"/>
    </row>
    <row r="9820" spans="41:44" x14ac:dyDescent="0.25">
      <c r="AO9820" s="34"/>
      <c r="AP9820" s="34"/>
      <c r="AQ9820" s="34"/>
      <c r="AR9820" s="34"/>
    </row>
    <row r="9821" spans="41:44" x14ac:dyDescent="0.25">
      <c r="AO9821" s="34"/>
      <c r="AP9821" s="34"/>
      <c r="AQ9821" s="34"/>
      <c r="AR9821" s="34"/>
    </row>
    <row r="9822" spans="41:44" x14ac:dyDescent="0.25">
      <c r="AO9822" s="34"/>
      <c r="AP9822" s="34"/>
      <c r="AQ9822" s="34"/>
      <c r="AR9822" s="34"/>
    </row>
    <row r="9823" spans="41:44" x14ac:dyDescent="0.25">
      <c r="AO9823" s="34"/>
      <c r="AP9823" s="34"/>
      <c r="AQ9823" s="34"/>
      <c r="AR9823" s="34"/>
    </row>
    <row r="9824" spans="41:44" x14ac:dyDescent="0.25">
      <c r="AO9824" s="34"/>
      <c r="AP9824" s="34"/>
      <c r="AQ9824" s="34"/>
      <c r="AR9824" s="34"/>
    </row>
    <row r="9825" spans="41:44" x14ac:dyDescent="0.25">
      <c r="AO9825" s="34"/>
      <c r="AP9825" s="34"/>
      <c r="AQ9825" s="34"/>
      <c r="AR9825" s="34"/>
    </row>
    <row r="9826" spans="41:44" x14ac:dyDescent="0.25">
      <c r="AO9826" s="34"/>
      <c r="AP9826" s="34"/>
      <c r="AQ9826" s="34"/>
      <c r="AR9826" s="34"/>
    </row>
    <row r="9827" spans="41:44" x14ac:dyDescent="0.25">
      <c r="AO9827" s="34"/>
      <c r="AP9827" s="34"/>
      <c r="AQ9827" s="34"/>
      <c r="AR9827" s="34"/>
    </row>
    <row r="9828" spans="41:44" x14ac:dyDescent="0.25">
      <c r="AO9828" s="34"/>
      <c r="AP9828" s="34"/>
      <c r="AQ9828" s="34"/>
      <c r="AR9828" s="34"/>
    </row>
    <row r="9829" spans="41:44" x14ac:dyDescent="0.25">
      <c r="AO9829" s="34"/>
      <c r="AP9829" s="34"/>
      <c r="AQ9829" s="34"/>
      <c r="AR9829" s="34"/>
    </row>
    <row r="9830" spans="41:44" x14ac:dyDescent="0.25">
      <c r="AO9830" s="34"/>
      <c r="AP9830" s="34"/>
      <c r="AQ9830" s="34"/>
      <c r="AR9830" s="34"/>
    </row>
    <row r="9831" spans="41:44" x14ac:dyDescent="0.25">
      <c r="AO9831" s="34"/>
      <c r="AP9831" s="34"/>
      <c r="AQ9831" s="34"/>
      <c r="AR9831" s="34"/>
    </row>
    <row r="9832" spans="41:44" x14ac:dyDescent="0.25">
      <c r="AO9832" s="34"/>
      <c r="AP9832" s="34"/>
      <c r="AQ9832" s="34"/>
      <c r="AR9832" s="34"/>
    </row>
    <row r="9833" spans="41:44" x14ac:dyDescent="0.25">
      <c r="AO9833" s="34"/>
      <c r="AP9833" s="34"/>
      <c r="AQ9833" s="34"/>
      <c r="AR9833" s="34"/>
    </row>
    <row r="9834" spans="41:44" x14ac:dyDescent="0.25">
      <c r="AO9834" s="34"/>
      <c r="AP9834" s="34"/>
      <c r="AQ9834" s="34"/>
      <c r="AR9834" s="34"/>
    </row>
    <row r="9835" spans="41:44" x14ac:dyDescent="0.25">
      <c r="AO9835" s="34"/>
      <c r="AP9835" s="34"/>
      <c r="AQ9835" s="34"/>
      <c r="AR9835" s="34"/>
    </row>
    <row r="9836" spans="41:44" x14ac:dyDescent="0.25">
      <c r="AO9836" s="34"/>
      <c r="AP9836" s="34"/>
      <c r="AQ9836" s="34"/>
      <c r="AR9836" s="34"/>
    </row>
    <row r="9837" spans="41:44" x14ac:dyDescent="0.25">
      <c r="AO9837" s="34"/>
      <c r="AP9837" s="34"/>
      <c r="AQ9837" s="34"/>
      <c r="AR9837" s="34"/>
    </row>
    <row r="9838" spans="41:44" x14ac:dyDescent="0.25">
      <c r="AO9838" s="34"/>
      <c r="AP9838" s="34"/>
      <c r="AQ9838" s="34"/>
      <c r="AR9838" s="34"/>
    </row>
    <row r="9839" spans="41:44" x14ac:dyDescent="0.25">
      <c r="AO9839" s="34"/>
      <c r="AP9839" s="34"/>
      <c r="AQ9839" s="34"/>
      <c r="AR9839" s="34"/>
    </row>
    <row r="9840" spans="41:44" x14ac:dyDescent="0.25">
      <c r="AO9840" s="34"/>
      <c r="AP9840" s="34"/>
      <c r="AQ9840" s="34"/>
      <c r="AR9840" s="34"/>
    </row>
    <row r="9841" spans="41:44" x14ac:dyDescent="0.25">
      <c r="AO9841" s="34"/>
      <c r="AP9841" s="34"/>
      <c r="AQ9841" s="34"/>
      <c r="AR9841" s="34"/>
    </row>
    <row r="9842" spans="41:44" x14ac:dyDescent="0.25">
      <c r="AO9842" s="34"/>
      <c r="AP9842" s="34"/>
      <c r="AQ9842" s="34"/>
      <c r="AR9842" s="34"/>
    </row>
    <row r="9843" spans="41:44" x14ac:dyDescent="0.25">
      <c r="AO9843" s="34"/>
      <c r="AP9843" s="34"/>
      <c r="AQ9843" s="34"/>
      <c r="AR9843" s="34"/>
    </row>
    <row r="9844" spans="41:44" x14ac:dyDescent="0.25">
      <c r="AO9844" s="34"/>
      <c r="AP9844" s="34"/>
      <c r="AQ9844" s="34"/>
      <c r="AR9844" s="34"/>
    </row>
    <row r="9845" spans="41:44" x14ac:dyDescent="0.25">
      <c r="AO9845" s="34"/>
      <c r="AP9845" s="34"/>
      <c r="AQ9845" s="34"/>
      <c r="AR9845" s="34"/>
    </row>
    <row r="9846" spans="41:44" x14ac:dyDescent="0.25">
      <c r="AO9846" s="34"/>
      <c r="AP9846" s="34"/>
      <c r="AQ9846" s="34"/>
      <c r="AR9846" s="34"/>
    </row>
    <row r="9847" spans="41:44" x14ac:dyDescent="0.25">
      <c r="AO9847" s="34"/>
      <c r="AP9847" s="34"/>
      <c r="AQ9847" s="34"/>
      <c r="AR9847" s="34"/>
    </row>
    <row r="9848" spans="41:44" x14ac:dyDescent="0.25">
      <c r="AO9848" s="34"/>
      <c r="AP9848" s="34"/>
      <c r="AQ9848" s="34"/>
      <c r="AR9848" s="34"/>
    </row>
    <row r="9849" spans="41:44" x14ac:dyDescent="0.25">
      <c r="AO9849" s="34"/>
      <c r="AP9849" s="34"/>
      <c r="AQ9849" s="34"/>
      <c r="AR9849" s="34"/>
    </row>
    <row r="9850" spans="41:44" x14ac:dyDescent="0.25">
      <c r="AO9850" s="34"/>
      <c r="AP9850" s="34"/>
      <c r="AQ9850" s="34"/>
      <c r="AR9850" s="34"/>
    </row>
    <row r="9851" spans="41:44" x14ac:dyDescent="0.25">
      <c r="AO9851" s="34"/>
      <c r="AP9851" s="34"/>
      <c r="AQ9851" s="34"/>
      <c r="AR9851" s="34"/>
    </row>
    <row r="9852" spans="41:44" x14ac:dyDescent="0.25">
      <c r="AO9852" s="34"/>
      <c r="AP9852" s="34"/>
      <c r="AQ9852" s="34"/>
      <c r="AR9852" s="34"/>
    </row>
    <row r="9853" spans="41:44" x14ac:dyDescent="0.25">
      <c r="AO9853" s="34"/>
      <c r="AP9853" s="34"/>
      <c r="AQ9853" s="34"/>
      <c r="AR9853" s="34"/>
    </row>
    <row r="9854" spans="41:44" x14ac:dyDescent="0.25">
      <c r="AO9854" s="34"/>
      <c r="AP9854" s="34"/>
      <c r="AQ9854" s="34"/>
      <c r="AR9854" s="34"/>
    </row>
    <row r="9855" spans="41:44" x14ac:dyDescent="0.25">
      <c r="AO9855" s="34"/>
      <c r="AP9855" s="34"/>
      <c r="AQ9855" s="34"/>
      <c r="AR9855" s="34"/>
    </row>
    <row r="9856" spans="41:44" x14ac:dyDescent="0.25">
      <c r="AO9856" s="34"/>
      <c r="AP9856" s="34"/>
      <c r="AQ9856" s="34"/>
      <c r="AR9856" s="34"/>
    </row>
    <row r="9857" spans="41:44" x14ac:dyDescent="0.25">
      <c r="AO9857" s="34"/>
      <c r="AP9857" s="34"/>
      <c r="AQ9857" s="34"/>
      <c r="AR9857" s="34"/>
    </row>
    <row r="9858" spans="41:44" x14ac:dyDescent="0.25">
      <c r="AO9858" s="34"/>
      <c r="AP9858" s="34"/>
      <c r="AQ9858" s="34"/>
      <c r="AR9858" s="34"/>
    </row>
    <row r="9859" spans="41:44" x14ac:dyDescent="0.25">
      <c r="AO9859" s="34"/>
      <c r="AP9859" s="34"/>
      <c r="AQ9859" s="34"/>
      <c r="AR9859" s="34"/>
    </row>
    <row r="9860" spans="41:44" x14ac:dyDescent="0.25">
      <c r="AO9860" s="34"/>
      <c r="AP9860" s="34"/>
      <c r="AQ9860" s="34"/>
      <c r="AR9860" s="34"/>
    </row>
    <row r="9861" spans="41:44" x14ac:dyDescent="0.25">
      <c r="AO9861" s="34"/>
      <c r="AP9861" s="34"/>
      <c r="AQ9861" s="34"/>
      <c r="AR9861" s="34"/>
    </row>
    <row r="9862" spans="41:44" x14ac:dyDescent="0.25">
      <c r="AO9862" s="34"/>
      <c r="AP9862" s="34"/>
      <c r="AQ9862" s="34"/>
      <c r="AR9862" s="34"/>
    </row>
    <row r="9863" spans="41:44" x14ac:dyDescent="0.25">
      <c r="AO9863" s="34"/>
      <c r="AP9863" s="34"/>
      <c r="AQ9863" s="34"/>
      <c r="AR9863" s="34"/>
    </row>
    <row r="9864" spans="41:44" x14ac:dyDescent="0.25">
      <c r="AO9864" s="34"/>
      <c r="AP9864" s="34"/>
      <c r="AQ9864" s="34"/>
      <c r="AR9864" s="34"/>
    </row>
    <row r="9865" spans="41:44" x14ac:dyDescent="0.25">
      <c r="AO9865" s="34"/>
      <c r="AP9865" s="34"/>
      <c r="AQ9865" s="34"/>
      <c r="AR9865" s="34"/>
    </row>
    <row r="9866" spans="41:44" x14ac:dyDescent="0.25">
      <c r="AO9866" s="34"/>
      <c r="AP9866" s="34"/>
      <c r="AQ9866" s="34"/>
      <c r="AR9866" s="34"/>
    </row>
    <row r="9867" spans="41:44" x14ac:dyDescent="0.25">
      <c r="AO9867" s="34"/>
      <c r="AP9867" s="34"/>
      <c r="AQ9867" s="34"/>
      <c r="AR9867" s="34"/>
    </row>
    <row r="9868" spans="41:44" x14ac:dyDescent="0.25">
      <c r="AO9868" s="34"/>
      <c r="AP9868" s="34"/>
      <c r="AQ9868" s="34"/>
      <c r="AR9868" s="34"/>
    </row>
    <row r="9869" spans="41:44" x14ac:dyDescent="0.25">
      <c r="AO9869" s="34"/>
      <c r="AP9869" s="34"/>
      <c r="AQ9869" s="34"/>
      <c r="AR9869" s="34"/>
    </row>
    <row r="9870" spans="41:44" x14ac:dyDescent="0.25">
      <c r="AO9870" s="34"/>
      <c r="AP9870" s="34"/>
      <c r="AQ9870" s="34"/>
      <c r="AR9870" s="34"/>
    </row>
    <row r="9871" spans="41:44" x14ac:dyDescent="0.25">
      <c r="AO9871" s="34"/>
      <c r="AP9871" s="34"/>
      <c r="AQ9871" s="34"/>
      <c r="AR9871" s="34"/>
    </row>
    <row r="9872" spans="41:44" x14ac:dyDescent="0.25">
      <c r="AO9872" s="34"/>
      <c r="AP9872" s="34"/>
      <c r="AQ9872" s="34"/>
      <c r="AR9872" s="34"/>
    </row>
    <row r="9873" spans="41:44" x14ac:dyDescent="0.25">
      <c r="AO9873" s="34"/>
      <c r="AP9873" s="34"/>
      <c r="AQ9873" s="34"/>
      <c r="AR9873" s="34"/>
    </row>
    <row r="9874" spans="41:44" x14ac:dyDescent="0.25">
      <c r="AO9874" s="34"/>
      <c r="AP9874" s="34"/>
      <c r="AQ9874" s="34"/>
      <c r="AR9874" s="34"/>
    </row>
    <row r="9875" spans="41:44" x14ac:dyDescent="0.25">
      <c r="AO9875" s="34"/>
      <c r="AP9875" s="34"/>
      <c r="AQ9875" s="34"/>
      <c r="AR9875" s="34"/>
    </row>
    <row r="9876" spans="41:44" x14ac:dyDescent="0.25">
      <c r="AO9876" s="34"/>
      <c r="AP9876" s="34"/>
      <c r="AQ9876" s="34"/>
      <c r="AR9876" s="34"/>
    </row>
    <row r="9877" spans="41:44" x14ac:dyDescent="0.25">
      <c r="AO9877" s="34"/>
      <c r="AP9877" s="34"/>
      <c r="AQ9877" s="34"/>
      <c r="AR9877" s="34"/>
    </row>
    <row r="9878" spans="41:44" x14ac:dyDescent="0.25">
      <c r="AO9878" s="34"/>
      <c r="AP9878" s="34"/>
      <c r="AQ9878" s="34"/>
      <c r="AR9878" s="34"/>
    </row>
    <row r="9879" spans="41:44" x14ac:dyDescent="0.25">
      <c r="AO9879" s="34"/>
      <c r="AP9879" s="34"/>
      <c r="AQ9879" s="34"/>
      <c r="AR9879" s="34"/>
    </row>
    <row r="9880" spans="41:44" x14ac:dyDescent="0.25">
      <c r="AO9880" s="34"/>
      <c r="AP9880" s="34"/>
      <c r="AQ9880" s="34"/>
      <c r="AR9880" s="34"/>
    </row>
    <row r="9881" spans="41:44" x14ac:dyDescent="0.25">
      <c r="AO9881" s="34"/>
      <c r="AP9881" s="34"/>
      <c r="AQ9881" s="34"/>
      <c r="AR9881" s="34"/>
    </row>
    <row r="9882" spans="41:44" x14ac:dyDescent="0.25">
      <c r="AO9882" s="34"/>
      <c r="AP9882" s="34"/>
      <c r="AQ9882" s="34"/>
      <c r="AR9882" s="34"/>
    </row>
    <row r="9883" spans="41:44" x14ac:dyDescent="0.25">
      <c r="AO9883" s="34"/>
      <c r="AP9883" s="34"/>
      <c r="AQ9883" s="34"/>
      <c r="AR9883" s="34"/>
    </row>
    <row r="9884" spans="41:44" x14ac:dyDescent="0.25">
      <c r="AO9884" s="34"/>
      <c r="AP9884" s="34"/>
      <c r="AQ9884" s="34"/>
      <c r="AR9884" s="34"/>
    </row>
    <row r="9885" spans="41:44" x14ac:dyDescent="0.25">
      <c r="AO9885" s="34"/>
      <c r="AP9885" s="34"/>
      <c r="AQ9885" s="34"/>
      <c r="AR9885" s="34"/>
    </row>
    <row r="9886" spans="41:44" x14ac:dyDescent="0.25">
      <c r="AO9886" s="34"/>
      <c r="AP9886" s="34"/>
      <c r="AQ9886" s="34"/>
      <c r="AR9886" s="34"/>
    </row>
    <row r="9887" spans="41:44" x14ac:dyDescent="0.25">
      <c r="AO9887" s="34"/>
      <c r="AP9887" s="34"/>
      <c r="AQ9887" s="34"/>
      <c r="AR9887" s="34"/>
    </row>
    <row r="9888" spans="41:44" x14ac:dyDescent="0.25">
      <c r="AO9888" s="34"/>
      <c r="AP9888" s="34"/>
      <c r="AQ9888" s="34"/>
      <c r="AR9888" s="34"/>
    </row>
    <row r="9889" spans="41:44" x14ac:dyDescent="0.25">
      <c r="AO9889" s="34"/>
      <c r="AP9889" s="34"/>
      <c r="AQ9889" s="34"/>
      <c r="AR9889" s="34"/>
    </row>
    <row r="9890" spans="41:44" x14ac:dyDescent="0.25">
      <c r="AO9890" s="34"/>
      <c r="AP9890" s="34"/>
      <c r="AQ9890" s="34"/>
      <c r="AR9890" s="34"/>
    </row>
    <row r="9891" spans="41:44" x14ac:dyDescent="0.25">
      <c r="AO9891" s="34"/>
      <c r="AP9891" s="34"/>
      <c r="AQ9891" s="34"/>
      <c r="AR9891" s="34"/>
    </row>
    <row r="9892" spans="41:44" x14ac:dyDescent="0.25">
      <c r="AO9892" s="34"/>
      <c r="AP9892" s="34"/>
      <c r="AQ9892" s="34"/>
      <c r="AR9892" s="34"/>
    </row>
    <row r="9893" spans="41:44" x14ac:dyDescent="0.25">
      <c r="AO9893" s="34"/>
      <c r="AP9893" s="34"/>
      <c r="AQ9893" s="34"/>
      <c r="AR9893" s="34"/>
    </row>
    <row r="9894" spans="41:44" x14ac:dyDescent="0.25">
      <c r="AO9894" s="34"/>
      <c r="AP9894" s="34"/>
      <c r="AQ9894" s="34"/>
      <c r="AR9894" s="34"/>
    </row>
    <row r="9895" spans="41:44" x14ac:dyDescent="0.25">
      <c r="AO9895" s="34"/>
      <c r="AP9895" s="34"/>
      <c r="AQ9895" s="34"/>
      <c r="AR9895" s="34"/>
    </row>
    <row r="9896" spans="41:44" x14ac:dyDescent="0.25">
      <c r="AO9896" s="34"/>
      <c r="AP9896" s="34"/>
      <c r="AQ9896" s="34"/>
      <c r="AR9896" s="34"/>
    </row>
    <row r="9897" spans="41:44" x14ac:dyDescent="0.25">
      <c r="AO9897" s="34"/>
      <c r="AP9897" s="34"/>
      <c r="AQ9897" s="34"/>
      <c r="AR9897" s="34"/>
    </row>
    <row r="9898" spans="41:44" x14ac:dyDescent="0.25">
      <c r="AO9898" s="34"/>
      <c r="AP9898" s="34"/>
      <c r="AQ9898" s="34"/>
      <c r="AR9898" s="34"/>
    </row>
    <row r="9899" spans="41:44" x14ac:dyDescent="0.25">
      <c r="AO9899" s="34"/>
      <c r="AP9899" s="34"/>
      <c r="AQ9899" s="34"/>
      <c r="AR9899" s="34"/>
    </row>
    <row r="9900" spans="41:44" x14ac:dyDescent="0.25">
      <c r="AO9900" s="34"/>
      <c r="AP9900" s="34"/>
      <c r="AQ9900" s="34"/>
      <c r="AR9900" s="34"/>
    </row>
    <row r="9901" spans="41:44" x14ac:dyDescent="0.25">
      <c r="AO9901" s="34"/>
      <c r="AP9901" s="34"/>
      <c r="AQ9901" s="34"/>
      <c r="AR9901" s="34"/>
    </row>
    <row r="9902" spans="41:44" x14ac:dyDescent="0.25">
      <c r="AO9902" s="34"/>
      <c r="AP9902" s="34"/>
      <c r="AQ9902" s="34"/>
      <c r="AR9902" s="34"/>
    </row>
    <row r="9903" spans="41:44" x14ac:dyDescent="0.25">
      <c r="AO9903" s="34"/>
      <c r="AP9903" s="34"/>
      <c r="AQ9903" s="34"/>
      <c r="AR9903" s="34"/>
    </row>
    <row r="9904" spans="41:44" x14ac:dyDescent="0.25">
      <c r="AO9904" s="34"/>
      <c r="AP9904" s="34"/>
      <c r="AQ9904" s="34"/>
      <c r="AR9904" s="34"/>
    </row>
    <row r="9905" spans="41:44" x14ac:dyDescent="0.25">
      <c r="AO9905" s="34"/>
      <c r="AP9905" s="34"/>
      <c r="AQ9905" s="34"/>
      <c r="AR9905" s="34"/>
    </row>
    <row r="9906" spans="41:44" x14ac:dyDescent="0.25">
      <c r="AO9906" s="34"/>
      <c r="AP9906" s="34"/>
      <c r="AQ9906" s="34"/>
      <c r="AR9906" s="34"/>
    </row>
    <row r="9907" spans="41:44" x14ac:dyDescent="0.25">
      <c r="AO9907" s="34"/>
      <c r="AP9907" s="34"/>
      <c r="AQ9907" s="34"/>
      <c r="AR9907" s="34"/>
    </row>
    <row r="9908" spans="41:44" x14ac:dyDescent="0.25">
      <c r="AO9908" s="34"/>
      <c r="AP9908" s="34"/>
      <c r="AQ9908" s="34"/>
      <c r="AR9908" s="34"/>
    </row>
    <row r="9909" spans="41:44" x14ac:dyDescent="0.25">
      <c r="AO9909" s="34"/>
      <c r="AP9909" s="34"/>
      <c r="AQ9909" s="34"/>
      <c r="AR9909" s="34"/>
    </row>
    <row r="9910" spans="41:44" x14ac:dyDescent="0.25">
      <c r="AO9910" s="34"/>
      <c r="AP9910" s="34"/>
      <c r="AQ9910" s="34"/>
      <c r="AR9910" s="34"/>
    </row>
    <row r="9911" spans="41:44" x14ac:dyDescent="0.25">
      <c r="AO9911" s="34"/>
      <c r="AP9911" s="34"/>
      <c r="AQ9911" s="34"/>
      <c r="AR9911" s="34"/>
    </row>
    <row r="9912" spans="41:44" x14ac:dyDescent="0.25">
      <c r="AO9912" s="34"/>
      <c r="AP9912" s="34"/>
      <c r="AQ9912" s="34"/>
      <c r="AR9912" s="34"/>
    </row>
    <row r="9913" spans="41:44" x14ac:dyDescent="0.25">
      <c r="AO9913" s="34"/>
      <c r="AP9913" s="34"/>
      <c r="AQ9913" s="34"/>
      <c r="AR9913" s="34"/>
    </row>
    <row r="9914" spans="41:44" x14ac:dyDescent="0.25">
      <c r="AO9914" s="34"/>
      <c r="AP9914" s="34"/>
      <c r="AQ9914" s="34"/>
      <c r="AR9914" s="34"/>
    </row>
    <row r="9915" spans="41:44" x14ac:dyDescent="0.25">
      <c r="AO9915" s="34"/>
      <c r="AP9915" s="34"/>
      <c r="AQ9915" s="34"/>
      <c r="AR9915" s="34"/>
    </row>
    <row r="9916" spans="41:44" x14ac:dyDescent="0.25">
      <c r="AO9916" s="34"/>
      <c r="AP9916" s="34"/>
      <c r="AQ9916" s="34"/>
      <c r="AR9916" s="34"/>
    </row>
    <row r="9917" spans="41:44" x14ac:dyDescent="0.25">
      <c r="AO9917" s="34"/>
      <c r="AP9917" s="34"/>
      <c r="AQ9917" s="34"/>
      <c r="AR9917" s="34"/>
    </row>
    <row r="9918" spans="41:44" x14ac:dyDescent="0.25">
      <c r="AO9918" s="34"/>
      <c r="AP9918" s="34"/>
      <c r="AQ9918" s="34"/>
      <c r="AR9918" s="34"/>
    </row>
    <row r="9919" spans="41:44" x14ac:dyDescent="0.25">
      <c r="AO9919" s="34"/>
      <c r="AP9919" s="34"/>
      <c r="AQ9919" s="34"/>
      <c r="AR9919" s="34"/>
    </row>
    <row r="9920" spans="41:44" x14ac:dyDescent="0.25">
      <c r="AO9920" s="34"/>
      <c r="AP9920" s="34"/>
      <c r="AQ9920" s="34"/>
      <c r="AR9920" s="34"/>
    </row>
    <row r="9921" spans="41:44" x14ac:dyDescent="0.25">
      <c r="AO9921" s="34"/>
      <c r="AP9921" s="34"/>
      <c r="AQ9921" s="34"/>
      <c r="AR9921" s="34"/>
    </row>
    <row r="9922" spans="41:44" x14ac:dyDescent="0.25">
      <c r="AO9922" s="34"/>
      <c r="AP9922" s="34"/>
      <c r="AQ9922" s="34"/>
      <c r="AR9922" s="34"/>
    </row>
    <row r="9923" spans="41:44" x14ac:dyDescent="0.25">
      <c r="AO9923" s="34"/>
      <c r="AP9923" s="34"/>
      <c r="AQ9923" s="34"/>
      <c r="AR9923" s="34"/>
    </row>
    <row r="9924" spans="41:44" x14ac:dyDescent="0.25">
      <c r="AO9924" s="34"/>
      <c r="AP9924" s="34"/>
      <c r="AQ9924" s="34"/>
      <c r="AR9924" s="34"/>
    </row>
    <row r="9925" spans="41:44" x14ac:dyDescent="0.25">
      <c r="AO9925" s="34"/>
      <c r="AP9925" s="34"/>
      <c r="AQ9925" s="34"/>
      <c r="AR9925" s="34"/>
    </row>
    <row r="9926" spans="41:44" x14ac:dyDescent="0.25">
      <c r="AO9926" s="34"/>
      <c r="AP9926" s="34"/>
      <c r="AQ9926" s="34"/>
      <c r="AR9926" s="34"/>
    </row>
    <row r="9927" spans="41:44" x14ac:dyDescent="0.25">
      <c r="AO9927" s="34"/>
      <c r="AP9927" s="34"/>
      <c r="AQ9927" s="34"/>
      <c r="AR9927" s="34"/>
    </row>
    <row r="9928" spans="41:44" x14ac:dyDescent="0.25">
      <c r="AO9928" s="34"/>
      <c r="AP9928" s="34"/>
      <c r="AQ9928" s="34"/>
      <c r="AR9928" s="34"/>
    </row>
    <row r="9929" spans="41:44" x14ac:dyDescent="0.25">
      <c r="AO9929" s="34"/>
      <c r="AP9929" s="34"/>
      <c r="AQ9929" s="34"/>
      <c r="AR9929" s="34"/>
    </row>
    <row r="9930" spans="41:44" x14ac:dyDescent="0.25">
      <c r="AO9930" s="34"/>
      <c r="AP9930" s="34"/>
      <c r="AQ9930" s="34"/>
      <c r="AR9930" s="34"/>
    </row>
    <row r="9931" spans="41:44" x14ac:dyDescent="0.25">
      <c r="AO9931" s="34"/>
      <c r="AP9931" s="34"/>
      <c r="AQ9931" s="34"/>
      <c r="AR9931" s="34"/>
    </row>
    <row r="9932" spans="41:44" x14ac:dyDescent="0.25">
      <c r="AO9932" s="34"/>
      <c r="AP9932" s="34"/>
      <c r="AQ9932" s="34"/>
      <c r="AR9932" s="34"/>
    </row>
    <row r="9933" spans="41:44" x14ac:dyDescent="0.25">
      <c r="AO9933" s="34"/>
      <c r="AP9933" s="34"/>
      <c r="AQ9933" s="34"/>
      <c r="AR9933" s="34"/>
    </row>
    <row r="9934" spans="41:44" x14ac:dyDescent="0.25">
      <c r="AO9934" s="34"/>
      <c r="AP9934" s="34"/>
      <c r="AQ9934" s="34"/>
      <c r="AR9934" s="34"/>
    </row>
    <row r="9935" spans="41:44" x14ac:dyDescent="0.25">
      <c r="AO9935" s="34"/>
      <c r="AP9935" s="34"/>
      <c r="AQ9935" s="34"/>
      <c r="AR9935" s="34"/>
    </row>
    <row r="9936" spans="41:44" x14ac:dyDescent="0.25">
      <c r="AO9936" s="34"/>
      <c r="AP9936" s="34"/>
      <c r="AQ9936" s="34"/>
      <c r="AR9936" s="34"/>
    </row>
    <row r="9937" spans="41:44" x14ac:dyDescent="0.25">
      <c r="AO9937" s="34"/>
      <c r="AP9937" s="34"/>
      <c r="AQ9937" s="34"/>
      <c r="AR9937" s="34"/>
    </row>
    <row r="9938" spans="41:44" x14ac:dyDescent="0.25">
      <c r="AO9938" s="34"/>
      <c r="AP9938" s="34"/>
      <c r="AQ9938" s="34"/>
      <c r="AR9938" s="34"/>
    </row>
    <row r="9939" spans="41:44" x14ac:dyDescent="0.25">
      <c r="AO9939" s="34"/>
      <c r="AP9939" s="34"/>
      <c r="AQ9939" s="34"/>
      <c r="AR9939" s="34"/>
    </row>
    <row r="9940" spans="41:44" x14ac:dyDescent="0.25">
      <c r="AO9940" s="34"/>
      <c r="AP9940" s="34"/>
      <c r="AQ9940" s="34"/>
      <c r="AR9940" s="34"/>
    </row>
    <row r="9941" spans="41:44" x14ac:dyDescent="0.25">
      <c r="AO9941" s="34"/>
      <c r="AP9941" s="34"/>
      <c r="AQ9941" s="34"/>
      <c r="AR9941" s="34"/>
    </row>
    <row r="9942" spans="41:44" x14ac:dyDescent="0.25">
      <c r="AO9942" s="34"/>
      <c r="AP9942" s="34"/>
      <c r="AQ9942" s="34"/>
      <c r="AR9942" s="34"/>
    </row>
    <row r="9943" spans="41:44" x14ac:dyDescent="0.25">
      <c r="AO9943" s="34"/>
      <c r="AP9943" s="34"/>
      <c r="AQ9943" s="34"/>
      <c r="AR9943" s="34"/>
    </row>
    <row r="9944" spans="41:44" x14ac:dyDescent="0.25">
      <c r="AO9944" s="34"/>
      <c r="AP9944" s="34"/>
      <c r="AQ9944" s="34"/>
      <c r="AR9944" s="34"/>
    </row>
    <row r="9945" spans="41:44" x14ac:dyDescent="0.25">
      <c r="AO9945" s="34"/>
      <c r="AP9945" s="34"/>
      <c r="AQ9945" s="34"/>
      <c r="AR9945" s="34"/>
    </row>
    <row r="9946" spans="41:44" x14ac:dyDescent="0.25">
      <c r="AO9946" s="34"/>
      <c r="AP9946" s="34"/>
      <c r="AQ9946" s="34"/>
      <c r="AR9946" s="34"/>
    </row>
    <row r="9947" spans="41:44" x14ac:dyDescent="0.25">
      <c r="AO9947" s="34"/>
      <c r="AP9947" s="34"/>
      <c r="AQ9947" s="34"/>
      <c r="AR9947" s="34"/>
    </row>
    <row r="9948" spans="41:44" x14ac:dyDescent="0.25">
      <c r="AO9948" s="34"/>
      <c r="AP9948" s="34"/>
      <c r="AQ9948" s="34"/>
      <c r="AR9948" s="34"/>
    </row>
    <row r="9949" spans="41:44" x14ac:dyDescent="0.25">
      <c r="AO9949" s="34"/>
      <c r="AP9949" s="34"/>
      <c r="AQ9949" s="34"/>
      <c r="AR9949" s="34"/>
    </row>
    <row r="9950" spans="41:44" x14ac:dyDescent="0.25">
      <c r="AO9950" s="34"/>
      <c r="AP9950" s="34"/>
      <c r="AQ9950" s="34"/>
      <c r="AR9950" s="34"/>
    </row>
    <row r="9951" spans="41:44" x14ac:dyDescent="0.25">
      <c r="AO9951" s="34"/>
      <c r="AP9951" s="34"/>
      <c r="AQ9951" s="34"/>
      <c r="AR9951" s="34"/>
    </row>
    <row r="9952" spans="41:44" x14ac:dyDescent="0.25">
      <c r="AO9952" s="34"/>
      <c r="AP9952" s="34"/>
      <c r="AQ9952" s="34"/>
      <c r="AR9952" s="34"/>
    </row>
    <row r="9953" spans="41:44" x14ac:dyDescent="0.25">
      <c r="AO9953" s="34"/>
      <c r="AP9953" s="34"/>
      <c r="AQ9953" s="34"/>
      <c r="AR9953" s="34"/>
    </row>
    <row r="9954" spans="41:44" x14ac:dyDescent="0.25">
      <c r="AO9954" s="34"/>
      <c r="AP9954" s="34"/>
      <c r="AQ9954" s="34"/>
      <c r="AR9954" s="34"/>
    </row>
    <row r="9955" spans="41:44" x14ac:dyDescent="0.25">
      <c r="AO9955" s="34"/>
      <c r="AP9955" s="34"/>
      <c r="AQ9955" s="34"/>
      <c r="AR9955" s="34"/>
    </row>
    <row r="9956" spans="41:44" x14ac:dyDescent="0.25">
      <c r="AO9956" s="34"/>
      <c r="AP9956" s="34"/>
      <c r="AQ9956" s="34"/>
      <c r="AR9956" s="34"/>
    </row>
    <row r="9957" spans="41:44" x14ac:dyDescent="0.25">
      <c r="AO9957" s="34"/>
      <c r="AP9957" s="34"/>
      <c r="AQ9957" s="34"/>
      <c r="AR9957" s="34"/>
    </row>
    <row r="9958" spans="41:44" x14ac:dyDescent="0.25">
      <c r="AO9958" s="34"/>
      <c r="AP9958" s="34"/>
      <c r="AQ9958" s="34"/>
      <c r="AR9958" s="34"/>
    </row>
    <row r="9959" spans="41:44" x14ac:dyDescent="0.25">
      <c r="AO9959" s="34"/>
      <c r="AP9959" s="34"/>
      <c r="AQ9959" s="34"/>
      <c r="AR9959" s="34"/>
    </row>
    <row r="9960" spans="41:44" x14ac:dyDescent="0.25">
      <c r="AO9960" s="34"/>
      <c r="AP9960" s="34"/>
      <c r="AQ9960" s="34"/>
      <c r="AR9960" s="34"/>
    </row>
    <row r="9961" spans="41:44" x14ac:dyDescent="0.25">
      <c r="AO9961" s="34"/>
      <c r="AP9961" s="34"/>
      <c r="AQ9961" s="34"/>
      <c r="AR9961" s="34"/>
    </row>
    <row r="9962" spans="41:44" x14ac:dyDescent="0.25">
      <c r="AO9962" s="34"/>
      <c r="AP9962" s="34"/>
      <c r="AQ9962" s="34"/>
      <c r="AR9962" s="34"/>
    </row>
    <row r="9963" spans="41:44" x14ac:dyDescent="0.25">
      <c r="AO9963" s="34"/>
      <c r="AP9963" s="34"/>
      <c r="AQ9963" s="34"/>
      <c r="AR9963" s="34"/>
    </row>
    <row r="9964" spans="41:44" x14ac:dyDescent="0.25">
      <c r="AO9964" s="34"/>
      <c r="AP9964" s="34"/>
      <c r="AQ9964" s="34"/>
      <c r="AR9964" s="34"/>
    </row>
    <row r="9965" spans="41:44" x14ac:dyDescent="0.25">
      <c r="AO9965" s="34"/>
      <c r="AP9965" s="34"/>
      <c r="AQ9965" s="34"/>
      <c r="AR9965" s="34"/>
    </row>
    <row r="9966" spans="41:44" x14ac:dyDescent="0.25">
      <c r="AO9966" s="34"/>
      <c r="AP9966" s="34"/>
      <c r="AQ9966" s="34"/>
      <c r="AR9966" s="34"/>
    </row>
    <row r="9967" spans="41:44" x14ac:dyDescent="0.25">
      <c r="AO9967" s="34"/>
      <c r="AP9967" s="34"/>
      <c r="AQ9967" s="34"/>
      <c r="AR9967" s="34"/>
    </row>
    <row r="9968" spans="41:44" x14ac:dyDescent="0.25">
      <c r="AO9968" s="34"/>
      <c r="AP9968" s="34"/>
      <c r="AQ9968" s="34"/>
      <c r="AR9968" s="34"/>
    </row>
    <row r="9969" spans="41:44" x14ac:dyDescent="0.25">
      <c r="AO9969" s="34"/>
      <c r="AP9969" s="34"/>
      <c r="AQ9969" s="34"/>
      <c r="AR9969" s="34"/>
    </row>
    <row r="9970" spans="41:44" x14ac:dyDescent="0.25">
      <c r="AO9970" s="34"/>
      <c r="AP9970" s="34"/>
      <c r="AQ9970" s="34"/>
      <c r="AR9970" s="34"/>
    </row>
    <row r="9971" spans="41:44" x14ac:dyDescent="0.25">
      <c r="AO9971" s="34"/>
      <c r="AP9971" s="34"/>
      <c r="AQ9971" s="34"/>
      <c r="AR9971" s="34"/>
    </row>
    <row r="9972" spans="41:44" x14ac:dyDescent="0.25">
      <c r="AO9972" s="34"/>
      <c r="AP9972" s="34"/>
      <c r="AQ9972" s="34"/>
      <c r="AR9972" s="34"/>
    </row>
    <row r="9973" spans="41:44" x14ac:dyDescent="0.25">
      <c r="AO9973" s="34"/>
      <c r="AP9973" s="34"/>
      <c r="AQ9973" s="34"/>
      <c r="AR9973" s="34"/>
    </row>
    <row r="9974" spans="41:44" x14ac:dyDescent="0.25">
      <c r="AO9974" s="34"/>
      <c r="AP9974" s="34"/>
      <c r="AQ9974" s="34"/>
      <c r="AR9974" s="34"/>
    </row>
    <row r="9975" spans="41:44" x14ac:dyDescent="0.25">
      <c r="AO9975" s="34"/>
      <c r="AP9975" s="34"/>
      <c r="AQ9975" s="34"/>
      <c r="AR9975" s="34"/>
    </row>
    <row r="9976" spans="41:44" x14ac:dyDescent="0.25">
      <c r="AO9976" s="34"/>
      <c r="AP9976" s="34"/>
      <c r="AQ9976" s="34"/>
      <c r="AR9976" s="34"/>
    </row>
    <row r="9977" spans="41:44" x14ac:dyDescent="0.25">
      <c r="AO9977" s="34"/>
      <c r="AP9977" s="34"/>
      <c r="AQ9977" s="34"/>
      <c r="AR9977" s="34"/>
    </row>
    <row r="9978" spans="41:44" x14ac:dyDescent="0.25">
      <c r="AO9978" s="34"/>
      <c r="AP9978" s="34"/>
      <c r="AQ9978" s="34"/>
      <c r="AR9978" s="34"/>
    </row>
    <row r="9979" spans="41:44" x14ac:dyDescent="0.25">
      <c r="AO9979" s="34"/>
      <c r="AP9979" s="34"/>
      <c r="AQ9979" s="34"/>
      <c r="AR9979" s="34"/>
    </row>
    <row r="9980" spans="41:44" x14ac:dyDescent="0.25">
      <c r="AO9980" s="34"/>
      <c r="AP9980" s="34"/>
      <c r="AQ9980" s="34"/>
      <c r="AR9980" s="34"/>
    </row>
    <row r="9981" spans="41:44" x14ac:dyDescent="0.25">
      <c r="AO9981" s="34"/>
      <c r="AP9981" s="34"/>
      <c r="AQ9981" s="34"/>
      <c r="AR9981" s="34"/>
    </row>
    <row r="9982" spans="41:44" x14ac:dyDescent="0.25">
      <c r="AO9982" s="34"/>
      <c r="AP9982" s="34"/>
      <c r="AQ9982" s="34"/>
      <c r="AR9982" s="34"/>
    </row>
    <row r="9983" spans="41:44" x14ac:dyDescent="0.25">
      <c r="AO9983" s="34"/>
      <c r="AP9983" s="34"/>
      <c r="AQ9983" s="34"/>
      <c r="AR9983" s="34"/>
    </row>
    <row r="9984" spans="41:44" x14ac:dyDescent="0.25">
      <c r="AO9984" s="34"/>
      <c r="AP9984" s="34"/>
      <c r="AQ9984" s="34"/>
      <c r="AR9984" s="34"/>
    </row>
    <row r="9985" spans="41:44" x14ac:dyDescent="0.25">
      <c r="AO9985" s="34"/>
      <c r="AP9985" s="34"/>
      <c r="AQ9985" s="34"/>
      <c r="AR9985" s="34"/>
    </row>
    <row r="9986" spans="41:44" x14ac:dyDescent="0.25">
      <c r="AO9986" s="34"/>
      <c r="AP9986" s="34"/>
      <c r="AQ9986" s="34"/>
      <c r="AR9986" s="34"/>
    </row>
    <row r="9987" spans="41:44" x14ac:dyDescent="0.25">
      <c r="AO9987" s="34"/>
      <c r="AP9987" s="34"/>
      <c r="AQ9987" s="34"/>
      <c r="AR9987" s="34"/>
    </row>
    <row r="9988" spans="41:44" x14ac:dyDescent="0.25">
      <c r="AO9988" s="34"/>
      <c r="AP9988" s="34"/>
      <c r="AQ9988" s="34"/>
      <c r="AR9988" s="34"/>
    </row>
    <row r="9989" spans="41:44" x14ac:dyDescent="0.25">
      <c r="AO9989" s="34"/>
      <c r="AP9989" s="34"/>
      <c r="AQ9989" s="34"/>
      <c r="AR9989" s="34"/>
    </row>
    <row r="9990" spans="41:44" x14ac:dyDescent="0.25">
      <c r="AO9990" s="34"/>
      <c r="AP9990" s="34"/>
      <c r="AQ9990" s="34"/>
      <c r="AR9990" s="34"/>
    </row>
    <row r="9991" spans="41:44" x14ac:dyDescent="0.25">
      <c r="AO9991" s="34"/>
      <c r="AP9991" s="34"/>
      <c r="AQ9991" s="34"/>
      <c r="AR9991" s="34"/>
    </row>
    <row r="9992" spans="41:44" x14ac:dyDescent="0.25">
      <c r="AO9992" s="34"/>
      <c r="AP9992" s="34"/>
      <c r="AQ9992" s="34"/>
      <c r="AR9992" s="34"/>
    </row>
    <row r="9993" spans="41:44" x14ac:dyDescent="0.25">
      <c r="AO9993" s="34"/>
      <c r="AP9993" s="34"/>
      <c r="AQ9993" s="34"/>
      <c r="AR9993" s="34"/>
    </row>
    <row r="9994" spans="41:44" x14ac:dyDescent="0.25">
      <c r="AO9994" s="34"/>
      <c r="AP9994" s="34"/>
      <c r="AQ9994" s="34"/>
      <c r="AR9994" s="34"/>
    </row>
    <row r="9995" spans="41:44" x14ac:dyDescent="0.25">
      <c r="AO9995" s="34"/>
      <c r="AP9995" s="34"/>
      <c r="AQ9995" s="34"/>
      <c r="AR9995" s="34"/>
    </row>
    <row r="9996" spans="41:44" x14ac:dyDescent="0.25">
      <c r="AO9996" s="34"/>
      <c r="AP9996" s="34"/>
      <c r="AQ9996" s="34"/>
      <c r="AR9996" s="34"/>
    </row>
    <row r="9997" spans="41:44" x14ac:dyDescent="0.25">
      <c r="AO9997" s="34"/>
      <c r="AP9997" s="34"/>
      <c r="AQ9997" s="34"/>
      <c r="AR9997" s="34"/>
    </row>
    <row r="9998" spans="41:44" x14ac:dyDescent="0.25">
      <c r="AO9998" s="34"/>
      <c r="AP9998" s="34"/>
      <c r="AQ9998" s="34"/>
      <c r="AR9998" s="34"/>
    </row>
    <row r="9999" spans="41:44" x14ac:dyDescent="0.25">
      <c r="AO9999" s="34"/>
      <c r="AP9999" s="34"/>
      <c r="AQ9999" s="34"/>
      <c r="AR9999" s="34"/>
    </row>
    <row r="10000" spans="41:44" x14ac:dyDescent="0.25">
      <c r="AO10000" s="34"/>
      <c r="AP10000" s="34"/>
      <c r="AQ10000" s="34"/>
      <c r="AR10000" s="34"/>
    </row>
    <row r="10001" spans="41:44" x14ac:dyDescent="0.25">
      <c r="AO10001" s="34"/>
      <c r="AP10001" s="34"/>
      <c r="AQ10001" s="34"/>
      <c r="AR10001" s="34"/>
    </row>
    <row r="10002" spans="41:44" x14ac:dyDescent="0.25">
      <c r="AO10002" s="34"/>
      <c r="AP10002" s="34"/>
      <c r="AQ10002" s="34"/>
      <c r="AR10002" s="34"/>
    </row>
    <row r="10003" spans="41:44" x14ac:dyDescent="0.25">
      <c r="AO10003" s="34"/>
      <c r="AP10003" s="34"/>
      <c r="AQ10003" s="34"/>
      <c r="AR10003" s="34"/>
    </row>
    <row r="10004" spans="41:44" x14ac:dyDescent="0.25">
      <c r="AO10004" s="34"/>
      <c r="AP10004" s="34"/>
      <c r="AQ10004" s="34"/>
      <c r="AR10004" s="34"/>
    </row>
    <row r="10005" spans="41:44" x14ac:dyDescent="0.25">
      <c r="AO10005" s="34"/>
      <c r="AP10005" s="34"/>
      <c r="AQ10005" s="34"/>
      <c r="AR10005" s="34"/>
    </row>
    <row r="10006" spans="41:44" x14ac:dyDescent="0.25">
      <c r="AO10006" s="34"/>
      <c r="AP10006" s="34"/>
      <c r="AQ10006" s="34"/>
      <c r="AR10006" s="34"/>
    </row>
    <row r="10007" spans="41:44" x14ac:dyDescent="0.25">
      <c r="AO10007" s="34"/>
      <c r="AP10007" s="34"/>
      <c r="AQ10007" s="34"/>
      <c r="AR10007" s="34"/>
    </row>
    <row r="10008" spans="41:44" x14ac:dyDescent="0.25">
      <c r="AO10008" s="34"/>
      <c r="AP10008" s="34"/>
      <c r="AQ10008" s="34"/>
      <c r="AR10008" s="34"/>
    </row>
    <row r="10009" spans="41:44" x14ac:dyDescent="0.25">
      <c r="AO10009" s="34"/>
      <c r="AP10009" s="34"/>
      <c r="AQ10009" s="34"/>
      <c r="AR10009" s="34"/>
    </row>
    <row r="10010" spans="41:44" x14ac:dyDescent="0.25">
      <c r="AO10010" s="34"/>
      <c r="AP10010" s="34"/>
      <c r="AQ10010" s="34"/>
      <c r="AR10010" s="34"/>
    </row>
    <row r="10011" spans="41:44" x14ac:dyDescent="0.25">
      <c r="AO10011" s="34"/>
      <c r="AP10011" s="34"/>
      <c r="AQ10011" s="34"/>
      <c r="AR10011" s="34"/>
    </row>
    <row r="10012" spans="41:44" x14ac:dyDescent="0.25">
      <c r="AO10012" s="34"/>
      <c r="AP10012" s="34"/>
      <c r="AQ10012" s="34"/>
      <c r="AR10012" s="34"/>
    </row>
    <row r="10013" spans="41:44" x14ac:dyDescent="0.25">
      <c r="AO10013" s="34"/>
      <c r="AP10013" s="34"/>
      <c r="AQ10013" s="34"/>
      <c r="AR10013" s="34"/>
    </row>
    <row r="10014" spans="41:44" x14ac:dyDescent="0.25">
      <c r="AO10014" s="34"/>
      <c r="AP10014" s="34"/>
      <c r="AQ10014" s="34"/>
      <c r="AR10014" s="34"/>
    </row>
    <row r="10015" spans="41:44" x14ac:dyDescent="0.25">
      <c r="AO10015" s="34"/>
      <c r="AP10015" s="34"/>
      <c r="AQ10015" s="34"/>
      <c r="AR10015" s="34"/>
    </row>
    <row r="10016" spans="41:44" x14ac:dyDescent="0.25">
      <c r="AO10016" s="34"/>
      <c r="AP10016" s="34"/>
      <c r="AQ10016" s="34"/>
      <c r="AR10016" s="34"/>
    </row>
    <row r="10017" spans="41:44" x14ac:dyDescent="0.25">
      <c r="AO10017" s="34"/>
      <c r="AP10017" s="34"/>
      <c r="AQ10017" s="34"/>
      <c r="AR10017" s="34"/>
    </row>
    <row r="10018" spans="41:44" x14ac:dyDescent="0.25">
      <c r="AO10018" s="34"/>
      <c r="AP10018" s="34"/>
      <c r="AQ10018" s="34"/>
      <c r="AR10018" s="34"/>
    </row>
    <row r="10019" spans="41:44" x14ac:dyDescent="0.25">
      <c r="AO10019" s="34"/>
      <c r="AP10019" s="34"/>
      <c r="AQ10019" s="34"/>
      <c r="AR10019" s="34"/>
    </row>
    <row r="10020" spans="41:44" x14ac:dyDescent="0.25">
      <c r="AO10020" s="34"/>
      <c r="AP10020" s="34"/>
      <c r="AQ10020" s="34"/>
      <c r="AR10020" s="34"/>
    </row>
    <row r="10021" spans="41:44" x14ac:dyDescent="0.25">
      <c r="AO10021" s="34"/>
      <c r="AP10021" s="34"/>
      <c r="AQ10021" s="34"/>
      <c r="AR10021" s="34"/>
    </row>
    <row r="10022" spans="41:44" x14ac:dyDescent="0.25">
      <c r="AO10022" s="34"/>
      <c r="AP10022" s="34"/>
      <c r="AQ10022" s="34"/>
      <c r="AR10022" s="34"/>
    </row>
    <row r="10023" spans="41:44" x14ac:dyDescent="0.25">
      <c r="AO10023" s="34"/>
      <c r="AP10023" s="34"/>
      <c r="AQ10023" s="34"/>
      <c r="AR10023" s="34"/>
    </row>
    <row r="10024" spans="41:44" x14ac:dyDescent="0.25">
      <c r="AO10024" s="34"/>
      <c r="AP10024" s="34"/>
      <c r="AQ10024" s="34"/>
      <c r="AR10024" s="34"/>
    </row>
    <row r="10025" spans="41:44" x14ac:dyDescent="0.25">
      <c r="AO10025" s="34"/>
      <c r="AP10025" s="34"/>
      <c r="AQ10025" s="34"/>
      <c r="AR10025" s="34"/>
    </row>
    <row r="10026" spans="41:44" x14ac:dyDescent="0.25">
      <c r="AO10026" s="34"/>
      <c r="AP10026" s="34"/>
      <c r="AQ10026" s="34"/>
      <c r="AR10026" s="34"/>
    </row>
    <row r="10027" spans="41:44" x14ac:dyDescent="0.25">
      <c r="AO10027" s="34"/>
      <c r="AP10027" s="34"/>
      <c r="AQ10027" s="34"/>
      <c r="AR10027" s="34"/>
    </row>
    <row r="10028" spans="41:44" x14ac:dyDescent="0.25">
      <c r="AO10028" s="34"/>
      <c r="AP10028" s="34"/>
      <c r="AQ10028" s="34"/>
      <c r="AR10028" s="34"/>
    </row>
    <row r="10029" spans="41:44" x14ac:dyDescent="0.25">
      <c r="AO10029" s="34"/>
      <c r="AP10029" s="34"/>
      <c r="AQ10029" s="34"/>
      <c r="AR10029" s="34"/>
    </row>
    <row r="10030" spans="41:44" x14ac:dyDescent="0.25">
      <c r="AO10030" s="34"/>
      <c r="AP10030" s="34"/>
      <c r="AQ10030" s="34"/>
      <c r="AR10030" s="34"/>
    </row>
    <row r="10031" spans="41:44" x14ac:dyDescent="0.25">
      <c r="AO10031" s="34"/>
      <c r="AP10031" s="34"/>
      <c r="AQ10031" s="34"/>
      <c r="AR10031" s="34"/>
    </row>
    <row r="10032" spans="41:44" x14ac:dyDescent="0.25">
      <c r="AO10032" s="34"/>
      <c r="AP10032" s="34"/>
      <c r="AQ10032" s="34"/>
      <c r="AR10032" s="34"/>
    </row>
    <row r="10033" spans="41:44" x14ac:dyDescent="0.25">
      <c r="AO10033" s="34"/>
      <c r="AP10033" s="34"/>
      <c r="AQ10033" s="34"/>
      <c r="AR10033" s="34"/>
    </row>
    <row r="10034" spans="41:44" x14ac:dyDescent="0.25">
      <c r="AO10034" s="34"/>
      <c r="AP10034" s="34"/>
      <c r="AQ10034" s="34"/>
      <c r="AR10034" s="34"/>
    </row>
    <row r="10035" spans="41:44" x14ac:dyDescent="0.25">
      <c r="AO10035" s="34"/>
      <c r="AP10035" s="34"/>
      <c r="AQ10035" s="34"/>
      <c r="AR10035" s="34"/>
    </row>
    <row r="10036" spans="41:44" x14ac:dyDescent="0.25">
      <c r="AO10036" s="34"/>
      <c r="AP10036" s="34"/>
      <c r="AQ10036" s="34"/>
      <c r="AR10036" s="34"/>
    </row>
    <row r="10037" spans="41:44" x14ac:dyDescent="0.25">
      <c r="AO10037" s="34"/>
      <c r="AP10037" s="34"/>
      <c r="AQ10037" s="34"/>
      <c r="AR10037" s="34"/>
    </row>
    <row r="10038" spans="41:44" x14ac:dyDescent="0.25">
      <c r="AO10038" s="34"/>
      <c r="AP10038" s="34"/>
      <c r="AQ10038" s="34"/>
      <c r="AR10038" s="34"/>
    </row>
    <row r="10039" spans="41:44" x14ac:dyDescent="0.25">
      <c r="AO10039" s="34"/>
      <c r="AP10039" s="34"/>
      <c r="AQ10039" s="34"/>
      <c r="AR10039" s="34"/>
    </row>
    <row r="10040" spans="41:44" x14ac:dyDescent="0.25">
      <c r="AO10040" s="34"/>
      <c r="AP10040" s="34"/>
      <c r="AQ10040" s="34"/>
      <c r="AR10040" s="34"/>
    </row>
    <row r="10041" spans="41:44" x14ac:dyDescent="0.25">
      <c r="AO10041" s="34"/>
      <c r="AP10041" s="34"/>
      <c r="AQ10041" s="34"/>
      <c r="AR10041" s="34"/>
    </row>
    <row r="10042" spans="41:44" x14ac:dyDescent="0.25">
      <c r="AO10042" s="34"/>
      <c r="AP10042" s="34"/>
      <c r="AQ10042" s="34"/>
      <c r="AR10042" s="34"/>
    </row>
    <row r="10043" spans="41:44" x14ac:dyDescent="0.25">
      <c r="AO10043" s="34"/>
      <c r="AP10043" s="34"/>
      <c r="AQ10043" s="34"/>
      <c r="AR10043" s="34"/>
    </row>
    <row r="10044" spans="41:44" x14ac:dyDescent="0.25">
      <c r="AO10044" s="34"/>
      <c r="AP10044" s="34"/>
      <c r="AQ10044" s="34"/>
      <c r="AR10044" s="34"/>
    </row>
    <row r="10045" spans="41:44" x14ac:dyDescent="0.25">
      <c r="AO10045" s="34"/>
      <c r="AP10045" s="34"/>
      <c r="AQ10045" s="34"/>
      <c r="AR10045" s="34"/>
    </row>
    <row r="10046" spans="41:44" x14ac:dyDescent="0.25">
      <c r="AO10046" s="34"/>
      <c r="AP10046" s="34"/>
      <c r="AQ10046" s="34"/>
      <c r="AR10046" s="34"/>
    </row>
    <row r="10047" spans="41:44" x14ac:dyDescent="0.25">
      <c r="AO10047" s="34"/>
      <c r="AP10047" s="34"/>
      <c r="AQ10047" s="34"/>
      <c r="AR10047" s="34"/>
    </row>
    <row r="10048" spans="41:44" x14ac:dyDescent="0.25">
      <c r="AO10048" s="34"/>
      <c r="AP10048" s="34"/>
      <c r="AQ10048" s="34"/>
      <c r="AR10048" s="34"/>
    </row>
    <row r="10049" spans="41:44" x14ac:dyDescent="0.25">
      <c r="AO10049" s="34"/>
      <c r="AP10049" s="34"/>
      <c r="AQ10049" s="34"/>
      <c r="AR10049" s="34"/>
    </row>
    <row r="10050" spans="41:44" x14ac:dyDescent="0.25">
      <c r="AO10050" s="34"/>
      <c r="AP10050" s="34"/>
      <c r="AQ10050" s="34"/>
      <c r="AR10050" s="34"/>
    </row>
    <row r="10051" spans="41:44" x14ac:dyDescent="0.25">
      <c r="AO10051" s="34"/>
      <c r="AP10051" s="34"/>
      <c r="AQ10051" s="34"/>
      <c r="AR10051" s="34"/>
    </row>
    <row r="10052" spans="41:44" x14ac:dyDescent="0.25">
      <c r="AO10052" s="34"/>
      <c r="AP10052" s="34"/>
      <c r="AQ10052" s="34"/>
      <c r="AR10052" s="34"/>
    </row>
    <row r="10053" spans="41:44" x14ac:dyDescent="0.25">
      <c r="AO10053" s="34"/>
      <c r="AP10053" s="34"/>
      <c r="AQ10053" s="34"/>
      <c r="AR10053" s="34"/>
    </row>
    <row r="10054" spans="41:44" x14ac:dyDescent="0.25">
      <c r="AO10054" s="34"/>
      <c r="AP10054" s="34"/>
      <c r="AQ10054" s="34"/>
      <c r="AR10054" s="34"/>
    </row>
    <row r="10055" spans="41:44" x14ac:dyDescent="0.25">
      <c r="AO10055" s="34"/>
      <c r="AP10055" s="34"/>
      <c r="AQ10055" s="34"/>
      <c r="AR10055" s="34"/>
    </row>
    <row r="10056" spans="41:44" x14ac:dyDescent="0.25">
      <c r="AO10056" s="34"/>
      <c r="AP10056" s="34"/>
      <c r="AQ10056" s="34"/>
      <c r="AR10056" s="34"/>
    </row>
    <row r="10057" spans="41:44" x14ac:dyDescent="0.25">
      <c r="AO10057" s="34"/>
      <c r="AP10057" s="34"/>
      <c r="AQ10057" s="34"/>
      <c r="AR10057" s="34"/>
    </row>
    <row r="10058" spans="41:44" x14ac:dyDescent="0.25">
      <c r="AO10058" s="34"/>
      <c r="AP10058" s="34"/>
      <c r="AQ10058" s="34"/>
      <c r="AR10058" s="34"/>
    </row>
    <row r="10059" spans="41:44" x14ac:dyDescent="0.25">
      <c r="AO10059" s="34"/>
      <c r="AP10059" s="34"/>
      <c r="AQ10059" s="34"/>
      <c r="AR10059" s="34"/>
    </row>
    <row r="10060" spans="41:44" x14ac:dyDescent="0.25">
      <c r="AO10060" s="34"/>
      <c r="AP10060" s="34"/>
      <c r="AQ10060" s="34"/>
      <c r="AR10060" s="34"/>
    </row>
    <row r="10061" spans="41:44" x14ac:dyDescent="0.25">
      <c r="AO10061" s="34"/>
      <c r="AP10061" s="34"/>
      <c r="AQ10061" s="34"/>
      <c r="AR10061" s="34"/>
    </row>
    <row r="10062" spans="41:44" x14ac:dyDescent="0.25">
      <c r="AO10062" s="34"/>
      <c r="AP10062" s="34"/>
      <c r="AQ10062" s="34"/>
      <c r="AR10062" s="34"/>
    </row>
    <row r="10063" spans="41:44" x14ac:dyDescent="0.25">
      <c r="AO10063" s="34"/>
      <c r="AP10063" s="34"/>
      <c r="AQ10063" s="34"/>
      <c r="AR10063" s="34"/>
    </row>
    <row r="10064" spans="41:44" x14ac:dyDescent="0.25">
      <c r="AO10064" s="34"/>
      <c r="AP10064" s="34"/>
      <c r="AQ10064" s="34"/>
      <c r="AR10064" s="34"/>
    </row>
    <row r="10065" spans="41:44" x14ac:dyDescent="0.25">
      <c r="AO10065" s="34"/>
      <c r="AP10065" s="34"/>
      <c r="AQ10065" s="34"/>
      <c r="AR10065" s="34"/>
    </row>
    <row r="10066" spans="41:44" x14ac:dyDescent="0.25">
      <c r="AO10066" s="34"/>
      <c r="AP10066" s="34"/>
      <c r="AQ10066" s="34"/>
      <c r="AR10066" s="34"/>
    </row>
    <row r="10067" spans="41:44" x14ac:dyDescent="0.25">
      <c r="AO10067" s="34"/>
      <c r="AP10067" s="34"/>
      <c r="AQ10067" s="34"/>
      <c r="AR10067" s="34"/>
    </row>
    <row r="10068" spans="41:44" x14ac:dyDescent="0.25">
      <c r="AO10068" s="34"/>
      <c r="AP10068" s="34"/>
      <c r="AQ10068" s="34"/>
      <c r="AR10068" s="34"/>
    </row>
    <row r="10069" spans="41:44" x14ac:dyDescent="0.25">
      <c r="AO10069" s="34"/>
      <c r="AP10069" s="34"/>
      <c r="AQ10069" s="34"/>
      <c r="AR10069" s="34"/>
    </row>
    <row r="10070" spans="41:44" x14ac:dyDescent="0.25">
      <c r="AO10070" s="34"/>
      <c r="AP10070" s="34"/>
      <c r="AQ10070" s="34"/>
      <c r="AR10070" s="34"/>
    </row>
    <row r="10071" spans="41:44" x14ac:dyDescent="0.25">
      <c r="AO10071" s="34"/>
      <c r="AP10071" s="34"/>
      <c r="AQ10071" s="34"/>
      <c r="AR10071" s="34"/>
    </row>
    <row r="10072" spans="41:44" x14ac:dyDescent="0.25">
      <c r="AO10072" s="34"/>
      <c r="AP10072" s="34"/>
      <c r="AQ10072" s="34"/>
      <c r="AR10072" s="34"/>
    </row>
    <row r="10073" spans="41:44" x14ac:dyDescent="0.25">
      <c r="AO10073" s="34"/>
      <c r="AP10073" s="34"/>
      <c r="AQ10073" s="34"/>
      <c r="AR10073" s="34"/>
    </row>
    <row r="10074" spans="41:44" x14ac:dyDescent="0.25">
      <c r="AO10074" s="34"/>
      <c r="AP10074" s="34"/>
      <c r="AQ10074" s="34"/>
      <c r="AR10074" s="34"/>
    </row>
    <row r="10075" spans="41:44" x14ac:dyDescent="0.25">
      <c r="AO10075" s="34"/>
      <c r="AP10075" s="34"/>
      <c r="AQ10075" s="34"/>
      <c r="AR10075" s="34"/>
    </row>
    <row r="10076" spans="41:44" x14ac:dyDescent="0.25">
      <c r="AO10076" s="34"/>
      <c r="AP10076" s="34"/>
      <c r="AQ10076" s="34"/>
      <c r="AR10076" s="34"/>
    </row>
    <row r="10077" spans="41:44" x14ac:dyDescent="0.25">
      <c r="AO10077" s="34"/>
      <c r="AP10077" s="34"/>
      <c r="AQ10077" s="34"/>
      <c r="AR10077" s="34"/>
    </row>
    <row r="10078" spans="41:44" x14ac:dyDescent="0.25">
      <c r="AO10078" s="34"/>
      <c r="AP10078" s="34"/>
      <c r="AQ10078" s="34"/>
      <c r="AR10078" s="34"/>
    </row>
    <row r="10079" spans="41:44" x14ac:dyDescent="0.25">
      <c r="AO10079" s="34"/>
      <c r="AP10079" s="34"/>
      <c r="AQ10079" s="34"/>
      <c r="AR10079" s="34"/>
    </row>
    <row r="10080" spans="41:44" x14ac:dyDescent="0.25">
      <c r="AO10080" s="34"/>
      <c r="AP10080" s="34"/>
      <c r="AQ10080" s="34"/>
      <c r="AR10080" s="34"/>
    </row>
    <row r="10081" spans="41:44" x14ac:dyDescent="0.25">
      <c r="AO10081" s="34"/>
      <c r="AP10081" s="34"/>
      <c r="AQ10081" s="34"/>
      <c r="AR10081" s="34"/>
    </row>
    <row r="10082" spans="41:44" x14ac:dyDescent="0.25">
      <c r="AO10082" s="34"/>
      <c r="AP10082" s="34"/>
      <c r="AQ10082" s="34"/>
      <c r="AR10082" s="34"/>
    </row>
    <row r="10083" spans="41:44" x14ac:dyDescent="0.25">
      <c r="AO10083" s="34"/>
      <c r="AP10083" s="34"/>
      <c r="AQ10083" s="34"/>
      <c r="AR10083" s="34"/>
    </row>
    <row r="10084" spans="41:44" x14ac:dyDescent="0.25">
      <c r="AO10084" s="34"/>
      <c r="AP10084" s="34"/>
      <c r="AQ10084" s="34"/>
      <c r="AR10084" s="34"/>
    </row>
    <row r="10085" spans="41:44" x14ac:dyDescent="0.25">
      <c r="AO10085" s="34"/>
      <c r="AP10085" s="34"/>
      <c r="AQ10085" s="34"/>
      <c r="AR10085" s="34"/>
    </row>
    <row r="10086" spans="41:44" x14ac:dyDescent="0.25">
      <c r="AO10086" s="34"/>
      <c r="AP10086" s="34"/>
      <c r="AQ10086" s="34"/>
      <c r="AR10086" s="34"/>
    </row>
    <row r="10087" spans="41:44" x14ac:dyDescent="0.25">
      <c r="AO10087" s="34"/>
      <c r="AP10087" s="34"/>
      <c r="AQ10087" s="34"/>
      <c r="AR10087" s="34"/>
    </row>
    <row r="10088" spans="41:44" x14ac:dyDescent="0.25">
      <c r="AO10088" s="34"/>
      <c r="AP10088" s="34"/>
      <c r="AQ10088" s="34"/>
      <c r="AR10088" s="34"/>
    </row>
    <row r="10089" spans="41:44" x14ac:dyDescent="0.25">
      <c r="AO10089" s="34"/>
      <c r="AP10089" s="34"/>
      <c r="AQ10089" s="34"/>
      <c r="AR10089" s="34"/>
    </row>
    <row r="10090" spans="41:44" x14ac:dyDescent="0.25">
      <c r="AO10090" s="34"/>
      <c r="AP10090" s="34"/>
      <c r="AQ10090" s="34"/>
      <c r="AR10090" s="34"/>
    </row>
    <row r="10091" spans="41:44" x14ac:dyDescent="0.25">
      <c r="AO10091" s="34"/>
      <c r="AP10091" s="34"/>
      <c r="AQ10091" s="34"/>
      <c r="AR10091" s="34"/>
    </row>
    <row r="10092" spans="41:44" x14ac:dyDescent="0.25">
      <c r="AO10092" s="34"/>
      <c r="AP10092" s="34"/>
      <c r="AQ10092" s="34"/>
      <c r="AR10092" s="34"/>
    </row>
    <row r="10093" spans="41:44" x14ac:dyDescent="0.25">
      <c r="AO10093" s="34"/>
      <c r="AP10093" s="34"/>
      <c r="AQ10093" s="34"/>
      <c r="AR10093" s="34"/>
    </row>
    <row r="10094" spans="41:44" x14ac:dyDescent="0.25">
      <c r="AO10094" s="34"/>
      <c r="AP10094" s="34"/>
      <c r="AQ10094" s="34"/>
      <c r="AR10094" s="34"/>
    </row>
    <row r="10095" spans="41:44" x14ac:dyDescent="0.25">
      <c r="AO10095" s="34"/>
      <c r="AP10095" s="34"/>
      <c r="AQ10095" s="34"/>
      <c r="AR10095" s="34"/>
    </row>
    <row r="10096" spans="41:44" x14ac:dyDescent="0.25">
      <c r="AO10096" s="34"/>
      <c r="AP10096" s="34"/>
      <c r="AQ10096" s="34"/>
      <c r="AR10096" s="34"/>
    </row>
    <row r="10097" spans="41:44" x14ac:dyDescent="0.25">
      <c r="AO10097" s="34"/>
      <c r="AP10097" s="34"/>
      <c r="AQ10097" s="34"/>
      <c r="AR10097" s="34"/>
    </row>
    <row r="10098" spans="41:44" x14ac:dyDescent="0.25">
      <c r="AO10098" s="34"/>
      <c r="AP10098" s="34"/>
      <c r="AQ10098" s="34"/>
      <c r="AR10098" s="34"/>
    </row>
    <row r="10099" spans="41:44" x14ac:dyDescent="0.25">
      <c r="AO10099" s="34"/>
      <c r="AP10099" s="34"/>
      <c r="AQ10099" s="34"/>
      <c r="AR10099" s="34"/>
    </row>
    <row r="10100" spans="41:44" x14ac:dyDescent="0.25">
      <c r="AO10100" s="34"/>
      <c r="AP10100" s="34"/>
      <c r="AQ10100" s="34"/>
      <c r="AR10100" s="34"/>
    </row>
    <row r="10101" spans="41:44" x14ac:dyDescent="0.25">
      <c r="AO10101" s="34"/>
      <c r="AP10101" s="34"/>
      <c r="AQ10101" s="34"/>
      <c r="AR10101" s="34"/>
    </row>
    <row r="10102" spans="41:44" x14ac:dyDescent="0.25">
      <c r="AO10102" s="34"/>
      <c r="AP10102" s="34"/>
      <c r="AQ10102" s="34"/>
      <c r="AR10102" s="34"/>
    </row>
    <row r="10103" spans="41:44" x14ac:dyDescent="0.25">
      <c r="AO10103" s="34"/>
      <c r="AP10103" s="34"/>
      <c r="AQ10103" s="34"/>
      <c r="AR10103" s="34"/>
    </row>
    <row r="10104" spans="41:44" x14ac:dyDescent="0.25">
      <c r="AO10104" s="34"/>
      <c r="AP10104" s="34"/>
      <c r="AQ10104" s="34"/>
      <c r="AR10104" s="34"/>
    </row>
    <row r="10105" spans="41:44" x14ac:dyDescent="0.25">
      <c r="AO10105" s="34"/>
      <c r="AP10105" s="34"/>
      <c r="AQ10105" s="34"/>
      <c r="AR10105" s="34"/>
    </row>
    <row r="10106" spans="41:44" x14ac:dyDescent="0.25">
      <c r="AO10106" s="34"/>
      <c r="AP10106" s="34"/>
      <c r="AQ10106" s="34"/>
      <c r="AR10106" s="34"/>
    </row>
    <row r="10107" spans="41:44" x14ac:dyDescent="0.25">
      <c r="AO10107" s="34"/>
      <c r="AP10107" s="34"/>
      <c r="AQ10107" s="34"/>
      <c r="AR10107" s="34"/>
    </row>
    <row r="10108" spans="41:44" x14ac:dyDescent="0.25">
      <c r="AO10108" s="34"/>
      <c r="AP10108" s="34"/>
      <c r="AQ10108" s="34"/>
      <c r="AR10108" s="34"/>
    </row>
    <row r="10109" spans="41:44" x14ac:dyDescent="0.25">
      <c r="AO10109" s="34"/>
      <c r="AP10109" s="34"/>
      <c r="AQ10109" s="34"/>
      <c r="AR10109" s="34"/>
    </row>
    <row r="10110" spans="41:44" x14ac:dyDescent="0.25">
      <c r="AO10110" s="34"/>
      <c r="AP10110" s="34"/>
      <c r="AQ10110" s="34"/>
      <c r="AR10110" s="34"/>
    </row>
    <row r="10111" spans="41:44" x14ac:dyDescent="0.25">
      <c r="AO10111" s="34"/>
      <c r="AP10111" s="34"/>
      <c r="AQ10111" s="34"/>
      <c r="AR10111" s="34"/>
    </row>
    <row r="10112" spans="41:44" x14ac:dyDescent="0.25">
      <c r="AO10112" s="34"/>
      <c r="AP10112" s="34"/>
      <c r="AQ10112" s="34"/>
      <c r="AR10112" s="34"/>
    </row>
    <row r="10113" spans="41:44" x14ac:dyDescent="0.25">
      <c r="AO10113" s="34"/>
      <c r="AP10113" s="34"/>
      <c r="AQ10113" s="34"/>
      <c r="AR10113" s="34"/>
    </row>
    <row r="10114" spans="41:44" x14ac:dyDescent="0.25">
      <c r="AO10114" s="34"/>
      <c r="AP10114" s="34"/>
      <c r="AQ10114" s="34"/>
      <c r="AR10114" s="34"/>
    </row>
    <row r="10115" spans="41:44" x14ac:dyDescent="0.25">
      <c r="AO10115" s="34"/>
      <c r="AP10115" s="34"/>
      <c r="AQ10115" s="34"/>
      <c r="AR10115" s="34"/>
    </row>
    <row r="10116" spans="41:44" x14ac:dyDescent="0.25">
      <c r="AO10116" s="34"/>
      <c r="AP10116" s="34"/>
      <c r="AQ10116" s="34"/>
      <c r="AR10116" s="34"/>
    </row>
    <row r="10117" spans="41:44" x14ac:dyDescent="0.25">
      <c r="AO10117" s="34"/>
      <c r="AP10117" s="34"/>
      <c r="AQ10117" s="34"/>
      <c r="AR10117" s="34"/>
    </row>
    <row r="10118" spans="41:44" x14ac:dyDescent="0.25">
      <c r="AO10118" s="34"/>
      <c r="AP10118" s="34"/>
      <c r="AQ10118" s="34"/>
      <c r="AR10118" s="34"/>
    </row>
    <row r="10119" spans="41:44" x14ac:dyDescent="0.25">
      <c r="AO10119" s="34"/>
      <c r="AP10119" s="34"/>
      <c r="AQ10119" s="34"/>
      <c r="AR10119" s="34"/>
    </row>
    <row r="10120" spans="41:44" x14ac:dyDescent="0.25">
      <c r="AO10120" s="34"/>
      <c r="AP10120" s="34"/>
      <c r="AQ10120" s="34"/>
      <c r="AR10120" s="34"/>
    </row>
    <row r="10121" spans="41:44" x14ac:dyDescent="0.25">
      <c r="AO10121" s="34"/>
      <c r="AP10121" s="34"/>
      <c r="AQ10121" s="34"/>
      <c r="AR10121" s="34"/>
    </row>
    <row r="10122" spans="41:44" x14ac:dyDescent="0.25">
      <c r="AO10122" s="34"/>
      <c r="AP10122" s="34"/>
      <c r="AQ10122" s="34"/>
      <c r="AR10122" s="34"/>
    </row>
    <row r="10123" spans="41:44" x14ac:dyDescent="0.25">
      <c r="AO10123" s="34"/>
      <c r="AP10123" s="34"/>
      <c r="AQ10123" s="34"/>
      <c r="AR10123" s="34"/>
    </row>
    <row r="10124" spans="41:44" x14ac:dyDescent="0.25">
      <c r="AO10124" s="34"/>
      <c r="AP10124" s="34"/>
      <c r="AQ10124" s="34"/>
      <c r="AR10124" s="34"/>
    </row>
    <row r="10125" spans="41:44" x14ac:dyDescent="0.25">
      <c r="AO10125" s="34"/>
      <c r="AP10125" s="34"/>
      <c r="AQ10125" s="34"/>
      <c r="AR10125" s="34"/>
    </row>
    <row r="10126" spans="41:44" x14ac:dyDescent="0.25">
      <c r="AO10126" s="34"/>
      <c r="AP10126" s="34"/>
      <c r="AQ10126" s="34"/>
      <c r="AR10126" s="34"/>
    </row>
    <row r="10127" spans="41:44" x14ac:dyDescent="0.25">
      <c r="AO10127" s="34"/>
      <c r="AP10127" s="34"/>
      <c r="AQ10127" s="34"/>
      <c r="AR10127" s="34"/>
    </row>
    <row r="10128" spans="41:44" x14ac:dyDescent="0.25">
      <c r="AO10128" s="34"/>
      <c r="AP10128" s="34"/>
      <c r="AQ10128" s="34"/>
      <c r="AR10128" s="34"/>
    </row>
    <row r="10129" spans="41:44" x14ac:dyDescent="0.25">
      <c r="AO10129" s="34"/>
      <c r="AP10129" s="34"/>
      <c r="AQ10129" s="34"/>
      <c r="AR10129" s="34"/>
    </row>
    <row r="10130" spans="41:44" x14ac:dyDescent="0.25">
      <c r="AO10130" s="34"/>
      <c r="AP10130" s="34"/>
      <c r="AQ10130" s="34"/>
      <c r="AR10130" s="34"/>
    </row>
    <row r="10131" spans="41:44" x14ac:dyDescent="0.25">
      <c r="AO10131" s="34"/>
      <c r="AP10131" s="34"/>
      <c r="AQ10131" s="34"/>
      <c r="AR10131" s="34"/>
    </row>
    <row r="10132" spans="41:44" x14ac:dyDescent="0.25">
      <c r="AO10132" s="34"/>
      <c r="AP10132" s="34"/>
      <c r="AQ10132" s="34"/>
      <c r="AR10132" s="34"/>
    </row>
    <row r="10133" spans="41:44" x14ac:dyDescent="0.25">
      <c r="AO10133" s="34"/>
      <c r="AP10133" s="34"/>
      <c r="AQ10133" s="34"/>
      <c r="AR10133" s="34"/>
    </row>
    <row r="10134" spans="41:44" x14ac:dyDescent="0.25">
      <c r="AO10134" s="34"/>
      <c r="AP10134" s="34"/>
      <c r="AQ10134" s="34"/>
      <c r="AR10134" s="34"/>
    </row>
    <row r="10135" spans="41:44" x14ac:dyDescent="0.25">
      <c r="AO10135" s="34"/>
      <c r="AP10135" s="34"/>
      <c r="AQ10135" s="34"/>
      <c r="AR10135" s="34"/>
    </row>
    <row r="10136" spans="41:44" x14ac:dyDescent="0.25">
      <c r="AO10136" s="34"/>
      <c r="AP10136" s="34"/>
      <c r="AQ10136" s="34"/>
      <c r="AR10136" s="34"/>
    </row>
    <row r="10137" spans="41:44" x14ac:dyDescent="0.25">
      <c r="AO10137" s="34"/>
      <c r="AP10137" s="34"/>
      <c r="AQ10137" s="34"/>
      <c r="AR10137" s="34"/>
    </row>
    <row r="10138" spans="41:44" x14ac:dyDescent="0.25">
      <c r="AO10138" s="34"/>
      <c r="AP10138" s="34"/>
      <c r="AQ10138" s="34"/>
      <c r="AR10138" s="34"/>
    </row>
    <row r="10139" spans="41:44" x14ac:dyDescent="0.25">
      <c r="AO10139" s="34"/>
      <c r="AP10139" s="34"/>
      <c r="AQ10139" s="34"/>
      <c r="AR10139" s="34"/>
    </row>
    <row r="10140" spans="41:44" x14ac:dyDescent="0.25">
      <c r="AO10140" s="34"/>
      <c r="AP10140" s="34"/>
      <c r="AQ10140" s="34"/>
      <c r="AR10140" s="34"/>
    </row>
    <row r="10141" spans="41:44" x14ac:dyDescent="0.25">
      <c r="AO10141" s="34"/>
      <c r="AP10141" s="34"/>
      <c r="AQ10141" s="34"/>
      <c r="AR10141" s="34"/>
    </row>
    <row r="10142" spans="41:44" x14ac:dyDescent="0.25">
      <c r="AO10142" s="34"/>
      <c r="AP10142" s="34"/>
      <c r="AQ10142" s="34"/>
      <c r="AR10142" s="34"/>
    </row>
    <row r="10143" spans="41:44" x14ac:dyDescent="0.25">
      <c r="AO10143" s="34"/>
      <c r="AP10143" s="34"/>
      <c r="AQ10143" s="34"/>
      <c r="AR10143" s="34"/>
    </row>
    <row r="10144" spans="41:44" x14ac:dyDescent="0.25">
      <c r="AO10144" s="34"/>
      <c r="AP10144" s="34"/>
      <c r="AQ10144" s="34"/>
      <c r="AR10144" s="34"/>
    </row>
    <row r="10145" spans="41:44" x14ac:dyDescent="0.25">
      <c r="AO10145" s="34"/>
      <c r="AP10145" s="34"/>
      <c r="AQ10145" s="34"/>
      <c r="AR10145" s="34"/>
    </row>
    <row r="10146" spans="41:44" x14ac:dyDescent="0.25">
      <c r="AO10146" s="34"/>
      <c r="AP10146" s="34"/>
      <c r="AQ10146" s="34"/>
      <c r="AR10146" s="34"/>
    </row>
    <row r="10147" spans="41:44" x14ac:dyDescent="0.25">
      <c r="AO10147" s="34"/>
      <c r="AP10147" s="34"/>
      <c r="AQ10147" s="34"/>
      <c r="AR10147" s="34"/>
    </row>
    <row r="10148" spans="41:44" x14ac:dyDescent="0.25">
      <c r="AO10148" s="34"/>
      <c r="AP10148" s="34"/>
      <c r="AQ10148" s="34"/>
      <c r="AR10148" s="34"/>
    </row>
    <row r="10149" spans="41:44" x14ac:dyDescent="0.25">
      <c r="AO10149" s="34"/>
      <c r="AP10149" s="34"/>
      <c r="AQ10149" s="34"/>
      <c r="AR10149" s="34"/>
    </row>
    <row r="10150" spans="41:44" x14ac:dyDescent="0.25">
      <c r="AO10150" s="34"/>
      <c r="AP10150" s="34"/>
      <c r="AQ10150" s="34"/>
      <c r="AR10150" s="34"/>
    </row>
    <row r="10151" spans="41:44" x14ac:dyDescent="0.25">
      <c r="AO10151" s="34"/>
      <c r="AP10151" s="34"/>
      <c r="AQ10151" s="34"/>
      <c r="AR10151" s="34"/>
    </row>
    <row r="10152" spans="41:44" x14ac:dyDescent="0.25">
      <c r="AO10152" s="34"/>
      <c r="AP10152" s="34"/>
      <c r="AQ10152" s="34"/>
      <c r="AR10152" s="34"/>
    </row>
    <row r="10153" spans="41:44" x14ac:dyDescent="0.25">
      <c r="AO10153" s="34"/>
      <c r="AP10153" s="34"/>
      <c r="AQ10153" s="34"/>
      <c r="AR10153" s="34"/>
    </row>
    <row r="10154" spans="41:44" x14ac:dyDescent="0.25">
      <c r="AO10154" s="34"/>
      <c r="AP10154" s="34"/>
      <c r="AQ10154" s="34"/>
      <c r="AR10154" s="34"/>
    </row>
    <row r="10155" spans="41:44" x14ac:dyDescent="0.25">
      <c r="AO10155" s="34"/>
      <c r="AP10155" s="34"/>
      <c r="AQ10155" s="34"/>
      <c r="AR10155" s="34"/>
    </row>
    <row r="10156" spans="41:44" x14ac:dyDescent="0.25">
      <c r="AO10156" s="34"/>
      <c r="AP10156" s="34"/>
      <c r="AQ10156" s="34"/>
      <c r="AR10156" s="34"/>
    </row>
    <row r="10157" spans="41:44" x14ac:dyDescent="0.25">
      <c r="AO10157" s="34"/>
      <c r="AP10157" s="34"/>
      <c r="AQ10157" s="34"/>
      <c r="AR10157" s="34"/>
    </row>
    <row r="10158" spans="41:44" x14ac:dyDescent="0.25">
      <c r="AO10158" s="34"/>
      <c r="AP10158" s="34"/>
      <c r="AQ10158" s="34"/>
      <c r="AR10158" s="34"/>
    </row>
    <row r="10159" spans="41:44" x14ac:dyDescent="0.25">
      <c r="AO10159" s="34"/>
      <c r="AP10159" s="34"/>
      <c r="AQ10159" s="34"/>
      <c r="AR10159" s="34"/>
    </row>
    <row r="10160" spans="41:44" x14ac:dyDescent="0.25">
      <c r="AO10160" s="34"/>
      <c r="AP10160" s="34"/>
      <c r="AQ10160" s="34"/>
      <c r="AR10160" s="34"/>
    </row>
    <row r="10161" spans="41:44" x14ac:dyDescent="0.25">
      <c r="AO10161" s="34"/>
      <c r="AP10161" s="34"/>
      <c r="AQ10161" s="34"/>
      <c r="AR10161" s="34"/>
    </row>
    <row r="10162" spans="41:44" x14ac:dyDescent="0.25">
      <c r="AO10162" s="34"/>
      <c r="AP10162" s="34"/>
      <c r="AQ10162" s="34"/>
      <c r="AR10162" s="34"/>
    </row>
    <row r="10163" spans="41:44" x14ac:dyDescent="0.25">
      <c r="AO10163" s="34"/>
      <c r="AP10163" s="34"/>
      <c r="AQ10163" s="34"/>
      <c r="AR10163" s="34"/>
    </row>
    <row r="10164" spans="41:44" x14ac:dyDescent="0.25">
      <c r="AO10164" s="34"/>
      <c r="AP10164" s="34"/>
      <c r="AQ10164" s="34"/>
      <c r="AR10164" s="34"/>
    </row>
    <row r="10165" spans="41:44" x14ac:dyDescent="0.25">
      <c r="AO10165" s="34"/>
      <c r="AP10165" s="34"/>
      <c r="AQ10165" s="34"/>
      <c r="AR10165" s="34"/>
    </row>
    <row r="10166" spans="41:44" x14ac:dyDescent="0.25">
      <c r="AO10166" s="34"/>
      <c r="AP10166" s="34"/>
      <c r="AQ10166" s="34"/>
      <c r="AR10166" s="34"/>
    </row>
    <row r="10167" spans="41:44" x14ac:dyDescent="0.25">
      <c r="AO10167" s="34"/>
      <c r="AP10167" s="34"/>
      <c r="AQ10167" s="34"/>
      <c r="AR10167" s="34"/>
    </row>
    <row r="10168" spans="41:44" x14ac:dyDescent="0.25">
      <c r="AO10168" s="34"/>
      <c r="AP10168" s="34"/>
      <c r="AQ10168" s="34"/>
      <c r="AR10168" s="34"/>
    </row>
    <row r="10169" spans="41:44" x14ac:dyDescent="0.25">
      <c r="AO10169" s="34"/>
      <c r="AP10169" s="34"/>
      <c r="AQ10169" s="34"/>
      <c r="AR10169" s="34"/>
    </row>
    <row r="10170" spans="41:44" x14ac:dyDescent="0.25">
      <c r="AO10170" s="34"/>
      <c r="AP10170" s="34"/>
      <c r="AQ10170" s="34"/>
      <c r="AR10170" s="34"/>
    </row>
    <row r="10171" spans="41:44" x14ac:dyDescent="0.25">
      <c r="AO10171" s="34"/>
      <c r="AP10171" s="34"/>
      <c r="AQ10171" s="34"/>
      <c r="AR10171" s="34"/>
    </row>
    <row r="10172" spans="41:44" x14ac:dyDescent="0.25">
      <c r="AO10172" s="34"/>
      <c r="AP10172" s="34"/>
      <c r="AQ10172" s="34"/>
      <c r="AR10172" s="34"/>
    </row>
    <row r="10173" spans="41:44" x14ac:dyDescent="0.25">
      <c r="AO10173" s="34"/>
      <c r="AP10173" s="34"/>
      <c r="AQ10173" s="34"/>
      <c r="AR10173" s="34"/>
    </row>
    <row r="10174" spans="41:44" x14ac:dyDescent="0.25">
      <c r="AO10174" s="34"/>
      <c r="AP10174" s="34"/>
      <c r="AQ10174" s="34"/>
      <c r="AR10174" s="34"/>
    </row>
    <row r="10175" spans="41:44" x14ac:dyDescent="0.25">
      <c r="AO10175" s="34"/>
      <c r="AP10175" s="34"/>
      <c r="AQ10175" s="34"/>
      <c r="AR10175" s="34"/>
    </row>
    <row r="10176" spans="41:44" x14ac:dyDescent="0.25">
      <c r="AO10176" s="34"/>
      <c r="AP10176" s="34"/>
      <c r="AQ10176" s="34"/>
      <c r="AR10176" s="34"/>
    </row>
    <row r="10177" spans="41:44" x14ac:dyDescent="0.25">
      <c r="AO10177" s="34"/>
      <c r="AP10177" s="34"/>
      <c r="AQ10177" s="34"/>
      <c r="AR10177" s="34"/>
    </row>
    <row r="10178" spans="41:44" x14ac:dyDescent="0.25">
      <c r="AO10178" s="34"/>
      <c r="AP10178" s="34"/>
      <c r="AQ10178" s="34"/>
      <c r="AR10178" s="34"/>
    </row>
    <row r="10179" spans="41:44" x14ac:dyDescent="0.25">
      <c r="AO10179" s="34"/>
      <c r="AP10179" s="34"/>
      <c r="AQ10179" s="34"/>
      <c r="AR10179" s="34"/>
    </row>
    <row r="10180" spans="41:44" x14ac:dyDescent="0.25">
      <c r="AO10180" s="34"/>
      <c r="AP10180" s="34"/>
      <c r="AQ10180" s="34"/>
      <c r="AR10180" s="34"/>
    </row>
    <row r="10181" spans="41:44" x14ac:dyDescent="0.25">
      <c r="AO10181" s="34"/>
      <c r="AP10181" s="34"/>
      <c r="AQ10181" s="34"/>
      <c r="AR10181" s="34"/>
    </row>
    <row r="10182" spans="41:44" x14ac:dyDescent="0.25">
      <c r="AO10182" s="34"/>
      <c r="AP10182" s="34"/>
      <c r="AQ10182" s="34"/>
      <c r="AR10182" s="34"/>
    </row>
    <row r="10183" spans="41:44" x14ac:dyDescent="0.25">
      <c r="AO10183" s="34"/>
      <c r="AP10183" s="34"/>
      <c r="AQ10183" s="34"/>
      <c r="AR10183" s="34"/>
    </row>
    <row r="10184" spans="41:44" x14ac:dyDescent="0.25">
      <c r="AO10184" s="34"/>
      <c r="AP10184" s="34"/>
      <c r="AQ10184" s="34"/>
      <c r="AR10184" s="34"/>
    </row>
    <row r="10185" spans="41:44" x14ac:dyDescent="0.25">
      <c r="AO10185" s="34"/>
      <c r="AP10185" s="34"/>
      <c r="AQ10185" s="34"/>
      <c r="AR10185" s="34"/>
    </row>
    <row r="10186" spans="41:44" x14ac:dyDescent="0.25">
      <c r="AO10186" s="34"/>
      <c r="AP10186" s="34"/>
      <c r="AQ10186" s="34"/>
      <c r="AR10186" s="34"/>
    </row>
    <row r="10187" spans="41:44" x14ac:dyDescent="0.25">
      <c r="AO10187" s="34"/>
      <c r="AP10187" s="34"/>
      <c r="AQ10187" s="34"/>
      <c r="AR10187" s="34"/>
    </row>
    <row r="10188" spans="41:44" x14ac:dyDescent="0.25">
      <c r="AO10188" s="34"/>
      <c r="AP10188" s="34"/>
      <c r="AQ10188" s="34"/>
      <c r="AR10188" s="34"/>
    </row>
    <row r="10189" spans="41:44" x14ac:dyDescent="0.25">
      <c r="AO10189" s="34"/>
      <c r="AP10189" s="34"/>
      <c r="AQ10189" s="34"/>
      <c r="AR10189" s="34"/>
    </row>
    <row r="10190" spans="41:44" x14ac:dyDescent="0.25">
      <c r="AO10190" s="34"/>
      <c r="AP10190" s="34"/>
      <c r="AQ10190" s="34"/>
      <c r="AR10190" s="34"/>
    </row>
    <row r="10191" spans="41:44" x14ac:dyDescent="0.25">
      <c r="AO10191" s="34"/>
      <c r="AP10191" s="34"/>
      <c r="AQ10191" s="34"/>
      <c r="AR10191" s="34"/>
    </row>
    <row r="10192" spans="41:44" x14ac:dyDescent="0.25">
      <c r="AO10192" s="34"/>
      <c r="AP10192" s="34"/>
      <c r="AQ10192" s="34"/>
      <c r="AR10192" s="34"/>
    </row>
    <row r="10193" spans="41:44" x14ac:dyDescent="0.25">
      <c r="AO10193" s="34"/>
      <c r="AP10193" s="34"/>
      <c r="AQ10193" s="34"/>
      <c r="AR10193" s="34"/>
    </row>
    <row r="10194" spans="41:44" x14ac:dyDescent="0.25">
      <c r="AO10194" s="34"/>
      <c r="AP10194" s="34"/>
      <c r="AQ10194" s="34"/>
      <c r="AR10194" s="34"/>
    </row>
    <row r="10195" spans="41:44" x14ac:dyDescent="0.25">
      <c r="AO10195" s="34"/>
      <c r="AP10195" s="34"/>
      <c r="AQ10195" s="34"/>
      <c r="AR10195" s="34"/>
    </row>
    <row r="10196" spans="41:44" x14ac:dyDescent="0.25">
      <c r="AO10196" s="34"/>
      <c r="AP10196" s="34"/>
      <c r="AQ10196" s="34"/>
      <c r="AR10196" s="34"/>
    </row>
    <row r="10197" spans="41:44" x14ac:dyDescent="0.25">
      <c r="AO10197" s="34"/>
      <c r="AP10197" s="34"/>
      <c r="AQ10197" s="34"/>
      <c r="AR10197" s="34"/>
    </row>
    <row r="10198" spans="41:44" x14ac:dyDescent="0.25">
      <c r="AO10198" s="34"/>
      <c r="AP10198" s="34"/>
      <c r="AQ10198" s="34"/>
      <c r="AR10198" s="34"/>
    </row>
    <row r="10199" spans="41:44" x14ac:dyDescent="0.25">
      <c r="AO10199" s="34"/>
      <c r="AP10199" s="34"/>
      <c r="AQ10199" s="34"/>
      <c r="AR10199" s="34"/>
    </row>
    <row r="10200" spans="41:44" x14ac:dyDescent="0.25">
      <c r="AO10200" s="34"/>
      <c r="AP10200" s="34"/>
      <c r="AQ10200" s="34"/>
      <c r="AR10200" s="34"/>
    </row>
    <row r="10201" spans="41:44" x14ac:dyDescent="0.25">
      <c r="AO10201" s="34"/>
      <c r="AP10201" s="34"/>
      <c r="AQ10201" s="34"/>
      <c r="AR10201" s="34"/>
    </row>
    <row r="10202" spans="41:44" x14ac:dyDescent="0.25">
      <c r="AO10202" s="34"/>
      <c r="AP10202" s="34"/>
      <c r="AQ10202" s="34"/>
      <c r="AR10202" s="34"/>
    </row>
    <row r="10203" spans="41:44" x14ac:dyDescent="0.25">
      <c r="AO10203" s="34"/>
      <c r="AP10203" s="34"/>
      <c r="AQ10203" s="34"/>
      <c r="AR10203" s="34"/>
    </row>
    <row r="10204" spans="41:44" x14ac:dyDescent="0.25">
      <c r="AO10204" s="34"/>
      <c r="AP10204" s="34"/>
      <c r="AQ10204" s="34"/>
      <c r="AR10204" s="34"/>
    </row>
    <row r="10205" spans="41:44" x14ac:dyDescent="0.25">
      <c r="AO10205" s="34"/>
      <c r="AP10205" s="34"/>
      <c r="AQ10205" s="34"/>
      <c r="AR10205" s="34"/>
    </row>
    <row r="10206" spans="41:44" x14ac:dyDescent="0.25">
      <c r="AO10206" s="34"/>
      <c r="AP10206" s="34"/>
      <c r="AQ10206" s="34"/>
      <c r="AR10206" s="34"/>
    </row>
    <row r="10207" spans="41:44" x14ac:dyDescent="0.25">
      <c r="AO10207" s="34"/>
      <c r="AP10207" s="34"/>
      <c r="AQ10207" s="34"/>
      <c r="AR10207" s="34"/>
    </row>
    <row r="10208" spans="41:44" x14ac:dyDescent="0.25">
      <c r="AO10208" s="34"/>
      <c r="AP10208" s="34"/>
      <c r="AQ10208" s="34"/>
      <c r="AR10208" s="34"/>
    </row>
    <row r="10209" spans="41:44" x14ac:dyDescent="0.25">
      <c r="AO10209" s="34"/>
      <c r="AP10209" s="34"/>
      <c r="AQ10209" s="34"/>
      <c r="AR10209" s="34"/>
    </row>
    <row r="10210" spans="41:44" x14ac:dyDescent="0.25">
      <c r="AO10210" s="34"/>
      <c r="AP10210" s="34"/>
      <c r="AQ10210" s="34"/>
      <c r="AR10210" s="34"/>
    </row>
    <row r="10211" spans="41:44" x14ac:dyDescent="0.25">
      <c r="AO10211" s="34"/>
      <c r="AP10211" s="34"/>
      <c r="AQ10211" s="34"/>
      <c r="AR10211" s="34"/>
    </row>
    <row r="10212" spans="41:44" x14ac:dyDescent="0.25">
      <c r="AO10212" s="34"/>
      <c r="AP10212" s="34"/>
      <c r="AQ10212" s="34"/>
      <c r="AR10212" s="34"/>
    </row>
    <row r="10213" spans="41:44" x14ac:dyDescent="0.25">
      <c r="AO10213" s="34"/>
      <c r="AP10213" s="34"/>
      <c r="AQ10213" s="34"/>
      <c r="AR10213" s="34"/>
    </row>
    <row r="10214" spans="41:44" x14ac:dyDescent="0.25">
      <c r="AO10214" s="34"/>
      <c r="AP10214" s="34"/>
      <c r="AQ10214" s="34"/>
      <c r="AR10214" s="34"/>
    </row>
    <row r="10215" spans="41:44" x14ac:dyDescent="0.25">
      <c r="AO10215" s="34"/>
      <c r="AP10215" s="34"/>
      <c r="AQ10215" s="34"/>
      <c r="AR10215" s="34"/>
    </row>
    <row r="10216" spans="41:44" x14ac:dyDescent="0.25">
      <c r="AO10216" s="34"/>
      <c r="AP10216" s="34"/>
      <c r="AQ10216" s="34"/>
      <c r="AR10216" s="34"/>
    </row>
    <row r="10217" spans="41:44" x14ac:dyDescent="0.25">
      <c r="AO10217" s="34"/>
      <c r="AP10217" s="34"/>
      <c r="AQ10217" s="34"/>
      <c r="AR10217" s="34"/>
    </row>
    <row r="10218" spans="41:44" x14ac:dyDescent="0.25">
      <c r="AO10218" s="34"/>
      <c r="AP10218" s="34"/>
      <c r="AQ10218" s="34"/>
      <c r="AR10218" s="34"/>
    </row>
    <row r="10219" spans="41:44" x14ac:dyDescent="0.25">
      <c r="AO10219" s="34"/>
      <c r="AP10219" s="34"/>
      <c r="AQ10219" s="34"/>
      <c r="AR10219" s="34"/>
    </row>
    <row r="10220" spans="41:44" x14ac:dyDescent="0.25">
      <c r="AO10220" s="34"/>
      <c r="AP10220" s="34"/>
      <c r="AQ10220" s="34"/>
      <c r="AR10220" s="34"/>
    </row>
    <row r="10221" spans="41:44" x14ac:dyDescent="0.25">
      <c r="AO10221" s="34"/>
      <c r="AP10221" s="34"/>
      <c r="AQ10221" s="34"/>
      <c r="AR10221" s="34"/>
    </row>
    <row r="10222" spans="41:44" x14ac:dyDescent="0.25">
      <c r="AO10222" s="34"/>
      <c r="AP10222" s="34"/>
      <c r="AQ10222" s="34"/>
      <c r="AR10222" s="34"/>
    </row>
    <row r="10223" spans="41:44" x14ac:dyDescent="0.25">
      <c r="AO10223" s="34"/>
      <c r="AP10223" s="34"/>
      <c r="AQ10223" s="34"/>
      <c r="AR10223" s="34"/>
    </row>
    <row r="10224" spans="41:44" x14ac:dyDescent="0.25">
      <c r="AO10224" s="34"/>
      <c r="AP10224" s="34"/>
      <c r="AQ10224" s="34"/>
      <c r="AR10224" s="34"/>
    </row>
    <row r="10225" spans="41:44" x14ac:dyDescent="0.25">
      <c r="AO10225" s="34"/>
      <c r="AP10225" s="34"/>
      <c r="AQ10225" s="34"/>
      <c r="AR10225" s="34"/>
    </row>
    <row r="10226" spans="41:44" x14ac:dyDescent="0.25">
      <c r="AO10226" s="34"/>
      <c r="AP10226" s="34"/>
      <c r="AQ10226" s="34"/>
      <c r="AR10226" s="34"/>
    </row>
    <row r="10227" spans="41:44" x14ac:dyDescent="0.25">
      <c r="AO10227" s="34"/>
      <c r="AP10227" s="34"/>
      <c r="AQ10227" s="34"/>
      <c r="AR10227" s="34"/>
    </row>
    <row r="10228" spans="41:44" x14ac:dyDescent="0.25">
      <c r="AO10228" s="34"/>
      <c r="AP10228" s="34"/>
      <c r="AQ10228" s="34"/>
      <c r="AR10228" s="34"/>
    </row>
    <row r="10229" spans="41:44" x14ac:dyDescent="0.25">
      <c r="AO10229" s="34"/>
      <c r="AP10229" s="34"/>
      <c r="AQ10229" s="34"/>
      <c r="AR10229" s="34"/>
    </row>
    <row r="10230" spans="41:44" x14ac:dyDescent="0.25">
      <c r="AO10230" s="34"/>
      <c r="AP10230" s="34"/>
      <c r="AQ10230" s="34"/>
      <c r="AR10230" s="34"/>
    </row>
    <row r="10231" spans="41:44" x14ac:dyDescent="0.25">
      <c r="AO10231" s="34"/>
      <c r="AP10231" s="34"/>
      <c r="AQ10231" s="34"/>
      <c r="AR10231" s="34"/>
    </row>
    <row r="10232" spans="41:44" x14ac:dyDescent="0.25">
      <c r="AO10232" s="34"/>
      <c r="AP10232" s="34"/>
      <c r="AQ10232" s="34"/>
      <c r="AR10232" s="34"/>
    </row>
    <row r="10233" spans="41:44" x14ac:dyDescent="0.25">
      <c r="AO10233" s="34"/>
      <c r="AP10233" s="34"/>
      <c r="AQ10233" s="34"/>
      <c r="AR10233" s="34"/>
    </row>
    <row r="10234" spans="41:44" x14ac:dyDescent="0.25">
      <c r="AO10234" s="34"/>
      <c r="AP10234" s="34"/>
      <c r="AQ10234" s="34"/>
      <c r="AR10234" s="34"/>
    </row>
    <row r="10235" spans="41:44" x14ac:dyDescent="0.25">
      <c r="AO10235" s="34"/>
      <c r="AP10235" s="34"/>
      <c r="AQ10235" s="34"/>
      <c r="AR10235" s="34"/>
    </row>
    <row r="10236" spans="41:44" x14ac:dyDescent="0.25">
      <c r="AO10236" s="34"/>
      <c r="AP10236" s="34"/>
      <c r="AQ10236" s="34"/>
      <c r="AR10236" s="34"/>
    </row>
    <row r="10237" spans="41:44" x14ac:dyDescent="0.25">
      <c r="AO10237" s="34"/>
      <c r="AP10237" s="34"/>
      <c r="AQ10237" s="34"/>
      <c r="AR10237" s="34"/>
    </row>
    <row r="10238" spans="41:44" x14ac:dyDescent="0.25">
      <c r="AO10238" s="34"/>
      <c r="AP10238" s="34"/>
      <c r="AQ10238" s="34"/>
      <c r="AR10238" s="34"/>
    </row>
    <row r="10239" spans="41:44" x14ac:dyDescent="0.25">
      <c r="AO10239" s="34"/>
      <c r="AP10239" s="34"/>
      <c r="AQ10239" s="34"/>
      <c r="AR10239" s="34"/>
    </row>
    <row r="10240" spans="41:44" x14ac:dyDescent="0.25">
      <c r="AO10240" s="34"/>
      <c r="AP10240" s="34"/>
      <c r="AQ10240" s="34"/>
      <c r="AR10240" s="34"/>
    </row>
    <row r="10241" spans="41:44" x14ac:dyDescent="0.25">
      <c r="AO10241" s="34"/>
      <c r="AP10241" s="34"/>
      <c r="AQ10241" s="34"/>
      <c r="AR10241" s="34"/>
    </row>
    <row r="10242" spans="41:44" x14ac:dyDescent="0.25">
      <c r="AO10242" s="34"/>
      <c r="AP10242" s="34"/>
      <c r="AQ10242" s="34"/>
      <c r="AR10242" s="34"/>
    </row>
    <row r="10243" spans="41:44" x14ac:dyDescent="0.25">
      <c r="AO10243" s="34"/>
      <c r="AP10243" s="34"/>
      <c r="AQ10243" s="34"/>
      <c r="AR10243" s="34"/>
    </row>
    <row r="10244" spans="41:44" x14ac:dyDescent="0.25">
      <c r="AO10244" s="34"/>
      <c r="AP10244" s="34"/>
      <c r="AQ10244" s="34"/>
      <c r="AR10244" s="34"/>
    </row>
    <row r="10245" spans="41:44" x14ac:dyDescent="0.25">
      <c r="AO10245" s="34"/>
      <c r="AP10245" s="34"/>
      <c r="AQ10245" s="34"/>
      <c r="AR10245" s="34"/>
    </row>
    <row r="10246" spans="41:44" x14ac:dyDescent="0.25">
      <c r="AO10246" s="34"/>
      <c r="AP10246" s="34"/>
      <c r="AQ10246" s="34"/>
      <c r="AR10246" s="34"/>
    </row>
    <row r="10247" spans="41:44" x14ac:dyDescent="0.25">
      <c r="AO10247" s="34"/>
      <c r="AP10247" s="34"/>
      <c r="AQ10247" s="34"/>
      <c r="AR10247" s="34"/>
    </row>
    <row r="10248" spans="41:44" x14ac:dyDescent="0.25">
      <c r="AO10248" s="34"/>
      <c r="AP10248" s="34"/>
      <c r="AQ10248" s="34"/>
      <c r="AR10248" s="34"/>
    </row>
    <row r="10249" spans="41:44" x14ac:dyDescent="0.25">
      <c r="AO10249" s="34"/>
      <c r="AP10249" s="34"/>
      <c r="AQ10249" s="34"/>
      <c r="AR10249" s="34"/>
    </row>
    <row r="10250" spans="41:44" x14ac:dyDescent="0.25">
      <c r="AO10250" s="34"/>
      <c r="AP10250" s="34"/>
      <c r="AQ10250" s="34"/>
      <c r="AR10250" s="34"/>
    </row>
    <row r="10251" spans="41:44" x14ac:dyDescent="0.25">
      <c r="AO10251" s="34"/>
      <c r="AP10251" s="34"/>
      <c r="AQ10251" s="34"/>
      <c r="AR10251" s="34"/>
    </row>
    <row r="10252" spans="41:44" x14ac:dyDescent="0.25">
      <c r="AO10252" s="34"/>
      <c r="AP10252" s="34"/>
      <c r="AQ10252" s="34"/>
      <c r="AR10252" s="34"/>
    </row>
    <row r="10253" spans="41:44" x14ac:dyDescent="0.25">
      <c r="AO10253" s="34"/>
      <c r="AP10253" s="34"/>
      <c r="AQ10253" s="34"/>
      <c r="AR10253" s="34"/>
    </row>
    <row r="10254" spans="41:44" x14ac:dyDescent="0.25">
      <c r="AO10254" s="34"/>
      <c r="AP10254" s="34"/>
      <c r="AQ10254" s="34"/>
      <c r="AR10254" s="34"/>
    </row>
    <row r="10255" spans="41:44" x14ac:dyDescent="0.25">
      <c r="AO10255" s="34"/>
      <c r="AP10255" s="34"/>
      <c r="AQ10255" s="34"/>
      <c r="AR10255" s="34"/>
    </row>
    <row r="10256" spans="41:44" x14ac:dyDescent="0.25">
      <c r="AO10256" s="34"/>
      <c r="AP10256" s="34"/>
      <c r="AQ10256" s="34"/>
      <c r="AR10256" s="34"/>
    </row>
    <row r="10257" spans="41:44" x14ac:dyDescent="0.25">
      <c r="AO10257" s="34"/>
      <c r="AP10257" s="34"/>
      <c r="AQ10257" s="34"/>
      <c r="AR10257" s="34"/>
    </row>
    <row r="10258" spans="41:44" x14ac:dyDescent="0.25">
      <c r="AO10258" s="34"/>
      <c r="AP10258" s="34"/>
      <c r="AQ10258" s="34"/>
      <c r="AR10258" s="34"/>
    </row>
    <row r="10259" spans="41:44" x14ac:dyDescent="0.25">
      <c r="AO10259" s="34"/>
      <c r="AP10259" s="34"/>
      <c r="AQ10259" s="34"/>
      <c r="AR10259" s="34"/>
    </row>
    <row r="10260" spans="41:44" x14ac:dyDescent="0.25">
      <c r="AO10260" s="34"/>
      <c r="AP10260" s="34"/>
      <c r="AQ10260" s="34"/>
      <c r="AR10260" s="34"/>
    </row>
    <row r="10261" spans="41:44" x14ac:dyDescent="0.25">
      <c r="AO10261" s="34"/>
      <c r="AP10261" s="34"/>
      <c r="AQ10261" s="34"/>
      <c r="AR10261" s="34"/>
    </row>
    <row r="10262" spans="41:44" x14ac:dyDescent="0.25">
      <c r="AO10262" s="34"/>
      <c r="AP10262" s="34"/>
      <c r="AQ10262" s="34"/>
      <c r="AR10262" s="34"/>
    </row>
    <row r="10263" spans="41:44" x14ac:dyDescent="0.25">
      <c r="AO10263" s="34"/>
      <c r="AP10263" s="34"/>
      <c r="AQ10263" s="34"/>
      <c r="AR10263" s="34"/>
    </row>
    <row r="10264" spans="41:44" x14ac:dyDescent="0.25">
      <c r="AO10264" s="34"/>
      <c r="AP10264" s="34"/>
      <c r="AQ10264" s="34"/>
      <c r="AR10264" s="34"/>
    </row>
    <row r="10265" spans="41:44" x14ac:dyDescent="0.25">
      <c r="AO10265" s="34"/>
      <c r="AP10265" s="34"/>
      <c r="AQ10265" s="34"/>
      <c r="AR10265" s="34"/>
    </row>
    <row r="10266" spans="41:44" x14ac:dyDescent="0.25">
      <c r="AO10266" s="34"/>
      <c r="AP10266" s="34"/>
      <c r="AQ10266" s="34"/>
      <c r="AR10266" s="34"/>
    </row>
    <row r="10267" spans="41:44" x14ac:dyDescent="0.25">
      <c r="AO10267" s="34"/>
      <c r="AP10267" s="34"/>
      <c r="AQ10267" s="34"/>
      <c r="AR10267" s="34"/>
    </row>
    <row r="10268" spans="41:44" x14ac:dyDescent="0.25">
      <c r="AO10268" s="34"/>
      <c r="AP10268" s="34"/>
      <c r="AQ10268" s="34"/>
      <c r="AR10268" s="34"/>
    </row>
    <row r="10269" spans="41:44" x14ac:dyDescent="0.25">
      <c r="AO10269" s="34"/>
      <c r="AP10269" s="34"/>
      <c r="AQ10269" s="34"/>
      <c r="AR10269" s="34"/>
    </row>
    <row r="10270" spans="41:44" x14ac:dyDescent="0.25">
      <c r="AO10270" s="34"/>
      <c r="AP10270" s="34"/>
      <c r="AQ10270" s="34"/>
      <c r="AR10270" s="34"/>
    </row>
    <row r="10271" spans="41:44" x14ac:dyDescent="0.25">
      <c r="AO10271" s="34"/>
      <c r="AP10271" s="34"/>
      <c r="AQ10271" s="34"/>
      <c r="AR10271" s="34"/>
    </row>
    <row r="10272" spans="41:44" x14ac:dyDescent="0.25">
      <c r="AO10272" s="34"/>
      <c r="AP10272" s="34"/>
      <c r="AQ10272" s="34"/>
      <c r="AR10272" s="34"/>
    </row>
    <row r="10273" spans="41:44" x14ac:dyDescent="0.25">
      <c r="AO10273" s="34"/>
      <c r="AP10273" s="34"/>
      <c r="AQ10273" s="34"/>
      <c r="AR10273" s="34"/>
    </row>
    <row r="10274" spans="41:44" x14ac:dyDescent="0.25">
      <c r="AO10274" s="34"/>
      <c r="AP10274" s="34"/>
      <c r="AQ10274" s="34"/>
      <c r="AR10274" s="34"/>
    </row>
    <row r="10275" spans="41:44" x14ac:dyDescent="0.25">
      <c r="AO10275" s="34"/>
      <c r="AP10275" s="34"/>
      <c r="AQ10275" s="34"/>
      <c r="AR10275" s="34"/>
    </row>
    <row r="10276" spans="41:44" x14ac:dyDescent="0.25">
      <c r="AO10276" s="34"/>
      <c r="AP10276" s="34"/>
      <c r="AQ10276" s="34"/>
      <c r="AR10276" s="34"/>
    </row>
    <row r="10277" spans="41:44" x14ac:dyDescent="0.25">
      <c r="AO10277" s="34"/>
      <c r="AP10277" s="34"/>
      <c r="AQ10277" s="34"/>
      <c r="AR10277" s="34"/>
    </row>
    <row r="10278" spans="41:44" x14ac:dyDescent="0.25">
      <c r="AO10278" s="34"/>
      <c r="AP10278" s="34"/>
      <c r="AQ10278" s="34"/>
      <c r="AR10278" s="34"/>
    </row>
    <row r="10279" spans="41:44" x14ac:dyDescent="0.25">
      <c r="AO10279" s="34"/>
      <c r="AP10279" s="34"/>
      <c r="AQ10279" s="34"/>
      <c r="AR10279" s="34"/>
    </row>
    <row r="10280" spans="41:44" x14ac:dyDescent="0.25">
      <c r="AO10280" s="34"/>
      <c r="AP10280" s="34"/>
      <c r="AQ10280" s="34"/>
      <c r="AR10280" s="34"/>
    </row>
    <row r="10281" spans="41:44" x14ac:dyDescent="0.25">
      <c r="AO10281" s="34"/>
      <c r="AP10281" s="34"/>
      <c r="AQ10281" s="34"/>
      <c r="AR10281" s="34"/>
    </row>
    <row r="10282" spans="41:44" x14ac:dyDescent="0.25">
      <c r="AO10282" s="34"/>
      <c r="AP10282" s="34"/>
      <c r="AQ10282" s="34"/>
      <c r="AR10282" s="34"/>
    </row>
    <row r="10283" spans="41:44" x14ac:dyDescent="0.25">
      <c r="AO10283" s="34"/>
      <c r="AP10283" s="34"/>
      <c r="AQ10283" s="34"/>
      <c r="AR10283" s="34"/>
    </row>
    <row r="10284" spans="41:44" x14ac:dyDescent="0.25">
      <c r="AO10284" s="34"/>
      <c r="AP10284" s="34"/>
      <c r="AQ10284" s="34"/>
      <c r="AR10284" s="34"/>
    </row>
    <row r="10285" spans="41:44" x14ac:dyDescent="0.25">
      <c r="AO10285" s="34"/>
      <c r="AP10285" s="34"/>
      <c r="AQ10285" s="34"/>
      <c r="AR10285" s="34"/>
    </row>
    <row r="10286" spans="41:44" x14ac:dyDescent="0.25">
      <c r="AO10286" s="34"/>
      <c r="AP10286" s="34"/>
      <c r="AQ10286" s="34"/>
      <c r="AR10286" s="34"/>
    </row>
    <row r="10287" spans="41:44" x14ac:dyDescent="0.25">
      <c r="AO10287" s="34"/>
      <c r="AP10287" s="34"/>
      <c r="AQ10287" s="34"/>
      <c r="AR10287" s="34"/>
    </row>
    <row r="10288" spans="41:44" x14ac:dyDescent="0.25">
      <c r="AO10288" s="34"/>
      <c r="AP10288" s="34"/>
      <c r="AQ10288" s="34"/>
      <c r="AR10288" s="34"/>
    </row>
    <row r="10289" spans="41:44" x14ac:dyDescent="0.25">
      <c r="AO10289" s="34"/>
      <c r="AP10289" s="34"/>
      <c r="AQ10289" s="34"/>
      <c r="AR10289" s="34"/>
    </row>
    <row r="10290" spans="41:44" x14ac:dyDescent="0.25">
      <c r="AO10290" s="34"/>
      <c r="AP10290" s="34"/>
      <c r="AQ10290" s="34"/>
      <c r="AR10290" s="34"/>
    </row>
    <row r="10291" spans="41:44" x14ac:dyDescent="0.25">
      <c r="AO10291" s="34"/>
      <c r="AP10291" s="34"/>
      <c r="AQ10291" s="34"/>
      <c r="AR10291" s="34"/>
    </row>
    <row r="10292" spans="41:44" x14ac:dyDescent="0.25">
      <c r="AO10292" s="34"/>
      <c r="AP10292" s="34"/>
      <c r="AQ10292" s="34"/>
      <c r="AR10292" s="34"/>
    </row>
    <row r="10293" spans="41:44" x14ac:dyDescent="0.25">
      <c r="AO10293" s="34"/>
      <c r="AP10293" s="34"/>
      <c r="AQ10293" s="34"/>
      <c r="AR10293" s="34"/>
    </row>
    <row r="10294" spans="41:44" x14ac:dyDescent="0.25">
      <c r="AO10294" s="34"/>
      <c r="AP10294" s="34"/>
      <c r="AQ10294" s="34"/>
      <c r="AR10294" s="34"/>
    </row>
    <row r="10295" spans="41:44" x14ac:dyDescent="0.25">
      <c r="AO10295" s="34"/>
      <c r="AP10295" s="34"/>
      <c r="AQ10295" s="34"/>
      <c r="AR10295" s="34"/>
    </row>
    <row r="10296" spans="41:44" x14ac:dyDescent="0.25">
      <c r="AO10296" s="34"/>
      <c r="AP10296" s="34"/>
      <c r="AQ10296" s="34"/>
      <c r="AR10296" s="34"/>
    </row>
    <row r="10297" spans="41:44" x14ac:dyDescent="0.25">
      <c r="AO10297" s="34"/>
      <c r="AP10297" s="34"/>
      <c r="AQ10297" s="34"/>
      <c r="AR10297" s="34"/>
    </row>
    <row r="10298" spans="41:44" x14ac:dyDescent="0.25">
      <c r="AO10298" s="34"/>
      <c r="AP10298" s="34"/>
      <c r="AQ10298" s="34"/>
      <c r="AR10298" s="34"/>
    </row>
    <row r="10299" spans="41:44" x14ac:dyDescent="0.25">
      <c r="AO10299" s="34"/>
      <c r="AP10299" s="34"/>
      <c r="AQ10299" s="34"/>
      <c r="AR10299" s="34"/>
    </row>
    <row r="10300" spans="41:44" x14ac:dyDescent="0.25">
      <c r="AO10300" s="34"/>
      <c r="AP10300" s="34"/>
      <c r="AQ10300" s="34"/>
      <c r="AR10300" s="34"/>
    </row>
    <row r="10301" spans="41:44" x14ac:dyDescent="0.25">
      <c r="AO10301" s="34"/>
      <c r="AP10301" s="34"/>
      <c r="AQ10301" s="34"/>
      <c r="AR10301" s="34"/>
    </row>
    <row r="10302" spans="41:44" x14ac:dyDescent="0.25">
      <c r="AO10302" s="34"/>
      <c r="AP10302" s="34"/>
      <c r="AQ10302" s="34"/>
      <c r="AR10302" s="34"/>
    </row>
    <row r="10303" spans="41:44" x14ac:dyDescent="0.25">
      <c r="AO10303" s="34"/>
      <c r="AP10303" s="34"/>
      <c r="AQ10303" s="34"/>
      <c r="AR10303" s="34"/>
    </row>
    <row r="10304" spans="41:44" x14ac:dyDescent="0.25">
      <c r="AO10304" s="34"/>
      <c r="AP10304" s="34"/>
      <c r="AQ10304" s="34"/>
      <c r="AR10304" s="34"/>
    </row>
    <row r="10305" spans="41:44" x14ac:dyDescent="0.25">
      <c r="AO10305" s="34"/>
      <c r="AP10305" s="34"/>
      <c r="AQ10305" s="34"/>
      <c r="AR10305" s="34"/>
    </row>
    <row r="10306" spans="41:44" x14ac:dyDescent="0.25">
      <c r="AO10306" s="34"/>
      <c r="AP10306" s="34"/>
      <c r="AQ10306" s="34"/>
      <c r="AR10306" s="34"/>
    </row>
    <row r="10307" spans="41:44" x14ac:dyDescent="0.25">
      <c r="AO10307" s="34"/>
      <c r="AP10307" s="34"/>
      <c r="AQ10307" s="34"/>
      <c r="AR10307" s="34"/>
    </row>
    <row r="10308" spans="41:44" x14ac:dyDescent="0.25">
      <c r="AO10308" s="34"/>
      <c r="AP10308" s="34"/>
      <c r="AQ10308" s="34"/>
      <c r="AR10308" s="34"/>
    </row>
    <row r="10309" spans="41:44" x14ac:dyDescent="0.25">
      <c r="AO10309" s="34"/>
      <c r="AP10309" s="34"/>
      <c r="AQ10309" s="34"/>
      <c r="AR10309" s="34"/>
    </row>
    <row r="10310" spans="41:44" x14ac:dyDescent="0.25">
      <c r="AO10310" s="34"/>
      <c r="AP10310" s="34"/>
      <c r="AQ10310" s="34"/>
      <c r="AR10310" s="34"/>
    </row>
    <row r="10311" spans="41:44" x14ac:dyDescent="0.25">
      <c r="AO10311" s="34"/>
      <c r="AP10311" s="34"/>
      <c r="AQ10311" s="34"/>
      <c r="AR10311" s="34"/>
    </row>
    <row r="10312" spans="41:44" x14ac:dyDescent="0.25">
      <c r="AO10312" s="34"/>
      <c r="AP10312" s="34"/>
      <c r="AQ10312" s="34"/>
      <c r="AR10312" s="34"/>
    </row>
    <row r="10313" spans="41:44" x14ac:dyDescent="0.25">
      <c r="AO10313" s="34"/>
      <c r="AP10313" s="34"/>
      <c r="AQ10313" s="34"/>
      <c r="AR10313" s="34"/>
    </row>
    <row r="10314" spans="41:44" x14ac:dyDescent="0.25">
      <c r="AO10314" s="34"/>
      <c r="AP10314" s="34"/>
      <c r="AQ10314" s="34"/>
      <c r="AR10314" s="34"/>
    </row>
    <row r="10315" spans="41:44" x14ac:dyDescent="0.25">
      <c r="AO10315" s="34"/>
      <c r="AP10315" s="34"/>
      <c r="AQ10315" s="34"/>
      <c r="AR10315" s="34"/>
    </row>
    <row r="10316" spans="41:44" x14ac:dyDescent="0.25">
      <c r="AO10316" s="34"/>
      <c r="AP10316" s="34"/>
      <c r="AQ10316" s="34"/>
      <c r="AR10316" s="34"/>
    </row>
    <row r="10317" spans="41:44" x14ac:dyDescent="0.25">
      <c r="AO10317" s="34"/>
      <c r="AP10317" s="34"/>
      <c r="AQ10317" s="34"/>
      <c r="AR10317" s="34"/>
    </row>
    <row r="10318" spans="41:44" x14ac:dyDescent="0.25">
      <c r="AO10318" s="34"/>
      <c r="AP10318" s="34"/>
      <c r="AQ10318" s="34"/>
      <c r="AR10318" s="34"/>
    </row>
    <row r="10319" spans="41:44" x14ac:dyDescent="0.25">
      <c r="AO10319" s="34"/>
      <c r="AP10319" s="34"/>
      <c r="AQ10319" s="34"/>
      <c r="AR10319" s="34"/>
    </row>
    <row r="10320" spans="41:44" x14ac:dyDescent="0.25">
      <c r="AO10320" s="34"/>
      <c r="AP10320" s="34"/>
      <c r="AQ10320" s="34"/>
      <c r="AR10320" s="34"/>
    </row>
    <row r="10321" spans="41:44" x14ac:dyDescent="0.25">
      <c r="AO10321" s="34"/>
      <c r="AP10321" s="34"/>
      <c r="AQ10321" s="34"/>
      <c r="AR10321" s="34"/>
    </row>
    <row r="10322" spans="41:44" x14ac:dyDescent="0.25">
      <c r="AO10322" s="34"/>
      <c r="AP10322" s="34"/>
      <c r="AQ10322" s="34"/>
      <c r="AR10322" s="34"/>
    </row>
    <row r="10323" spans="41:44" x14ac:dyDescent="0.25">
      <c r="AO10323" s="34"/>
      <c r="AP10323" s="34"/>
      <c r="AQ10323" s="34"/>
      <c r="AR10323" s="34"/>
    </row>
    <row r="10324" spans="41:44" x14ac:dyDescent="0.25">
      <c r="AO10324" s="34"/>
      <c r="AP10324" s="34"/>
      <c r="AQ10324" s="34"/>
      <c r="AR10324" s="34"/>
    </row>
    <row r="10325" spans="41:44" x14ac:dyDescent="0.25">
      <c r="AO10325" s="34"/>
      <c r="AP10325" s="34"/>
      <c r="AQ10325" s="34"/>
      <c r="AR10325" s="34"/>
    </row>
    <row r="10326" spans="41:44" x14ac:dyDescent="0.25">
      <c r="AO10326" s="34"/>
      <c r="AP10326" s="34"/>
      <c r="AQ10326" s="34"/>
      <c r="AR10326" s="34"/>
    </row>
    <row r="10327" spans="41:44" x14ac:dyDescent="0.25">
      <c r="AO10327" s="34"/>
      <c r="AP10327" s="34"/>
      <c r="AQ10327" s="34"/>
      <c r="AR10327" s="34"/>
    </row>
    <row r="10328" spans="41:44" x14ac:dyDescent="0.25">
      <c r="AO10328" s="34"/>
      <c r="AP10328" s="34"/>
      <c r="AQ10328" s="34"/>
      <c r="AR10328" s="34"/>
    </row>
    <row r="10329" spans="41:44" x14ac:dyDescent="0.25">
      <c r="AO10329" s="34"/>
      <c r="AP10329" s="34"/>
      <c r="AQ10329" s="34"/>
      <c r="AR10329" s="34"/>
    </row>
    <row r="10330" spans="41:44" x14ac:dyDescent="0.25">
      <c r="AO10330" s="34"/>
      <c r="AP10330" s="34"/>
      <c r="AQ10330" s="34"/>
      <c r="AR10330" s="34"/>
    </row>
    <row r="10331" spans="41:44" x14ac:dyDescent="0.25">
      <c r="AO10331" s="34"/>
      <c r="AP10331" s="34"/>
      <c r="AQ10331" s="34"/>
      <c r="AR10331" s="34"/>
    </row>
    <row r="10332" spans="41:44" x14ac:dyDescent="0.25">
      <c r="AO10332" s="34"/>
      <c r="AP10332" s="34"/>
      <c r="AQ10332" s="34"/>
      <c r="AR10332" s="34"/>
    </row>
    <row r="10333" spans="41:44" x14ac:dyDescent="0.25">
      <c r="AO10333" s="34"/>
      <c r="AP10333" s="34"/>
      <c r="AQ10333" s="34"/>
      <c r="AR10333" s="34"/>
    </row>
    <row r="10334" spans="41:44" x14ac:dyDescent="0.25">
      <c r="AO10334" s="34"/>
      <c r="AP10334" s="34"/>
      <c r="AQ10334" s="34"/>
      <c r="AR10334" s="34"/>
    </row>
    <row r="10335" spans="41:44" x14ac:dyDescent="0.25">
      <c r="AO10335" s="34"/>
      <c r="AP10335" s="34"/>
      <c r="AQ10335" s="34"/>
      <c r="AR10335" s="34"/>
    </row>
    <row r="10336" spans="41:44" x14ac:dyDescent="0.25">
      <c r="AO10336" s="34"/>
      <c r="AP10336" s="34"/>
      <c r="AQ10336" s="34"/>
      <c r="AR10336" s="34"/>
    </row>
    <row r="10337" spans="41:44" x14ac:dyDescent="0.25">
      <c r="AO10337" s="34"/>
      <c r="AP10337" s="34"/>
      <c r="AQ10337" s="34"/>
      <c r="AR10337" s="34"/>
    </row>
    <row r="10338" spans="41:44" x14ac:dyDescent="0.25">
      <c r="AO10338" s="34"/>
      <c r="AP10338" s="34"/>
      <c r="AQ10338" s="34"/>
      <c r="AR10338" s="34"/>
    </row>
    <row r="10339" spans="41:44" x14ac:dyDescent="0.25">
      <c r="AO10339" s="34"/>
      <c r="AP10339" s="34"/>
      <c r="AQ10339" s="34"/>
      <c r="AR10339" s="34"/>
    </row>
    <row r="10340" spans="41:44" x14ac:dyDescent="0.25">
      <c r="AO10340" s="34"/>
      <c r="AP10340" s="34"/>
      <c r="AQ10340" s="34"/>
      <c r="AR10340" s="34"/>
    </row>
    <row r="10341" spans="41:44" x14ac:dyDescent="0.25">
      <c r="AO10341" s="34"/>
      <c r="AP10341" s="34"/>
      <c r="AQ10341" s="34"/>
      <c r="AR10341" s="34"/>
    </row>
    <row r="10342" spans="41:44" x14ac:dyDescent="0.25">
      <c r="AO10342" s="34"/>
      <c r="AP10342" s="34"/>
      <c r="AQ10342" s="34"/>
      <c r="AR10342" s="34"/>
    </row>
    <row r="10343" spans="41:44" x14ac:dyDescent="0.25">
      <c r="AO10343" s="34"/>
      <c r="AP10343" s="34"/>
      <c r="AQ10343" s="34"/>
      <c r="AR10343" s="34"/>
    </row>
    <row r="10344" spans="41:44" x14ac:dyDescent="0.25">
      <c r="AO10344" s="34"/>
      <c r="AP10344" s="34"/>
      <c r="AQ10344" s="34"/>
      <c r="AR10344" s="34"/>
    </row>
    <row r="10345" spans="41:44" x14ac:dyDescent="0.25">
      <c r="AO10345" s="34"/>
      <c r="AP10345" s="34"/>
      <c r="AQ10345" s="34"/>
      <c r="AR10345" s="34"/>
    </row>
    <row r="10346" spans="41:44" x14ac:dyDescent="0.25">
      <c r="AO10346" s="34"/>
      <c r="AP10346" s="34"/>
      <c r="AQ10346" s="34"/>
      <c r="AR10346" s="34"/>
    </row>
    <row r="10347" spans="41:44" x14ac:dyDescent="0.25">
      <c r="AO10347" s="34"/>
      <c r="AP10347" s="34"/>
      <c r="AQ10347" s="34"/>
      <c r="AR10347" s="34"/>
    </row>
    <row r="10348" spans="41:44" x14ac:dyDescent="0.25">
      <c r="AO10348" s="34"/>
      <c r="AP10348" s="34"/>
      <c r="AQ10348" s="34"/>
      <c r="AR10348" s="34"/>
    </row>
    <row r="10349" spans="41:44" x14ac:dyDescent="0.25">
      <c r="AO10349" s="34"/>
      <c r="AP10349" s="34"/>
      <c r="AQ10349" s="34"/>
      <c r="AR10349" s="34"/>
    </row>
    <row r="10350" spans="41:44" x14ac:dyDescent="0.25">
      <c r="AO10350" s="34"/>
      <c r="AP10350" s="34"/>
      <c r="AQ10350" s="34"/>
      <c r="AR10350" s="34"/>
    </row>
    <row r="10351" spans="41:44" x14ac:dyDescent="0.25">
      <c r="AO10351" s="34"/>
      <c r="AP10351" s="34"/>
      <c r="AQ10351" s="34"/>
      <c r="AR10351" s="34"/>
    </row>
    <row r="10352" spans="41:44" x14ac:dyDescent="0.25">
      <c r="AO10352" s="34"/>
      <c r="AP10352" s="34"/>
      <c r="AQ10352" s="34"/>
      <c r="AR10352" s="34"/>
    </row>
    <row r="10353" spans="41:44" x14ac:dyDescent="0.25">
      <c r="AO10353" s="34"/>
      <c r="AP10353" s="34"/>
      <c r="AQ10353" s="34"/>
      <c r="AR10353" s="34"/>
    </row>
    <row r="10354" spans="41:44" x14ac:dyDescent="0.25">
      <c r="AO10354" s="34"/>
      <c r="AP10354" s="34"/>
      <c r="AQ10354" s="34"/>
      <c r="AR10354" s="34"/>
    </row>
    <row r="10355" spans="41:44" x14ac:dyDescent="0.25">
      <c r="AO10355" s="34"/>
      <c r="AP10355" s="34"/>
      <c r="AQ10355" s="34"/>
      <c r="AR10355" s="34"/>
    </row>
    <row r="10356" spans="41:44" x14ac:dyDescent="0.25">
      <c r="AO10356" s="34"/>
      <c r="AP10356" s="34"/>
      <c r="AQ10356" s="34"/>
      <c r="AR10356" s="34"/>
    </row>
    <row r="10357" spans="41:44" x14ac:dyDescent="0.25">
      <c r="AO10357" s="34"/>
      <c r="AP10357" s="34"/>
      <c r="AQ10357" s="34"/>
      <c r="AR10357" s="34"/>
    </row>
    <row r="10358" spans="41:44" x14ac:dyDescent="0.25">
      <c r="AO10358" s="34"/>
      <c r="AP10358" s="34"/>
      <c r="AQ10358" s="34"/>
      <c r="AR10358" s="34"/>
    </row>
    <row r="10359" spans="41:44" x14ac:dyDescent="0.25">
      <c r="AO10359" s="34"/>
      <c r="AP10359" s="34"/>
      <c r="AQ10359" s="34"/>
      <c r="AR10359" s="34"/>
    </row>
    <row r="10360" spans="41:44" x14ac:dyDescent="0.25">
      <c r="AO10360" s="34"/>
      <c r="AP10360" s="34"/>
      <c r="AQ10360" s="34"/>
      <c r="AR10360" s="34"/>
    </row>
    <row r="10361" spans="41:44" x14ac:dyDescent="0.25">
      <c r="AO10361" s="34"/>
      <c r="AP10361" s="34"/>
      <c r="AQ10361" s="34"/>
      <c r="AR10361" s="34"/>
    </row>
    <row r="10362" spans="41:44" x14ac:dyDescent="0.25">
      <c r="AO10362" s="34"/>
      <c r="AP10362" s="34"/>
      <c r="AQ10362" s="34"/>
      <c r="AR10362" s="34"/>
    </row>
    <row r="10363" spans="41:44" x14ac:dyDescent="0.25">
      <c r="AO10363" s="34"/>
      <c r="AP10363" s="34"/>
      <c r="AQ10363" s="34"/>
      <c r="AR10363" s="34"/>
    </row>
    <row r="10364" spans="41:44" x14ac:dyDescent="0.25">
      <c r="AO10364" s="34"/>
      <c r="AP10364" s="34"/>
      <c r="AQ10364" s="34"/>
      <c r="AR10364" s="34"/>
    </row>
    <row r="10365" spans="41:44" x14ac:dyDescent="0.25">
      <c r="AO10365" s="34"/>
      <c r="AP10365" s="34"/>
      <c r="AQ10365" s="34"/>
      <c r="AR10365" s="34"/>
    </row>
    <row r="10366" spans="41:44" x14ac:dyDescent="0.25">
      <c r="AO10366" s="34"/>
      <c r="AP10366" s="34"/>
      <c r="AQ10366" s="34"/>
      <c r="AR10366" s="34"/>
    </row>
    <row r="10367" spans="41:44" x14ac:dyDescent="0.25">
      <c r="AO10367" s="34"/>
      <c r="AP10367" s="34"/>
      <c r="AQ10367" s="34"/>
      <c r="AR10367" s="34"/>
    </row>
    <row r="10368" spans="41:44" x14ac:dyDescent="0.25">
      <c r="AO10368" s="34"/>
      <c r="AP10368" s="34"/>
      <c r="AQ10368" s="34"/>
      <c r="AR10368" s="34"/>
    </row>
    <row r="10369" spans="41:44" x14ac:dyDescent="0.25">
      <c r="AO10369" s="34"/>
      <c r="AP10369" s="34"/>
      <c r="AQ10369" s="34"/>
      <c r="AR10369" s="34"/>
    </row>
    <row r="10370" spans="41:44" x14ac:dyDescent="0.25">
      <c r="AO10370" s="34"/>
      <c r="AP10370" s="34"/>
      <c r="AQ10370" s="34"/>
      <c r="AR10370" s="34"/>
    </row>
    <row r="10371" spans="41:44" x14ac:dyDescent="0.25">
      <c r="AO10371" s="34"/>
      <c r="AP10371" s="34"/>
      <c r="AQ10371" s="34"/>
      <c r="AR10371" s="34"/>
    </row>
    <row r="10372" spans="41:44" x14ac:dyDescent="0.25">
      <c r="AO10372" s="34"/>
      <c r="AP10372" s="34"/>
      <c r="AQ10372" s="34"/>
      <c r="AR10372" s="34"/>
    </row>
    <row r="10373" spans="41:44" x14ac:dyDescent="0.25">
      <c r="AO10373" s="34"/>
      <c r="AP10373" s="34"/>
      <c r="AQ10373" s="34"/>
      <c r="AR10373" s="34"/>
    </row>
    <row r="10374" spans="41:44" x14ac:dyDescent="0.25">
      <c r="AO10374" s="34"/>
      <c r="AP10374" s="34"/>
      <c r="AQ10374" s="34"/>
      <c r="AR10374" s="34"/>
    </row>
    <row r="10375" spans="41:44" x14ac:dyDescent="0.25">
      <c r="AO10375" s="34"/>
      <c r="AP10375" s="34"/>
      <c r="AQ10375" s="34"/>
      <c r="AR10375" s="34"/>
    </row>
    <row r="10376" spans="41:44" x14ac:dyDescent="0.25">
      <c r="AO10376" s="34"/>
      <c r="AP10376" s="34"/>
      <c r="AQ10376" s="34"/>
      <c r="AR10376" s="34"/>
    </row>
    <row r="10377" spans="41:44" x14ac:dyDescent="0.25">
      <c r="AO10377" s="34"/>
      <c r="AP10377" s="34"/>
      <c r="AQ10377" s="34"/>
      <c r="AR10377" s="34"/>
    </row>
    <row r="10378" spans="41:44" x14ac:dyDescent="0.25">
      <c r="AO10378" s="34"/>
      <c r="AP10378" s="34"/>
      <c r="AQ10378" s="34"/>
      <c r="AR10378" s="34"/>
    </row>
    <row r="10379" spans="41:44" x14ac:dyDescent="0.25">
      <c r="AO10379" s="34"/>
      <c r="AP10379" s="34"/>
      <c r="AQ10379" s="34"/>
      <c r="AR10379" s="34"/>
    </row>
    <row r="10380" spans="41:44" x14ac:dyDescent="0.25">
      <c r="AO10380" s="34"/>
      <c r="AP10380" s="34"/>
      <c r="AQ10380" s="34"/>
      <c r="AR10380" s="34"/>
    </row>
    <row r="10381" spans="41:44" x14ac:dyDescent="0.25">
      <c r="AO10381" s="34"/>
      <c r="AP10381" s="34"/>
      <c r="AQ10381" s="34"/>
      <c r="AR10381" s="34"/>
    </row>
    <row r="10382" spans="41:44" x14ac:dyDescent="0.25">
      <c r="AO10382" s="34"/>
      <c r="AP10382" s="34"/>
      <c r="AQ10382" s="34"/>
      <c r="AR10382" s="34"/>
    </row>
    <row r="10383" spans="41:44" x14ac:dyDescent="0.25">
      <c r="AO10383" s="34"/>
      <c r="AP10383" s="34"/>
      <c r="AQ10383" s="34"/>
      <c r="AR10383" s="34"/>
    </row>
    <row r="10384" spans="41:44" x14ac:dyDescent="0.25">
      <c r="AO10384" s="34"/>
      <c r="AP10384" s="34"/>
      <c r="AQ10384" s="34"/>
      <c r="AR10384" s="34"/>
    </row>
    <row r="10385" spans="41:44" x14ac:dyDescent="0.25">
      <c r="AO10385" s="34"/>
      <c r="AP10385" s="34"/>
      <c r="AQ10385" s="34"/>
      <c r="AR10385" s="34"/>
    </row>
    <row r="10386" spans="41:44" x14ac:dyDescent="0.25">
      <c r="AO10386" s="34"/>
      <c r="AP10386" s="34"/>
      <c r="AQ10386" s="34"/>
      <c r="AR10386" s="34"/>
    </row>
    <row r="10387" spans="41:44" x14ac:dyDescent="0.25">
      <c r="AO10387" s="34"/>
      <c r="AP10387" s="34"/>
      <c r="AQ10387" s="34"/>
      <c r="AR10387" s="34"/>
    </row>
    <row r="10388" spans="41:44" x14ac:dyDescent="0.25">
      <c r="AO10388" s="34"/>
      <c r="AP10388" s="34"/>
      <c r="AQ10388" s="34"/>
      <c r="AR10388" s="34"/>
    </row>
    <row r="10389" spans="41:44" x14ac:dyDescent="0.25">
      <c r="AO10389" s="34"/>
      <c r="AP10389" s="34"/>
      <c r="AQ10389" s="34"/>
      <c r="AR10389" s="34"/>
    </row>
    <row r="10390" spans="41:44" x14ac:dyDescent="0.25">
      <c r="AO10390" s="34"/>
      <c r="AP10390" s="34"/>
      <c r="AQ10390" s="34"/>
      <c r="AR10390" s="34"/>
    </row>
    <row r="10391" spans="41:44" x14ac:dyDescent="0.25">
      <c r="AO10391" s="34"/>
      <c r="AP10391" s="34"/>
      <c r="AQ10391" s="34"/>
      <c r="AR10391" s="34"/>
    </row>
    <row r="10392" spans="41:44" x14ac:dyDescent="0.25">
      <c r="AO10392" s="34"/>
      <c r="AP10392" s="34"/>
      <c r="AQ10392" s="34"/>
      <c r="AR10392" s="34"/>
    </row>
    <row r="10393" spans="41:44" x14ac:dyDescent="0.25">
      <c r="AO10393" s="34"/>
      <c r="AP10393" s="34"/>
      <c r="AQ10393" s="34"/>
      <c r="AR10393" s="34"/>
    </row>
    <row r="10394" spans="41:44" x14ac:dyDescent="0.25">
      <c r="AO10394" s="34"/>
      <c r="AP10394" s="34"/>
      <c r="AQ10394" s="34"/>
      <c r="AR10394" s="34"/>
    </row>
    <row r="10395" spans="41:44" x14ac:dyDescent="0.25">
      <c r="AO10395" s="34"/>
      <c r="AP10395" s="34"/>
      <c r="AQ10395" s="34"/>
      <c r="AR10395" s="34"/>
    </row>
    <row r="10396" spans="41:44" x14ac:dyDescent="0.25">
      <c r="AO10396" s="34"/>
      <c r="AP10396" s="34"/>
      <c r="AQ10396" s="34"/>
      <c r="AR10396" s="34"/>
    </row>
    <row r="10397" spans="41:44" x14ac:dyDescent="0.25">
      <c r="AO10397" s="34"/>
      <c r="AP10397" s="34"/>
      <c r="AQ10397" s="34"/>
      <c r="AR10397" s="34"/>
    </row>
    <row r="10398" spans="41:44" x14ac:dyDescent="0.25">
      <c r="AO10398" s="34"/>
      <c r="AP10398" s="34"/>
      <c r="AQ10398" s="34"/>
      <c r="AR10398" s="34"/>
    </row>
    <row r="10399" spans="41:44" x14ac:dyDescent="0.25">
      <c r="AO10399" s="34"/>
      <c r="AP10399" s="34"/>
      <c r="AQ10399" s="34"/>
      <c r="AR10399" s="34"/>
    </row>
    <row r="10400" spans="41:44" x14ac:dyDescent="0.25">
      <c r="AO10400" s="34"/>
      <c r="AP10400" s="34"/>
      <c r="AQ10400" s="34"/>
      <c r="AR10400" s="34"/>
    </row>
    <row r="10401" spans="41:44" x14ac:dyDescent="0.25">
      <c r="AO10401" s="34"/>
      <c r="AP10401" s="34"/>
      <c r="AQ10401" s="34"/>
      <c r="AR10401" s="34"/>
    </row>
    <row r="10402" spans="41:44" x14ac:dyDescent="0.25">
      <c r="AO10402" s="34"/>
      <c r="AP10402" s="34"/>
      <c r="AQ10402" s="34"/>
      <c r="AR10402" s="34"/>
    </row>
    <row r="10403" spans="41:44" x14ac:dyDescent="0.25">
      <c r="AO10403" s="34"/>
      <c r="AP10403" s="34"/>
      <c r="AQ10403" s="34"/>
      <c r="AR10403" s="34"/>
    </row>
    <row r="10404" spans="41:44" x14ac:dyDescent="0.25">
      <c r="AO10404" s="34"/>
      <c r="AP10404" s="34"/>
      <c r="AQ10404" s="34"/>
      <c r="AR10404" s="34"/>
    </row>
    <row r="10405" spans="41:44" x14ac:dyDescent="0.25">
      <c r="AO10405" s="34"/>
      <c r="AP10405" s="34"/>
      <c r="AQ10405" s="34"/>
      <c r="AR10405" s="34"/>
    </row>
    <row r="10406" spans="41:44" x14ac:dyDescent="0.25">
      <c r="AO10406" s="34"/>
      <c r="AP10406" s="34"/>
      <c r="AQ10406" s="34"/>
      <c r="AR10406" s="34"/>
    </row>
    <row r="10407" spans="41:44" x14ac:dyDescent="0.25">
      <c r="AO10407" s="34"/>
      <c r="AP10407" s="34"/>
      <c r="AQ10407" s="34"/>
      <c r="AR10407" s="34"/>
    </row>
    <row r="10408" spans="41:44" x14ac:dyDescent="0.25">
      <c r="AO10408" s="34"/>
      <c r="AP10408" s="34"/>
      <c r="AQ10408" s="34"/>
      <c r="AR10408" s="34"/>
    </row>
    <row r="10409" spans="41:44" x14ac:dyDescent="0.25">
      <c r="AO10409" s="34"/>
      <c r="AP10409" s="34"/>
      <c r="AQ10409" s="34"/>
      <c r="AR10409" s="34"/>
    </row>
    <row r="10410" spans="41:44" x14ac:dyDescent="0.25">
      <c r="AO10410" s="34"/>
      <c r="AP10410" s="34"/>
      <c r="AQ10410" s="34"/>
      <c r="AR10410" s="34"/>
    </row>
    <row r="10411" spans="41:44" x14ac:dyDescent="0.25">
      <c r="AO10411" s="34"/>
      <c r="AP10411" s="34"/>
      <c r="AQ10411" s="34"/>
      <c r="AR10411" s="34"/>
    </row>
    <row r="10412" spans="41:44" x14ac:dyDescent="0.25">
      <c r="AO10412" s="34"/>
      <c r="AP10412" s="34"/>
      <c r="AQ10412" s="34"/>
      <c r="AR10412" s="34"/>
    </row>
    <row r="10413" spans="41:44" x14ac:dyDescent="0.25">
      <c r="AO10413" s="34"/>
      <c r="AP10413" s="34"/>
      <c r="AQ10413" s="34"/>
      <c r="AR10413" s="34"/>
    </row>
    <row r="10414" spans="41:44" x14ac:dyDescent="0.25">
      <c r="AO10414" s="34"/>
      <c r="AP10414" s="34"/>
      <c r="AQ10414" s="34"/>
      <c r="AR10414" s="34"/>
    </row>
    <row r="10415" spans="41:44" x14ac:dyDescent="0.25">
      <c r="AO10415" s="34"/>
      <c r="AP10415" s="34"/>
      <c r="AQ10415" s="34"/>
      <c r="AR10415" s="34"/>
    </row>
    <row r="10416" spans="41:44" x14ac:dyDescent="0.25">
      <c r="AO10416" s="34"/>
      <c r="AP10416" s="34"/>
      <c r="AQ10416" s="34"/>
      <c r="AR10416" s="34"/>
    </row>
    <row r="10417" spans="41:44" x14ac:dyDescent="0.25">
      <c r="AO10417" s="34"/>
      <c r="AP10417" s="34"/>
      <c r="AQ10417" s="34"/>
      <c r="AR10417" s="34"/>
    </row>
    <row r="10418" spans="41:44" x14ac:dyDescent="0.25">
      <c r="AO10418" s="34"/>
      <c r="AP10418" s="34"/>
      <c r="AQ10418" s="34"/>
      <c r="AR10418" s="34"/>
    </row>
    <row r="10419" spans="41:44" x14ac:dyDescent="0.25">
      <c r="AO10419" s="34"/>
      <c r="AP10419" s="34"/>
      <c r="AQ10419" s="34"/>
      <c r="AR10419" s="34"/>
    </row>
    <row r="10420" spans="41:44" x14ac:dyDescent="0.25">
      <c r="AO10420" s="34"/>
      <c r="AP10420" s="34"/>
      <c r="AQ10420" s="34"/>
      <c r="AR10420" s="34"/>
    </row>
    <row r="10421" spans="41:44" x14ac:dyDescent="0.25">
      <c r="AO10421" s="34"/>
      <c r="AP10421" s="34"/>
      <c r="AQ10421" s="34"/>
      <c r="AR10421" s="34"/>
    </row>
    <row r="10422" spans="41:44" x14ac:dyDescent="0.25">
      <c r="AO10422" s="34"/>
      <c r="AP10422" s="34"/>
      <c r="AQ10422" s="34"/>
      <c r="AR10422" s="34"/>
    </row>
    <row r="10423" spans="41:44" x14ac:dyDescent="0.25">
      <c r="AO10423" s="34"/>
      <c r="AP10423" s="34"/>
      <c r="AQ10423" s="34"/>
      <c r="AR10423" s="34"/>
    </row>
    <row r="10424" spans="41:44" x14ac:dyDescent="0.25">
      <c r="AO10424" s="34"/>
      <c r="AP10424" s="34"/>
      <c r="AQ10424" s="34"/>
      <c r="AR10424" s="34"/>
    </row>
    <row r="10425" spans="41:44" x14ac:dyDescent="0.25">
      <c r="AO10425" s="34"/>
      <c r="AP10425" s="34"/>
      <c r="AQ10425" s="34"/>
      <c r="AR10425" s="34"/>
    </row>
    <row r="10426" spans="41:44" x14ac:dyDescent="0.25">
      <c r="AO10426" s="34"/>
      <c r="AP10426" s="34"/>
      <c r="AQ10426" s="34"/>
      <c r="AR10426" s="34"/>
    </row>
    <row r="10427" spans="41:44" x14ac:dyDescent="0.25">
      <c r="AO10427" s="34"/>
      <c r="AP10427" s="34"/>
      <c r="AQ10427" s="34"/>
      <c r="AR10427" s="34"/>
    </row>
    <row r="10428" spans="41:44" x14ac:dyDescent="0.25">
      <c r="AO10428" s="34"/>
      <c r="AP10428" s="34"/>
      <c r="AQ10428" s="34"/>
      <c r="AR10428" s="34"/>
    </row>
    <row r="10429" spans="41:44" x14ac:dyDescent="0.25">
      <c r="AO10429" s="34"/>
      <c r="AP10429" s="34"/>
      <c r="AQ10429" s="34"/>
      <c r="AR10429" s="34"/>
    </row>
    <row r="10430" spans="41:44" x14ac:dyDescent="0.25">
      <c r="AO10430" s="34"/>
      <c r="AP10430" s="34"/>
      <c r="AQ10430" s="34"/>
      <c r="AR10430" s="34"/>
    </row>
    <row r="10431" spans="41:44" x14ac:dyDescent="0.25">
      <c r="AO10431" s="34"/>
      <c r="AP10431" s="34"/>
      <c r="AQ10431" s="34"/>
      <c r="AR10431" s="34"/>
    </row>
    <row r="10432" spans="41:44" x14ac:dyDescent="0.25">
      <c r="AO10432" s="34"/>
      <c r="AP10432" s="34"/>
      <c r="AQ10432" s="34"/>
      <c r="AR10432" s="34"/>
    </row>
    <row r="10433" spans="41:44" x14ac:dyDescent="0.25">
      <c r="AO10433" s="34"/>
      <c r="AP10433" s="34"/>
      <c r="AQ10433" s="34"/>
      <c r="AR10433" s="34"/>
    </row>
    <row r="10434" spans="41:44" x14ac:dyDescent="0.25">
      <c r="AO10434" s="34"/>
      <c r="AP10434" s="34"/>
      <c r="AQ10434" s="34"/>
      <c r="AR10434" s="34"/>
    </row>
    <row r="10435" spans="41:44" x14ac:dyDescent="0.25">
      <c r="AO10435" s="34"/>
      <c r="AP10435" s="34"/>
      <c r="AQ10435" s="34"/>
      <c r="AR10435" s="34"/>
    </row>
    <row r="10436" spans="41:44" x14ac:dyDescent="0.25">
      <c r="AO10436" s="34"/>
      <c r="AP10436" s="34"/>
      <c r="AQ10436" s="34"/>
      <c r="AR10436" s="34"/>
    </row>
    <row r="10437" spans="41:44" x14ac:dyDescent="0.25">
      <c r="AO10437" s="34"/>
      <c r="AP10437" s="34"/>
      <c r="AQ10437" s="34"/>
      <c r="AR10437" s="34"/>
    </row>
    <row r="10438" spans="41:44" x14ac:dyDescent="0.25">
      <c r="AO10438" s="34"/>
      <c r="AP10438" s="34"/>
      <c r="AQ10438" s="34"/>
      <c r="AR10438" s="34"/>
    </row>
    <row r="10439" spans="41:44" x14ac:dyDescent="0.25">
      <c r="AO10439" s="34"/>
      <c r="AP10439" s="34"/>
      <c r="AQ10439" s="34"/>
      <c r="AR10439" s="34"/>
    </row>
    <row r="10440" spans="41:44" x14ac:dyDescent="0.25">
      <c r="AO10440" s="34"/>
      <c r="AP10440" s="34"/>
      <c r="AQ10440" s="34"/>
      <c r="AR10440" s="34"/>
    </row>
    <row r="10441" spans="41:44" x14ac:dyDescent="0.25">
      <c r="AO10441" s="34"/>
      <c r="AP10441" s="34"/>
      <c r="AQ10441" s="34"/>
      <c r="AR10441" s="34"/>
    </row>
    <row r="10442" spans="41:44" x14ac:dyDescent="0.25">
      <c r="AO10442" s="34"/>
      <c r="AP10442" s="34"/>
      <c r="AQ10442" s="34"/>
      <c r="AR10442" s="34"/>
    </row>
    <row r="10443" spans="41:44" x14ac:dyDescent="0.25">
      <c r="AO10443" s="34"/>
      <c r="AP10443" s="34"/>
      <c r="AQ10443" s="34"/>
      <c r="AR10443" s="34"/>
    </row>
    <row r="10444" spans="41:44" x14ac:dyDescent="0.25">
      <c r="AO10444" s="34"/>
      <c r="AP10444" s="34"/>
      <c r="AQ10444" s="34"/>
      <c r="AR10444" s="34"/>
    </row>
    <row r="10445" spans="41:44" x14ac:dyDescent="0.25">
      <c r="AO10445" s="34"/>
      <c r="AP10445" s="34"/>
      <c r="AQ10445" s="34"/>
      <c r="AR10445" s="34"/>
    </row>
    <row r="10446" spans="41:44" x14ac:dyDescent="0.25">
      <c r="AO10446" s="34"/>
      <c r="AP10446" s="34"/>
      <c r="AQ10446" s="34"/>
      <c r="AR10446" s="34"/>
    </row>
    <row r="10447" spans="41:44" x14ac:dyDescent="0.25">
      <c r="AO10447" s="34"/>
      <c r="AP10447" s="34"/>
      <c r="AQ10447" s="34"/>
      <c r="AR10447" s="34"/>
    </row>
    <row r="10448" spans="41:44" x14ac:dyDescent="0.25">
      <c r="AO10448" s="34"/>
      <c r="AP10448" s="34"/>
      <c r="AQ10448" s="34"/>
      <c r="AR10448" s="34"/>
    </row>
    <row r="10449" spans="41:44" x14ac:dyDescent="0.25">
      <c r="AO10449" s="34"/>
      <c r="AP10449" s="34"/>
      <c r="AQ10449" s="34"/>
      <c r="AR10449" s="34"/>
    </row>
    <row r="10450" spans="41:44" x14ac:dyDescent="0.25">
      <c r="AO10450" s="34"/>
      <c r="AP10450" s="34"/>
      <c r="AQ10450" s="34"/>
      <c r="AR10450" s="34"/>
    </row>
    <row r="10451" spans="41:44" x14ac:dyDescent="0.25">
      <c r="AO10451" s="34"/>
      <c r="AP10451" s="34"/>
      <c r="AQ10451" s="34"/>
      <c r="AR10451" s="34"/>
    </row>
    <row r="10452" spans="41:44" x14ac:dyDescent="0.25">
      <c r="AO10452" s="34"/>
      <c r="AP10452" s="34"/>
      <c r="AQ10452" s="34"/>
      <c r="AR10452" s="34"/>
    </row>
    <row r="10453" spans="41:44" x14ac:dyDescent="0.25">
      <c r="AO10453" s="34"/>
      <c r="AP10453" s="34"/>
      <c r="AQ10453" s="34"/>
      <c r="AR10453" s="34"/>
    </row>
    <row r="10454" spans="41:44" x14ac:dyDescent="0.25">
      <c r="AO10454" s="34"/>
      <c r="AP10454" s="34"/>
      <c r="AQ10454" s="34"/>
      <c r="AR10454" s="34"/>
    </row>
    <row r="10455" spans="41:44" x14ac:dyDescent="0.25">
      <c r="AO10455" s="34"/>
      <c r="AP10455" s="34"/>
      <c r="AQ10455" s="34"/>
      <c r="AR10455" s="34"/>
    </row>
    <row r="10456" spans="41:44" x14ac:dyDescent="0.25">
      <c r="AO10456" s="34"/>
      <c r="AP10456" s="34"/>
      <c r="AQ10456" s="34"/>
      <c r="AR10456" s="34"/>
    </row>
    <row r="10457" spans="41:44" x14ac:dyDescent="0.25">
      <c r="AO10457" s="34"/>
      <c r="AP10457" s="34"/>
      <c r="AQ10457" s="34"/>
      <c r="AR10457" s="34"/>
    </row>
    <row r="10458" spans="41:44" x14ac:dyDescent="0.25">
      <c r="AO10458" s="34"/>
      <c r="AP10458" s="34"/>
      <c r="AQ10458" s="34"/>
      <c r="AR10458" s="34"/>
    </row>
    <row r="10459" spans="41:44" x14ac:dyDescent="0.25">
      <c r="AO10459" s="34"/>
      <c r="AP10459" s="34"/>
      <c r="AQ10459" s="34"/>
      <c r="AR10459" s="34"/>
    </row>
    <row r="10460" spans="41:44" x14ac:dyDescent="0.25">
      <c r="AO10460" s="34"/>
      <c r="AP10460" s="34"/>
      <c r="AQ10460" s="34"/>
      <c r="AR10460" s="34"/>
    </row>
    <row r="10461" spans="41:44" x14ac:dyDescent="0.25">
      <c r="AO10461" s="34"/>
      <c r="AP10461" s="34"/>
      <c r="AQ10461" s="34"/>
      <c r="AR10461" s="34"/>
    </row>
    <row r="10462" spans="41:44" x14ac:dyDescent="0.25">
      <c r="AO10462" s="34"/>
      <c r="AP10462" s="34"/>
      <c r="AQ10462" s="34"/>
      <c r="AR10462" s="34"/>
    </row>
    <row r="10463" spans="41:44" x14ac:dyDescent="0.25">
      <c r="AO10463" s="34"/>
      <c r="AP10463" s="34"/>
      <c r="AQ10463" s="34"/>
      <c r="AR10463" s="34"/>
    </row>
    <row r="10464" spans="41:44" x14ac:dyDescent="0.25">
      <c r="AO10464" s="34"/>
      <c r="AP10464" s="34"/>
      <c r="AQ10464" s="34"/>
      <c r="AR10464" s="34"/>
    </row>
    <row r="10465" spans="41:44" x14ac:dyDescent="0.25">
      <c r="AO10465" s="34"/>
      <c r="AP10465" s="34"/>
      <c r="AQ10465" s="34"/>
      <c r="AR10465" s="34"/>
    </row>
    <row r="10466" spans="41:44" x14ac:dyDescent="0.25">
      <c r="AO10466" s="34"/>
      <c r="AP10466" s="34"/>
      <c r="AQ10466" s="34"/>
      <c r="AR10466" s="34"/>
    </row>
    <row r="10467" spans="41:44" x14ac:dyDescent="0.25">
      <c r="AO10467" s="34"/>
      <c r="AP10467" s="34"/>
      <c r="AQ10467" s="34"/>
      <c r="AR10467" s="34"/>
    </row>
    <row r="10468" spans="41:44" x14ac:dyDescent="0.25">
      <c r="AO10468" s="34"/>
      <c r="AP10468" s="34"/>
      <c r="AQ10468" s="34"/>
      <c r="AR10468" s="34"/>
    </row>
    <row r="10469" spans="41:44" x14ac:dyDescent="0.25">
      <c r="AO10469" s="34"/>
      <c r="AP10469" s="34"/>
      <c r="AQ10469" s="34"/>
      <c r="AR10469" s="34"/>
    </row>
    <row r="10470" spans="41:44" x14ac:dyDescent="0.25">
      <c r="AO10470" s="34"/>
      <c r="AP10470" s="34"/>
      <c r="AQ10470" s="34"/>
      <c r="AR10470" s="34"/>
    </row>
    <row r="10471" spans="41:44" x14ac:dyDescent="0.25">
      <c r="AO10471" s="34"/>
      <c r="AP10471" s="34"/>
      <c r="AQ10471" s="34"/>
      <c r="AR10471" s="34"/>
    </row>
    <row r="10472" spans="41:44" x14ac:dyDescent="0.25">
      <c r="AO10472" s="34"/>
      <c r="AP10472" s="34"/>
      <c r="AQ10472" s="34"/>
      <c r="AR10472" s="34"/>
    </row>
    <row r="10473" spans="41:44" x14ac:dyDescent="0.25">
      <c r="AO10473" s="34"/>
      <c r="AP10473" s="34"/>
      <c r="AQ10473" s="34"/>
      <c r="AR10473" s="34"/>
    </row>
    <row r="10474" spans="41:44" x14ac:dyDescent="0.25">
      <c r="AO10474" s="34"/>
      <c r="AP10474" s="34"/>
      <c r="AQ10474" s="34"/>
      <c r="AR10474" s="34"/>
    </row>
    <row r="10475" spans="41:44" x14ac:dyDescent="0.25">
      <c r="AO10475" s="34"/>
      <c r="AP10475" s="34"/>
      <c r="AQ10475" s="34"/>
      <c r="AR10475" s="34"/>
    </row>
    <row r="10476" spans="41:44" x14ac:dyDescent="0.25">
      <c r="AO10476" s="34"/>
      <c r="AP10476" s="34"/>
      <c r="AQ10476" s="34"/>
      <c r="AR10476" s="34"/>
    </row>
    <row r="10477" spans="41:44" x14ac:dyDescent="0.25">
      <c r="AO10477" s="34"/>
      <c r="AP10477" s="34"/>
      <c r="AQ10477" s="34"/>
      <c r="AR10477" s="34"/>
    </row>
    <row r="10478" spans="41:44" x14ac:dyDescent="0.25">
      <c r="AO10478" s="34"/>
      <c r="AP10478" s="34"/>
      <c r="AQ10478" s="34"/>
      <c r="AR10478" s="34"/>
    </row>
    <row r="10479" spans="41:44" x14ac:dyDescent="0.25">
      <c r="AO10479" s="34"/>
      <c r="AP10479" s="34"/>
      <c r="AQ10479" s="34"/>
      <c r="AR10479" s="34"/>
    </row>
    <row r="10480" spans="41:44" x14ac:dyDescent="0.25">
      <c r="AO10480" s="34"/>
      <c r="AP10480" s="34"/>
      <c r="AQ10480" s="34"/>
      <c r="AR10480" s="34"/>
    </row>
    <row r="10481" spans="41:44" x14ac:dyDescent="0.25">
      <c r="AO10481" s="34"/>
      <c r="AP10481" s="34"/>
      <c r="AQ10481" s="34"/>
      <c r="AR10481" s="34"/>
    </row>
    <row r="10482" spans="41:44" x14ac:dyDescent="0.25">
      <c r="AO10482" s="34"/>
      <c r="AP10482" s="34"/>
      <c r="AQ10482" s="34"/>
      <c r="AR10482" s="34"/>
    </row>
    <row r="10483" spans="41:44" x14ac:dyDescent="0.25">
      <c r="AO10483" s="34"/>
      <c r="AP10483" s="34"/>
      <c r="AQ10483" s="34"/>
      <c r="AR10483" s="34"/>
    </row>
    <row r="10484" spans="41:44" x14ac:dyDescent="0.25">
      <c r="AO10484" s="34"/>
      <c r="AP10484" s="34"/>
      <c r="AQ10484" s="34"/>
      <c r="AR10484" s="34"/>
    </row>
    <row r="10485" spans="41:44" x14ac:dyDescent="0.25">
      <c r="AO10485" s="34"/>
      <c r="AP10485" s="34"/>
      <c r="AQ10485" s="34"/>
      <c r="AR10485" s="34"/>
    </row>
    <row r="10486" spans="41:44" x14ac:dyDescent="0.25">
      <c r="AO10486" s="34"/>
      <c r="AP10486" s="34"/>
      <c r="AQ10486" s="34"/>
      <c r="AR10486" s="34"/>
    </row>
    <row r="10487" spans="41:44" x14ac:dyDescent="0.25">
      <c r="AO10487" s="34"/>
      <c r="AP10487" s="34"/>
      <c r="AQ10487" s="34"/>
      <c r="AR10487" s="34"/>
    </row>
    <row r="10488" spans="41:44" x14ac:dyDescent="0.25">
      <c r="AO10488" s="34"/>
      <c r="AP10488" s="34"/>
      <c r="AQ10488" s="34"/>
      <c r="AR10488" s="34"/>
    </row>
    <row r="10489" spans="41:44" x14ac:dyDescent="0.25">
      <c r="AO10489" s="34"/>
      <c r="AP10489" s="34"/>
      <c r="AQ10489" s="34"/>
      <c r="AR10489" s="34"/>
    </row>
    <row r="10490" spans="41:44" x14ac:dyDescent="0.25">
      <c r="AO10490" s="34"/>
      <c r="AP10490" s="34"/>
      <c r="AQ10490" s="34"/>
      <c r="AR10490" s="34"/>
    </row>
    <row r="10491" spans="41:44" x14ac:dyDescent="0.25">
      <c r="AO10491" s="34"/>
      <c r="AP10491" s="34"/>
      <c r="AQ10491" s="34"/>
      <c r="AR10491" s="34"/>
    </row>
    <row r="10492" spans="41:44" x14ac:dyDescent="0.25">
      <c r="AO10492" s="34"/>
      <c r="AP10492" s="34"/>
      <c r="AQ10492" s="34"/>
      <c r="AR10492" s="34"/>
    </row>
    <row r="10493" spans="41:44" x14ac:dyDescent="0.25">
      <c r="AO10493" s="34"/>
      <c r="AP10493" s="34"/>
      <c r="AQ10493" s="34"/>
      <c r="AR10493" s="34"/>
    </row>
    <row r="10494" spans="41:44" x14ac:dyDescent="0.25">
      <c r="AO10494" s="34"/>
      <c r="AP10494" s="34"/>
      <c r="AQ10494" s="34"/>
      <c r="AR10494" s="34"/>
    </row>
    <row r="10495" spans="41:44" x14ac:dyDescent="0.25">
      <c r="AO10495" s="34"/>
      <c r="AP10495" s="34"/>
      <c r="AQ10495" s="34"/>
      <c r="AR10495" s="34"/>
    </row>
    <row r="10496" spans="41:44" x14ac:dyDescent="0.25">
      <c r="AO10496" s="34"/>
      <c r="AP10496" s="34"/>
      <c r="AQ10496" s="34"/>
      <c r="AR10496" s="34"/>
    </row>
    <row r="10497" spans="41:44" x14ac:dyDescent="0.25">
      <c r="AO10497" s="34"/>
      <c r="AP10497" s="34"/>
      <c r="AQ10497" s="34"/>
      <c r="AR10497" s="34"/>
    </row>
    <row r="10498" spans="41:44" x14ac:dyDescent="0.25">
      <c r="AO10498" s="34"/>
      <c r="AP10498" s="34"/>
      <c r="AQ10498" s="34"/>
      <c r="AR10498" s="34"/>
    </row>
    <row r="10499" spans="41:44" x14ac:dyDescent="0.25">
      <c r="AO10499" s="34"/>
      <c r="AP10499" s="34"/>
      <c r="AQ10499" s="34"/>
      <c r="AR10499" s="34"/>
    </row>
    <row r="10500" spans="41:44" x14ac:dyDescent="0.25">
      <c r="AO10500" s="34"/>
      <c r="AP10500" s="34"/>
      <c r="AQ10500" s="34"/>
      <c r="AR10500" s="34"/>
    </row>
    <row r="10501" spans="41:44" x14ac:dyDescent="0.25">
      <c r="AO10501" s="34"/>
      <c r="AP10501" s="34"/>
      <c r="AQ10501" s="34"/>
      <c r="AR10501" s="34"/>
    </row>
    <row r="10502" spans="41:44" x14ac:dyDescent="0.25">
      <c r="AO10502" s="34"/>
      <c r="AP10502" s="34"/>
      <c r="AQ10502" s="34"/>
      <c r="AR10502" s="34"/>
    </row>
    <row r="10503" spans="41:44" x14ac:dyDescent="0.25">
      <c r="AO10503" s="34"/>
      <c r="AP10503" s="34"/>
      <c r="AQ10503" s="34"/>
      <c r="AR10503" s="34"/>
    </row>
    <row r="10504" spans="41:44" x14ac:dyDescent="0.25">
      <c r="AO10504" s="34"/>
      <c r="AP10504" s="34"/>
      <c r="AQ10504" s="34"/>
      <c r="AR10504" s="34"/>
    </row>
    <row r="10505" spans="41:44" x14ac:dyDescent="0.25">
      <c r="AO10505" s="34"/>
      <c r="AP10505" s="34"/>
      <c r="AQ10505" s="34"/>
      <c r="AR10505" s="34"/>
    </row>
    <row r="10506" spans="41:44" x14ac:dyDescent="0.25">
      <c r="AO10506" s="34"/>
      <c r="AP10506" s="34"/>
      <c r="AQ10506" s="34"/>
      <c r="AR10506" s="34"/>
    </row>
    <row r="10507" spans="41:44" x14ac:dyDescent="0.25">
      <c r="AO10507" s="34"/>
      <c r="AP10507" s="34"/>
      <c r="AQ10507" s="34"/>
      <c r="AR10507" s="34"/>
    </row>
    <row r="10508" spans="41:44" x14ac:dyDescent="0.25">
      <c r="AO10508" s="34"/>
      <c r="AP10508" s="34"/>
      <c r="AQ10508" s="34"/>
      <c r="AR10508" s="34"/>
    </row>
    <row r="10509" spans="41:44" x14ac:dyDescent="0.25">
      <c r="AO10509" s="34"/>
      <c r="AP10509" s="34"/>
      <c r="AQ10509" s="34"/>
      <c r="AR10509" s="34"/>
    </row>
    <row r="10510" spans="41:44" x14ac:dyDescent="0.25">
      <c r="AO10510" s="34"/>
      <c r="AP10510" s="34"/>
      <c r="AQ10510" s="34"/>
      <c r="AR10510" s="34"/>
    </row>
    <row r="10511" spans="41:44" x14ac:dyDescent="0.25">
      <c r="AO10511" s="34"/>
      <c r="AP10511" s="34"/>
      <c r="AQ10511" s="34"/>
      <c r="AR10511" s="34"/>
    </row>
    <row r="10512" spans="41:44" x14ac:dyDescent="0.25">
      <c r="AO10512" s="34"/>
      <c r="AP10512" s="34"/>
      <c r="AQ10512" s="34"/>
      <c r="AR10512" s="34"/>
    </row>
    <row r="10513" spans="41:44" x14ac:dyDescent="0.25">
      <c r="AO10513" s="34"/>
      <c r="AP10513" s="34"/>
      <c r="AQ10513" s="34"/>
      <c r="AR10513" s="34"/>
    </row>
    <row r="10514" spans="41:44" x14ac:dyDescent="0.25">
      <c r="AO10514" s="34"/>
      <c r="AP10514" s="34"/>
      <c r="AQ10514" s="34"/>
      <c r="AR10514" s="34"/>
    </row>
    <row r="10515" spans="41:44" x14ac:dyDescent="0.25">
      <c r="AO10515" s="34"/>
      <c r="AP10515" s="34"/>
      <c r="AQ10515" s="34"/>
      <c r="AR10515" s="34"/>
    </row>
    <row r="10516" spans="41:44" x14ac:dyDescent="0.25">
      <c r="AO10516" s="34"/>
      <c r="AP10516" s="34"/>
      <c r="AQ10516" s="34"/>
      <c r="AR10516" s="34"/>
    </row>
    <row r="10517" spans="41:44" x14ac:dyDescent="0.25">
      <c r="AO10517" s="34"/>
      <c r="AP10517" s="34"/>
      <c r="AQ10517" s="34"/>
      <c r="AR10517" s="34"/>
    </row>
    <row r="10518" spans="41:44" x14ac:dyDescent="0.25">
      <c r="AO10518" s="34"/>
      <c r="AP10518" s="34"/>
      <c r="AQ10518" s="34"/>
      <c r="AR10518" s="34"/>
    </row>
    <row r="10519" spans="41:44" x14ac:dyDescent="0.25">
      <c r="AO10519" s="34"/>
      <c r="AP10519" s="34"/>
      <c r="AQ10519" s="34"/>
      <c r="AR10519" s="34"/>
    </row>
    <row r="10520" spans="41:44" x14ac:dyDescent="0.25">
      <c r="AO10520" s="34"/>
      <c r="AP10520" s="34"/>
      <c r="AQ10520" s="34"/>
      <c r="AR10520" s="34"/>
    </row>
    <row r="10521" spans="41:44" x14ac:dyDescent="0.25">
      <c r="AO10521" s="34"/>
      <c r="AP10521" s="34"/>
      <c r="AQ10521" s="34"/>
      <c r="AR10521" s="34"/>
    </row>
    <row r="10522" spans="41:44" x14ac:dyDescent="0.25">
      <c r="AO10522" s="34"/>
      <c r="AP10522" s="34"/>
      <c r="AQ10522" s="34"/>
      <c r="AR10522" s="34"/>
    </row>
    <row r="10523" spans="41:44" x14ac:dyDescent="0.25">
      <c r="AO10523" s="34"/>
      <c r="AP10523" s="34"/>
      <c r="AQ10523" s="34"/>
      <c r="AR10523" s="34"/>
    </row>
    <row r="10524" spans="41:44" x14ac:dyDescent="0.25">
      <c r="AO10524" s="34"/>
      <c r="AP10524" s="34"/>
      <c r="AQ10524" s="34"/>
      <c r="AR10524" s="34"/>
    </row>
    <row r="10525" spans="41:44" x14ac:dyDescent="0.25">
      <c r="AO10525" s="34"/>
      <c r="AP10525" s="34"/>
      <c r="AQ10525" s="34"/>
      <c r="AR10525" s="34"/>
    </row>
    <row r="10526" spans="41:44" x14ac:dyDescent="0.25">
      <c r="AO10526" s="34"/>
      <c r="AP10526" s="34"/>
      <c r="AQ10526" s="34"/>
      <c r="AR10526" s="34"/>
    </row>
    <row r="10527" spans="41:44" x14ac:dyDescent="0.25">
      <c r="AO10527" s="34"/>
      <c r="AP10527" s="34"/>
      <c r="AQ10527" s="34"/>
      <c r="AR10527" s="34"/>
    </row>
    <row r="10528" spans="41:44" x14ac:dyDescent="0.25">
      <c r="AO10528" s="34"/>
      <c r="AP10528" s="34"/>
      <c r="AQ10528" s="34"/>
      <c r="AR10528" s="34"/>
    </row>
    <row r="10529" spans="41:44" x14ac:dyDescent="0.25">
      <c r="AO10529" s="34"/>
      <c r="AP10529" s="34"/>
      <c r="AQ10529" s="34"/>
      <c r="AR10529" s="34"/>
    </row>
    <row r="10530" spans="41:44" x14ac:dyDescent="0.25">
      <c r="AO10530" s="34"/>
      <c r="AP10530" s="34"/>
      <c r="AQ10530" s="34"/>
      <c r="AR10530" s="34"/>
    </row>
    <row r="10531" spans="41:44" x14ac:dyDescent="0.25">
      <c r="AO10531" s="34"/>
      <c r="AP10531" s="34"/>
      <c r="AQ10531" s="34"/>
      <c r="AR10531" s="34"/>
    </row>
    <row r="10532" spans="41:44" x14ac:dyDescent="0.25">
      <c r="AO10532" s="34"/>
      <c r="AP10532" s="34"/>
      <c r="AQ10532" s="34"/>
      <c r="AR10532" s="34"/>
    </row>
    <row r="10533" spans="41:44" x14ac:dyDescent="0.25">
      <c r="AO10533" s="34"/>
      <c r="AP10533" s="34"/>
      <c r="AQ10533" s="34"/>
      <c r="AR10533" s="34"/>
    </row>
    <row r="10534" spans="41:44" x14ac:dyDescent="0.25">
      <c r="AO10534" s="34"/>
      <c r="AP10534" s="34"/>
      <c r="AQ10534" s="34"/>
      <c r="AR10534" s="34"/>
    </row>
    <row r="10535" spans="41:44" x14ac:dyDescent="0.25">
      <c r="AO10535" s="34"/>
      <c r="AP10535" s="34"/>
      <c r="AQ10535" s="34"/>
      <c r="AR10535" s="34"/>
    </row>
    <row r="10536" spans="41:44" x14ac:dyDescent="0.25">
      <c r="AO10536" s="34"/>
      <c r="AP10536" s="34"/>
      <c r="AQ10536" s="34"/>
      <c r="AR10536" s="34"/>
    </row>
    <row r="10537" spans="41:44" x14ac:dyDescent="0.25">
      <c r="AO10537" s="34"/>
      <c r="AP10537" s="34"/>
      <c r="AQ10537" s="34"/>
      <c r="AR10537" s="34"/>
    </row>
    <row r="10538" spans="41:44" x14ac:dyDescent="0.25">
      <c r="AO10538" s="34"/>
      <c r="AP10538" s="34"/>
      <c r="AQ10538" s="34"/>
      <c r="AR10538" s="34"/>
    </row>
    <row r="10539" spans="41:44" x14ac:dyDescent="0.25">
      <c r="AO10539" s="34"/>
      <c r="AP10539" s="34"/>
      <c r="AQ10539" s="34"/>
      <c r="AR10539" s="34"/>
    </row>
    <row r="10540" spans="41:44" x14ac:dyDescent="0.25">
      <c r="AO10540" s="34"/>
      <c r="AP10540" s="34"/>
      <c r="AQ10540" s="34"/>
      <c r="AR10540" s="34"/>
    </row>
    <row r="10541" spans="41:44" x14ac:dyDescent="0.25">
      <c r="AO10541" s="34"/>
      <c r="AP10541" s="34"/>
      <c r="AQ10541" s="34"/>
      <c r="AR10541" s="34"/>
    </row>
    <row r="10542" spans="41:44" x14ac:dyDescent="0.25">
      <c r="AO10542" s="34"/>
      <c r="AP10542" s="34"/>
      <c r="AQ10542" s="34"/>
      <c r="AR10542" s="34"/>
    </row>
    <row r="10543" spans="41:44" x14ac:dyDescent="0.25">
      <c r="AO10543" s="34"/>
      <c r="AP10543" s="34"/>
      <c r="AQ10543" s="34"/>
      <c r="AR10543" s="34"/>
    </row>
    <row r="10544" spans="41:44" x14ac:dyDescent="0.25">
      <c r="AO10544" s="34"/>
      <c r="AP10544" s="34"/>
      <c r="AQ10544" s="34"/>
      <c r="AR10544" s="34"/>
    </row>
    <row r="10545" spans="41:44" x14ac:dyDescent="0.25">
      <c r="AO10545" s="34"/>
      <c r="AP10545" s="34"/>
      <c r="AQ10545" s="34"/>
      <c r="AR10545" s="34"/>
    </row>
    <row r="10546" spans="41:44" x14ac:dyDescent="0.25">
      <c r="AO10546" s="34"/>
      <c r="AP10546" s="34"/>
      <c r="AQ10546" s="34"/>
      <c r="AR10546" s="34"/>
    </row>
    <row r="10547" spans="41:44" x14ac:dyDescent="0.25">
      <c r="AO10547" s="34"/>
      <c r="AP10547" s="34"/>
      <c r="AQ10547" s="34"/>
      <c r="AR10547" s="34"/>
    </row>
    <row r="10548" spans="41:44" x14ac:dyDescent="0.25">
      <c r="AO10548" s="34"/>
      <c r="AP10548" s="34"/>
      <c r="AQ10548" s="34"/>
      <c r="AR10548" s="34"/>
    </row>
    <row r="10549" spans="41:44" x14ac:dyDescent="0.25">
      <c r="AO10549" s="34"/>
      <c r="AP10549" s="34"/>
      <c r="AQ10549" s="34"/>
      <c r="AR10549" s="34"/>
    </row>
    <row r="10550" spans="41:44" x14ac:dyDescent="0.25">
      <c r="AO10550" s="34"/>
      <c r="AP10550" s="34"/>
      <c r="AQ10550" s="34"/>
      <c r="AR10550" s="34"/>
    </row>
    <row r="10551" spans="41:44" x14ac:dyDescent="0.25">
      <c r="AO10551" s="34"/>
      <c r="AP10551" s="34"/>
      <c r="AQ10551" s="34"/>
      <c r="AR10551" s="34"/>
    </row>
    <row r="10552" spans="41:44" x14ac:dyDescent="0.25">
      <c r="AO10552" s="34"/>
      <c r="AP10552" s="34"/>
      <c r="AQ10552" s="34"/>
      <c r="AR10552" s="34"/>
    </row>
    <row r="10553" spans="41:44" x14ac:dyDescent="0.25">
      <c r="AO10553" s="34"/>
      <c r="AP10553" s="34"/>
      <c r="AQ10553" s="34"/>
      <c r="AR10553" s="34"/>
    </row>
    <row r="10554" spans="41:44" x14ac:dyDescent="0.25">
      <c r="AO10554" s="34"/>
      <c r="AP10554" s="34"/>
      <c r="AQ10554" s="34"/>
      <c r="AR10554" s="34"/>
    </row>
    <row r="10555" spans="41:44" x14ac:dyDescent="0.25">
      <c r="AO10555" s="34"/>
      <c r="AP10555" s="34"/>
      <c r="AQ10555" s="34"/>
      <c r="AR10555" s="34"/>
    </row>
    <row r="10556" spans="41:44" x14ac:dyDescent="0.25">
      <c r="AO10556" s="34"/>
      <c r="AP10556" s="34"/>
      <c r="AQ10556" s="34"/>
      <c r="AR10556" s="34"/>
    </row>
    <row r="10557" spans="41:44" x14ac:dyDescent="0.25">
      <c r="AO10557" s="34"/>
      <c r="AP10557" s="34"/>
      <c r="AQ10557" s="34"/>
      <c r="AR10557" s="34"/>
    </row>
    <row r="10558" spans="41:44" x14ac:dyDescent="0.25">
      <c r="AO10558" s="34"/>
      <c r="AP10558" s="34"/>
      <c r="AQ10558" s="34"/>
      <c r="AR10558" s="34"/>
    </row>
    <row r="10559" spans="41:44" x14ac:dyDescent="0.25">
      <c r="AO10559" s="34"/>
      <c r="AP10559" s="34"/>
      <c r="AQ10559" s="34"/>
      <c r="AR10559" s="34"/>
    </row>
    <row r="10560" spans="41:44" x14ac:dyDescent="0.25">
      <c r="AO10560" s="34"/>
      <c r="AP10560" s="34"/>
      <c r="AQ10560" s="34"/>
      <c r="AR10560" s="34"/>
    </row>
    <row r="10561" spans="41:44" x14ac:dyDescent="0.25">
      <c r="AO10561" s="34"/>
      <c r="AP10561" s="34"/>
      <c r="AQ10561" s="34"/>
      <c r="AR10561" s="34"/>
    </row>
    <row r="10562" spans="41:44" x14ac:dyDescent="0.25">
      <c r="AO10562" s="34"/>
      <c r="AP10562" s="34"/>
      <c r="AQ10562" s="34"/>
      <c r="AR10562" s="34"/>
    </row>
    <row r="10563" spans="41:44" x14ac:dyDescent="0.25">
      <c r="AO10563" s="34"/>
      <c r="AP10563" s="34"/>
      <c r="AQ10563" s="34"/>
      <c r="AR10563" s="34"/>
    </row>
    <row r="10564" spans="41:44" x14ac:dyDescent="0.25">
      <c r="AO10564" s="34"/>
      <c r="AP10564" s="34"/>
      <c r="AQ10564" s="34"/>
      <c r="AR10564" s="34"/>
    </row>
    <row r="10565" spans="41:44" x14ac:dyDescent="0.25">
      <c r="AO10565" s="34"/>
      <c r="AP10565" s="34"/>
      <c r="AQ10565" s="34"/>
      <c r="AR10565" s="34"/>
    </row>
    <row r="10566" spans="41:44" x14ac:dyDescent="0.25">
      <c r="AO10566" s="34"/>
      <c r="AP10566" s="34"/>
      <c r="AQ10566" s="34"/>
      <c r="AR10566" s="34"/>
    </row>
    <row r="10567" spans="41:44" x14ac:dyDescent="0.25">
      <c r="AO10567" s="34"/>
      <c r="AP10567" s="34"/>
      <c r="AQ10567" s="34"/>
      <c r="AR10567" s="34"/>
    </row>
    <row r="10568" spans="41:44" x14ac:dyDescent="0.25">
      <c r="AO10568" s="34"/>
      <c r="AP10568" s="34"/>
      <c r="AQ10568" s="34"/>
      <c r="AR10568" s="34"/>
    </row>
    <row r="10569" spans="41:44" x14ac:dyDescent="0.25">
      <c r="AO10569" s="34"/>
      <c r="AP10569" s="34"/>
      <c r="AQ10569" s="34"/>
      <c r="AR10569" s="34"/>
    </row>
    <row r="10570" spans="41:44" x14ac:dyDescent="0.25">
      <c r="AO10570" s="34"/>
      <c r="AP10570" s="34"/>
      <c r="AQ10570" s="34"/>
      <c r="AR10570" s="34"/>
    </row>
    <row r="10571" spans="41:44" x14ac:dyDescent="0.25">
      <c r="AO10571" s="34"/>
      <c r="AP10571" s="34"/>
      <c r="AQ10571" s="34"/>
      <c r="AR10571" s="34"/>
    </row>
    <row r="10572" spans="41:44" x14ac:dyDescent="0.25">
      <c r="AO10572" s="34"/>
      <c r="AP10572" s="34"/>
      <c r="AQ10572" s="34"/>
      <c r="AR10572" s="34"/>
    </row>
    <row r="10573" spans="41:44" x14ac:dyDescent="0.25">
      <c r="AO10573" s="34"/>
      <c r="AP10573" s="34"/>
      <c r="AQ10573" s="34"/>
      <c r="AR10573" s="34"/>
    </row>
    <row r="10574" spans="41:44" x14ac:dyDescent="0.25">
      <c r="AO10574" s="34"/>
      <c r="AP10574" s="34"/>
      <c r="AQ10574" s="34"/>
      <c r="AR10574" s="34"/>
    </row>
    <row r="10575" spans="41:44" x14ac:dyDescent="0.25">
      <c r="AO10575" s="34"/>
      <c r="AP10575" s="34"/>
      <c r="AQ10575" s="34"/>
      <c r="AR10575" s="34"/>
    </row>
    <row r="10576" spans="41:44" x14ac:dyDescent="0.25">
      <c r="AO10576" s="34"/>
      <c r="AP10576" s="34"/>
      <c r="AQ10576" s="34"/>
      <c r="AR10576" s="34"/>
    </row>
    <row r="10577" spans="41:44" x14ac:dyDescent="0.25">
      <c r="AO10577" s="34"/>
      <c r="AP10577" s="34"/>
      <c r="AQ10577" s="34"/>
      <c r="AR10577" s="34"/>
    </row>
    <row r="10578" spans="41:44" x14ac:dyDescent="0.25">
      <c r="AO10578" s="34"/>
      <c r="AP10578" s="34"/>
      <c r="AQ10578" s="34"/>
      <c r="AR10578" s="34"/>
    </row>
    <row r="10579" spans="41:44" x14ac:dyDescent="0.25">
      <c r="AO10579" s="34"/>
      <c r="AP10579" s="34"/>
      <c r="AQ10579" s="34"/>
      <c r="AR10579" s="34"/>
    </row>
    <row r="10580" spans="41:44" x14ac:dyDescent="0.25">
      <c r="AO10580" s="34"/>
      <c r="AP10580" s="34"/>
      <c r="AQ10580" s="34"/>
      <c r="AR10580" s="34"/>
    </row>
    <row r="10581" spans="41:44" x14ac:dyDescent="0.25">
      <c r="AO10581" s="34"/>
      <c r="AP10581" s="34"/>
      <c r="AQ10581" s="34"/>
      <c r="AR10581" s="34"/>
    </row>
    <row r="10582" spans="41:44" x14ac:dyDescent="0.25">
      <c r="AO10582" s="34"/>
      <c r="AP10582" s="34"/>
      <c r="AQ10582" s="34"/>
      <c r="AR10582" s="34"/>
    </row>
    <row r="10583" spans="41:44" x14ac:dyDescent="0.25">
      <c r="AO10583" s="34"/>
      <c r="AP10583" s="34"/>
      <c r="AQ10583" s="34"/>
      <c r="AR10583" s="34"/>
    </row>
    <row r="10584" spans="41:44" x14ac:dyDescent="0.25">
      <c r="AO10584" s="34"/>
      <c r="AP10584" s="34"/>
      <c r="AQ10584" s="34"/>
      <c r="AR10584" s="34"/>
    </row>
    <row r="10585" spans="41:44" x14ac:dyDescent="0.25">
      <c r="AO10585" s="34"/>
      <c r="AP10585" s="34"/>
      <c r="AQ10585" s="34"/>
      <c r="AR10585" s="34"/>
    </row>
    <row r="10586" spans="41:44" x14ac:dyDescent="0.25">
      <c r="AO10586" s="34"/>
      <c r="AP10586" s="34"/>
      <c r="AQ10586" s="34"/>
      <c r="AR10586" s="34"/>
    </row>
    <row r="10587" spans="41:44" x14ac:dyDescent="0.25">
      <c r="AO10587" s="34"/>
      <c r="AP10587" s="34"/>
      <c r="AQ10587" s="34"/>
      <c r="AR10587" s="34"/>
    </row>
    <row r="10588" spans="41:44" x14ac:dyDescent="0.25">
      <c r="AO10588" s="34"/>
      <c r="AP10588" s="34"/>
      <c r="AQ10588" s="34"/>
      <c r="AR10588" s="34"/>
    </row>
    <row r="10589" spans="41:44" x14ac:dyDescent="0.25">
      <c r="AO10589" s="34"/>
      <c r="AP10589" s="34"/>
      <c r="AQ10589" s="34"/>
      <c r="AR10589" s="34"/>
    </row>
    <row r="10590" spans="41:44" x14ac:dyDescent="0.25">
      <c r="AO10590" s="34"/>
      <c r="AP10590" s="34"/>
      <c r="AQ10590" s="34"/>
      <c r="AR10590" s="34"/>
    </row>
    <row r="10591" spans="41:44" x14ac:dyDescent="0.25">
      <c r="AO10591" s="34"/>
      <c r="AP10591" s="34"/>
      <c r="AQ10591" s="34"/>
      <c r="AR10591" s="34"/>
    </row>
    <row r="10592" spans="41:44" x14ac:dyDescent="0.25">
      <c r="AO10592" s="34"/>
      <c r="AP10592" s="34"/>
      <c r="AQ10592" s="34"/>
      <c r="AR10592" s="34"/>
    </row>
    <row r="10593" spans="41:44" x14ac:dyDescent="0.25">
      <c r="AO10593" s="34"/>
      <c r="AP10593" s="34"/>
      <c r="AQ10593" s="34"/>
      <c r="AR10593" s="34"/>
    </row>
    <row r="10594" spans="41:44" x14ac:dyDescent="0.25">
      <c r="AO10594" s="34"/>
      <c r="AP10594" s="34"/>
      <c r="AQ10594" s="34"/>
      <c r="AR10594" s="34"/>
    </row>
    <row r="10595" spans="41:44" x14ac:dyDescent="0.25">
      <c r="AO10595" s="34"/>
      <c r="AP10595" s="34"/>
      <c r="AQ10595" s="34"/>
      <c r="AR10595" s="34"/>
    </row>
    <row r="10596" spans="41:44" x14ac:dyDescent="0.25">
      <c r="AO10596" s="34"/>
      <c r="AP10596" s="34"/>
      <c r="AQ10596" s="34"/>
      <c r="AR10596" s="34"/>
    </row>
    <row r="10597" spans="41:44" x14ac:dyDescent="0.25">
      <c r="AO10597" s="34"/>
      <c r="AP10597" s="34"/>
      <c r="AQ10597" s="34"/>
      <c r="AR10597" s="34"/>
    </row>
    <row r="10598" spans="41:44" x14ac:dyDescent="0.25">
      <c r="AO10598" s="34"/>
      <c r="AP10598" s="34"/>
      <c r="AQ10598" s="34"/>
      <c r="AR10598" s="34"/>
    </row>
    <row r="10599" spans="41:44" x14ac:dyDescent="0.25">
      <c r="AO10599" s="34"/>
      <c r="AP10599" s="34"/>
      <c r="AQ10599" s="34"/>
      <c r="AR10599" s="34"/>
    </row>
    <row r="10600" spans="41:44" x14ac:dyDescent="0.25">
      <c r="AO10600" s="34"/>
      <c r="AP10600" s="34"/>
      <c r="AQ10600" s="34"/>
      <c r="AR10600" s="34"/>
    </row>
    <row r="10601" spans="41:44" x14ac:dyDescent="0.25">
      <c r="AO10601" s="34"/>
      <c r="AP10601" s="34"/>
      <c r="AQ10601" s="34"/>
      <c r="AR10601" s="34"/>
    </row>
    <row r="10602" spans="41:44" x14ac:dyDescent="0.25">
      <c r="AO10602" s="34"/>
      <c r="AP10602" s="34"/>
      <c r="AQ10602" s="34"/>
      <c r="AR10602" s="34"/>
    </row>
    <row r="10603" spans="41:44" x14ac:dyDescent="0.25">
      <c r="AO10603" s="34"/>
      <c r="AP10603" s="34"/>
      <c r="AQ10603" s="34"/>
      <c r="AR10603" s="34"/>
    </row>
    <row r="10604" spans="41:44" x14ac:dyDescent="0.25">
      <c r="AO10604" s="34"/>
      <c r="AP10604" s="34"/>
      <c r="AQ10604" s="34"/>
      <c r="AR10604" s="34"/>
    </row>
    <row r="10605" spans="41:44" x14ac:dyDescent="0.25">
      <c r="AO10605" s="34"/>
      <c r="AP10605" s="34"/>
      <c r="AQ10605" s="34"/>
      <c r="AR10605" s="34"/>
    </row>
    <row r="10606" spans="41:44" x14ac:dyDescent="0.25">
      <c r="AO10606" s="34"/>
      <c r="AP10606" s="34"/>
      <c r="AQ10606" s="34"/>
      <c r="AR10606" s="34"/>
    </row>
    <row r="10607" spans="41:44" x14ac:dyDescent="0.25">
      <c r="AO10607" s="34"/>
      <c r="AP10607" s="34"/>
      <c r="AQ10607" s="34"/>
      <c r="AR10607" s="34"/>
    </row>
    <row r="10608" spans="41:44" x14ac:dyDescent="0.25">
      <c r="AO10608" s="34"/>
      <c r="AP10608" s="34"/>
      <c r="AQ10608" s="34"/>
      <c r="AR10608" s="34"/>
    </row>
    <row r="10609" spans="41:44" x14ac:dyDescent="0.25">
      <c r="AO10609" s="34"/>
      <c r="AP10609" s="34"/>
      <c r="AQ10609" s="34"/>
      <c r="AR10609" s="34"/>
    </row>
    <row r="10610" spans="41:44" x14ac:dyDescent="0.25">
      <c r="AO10610" s="34"/>
      <c r="AP10610" s="34"/>
      <c r="AQ10610" s="34"/>
      <c r="AR10610" s="34"/>
    </row>
    <row r="10611" spans="41:44" x14ac:dyDescent="0.25">
      <c r="AO10611" s="34"/>
      <c r="AP10611" s="34"/>
      <c r="AQ10611" s="34"/>
      <c r="AR10611" s="34"/>
    </row>
    <row r="10612" spans="41:44" x14ac:dyDescent="0.25">
      <c r="AO10612" s="34"/>
      <c r="AP10612" s="34"/>
      <c r="AQ10612" s="34"/>
      <c r="AR10612" s="34"/>
    </row>
    <row r="10613" spans="41:44" x14ac:dyDescent="0.25">
      <c r="AO10613" s="34"/>
      <c r="AP10613" s="34"/>
      <c r="AQ10613" s="34"/>
      <c r="AR10613" s="34"/>
    </row>
    <row r="10614" spans="41:44" x14ac:dyDescent="0.25">
      <c r="AO10614" s="34"/>
      <c r="AP10614" s="34"/>
      <c r="AQ10614" s="34"/>
      <c r="AR10614" s="34"/>
    </row>
    <row r="10615" spans="41:44" x14ac:dyDescent="0.25">
      <c r="AO10615" s="34"/>
      <c r="AP10615" s="34"/>
      <c r="AQ10615" s="34"/>
      <c r="AR10615" s="34"/>
    </row>
    <row r="10616" spans="41:44" x14ac:dyDescent="0.25">
      <c r="AO10616" s="34"/>
      <c r="AP10616" s="34"/>
      <c r="AQ10616" s="34"/>
      <c r="AR10616" s="34"/>
    </row>
    <row r="10617" spans="41:44" x14ac:dyDescent="0.25">
      <c r="AO10617" s="34"/>
      <c r="AP10617" s="34"/>
      <c r="AQ10617" s="34"/>
      <c r="AR10617" s="34"/>
    </row>
    <row r="10618" spans="41:44" x14ac:dyDescent="0.25">
      <c r="AO10618" s="34"/>
      <c r="AP10618" s="34"/>
      <c r="AQ10618" s="34"/>
      <c r="AR10618" s="34"/>
    </row>
    <row r="10619" spans="41:44" x14ac:dyDescent="0.25">
      <c r="AO10619" s="34"/>
      <c r="AP10619" s="34"/>
      <c r="AQ10619" s="34"/>
      <c r="AR10619" s="34"/>
    </row>
    <row r="10620" spans="41:44" x14ac:dyDescent="0.25">
      <c r="AO10620" s="34"/>
      <c r="AP10620" s="34"/>
      <c r="AQ10620" s="34"/>
      <c r="AR10620" s="34"/>
    </row>
    <row r="10621" spans="41:44" x14ac:dyDescent="0.25">
      <c r="AO10621" s="34"/>
      <c r="AP10621" s="34"/>
      <c r="AQ10621" s="34"/>
      <c r="AR10621" s="34"/>
    </row>
    <row r="10622" spans="41:44" x14ac:dyDescent="0.25">
      <c r="AO10622" s="34"/>
      <c r="AP10622" s="34"/>
      <c r="AQ10622" s="34"/>
      <c r="AR10622" s="34"/>
    </row>
    <row r="10623" spans="41:44" x14ac:dyDescent="0.25">
      <c r="AO10623" s="34"/>
      <c r="AP10623" s="34"/>
      <c r="AQ10623" s="34"/>
      <c r="AR10623" s="34"/>
    </row>
    <row r="10624" spans="41:44" x14ac:dyDescent="0.25">
      <c r="AO10624" s="34"/>
      <c r="AP10624" s="34"/>
      <c r="AQ10624" s="34"/>
      <c r="AR10624" s="34"/>
    </row>
    <row r="10625" spans="41:44" x14ac:dyDescent="0.25">
      <c r="AO10625" s="34"/>
      <c r="AP10625" s="34"/>
      <c r="AQ10625" s="34"/>
      <c r="AR10625" s="34"/>
    </row>
    <row r="10626" spans="41:44" x14ac:dyDescent="0.25">
      <c r="AO10626" s="34"/>
      <c r="AP10626" s="34"/>
      <c r="AQ10626" s="34"/>
      <c r="AR10626" s="34"/>
    </row>
    <row r="10627" spans="41:44" x14ac:dyDescent="0.25">
      <c r="AO10627" s="34"/>
      <c r="AP10627" s="34"/>
      <c r="AQ10627" s="34"/>
      <c r="AR10627" s="34"/>
    </row>
    <row r="10628" spans="41:44" x14ac:dyDescent="0.25">
      <c r="AO10628" s="34"/>
      <c r="AP10628" s="34"/>
      <c r="AQ10628" s="34"/>
      <c r="AR10628" s="34"/>
    </row>
    <row r="10629" spans="41:44" x14ac:dyDescent="0.25">
      <c r="AO10629" s="34"/>
      <c r="AP10629" s="34"/>
      <c r="AQ10629" s="34"/>
      <c r="AR10629" s="34"/>
    </row>
    <row r="10630" spans="41:44" x14ac:dyDescent="0.25">
      <c r="AO10630" s="34"/>
      <c r="AP10630" s="34"/>
      <c r="AQ10630" s="34"/>
      <c r="AR10630" s="34"/>
    </row>
    <row r="10631" spans="41:44" x14ac:dyDescent="0.25">
      <c r="AO10631" s="34"/>
      <c r="AP10631" s="34"/>
      <c r="AQ10631" s="34"/>
      <c r="AR10631" s="34"/>
    </row>
    <row r="10632" spans="41:44" x14ac:dyDescent="0.25">
      <c r="AO10632" s="34"/>
      <c r="AP10632" s="34"/>
      <c r="AQ10632" s="34"/>
      <c r="AR10632" s="34"/>
    </row>
    <row r="10633" spans="41:44" x14ac:dyDescent="0.25">
      <c r="AO10633" s="34"/>
      <c r="AP10633" s="34"/>
      <c r="AQ10633" s="34"/>
      <c r="AR10633" s="34"/>
    </row>
    <row r="10634" spans="41:44" x14ac:dyDescent="0.25">
      <c r="AO10634" s="34"/>
      <c r="AP10634" s="34"/>
      <c r="AQ10634" s="34"/>
      <c r="AR10634" s="34"/>
    </row>
    <row r="10635" spans="41:44" x14ac:dyDescent="0.25">
      <c r="AO10635" s="34"/>
      <c r="AP10635" s="34"/>
      <c r="AQ10635" s="34"/>
      <c r="AR10635" s="34"/>
    </row>
    <row r="10636" spans="41:44" x14ac:dyDescent="0.25">
      <c r="AO10636" s="34"/>
      <c r="AP10636" s="34"/>
      <c r="AQ10636" s="34"/>
      <c r="AR10636" s="34"/>
    </row>
    <row r="10637" spans="41:44" x14ac:dyDescent="0.25">
      <c r="AO10637" s="34"/>
      <c r="AP10637" s="34"/>
      <c r="AQ10637" s="34"/>
      <c r="AR10637" s="34"/>
    </row>
    <row r="10638" spans="41:44" x14ac:dyDescent="0.25">
      <c r="AO10638" s="34"/>
      <c r="AP10638" s="34"/>
      <c r="AQ10638" s="34"/>
      <c r="AR10638" s="34"/>
    </row>
    <row r="10639" spans="41:44" x14ac:dyDescent="0.25">
      <c r="AO10639" s="34"/>
      <c r="AP10639" s="34"/>
      <c r="AQ10639" s="34"/>
      <c r="AR10639" s="34"/>
    </row>
    <row r="10640" spans="41:44" x14ac:dyDescent="0.25">
      <c r="AO10640" s="34"/>
      <c r="AP10640" s="34"/>
      <c r="AQ10640" s="34"/>
      <c r="AR10640" s="34"/>
    </row>
    <row r="10641" spans="41:44" x14ac:dyDescent="0.25">
      <c r="AO10641" s="34"/>
      <c r="AP10641" s="34"/>
      <c r="AQ10641" s="34"/>
      <c r="AR10641" s="34"/>
    </row>
    <row r="10642" spans="41:44" x14ac:dyDescent="0.25">
      <c r="AO10642" s="34"/>
      <c r="AP10642" s="34"/>
      <c r="AQ10642" s="34"/>
      <c r="AR10642" s="34"/>
    </row>
    <row r="10643" spans="41:44" x14ac:dyDescent="0.25">
      <c r="AO10643" s="34"/>
      <c r="AP10643" s="34"/>
      <c r="AQ10643" s="34"/>
      <c r="AR10643" s="34"/>
    </row>
    <row r="10644" spans="41:44" x14ac:dyDescent="0.25">
      <c r="AO10644" s="34"/>
      <c r="AP10644" s="34"/>
      <c r="AQ10644" s="34"/>
      <c r="AR10644" s="34"/>
    </row>
    <row r="10645" spans="41:44" x14ac:dyDescent="0.25">
      <c r="AO10645" s="34"/>
      <c r="AP10645" s="34"/>
      <c r="AQ10645" s="34"/>
      <c r="AR10645" s="34"/>
    </row>
    <row r="10646" spans="41:44" x14ac:dyDescent="0.25">
      <c r="AO10646" s="34"/>
      <c r="AP10646" s="34"/>
      <c r="AQ10646" s="34"/>
      <c r="AR10646" s="34"/>
    </row>
    <row r="10647" spans="41:44" x14ac:dyDescent="0.25">
      <c r="AO10647" s="34"/>
      <c r="AP10647" s="34"/>
      <c r="AQ10647" s="34"/>
      <c r="AR10647" s="34"/>
    </row>
    <row r="10648" spans="41:44" x14ac:dyDescent="0.25">
      <c r="AO10648" s="34"/>
      <c r="AP10648" s="34"/>
      <c r="AQ10648" s="34"/>
      <c r="AR10648" s="34"/>
    </row>
    <row r="10649" spans="41:44" x14ac:dyDescent="0.25">
      <c r="AO10649" s="34"/>
      <c r="AP10649" s="34"/>
      <c r="AQ10649" s="34"/>
      <c r="AR10649" s="34"/>
    </row>
    <row r="10650" spans="41:44" x14ac:dyDescent="0.25">
      <c r="AO10650" s="34"/>
      <c r="AP10650" s="34"/>
      <c r="AQ10650" s="34"/>
      <c r="AR10650" s="34"/>
    </row>
    <row r="10651" spans="41:44" x14ac:dyDescent="0.25">
      <c r="AO10651" s="34"/>
      <c r="AP10651" s="34"/>
      <c r="AQ10651" s="34"/>
      <c r="AR10651" s="34"/>
    </row>
    <row r="10652" spans="41:44" x14ac:dyDescent="0.25">
      <c r="AO10652" s="34"/>
      <c r="AP10652" s="34"/>
      <c r="AQ10652" s="34"/>
      <c r="AR10652" s="34"/>
    </row>
    <row r="10653" spans="41:44" x14ac:dyDescent="0.25">
      <c r="AO10653" s="34"/>
      <c r="AP10653" s="34"/>
      <c r="AQ10653" s="34"/>
      <c r="AR10653" s="34"/>
    </row>
    <row r="10654" spans="41:44" x14ac:dyDescent="0.25">
      <c r="AO10654" s="34"/>
      <c r="AP10654" s="34"/>
      <c r="AQ10654" s="34"/>
      <c r="AR10654" s="34"/>
    </row>
    <row r="10655" spans="41:44" x14ac:dyDescent="0.25">
      <c r="AO10655" s="34"/>
      <c r="AP10655" s="34"/>
      <c r="AQ10655" s="34"/>
      <c r="AR10655" s="34"/>
    </row>
    <row r="10656" spans="41:44" x14ac:dyDescent="0.25">
      <c r="AO10656" s="34"/>
      <c r="AP10656" s="34"/>
      <c r="AQ10656" s="34"/>
      <c r="AR10656" s="34"/>
    </row>
    <row r="10657" spans="41:44" x14ac:dyDescent="0.25">
      <c r="AO10657" s="34"/>
      <c r="AP10657" s="34"/>
      <c r="AQ10657" s="34"/>
      <c r="AR10657" s="34"/>
    </row>
    <row r="10658" spans="41:44" x14ac:dyDescent="0.25">
      <c r="AO10658" s="34"/>
      <c r="AP10658" s="34"/>
      <c r="AQ10658" s="34"/>
      <c r="AR10658" s="34"/>
    </row>
    <row r="10659" spans="41:44" x14ac:dyDescent="0.25">
      <c r="AO10659" s="34"/>
      <c r="AP10659" s="34"/>
      <c r="AQ10659" s="34"/>
      <c r="AR10659" s="34"/>
    </row>
    <row r="10660" spans="41:44" x14ac:dyDescent="0.25">
      <c r="AO10660" s="34"/>
      <c r="AP10660" s="34"/>
      <c r="AQ10660" s="34"/>
      <c r="AR10660" s="34"/>
    </row>
    <row r="10661" spans="41:44" x14ac:dyDescent="0.25">
      <c r="AO10661" s="34"/>
      <c r="AP10661" s="34"/>
      <c r="AQ10661" s="34"/>
      <c r="AR10661" s="34"/>
    </row>
    <row r="10662" spans="41:44" x14ac:dyDescent="0.25">
      <c r="AO10662" s="34"/>
      <c r="AP10662" s="34"/>
      <c r="AQ10662" s="34"/>
      <c r="AR10662" s="34"/>
    </row>
    <row r="10663" spans="41:44" x14ac:dyDescent="0.25">
      <c r="AO10663" s="34"/>
      <c r="AP10663" s="34"/>
      <c r="AQ10663" s="34"/>
      <c r="AR10663" s="34"/>
    </row>
    <row r="10664" spans="41:44" x14ac:dyDescent="0.25">
      <c r="AO10664" s="34"/>
      <c r="AP10664" s="34"/>
      <c r="AQ10664" s="34"/>
      <c r="AR10664" s="34"/>
    </row>
    <row r="10665" spans="41:44" x14ac:dyDescent="0.25">
      <c r="AO10665" s="34"/>
      <c r="AP10665" s="34"/>
      <c r="AQ10665" s="34"/>
      <c r="AR10665" s="34"/>
    </row>
    <row r="10666" spans="41:44" x14ac:dyDescent="0.25">
      <c r="AO10666" s="34"/>
      <c r="AP10666" s="34"/>
      <c r="AQ10666" s="34"/>
      <c r="AR10666" s="34"/>
    </row>
    <row r="10667" spans="41:44" x14ac:dyDescent="0.25">
      <c r="AO10667" s="34"/>
      <c r="AP10667" s="34"/>
      <c r="AQ10667" s="34"/>
      <c r="AR10667" s="34"/>
    </row>
    <row r="10668" spans="41:44" x14ac:dyDescent="0.25">
      <c r="AO10668" s="34"/>
      <c r="AP10668" s="34"/>
      <c r="AQ10668" s="34"/>
      <c r="AR10668" s="34"/>
    </row>
    <row r="10669" spans="41:44" x14ac:dyDescent="0.25">
      <c r="AO10669" s="34"/>
      <c r="AP10669" s="34"/>
      <c r="AQ10669" s="34"/>
      <c r="AR10669" s="34"/>
    </row>
    <row r="10670" spans="41:44" x14ac:dyDescent="0.25">
      <c r="AO10670" s="34"/>
      <c r="AP10670" s="34"/>
      <c r="AQ10670" s="34"/>
      <c r="AR10670" s="34"/>
    </row>
    <row r="10671" spans="41:44" x14ac:dyDescent="0.25">
      <c r="AO10671" s="34"/>
      <c r="AP10671" s="34"/>
      <c r="AQ10671" s="34"/>
      <c r="AR10671" s="34"/>
    </row>
    <row r="10672" spans="41:44" x14ac:dyDescent="0.25">
      <c r="AO10672" s="34"/>
      <c r="AP10672" s="34"/>
      <c r="AQ10672" s="34"/>
      <c r="AR10672" s="34"/>
    </row>
    <row r="10673" spans="41:44" x14ac:dyDescent="0.25">
      <c r="AO10673" s="34"/>
      <c r="AP10673" s="34"/>
      <c r="AQ10673" s="34"/>
      <c r="AR10673" s="34"/>
    </row>
    <row r="10674" spans="41:44" x14ac:dyDescent="0.25">
      <c r="AO10674" s="34"/>
      <c r="AP10674" s="34"/>
      <c r="AQ10674" s="34"/>
      <c r="AR10674" s="34"/>
    </row>
    <row r="10675" spans="41:44" x14ac:dyDescent="0.25">
      <c r="AO10675" s="34"/>
      <c r="AP10675" s="34"/>
      <c r="AQ10675" s="34"/>
      <c r="AR10675" s="34"/>
    </row>
    <row r="10676" spans="41:44" x14ac:dyDescent="0.25">
      <c r="AO10676" s="34"/>
      <c r="AP10676" s="34"/>
      <c r="AQ10676" s="34"/>
      <c r="AR10676" s="34"/>
    </row>
    <row r="10677" spans="41:44" x14ac:dyDescent="0.25">
      <c r="AO10677" s="34"/>
      <c r="AP10677" s="34"/>
      <c r="AQ10677" s="34"/>
      <c r="AR10677" s="34"/>
    </row>
    <row r="10678" spans="41:44" x14ac:dyDescent="0.25">
      <c r="AO10678" s="34"/>
      <c r="AP10678" s="34"/>
      <c r="AQ10678" s="34"/>
      <c r="AR10678" s="34"/>
    </row>
    <row r="10679" spans="41:44" x14ac:dyDescent="0.25">
      <c r="AO10679" s="34"/>
      <c r="AP10679" s="34"/>
      <c r="AQ10679" s="34"/>
      <c r="AR10679" s="34"/>
    </row>
    <row r="10680" spans="41:44" x14ac:dyDescent="0.25">
      <c r="AO10680" s="34"/>
      <c r="AP10680" s="34"/>
      <c r="AQ10680" s="34"/>
      <c r="AR10680" s="34"/>
    </row>
    <row r="10681" spans="41:44" x14ac:dyDescent="0.25">
      <c r="AO10681" s="34"/>
      <c r="AP10681" s="34"/>
      <c r="AQ10681" s="34"/>
      <c r="AR10681" s="34"/>
    </row>
    <row r="10682" spans="41:44" x14ac:dyDescent="0.25">
      <c r="AO10682" s="34"/>
      <c r="AP10682" s="34"/>
      <c r="AQ10682" s="34"/>
      <c r="AR10682" s="34"/>
    </row>
    <row r="10683" spans="41:44" x14ac:dyDescent="0.25">
      <c r="AO10683" s="34"/>
      <c r="AP10683" s="34"/>
      <c r="AQ10683" s="34"/>
      <c r="AR10683" s="34"/>
    </row>
    <row r="10684" spans="41:44" x14ac:dyDescent="0.25">
      <c r="AO10684" s="34"/>
      <c r="AP10684" s="34"/>
      <c r="AQ10684" s="34"/>
      <c r="AR10684" s="34"/>
    </row>
    <row r="10685" spans="41:44" x14ac:dyDescent="0.25">
      <c r="AO10685" s="34"/>
      <c r="AP10685" s="34"/>
      <c r="AQ10685" s="34"/>
      <c r="AR10685" s="34"/>
    </row>
    <row r="10686" spans="41:44" x14ac:dyDescent="0.25">
      <c r="AO10686" s="34"/>
      <c r="AP10686" s="34"/>
      <c r="AQ10686" s="34"/>
      <c r="AR10686" s="34"/>
    </row>
    <row r="10687" spans="41:44" x14ac:dyDescent="0.25">
      <c r="AO10687" s="34"/>
      <c r="AP10687" s="34"/>
      <c r="AQ10687" s="34"/>
      <c r="AR10687" s="34"/>
    </row>
    <row r="10688" spans="41:44" x14ac:dyDescent="0.25">
      <c r="AO10688" s="34"/>
      <c r="AP10688" s="34"/>
      <c r="AQ10688" s="34"/>
      <c r="AR10688" s="34"/>
    </row>
    <row r="10689" spans="41:44" x14ac:dyDescent="0.25">
      <c r="AO10689" s="34"/>
      <c r="AP10689" s="34"/>
      <c r="AQ10689" s="34"/>
      <c r="AR10689" s="34"/>
    </row>
    <row r="10690" spans="41:44" x14ac:dyDescent="0.25">
      <c r="AO10690" s="34"/>
      <c r="AP10690" s="34"/>
      <c r="AQ10690" s="34"/>
      <c r="AR10690" s="34"/>
    </row>
    <row r="10691" spans="41:44" x14ac:dyDescent="0.25">
      <c r="AO10691" s="34"/>
      <c r="AP10691" s="34"/>
      <c r="AQ10691" s="34"/>
      <c r="AR10691" s="34"/>
    </row>
    <row r="10692" spans="41:44" x14ac:dyDescent="0.25">
      <c r="AO10692" s="34"/>
      <c r="AP10692" s="34"/>
      <c r="AQ10692" s="34"/>
      <c r="AR10692" s="34"/>
    </row>
    <row r="10693" spans="41:44" x14ac:dyDescent="0.25">
      <c r="AO10693" s="34"/>
      <c r="AP10693" s="34"/>
      <c r="AQ10693" s="34"/>
      <c r="AR10693" s="34"/>
    </row>
    <row r="10694" spans="41:44" x14ac:dyDescent="0.25">
      <c r="AO10694" s="34"/>
      <c r="AP10694" s="34"/>
      <c r="AQ10694" s="34"/>
      <c r="AR10694" s="34"/>
    </row>
    <row r="10695" spans="41:44" x14ac:dyDescent="0.25">
      <c r="AO10695" s="34"/>
      <c r="AP10695" s="34"/>
      <c r="AQ10695" s="34"/>
      <c r="AR10695" s="34"/>
    </row>
    <row r="10696" spans="41:44" x14ac:dyDescent="0.25">
      <c r="AO10696" s="34"/>
      <c r="AP10696" s="34"/>
      <c r="AQ10696" s="34"/>
      <c r="AR10696" s="34"/>
    </row>
    <row r="10697" spans="41:44" x14ac:dyDescent="0.25">
      <c r="AO10697" s="34"/>
      <c r="AP10697" s="34"/>
      <c r="AQ10697" s="34"/>
      <c r="AR10697" s="34"/>
    </row>
    <row r="10698" spans="41:44" x14ac:dyDescent="0.25">
      <c r="AO10698" s="34"/>
      <c r="AP10698" s="34"/>
      <c r="AQ10698" s="34"/>
      <c r="AR10698" s="34"/>
    </row>
    <row r="10699" spans="41:44" x14ac:dyDescent="0.25">
      <c r="AO10699" s="34"/>
      <c r="AP10699" s="34"/>
      <c r="AQ10699" s="34"/>
      <c r="AR10699" s="34"/>
    </row>
    <row r="10700" spans="41:44" x14ac:dyDescent="0.25">
      <c r="AO10700" s="34"/>
      <c r="AP10700" s="34"/>
      <c r="AQ10700" s="34"/>
      <c r="AR10700" s="34"/>
    </row>
    <row r="10701" spans="41:44" x14ac:dyDescent="0.25">
      <c r="AO10701" s="34"/>
      <c r="AP10701" s="34"/>
      <c r="AQ10701" s="34"/>
      <c r="AR10701" s="34"/>
    </row>
    <row r="10702" spans="41:44" x14ac:dyDescent="0.25">
      <c r="AO10702" s="34"/>
      <c r="AP10702" s="34"/>
      <c r="AQ10702" s="34"/>
      <c r="AR10702" s="34"/>
    </row>
    <row r="10703" spans="41:44" x14ac:dyDescent="0.25">
      <c r="AO10703" s="34"/>
      <c r="AP10703" s="34"/>
      <c r="AQ10703" s="34"/>
      <c r="AR10703" s="34"/>
    </row>
    <row r="10704" spans="41:44" x14ac:dyDescent="0.25">
      <c r="AO10704" s="34"/>
      <c r="AP10704" s="34"/>
      <c r="AQ10704" s="34"/>
      <c r="AR10704" s="34"/>
    </row>
    <row r="10705" spans="41:44" x14ac:dyDescent="0.25">
      <c r="AO10705" s="34"/>
      <c r="AP10705" s="34"/>
      <c r="AQ10705" s="34"/>
      <c r="AR10705" s="34"/>
    </row>
    <row r="10706" spans="41:44" x14ac:dyDescent="0.25">
      <c r="AO10706" s="34"/>
      <c r="AP10706" s="34"/>
      <c r="AQ10706" s="34"/>
      <c r="AR10706" s="34"/>
    </row>
    <row r="10707" spans="41:44" x14ac:dyDescent="0.25">
      <c r="AO10707" s="34"/>
      <c r="AP10707" s="34"/>
      <c r="AQ10707" s="34"/>
      <c r="AR10707" s="34"/>
    </row>
    <row r="10708" spans="41:44" x14ac:dyDescent="0.25">
      <c r="AO10708" s="34"/>
      <c r="AP10708" s="34"/>
      <c r="AQ10708" s="34"/>
      <c r="AR10708" s="34"/>
    </row>
    <row r="10709" spans="41:44" x14ac:dyDescent="0.25">
      <c r="AO10709" s="34"/>
      <c r="AP10709" s="34"/>
      <c r="AQ10709" s="34"/>
      <c r="AR10709" s="34"/>
    </row>
    <row r="10710" spans="41:44" x14ac:dyDescent="0.25">
      <c r="AO10710" s="34"/>
      <c r="AP10710" s="34"/>
      <c r="AQ10710" s="34"/>
      <c r="AR10710" s="34"/>
    </row>
    <row r="10711" spans="41:44" x14ac:dyDescent="0.25">
      <c r="AO10711" s="34"/>
      <c r="AP10711" s="34"/>
      <c r="AQ10711" s="34"/>
      <c r="AR10711" s="34"/>
    </row>
    <row r="10712" spans="41:44" x14ac:dyDescent="0.25">
      <c r="AO10712" s="34"/>
      <c r="AP10712" s="34"/>
      <c r="AQ10712" s="34"/>
      <c r="AR10712" s="34"/>
    </row>
    <row r="10713" spans="41:44" x14ac:dyDescent="0.25">
      <c r="AO10713" s="34"/>
      <c r="AP10713" s="34"/>
      <c r="AQ10713" s="34"/>
      <c r="AR10713" s="34"/>
    </row>
    <row r="10714" spans="41:44" x14ac:dyDescent="0.25">
      <c r="AO10714" s="34"/>
      <c r="AP10714" s="34"/>
      <c r="AQ10714" s="34"/>
      <c r="AR10714" s="34"/>
    </row>
    <row r="10715" spans="41:44" x14ac:dyDescent="0.25">
      <c r="AO10715" s="34"/>
      <c r="AP10715" s="34"/>
      <c r="AQ10715" s="34"/>
      <c r="AR10715" s="34"/>
    </row>
    <row r="10716" spans="41:44" x14ac:dyDescent="0.25">
      <c r="AO10716" s="34"/>
      <c r="AP10716" s="34"/>
      <c r="AQ10716" s="34"/>
      <c r="AR10716" s="34"/>
    </row>
    <row r="10717" spans="41:44" x14ac:dyDescent="0.25">
      <c r="AO10717" s="34"/>
      <c r="AP10717" s="34"/>
      <c r="AQ10717" s="34"/>
      <c r="AR10717" s="34"/>
    </row>
    <row r="10718" spans="41:44" x14ac:dyDescent="0.25">
      <c r="AO10718" s="34"/>
      <c r="AP10718" s="34"/>
      <c r="AQ10718" s="34"/>
      <c r="AR10718" s="34"/>
    </row>
    <row r="10719" spans="41:44" x14ac:dyDescent="0.25">
      <c r="AO10719" s="34"/>
      <c r="AP10719" s="34"/>
      <c r="AQ10719" s="34"/>
      <c r="AR10719" s="34"/>
    </row>
    <row r="10720" spans="41:44" x14ac:dyDescent="0.25">
      <c r="AO10720" s="34"/>
      <c r="AP10720" s="34"/>
      <c r="AQ10720" s="34"/>
      <c r="AR10720" s="34"/>
    </row>
    <row r="10721" spans="41:44" x14ac:dyDescent="0.25">
      <c r="AO10721" s="34"/>
      <c r="AP10721" s="34"/>
      <c r="AQ10721" s="34"/>
      <c r="AR10721" s="34"/>
    </row>
    <row r="10722" spans="41:44" x14ac:dyDescent="0.25">
      <c r="AO10722" s="34"/>
      <c r="AP10722" s="34"/>
      <c r="AQ10722" s="34"/>
      <c r="AR10722" s="34"/>
    </row>
    <row r="10723" spans="41:44" x14ac:dyDescent="0.25">
      <c r="AO10723" s="34"/>
      <c r="AP10723" s="34"/>
      <c r="AQ10723" s="34"/>
      <c r="AR10723" s="34"/>
    </row>
    <row r="10724" spans="41:44" x14ac:dyDescent="0.25">
      <c r="AO10724" s="34"/>
      <c r="AP10724" s="34"/>
      <c r="AQ10724" s="34"/>
      <c r="AR10724" s="34"/>
    </row>
    <row r="10725" spans="41:44" x14ac:dyDescent="0.25">
      <c r="AO10725" s="34"/>
      <c r="AP10725" s="34"/>
      <c r="AQ10725" s="34"/>
      <c r="AR10725" s="34"/>
    </row>
    <row r="10726" spans="41:44" x14ac:dyDescent="0.25">
      <c r="AO10726" s="34"/>
      <c r="AP10726" s="34"/>
      <c r="AQ10726" s="34"/>
      <c r="AR10726" s="34"/>
    </row>
    <row r="10727" spans="41:44" x14ac:dyDescent="0.25">
      <c r="AO10727" s="34"/>
      <c r="AP10727" s="34"/>
      <c r="AQ10727" s="34"/>
      <c r="AR10727" s="34"/>
    </row>
    <row r="10728" spans="41:44" x14ac:dyDescent="0.25">
      <c r="AO10728" s="34"/>
      <c r="AP10728" s="34"/>
      <c r="AQ10728" s="34"/>
      <c r="AR10728" s="34"/>
    </row>
    <row r="10729" spans="41:44" x14ac:dyDescent="0.25">
      <c r="AO10729" s="34"/>
      <c r="AP10729" s="34"/>
      <c r="AQ10729" s="34"/>
      <c r="AR10729" s="34"/>
    </row>
    <row r="10730" spans="41:44" x14ac:dyDescent="0.25">
      <c r="AO10730" s="34"/>
      <c r="AP10730" s="34"/>
      <c r="AQ10730" s="34"/>
      <c r="AR10730" s="34"/>
    </row>
    <row r="10731" spans="41:44" x14ac:dyDescent="0.25">
      <c r="AO10731" s="34"/>
      <c r="AP10731" s="34"/>
      <c r="AQ10731" s="34"/>
      <c r="AR10731" s="34"/>
    </row>
    <row r="10732" spans="41:44" x14ac:dyDescent="0.25">
      <c r="AO10732" s="34"/>
      <c r="AP10732" s="34"/>
      <c r="AQ10732" s="34"/>
      <c r="AR10732" s="34"/>
    </row>
    <row r="10733" spans="41:44" x14ac:dyDescent="0.25">
      <c r="AO10733" s="34"/>
      <c r="AP10733" s="34"/>
      <c r="AQ10733" s="34"/>
      <c r="AR10733" s="34"/>
    </row>
    <row r="10734" spans="41:44" x14ac:dyDescent="0.25">
      <c r="AO10734" s="34"/>
      <c r="AP10734" s="34"/>
      <c r="AQ10734" s="34"/>
      <c r="AR10734" s="34"/>
    </row>
    <row r="10735" spans="41:44" x14ac:dyDescent="0.25">
      <c r="AO10735" s="34"/>
      <c r="AP10735" s="34"/>
      <c r="AQ10735" s="34"/>
      <c r="AR10735" s="34"/>
    </row>
    <row r="10736" spans="41:44" x14ac:dyDescent="0.25">
      <c r="AO10736" s="34"/>
      <c r="AP10736" s="34"/>
      <c r="AQ10736" s="34"/>
      <c r="AR10736" s="34"/>
    </row>
    <row r="10737" spans="41:44" x14ac:dyDescent="0.25">
      <c r="AO10737" s="34"/>
      <c r="AP10737" s="34"/>
      <c r="AQ10737" s="34"/>
      <c r="AR10737" s="34"/>
    </row>
    <row r="10738" spans="41:44" x14ac:dyDescent="0.25">
      <c r="AO10738" s="34"/>
      <c r="AP10738" s="34"/>
      <c r="AQ10738" s="34"/>
      <c r="AR10738" s="34"/>
    </row>
    <row r="10739" spans="41:44" x14ac:dyDescent="0.25">
      <c r="AO10739" s="34"/>
      <c r="AP10739" s="34"/>
      <c r="AQ10739" s="34"/>
      <c r="AR10739" s="34"/>
    </row>
    <row r="10740" spans="41:44" x14ac:dyDescent="0.25">
      <c r="AO10740" s="34"/>
      <c r="AP10740" s="34"/>
      <c r="AQ10740" s="34"/>
      <c r="AR10740" s="34"/>
    </row>
    <row r="10741" spans="41:44" x14ac:dyDescent="0.25">
      <c r="AO10741" s="34"/>
      <c r="AP10741" s="34"/>
      <c r="AQ10741" s="34"/>
      <c r="AR10741" s="34"/>
    </row>
    <row r="10742" spans="41:44" x14ac:dyDescent="0.25">
      <c r="AO10742" s="34"/>
      <c r="AP10742" s="34"/>
      <c r="AQ10742" s="34"/>
      <c r="AR10742" s="34"/>
    </row>
    <row r="10743" spans="41:44" x14ac:dyDescent="0.25">
      <c r="AO10743" s="34"/>
      <c r="AP10743" s="34"/>
      <c r="AQ10743" s="34"/>
      <c r="AR10743" s="34"/>
    </row>
    <row r="10744" spans="41:44" x14ac:dyDescent="0.25">
      <c r="AO10744" s="34"/>
      <c r="AP10744" s="34"/>
      <c r="AQ10744" s="34"/>
      <c r="AR10744" s="34"/>
    </row>
    <row r="10745" spans="41:44" x14ac:dyDescent="0.25">
      <c r="AO10745" s="34"/>
      <c r="AP10745" s="34"/>
      <c r="AQ10745" s="34"/>
      <c r="AR10745" s="34"/>
    </row>
    <row r="10746" spans="41:44" x14ac:dyDescent="0.25">
      <c r="AO10746" s="34"/>
      <c r="AP10746" s="34"/>
      <c r="AQ10746" s="34"/>
      <c r="AR10746" s="34"/>
    </row>
    <row r="10747" spans="41:44" x14ac:dyDescent="0.25">
      <c r="AO10747" s="34"/>
      <c r="AP10747" s="34"/>
      <c r="AQ10747" s="34"/>
      <c r="AR10747" s="34"/>
    </row>
    <row r="10748" spans="41:44" x14ac:dyDescent="0.25">
      <c r="AO10748" s="34"/>
      <c r="AP10748" s="34"/>
      <c r="AQ10748" s="34"/>
      <c r="AR10748" s="34"/>
    </row>
    <row r="10749" spans="41:44" x14ac:dyDescent="0.25">
      <c r="AO10749" s="34"/>
      <c r="AP10749" s="34"/>
      <c r="AQ10749" s="34"/>
      <c r="AR10749" s="34"/>
    </row>
    <row r="10750" spans="41:44" x14ac:dyDescent="0.25">
      <c r="AO10750" s="34"/>
      <c r="AP10750" s="34"/>
      <c r="AQ10750" s="34"/>
      <c r="AR10750" s="34"/>
    </row>
    <row r="10751" spans="41:44" x14ac:dyDescent="0.25">
      <c r="AO10751" s="34"/>
      <c r="AP10751" s="34"/>
      <c r="AQ10751" s="34"/>
      <c r="AR10751" s="34"/>
    </row>
    <row r="10752" spans="41:44" x14ac:dyDescent="0.25">
      <c r="AO10752" s="34"/>
      <c r="AP10752" s="34"/>
      <c r="AQ10752" s="34"/>
      <c r="AR10752" s="34"/>
    </row>
    <row r="10753" spans="41:44" x14ac:dyDescent="0.25">
      <c r="AO10753" s="34"/>
      <c r="AP10753" s="34"/>
      <c r="AQ10753" s="34"/>
      <c r="AR10753" s="34"/>
    </row>
    <row r="10754" spans="41:44" x14ac:dyDescent="0.25">
      <c r="AO10754" s="34"/>
      <c r="AP10754" s="34"/>
      <c r="AQ10754" s="34"/>
      <c r="AR10754" s="34"/>
    </row>
    <row r="10755" spans="41:44" x14ac:dyDescent="0.25">
      <c r="AO10755" s="34"/>
      <c r="AP10755" s="34"/>
      <c r="AQ10755" s="34"/>
      <c r="AR10755" s="34"/>
    </row>
    <row r="10756" spans="41:44" x14ac:dyDescent="0.25">
      <c r="AO10756" s="34"/>
      <c r="AP10756" s="34"/>
      <c r="AQ10756" s="34"/>
      <c r="AR10756" s="34"/>
    </row>
    <row r="10757" spans="41:44" x14ac:dyDescent="0.25">
      <c r="AO10757" s="34"/>
      <c r="AP10757" s="34"/>
      <c r="AQ10757" s="34"/>
      <c r="AR10757" s="34"/>
    </row>
    <row r="10758" spans="41:44" x14ac:dyDescent="0.25">
      <c r="AO10758" s="34"/>
      <c r="AP10758" s="34"/>
      <c r="AQ10758" s="34"/>
      <c r="AR10758" s="34"/>
    </row>
    <row r="10759" spans="41:44" x14ac:dyDescent="0.25">
      <c r="AO10759" s="34"/>
      <c r="AP10759" s="34"/>
      <c r="AQ10759" s="34"/>
      <c r="AR10759" s="34"/>
    </row>
    <row r="10760" spans="41:44" x14ac:dyDescent="0.25">
      <c r="AO10760" s="34"/>
      <c r="AP10760" s="34"/>
      <c r="AQ10760" s="34"/>
      <c r="AR10760" s="34"/>
    </row>
    <row r="10761" spans="41:44" x14ac:dyDescent="0.25">
      <c r="AO10761" s="34"/>
      <c r="AP10761" s="34"/>
      <c r="AQ10761" s="34"/>
      <c r="AR10761" s="34"/>
    </row>
    <row r="10762" spans="41:44" x14ac:dyDescent="0.25">
      <c r="AO10762" s="34"/>
      <c r="AP10762" s="34"/>
      <c r="AQ10762" s="34"/>
      <c r="AR10762" s="34"/>
    </row>
    <row r="10763" spans="41:44" x14ac:dyDescent="0.25">
      <c r="AO10763" s="34"/>
      <c r="AP10763" s="34"/>
      <c r="AQ10763" s="34"/>
      <c r="AR10763" s="34"/>
    </row>
    <row r="10764" spans="41:44" x14ac:dyDescent="0.25">
      <c r="AO10764" s="34"/>
      <c r="AP10764" s="34"/>
      <c r="AQ10764" s="34"/>
      <c r="AR10764" s="34"/>
    </row>
    <row r="10765" spans="41:44" x14ac:dyDescent="0.25">
      <c r="AO10765" s="34"/>
      <c r="AP10765" s="34"/>
      <c r="AQ10765" s="34"/>
      <c r="AR10765" s="34"/>
    </row>
    <row r="10766" spans="41:44" x14ac:dyDescent="0.25">
      <c r="AO10766" s="34"/>
      <c r="AP10766" s="34"/>
      <c r="AQ10766" s="34"/>
      <c r="AR10766" s="34"/>
    </row>
    <row r="10767" spans="41:44" x14ac:dyDescent="0.25">
      <c r="AO10767" s="34"/>
      <c r="AP10767" s="34"/>
      <c r="AQ10767" s="34"/>
      <c r="AR10767" s="34"/>
    </row>
    <row r="10768" spans="41:44" x14ac:dyDescent="0.25">
      <c r="AO10768" s="34"/>
      <c r="AP10768" s="34"/>
      <c r="AQ10768" s="34"/>
      <c r="AR10768" s="34"/>
    </row>
    <row r="10769" spans="41:44" x14ac:dyDescent="0.25">
      <c r="AO10769" s="34"/>
      <c r="AP10769" s="34"/>
      <c r="AQ10769" s="34"/>
      <c r="AR10769" s="34"/>
    </row>
    <row r="10770" spans="41:44" x14ac:dyDescent="0.25">
      <c r="AO10770" s="34"/>
      <c r="AP10770" s="34"/>
      <c r="AQ10770" s="34"/>
      <c r="AR10770" s="34"/>
    </row>
    <row r="10771" spans="41:44" x14ac:dyDescent="0.25">
      <c r="AO10771" s="34"/>
      <c r="AP10771" s="34"/>
      <c r="AQ10771" s="34"/>
      <c r="AR10771" s="34"/>
    </row>
    <row r="10772" spans="41:44" x14ac:dyDescent="0.25">
      <c r="AO10772" s="34"/>
      <c r="AP10772" s="34"/>
      <c r="AQ10772" s="34"/>
      <c r="AR10772" s="34"/>
    </row>
    <row r="10773" spans="41:44" x14ac:dyDescent="0.25">
      <c r="AO10773" s="34"/>
      <c r="AP10773" s="34"/>
      <c r="AQ10773" s="34"/>
      <c r="AR10773" s="34"/>
    </row>
    <row r="10774" spans="41:44" x14ac:dyDescent="0.25">
      <c r="AO10774" s="34"/>
      <c r="AP10774" s="34"/>
      <c r="AQ10774" s="34"/>
      <c r="AR10774" s="34"/>
    </row>
    <row r="10775" spans="41:44" x14ac:dyDescent="0.25">
      <c r="AO10775" s="34"/>
      <c r="AP10775" s="34"/>
      <c r="AQ10775" s="34"/>
      <c r="AR10775" s="34"/>
    </row>
    <row r="10776" spans="41:44" x14ac:dyDescent="0.25">
      <c r="AO10776" s="34"/>
      <c r="AP10776" s="34"/>
      <c r="AQ10776" s="34"/>
      <c r="AR10776" s="34"/>
    </row>
    <row r="10777" spans="41:44" x14ac:dyDescent="0.25">
      <c r="AO10777" s="34"/>
      <c r="AP10777" s="34"/>
      <c r="AQ10777" s="34"/>
      <c r="AR10777" s="34"/>
    </row>
    <row r="10778" spans="41:44" x14ac:dyDescent="0.25">
      <c r="AO10778" s="34"/>
      <c r="AP10778" s="34"/>
      <c r="AQ10778" s="34"/>
      <c r="AR10778" s="34"/>
    </row>
    <row r="10779" spans="41:44" x14ac:dyDescent="0.25">
      <c r="AO10779" s="34"/>
      <c r="AP10779" s="34"/>
      <c r="AQ10779" s="34"/>
      <c r="AR10779" s="34"/>
    </row>
    <row r="10780" spans="41:44" x14ac:dyDescent="0.25">
      <c r="AO10780" s="34"/>
      <c r="AP10780" s="34"/>
      <c r="AQ10780" s="34"/>
      <c r="AR10780" s="34"/>
    </row>
    <row r="10781" spans="41:44" x14ac:dyDescent="0.25">
      <c r="AO10781" s="34"/>
      <c r="AP10781" s="34"/>
      <c r="AQ10781" s="34"/>
      <c r="AR10781" s="34"/>
    </row>
    <row r="10782" spans="41:44" x14ac:dyDescent="0.25">
      <c r="AO10782" s="34"/>
      <c r="AP10782" s="34"/>
      <c r="AQ10782" s="34"/>
      <c r="AR10782" s="34"/>
    </row>
    <row r="10783" spans="41:44" x14ac:dyDescent="0.25">
      <c r="AO10783" s="34"/>
      <c r="AP10783" s="34"/>
      <c r="AQ10783" s="34"/>
      <c r="AR10783" s="34"/>
    </row>
    <row r="10784" spans="41:44" x14ac:dyDescent="0.25">
      <c r="AO10784" s="34"/>
      <c r="AP10784" s="34"/>
      <c r="AQ10784" s="34"/>
      <c r="AR10784" s="34"/>
    </row>
    <row r="10785" spans="41:44" x14ac:dyDescent="0.25">
      <c r="AO10785" s="34"/>
      <c r="AP10785" s="34"/>
      <c r="AQ10785" s="34"/>
      <c r="AR10785" s="34"/>
    </row>
    <row r="10786" spans="41:44" x14ac:dyDescent="0.25">
      <c r="AO10786" s="34"/>
      <c r="AP10786" s="34"/>
      <c r="AQ10786" s="34"/>
      <c r="AR10786" s="34"/>
    </row>
    <row r="10787" spans="41:44" x14ac:dyDescent="0.25">
      <c r="AO10787" s="34"/>
      <c r="AP10787" s="34"/>
      <c r="AQ10787" s="34"/>
      <c r="AR10787" s="34"/>
    </row>
    <row r="10788" spans="41:44" x14ac:dyDescent="0.25">
      <c r="AO10788" s="34"/>
      <c r="AP10788" s="34"/>
      <c r="AQ10788" s="34"/>
      <c r="AR10788" s="34"/>
    </row>
    <row r="10789" spans="41:44" x14ac:dyDescent="0.25">
      <c r="AO10789" s="34"/>
      <c r="AP10789" s="34"/>
      <c r="AQ10789" s="34"/>
      <c r="AR10789" s="34"/>
    </row>
    <row r="10790" spans="41:44" x14ac:dyDescent="0.25">
      <c r="AO10790" s="34"/>
      <c r="AP10790" s="34"/>
      <c r="AQ10790" s="34"/>
      <c r="AR10790" s="34"/>
    </row>
    <row r="10791" spans="41:44" x14ac:dyDescent="0.25">
      <c r="AO10791" s="34"/>
      <c r="AP10791" s="34"/>
      <c r="AQ10791" s="34"/>
      <c r="AR10791" s="34"/>
    </row>
    <row r="10792" spans="41:44" x14ac:dyDescent="0.25">
      <c r="AO10792" s="34"/>
      <c r="AP10792" s="34"/>
      <c r="AQ10792" s="34"/>
      <c r="AR10792" s="34"/>
    </row>
    <row r="10793" spans="41:44" x14ac:dyDescent="0.25">
      <c r="AO10793" s="34"/>
      <c r="AP10793" s="34"/>
      <c r="AQ10793" s="34"/>
      <c r="AR10793" s="34"/>
    </row>
    <row r="10794" spans="41:44" x14ac:dyDescent="0.25">
      <c r="AO10794" s="34"/>
      <c r="AP10794" s="34"/>
      <c r="AQ10794" s="34"/>
      <c r="AR10794" s="34"/>
    </row>
    <row r="10795" spans="41:44" x14ac:dyDescent="0.25">
      <c r="AO10795" s="34"/>
      <c r="AP10795" s="34"/>
      <c r="AQ10795" s="34"/>
      <c r="AR10795" s="34"/>
    </row>
    <row r="10796" spans="41:44" x14ac:dyDescent="0.25">
      <c r="AO10796" s="34"/>
      <c r="AP10796" s="34"/>
      <c r="AQ10796" s="34"/>
      <c r="AR10796" s="34"/>
    </row>
    <row r="10797" spans="41:44" x14ac:dyDescent="0.25">
      <c r="AO10797" s="34"/>
      <c r="AP10797" s="34"/>
      <c r="AQ10797" s="34"/>
      <c r="AR10797" s="34"/>
    </row>
    <row r="10798" spans="41:44" x14ac:dyDescent="0.25">
      <c r="AO10798" s="34"/>
      <c r="AP10798" s="34"/>
      <c r="AQ10798" s="34"/>
      <c r="AR10798" s="34"/>
    </row>
    <row r="10799" spans="41:44" x14ac:dyDescent="0.25">
      <c r="AO10799" s="34"/>
      <c r="AP10799" s="34"/>
      <c r="AQ10799" s="34"/>
      <c r="AR10799" s="34"/>
    </row>
    <row r="10800" spans="41:44" x14ac:dyDescent="0.25">
      <c r="AO10800" s="34"/>
      <c r="AP10800" s="34"/>
      <c r="AQ10800" s="34"/>
      <c r="AR10800" s="34"/>
    </row>
    <row r="10801" spans="41:44" x14ac:dyDescent="0.25">
      <c r="AO10801" s="34"/>
      <c r="AP10801" s="34"/>
      <c r="AQ10801" s="34"/>
      <c r="AR10801" s="34"/>
    </row>
    <row r="10802" spans="41:44" x14ac:dyDescent="0.25">
      <c r="AO10802" s="34"/>
      <c r="AP10802" s="34"/>
      <c r="AQ10802" s="34"/>
      <c r="AR10802" s="34"/>
    </row>
    <row r="10803" spans="41:44" x14ac:dyDescent="0.25">
      <c r="AO10803" s="34"/>
      <c r="AP10803" s="34"/>
      <c r="AQ10803" s="34"/>
      <c r="AR10803" s="34"/>
    </row>
    <row r="10804" spans="41:44" x14ac:dyDescent="0.25">
      <c r="AO10804" s="34"/>
      <c r="AP10804" s="34"/>
      <c r="AQ10804" s="34"/>
      <c r="AR10804" s="34"/>
    </row>
    <row r="10805" spans="41:44" x14ac:dyDescent="0.25">
      <c r="AO10805" s="34"/>
      <c r="AP10805" s="34"/>
      <c r="AQ10805" s="34"/>
      <c r="AR10805" s="34"/>
    </row>
    <row r="10806" spans="41:44" x14ac:dyDescent="0.25">
      <c r="AO10806" s="34"/>
      <c r="AP10806" s="34"/>
      <c r="AQ10806" s="34"/>
      <c r="AR10806" s="34"/>
    </row>
    <row r="10807" spans="41:44" x14ac:dyDescent="0.25">
      <c r="AO10807" s="34"/>
      <c r="AP10807" s="34"/>
      <c r="AQ10807" s="34"/>
      <c r="AR10807" s="34"/>
    </row>
    <row r="10808" spans="41:44" x14ac:dyDescent="0.25">
      <c r="AO10808" s="34"/>
      <c r="AP10808" s="34"/>
      <c r="AQ10808" s="34"/>
      <c r="AR10808" s="34"/>
    </row>
    <row r="10809" spans="41:44" x14ac:dyDescent="0.25">
      <c r="AO10809" s="34"/>
      <c r="AP10809" s="34"/>
      <c r="AQ10809" s="34"/>
      <c r="AR10809" s="34"/>
    </row>
    <row r="10810" spans="41:44" x14ac:dyDescent="0.25">
      <c r="AO10810" s="34"/>
      <c r="AP10810" s="34"/>
      <c r="AQ10810" s="34"/>
      <c r="AR10810" s="34"/>
    </row>
    <row r="10811" spans="41:44" x14ac:dyDescent="0.25">
      <c r="AO10811" s="34"/>
      <c r="AP10811" s="34"/>
      <c r="AQ10811" s="34"/>
      <c r="AR10811" s="34"/>
    </row>
    <row r="10812" spans="41:44" x14ac:dyDescent="0.25">
      <c r="AO10812" s="34"/>
      <c r="AP10812" s="34"/>
      <c r="AQ10812" s="34"/>
      <c r="AR10812" s="34"/>
    </row>
    <row r="10813" spans="41:44" x14ac:dyDescent="0.25">
      <c r="AO10813" s="34"/>
      <c r="AP10813" s="34"/>
      <c r="AQ10813" s="34"/>
      <c r="AR10813" s="34"/>
    </row>
    <row r="10814" spans="41:44" x14ac:dyDescent="0.25">
      <c r="AO10814" s="34"/>
      <c r="AP10814" s="34"/>
      <c r="AQ10814" s="34"/>
      <c r="AR10814" s="34"/>
    </row>
    <row r="10815" spans="41:44" x14ac:dyDescent="0.25">
      <c r="AO10815" s="34"/>
      <c r="AP10815" s="34"/>
      <c r="AQ10815" s="34"/>
      <c r="AR10815" s="34"/>
    </row>
    <row r="10816" spans="41:44" x14ac:dyDescent="0.25">
      <c r="AO10816" s="34"/>
      <c r="AP10816" s="34"/>
      <c r="AQ10816" s="34"/>
      <c r="AR10816" s="34"/>
    </row>
    <row r="10817" spans="41:44" x14ac:dyDescent="0.25">
      <c r="AO10817" s="34"/>
      <c r="AP10817" s="34"/>
      <c r="AQ10817" s="34"/>
      <c r="AR10817" s="34"/>
    </row>
    <row r="10818" spans="41:44" x14ac:dyDescent="0.25">
      <c r="AO10818" s="34"/>
      <c r="AP10818" s="34"/>
      <c r="AQ10818" s="34"/>
      <c r="AR10818" s="34"/>
    </row>
    <row r="10819" spans="41:44" x14ac:dyDescent="0.25">
      <c r="AO10819" s="34"/>
      <c r="AP10819" s="34"/>
      <c r="AQ10819" s="34"/>
      <c r="AR10819" s="34"/>
    </row>
    <row r="10820" spans="41:44" x14ac:dyDescent="0.25">
      <c r="AO10820" s="34"/>
      <c r="AP10820" s="34"/>
      <c r="AQ10820" s="34"/>
      <c r="AR10820" s="34"/>
    </row>
    <row r="10821" spans="41:44" x14ac:dyDescent="0.25">
      <c r="AO10821" s="34"/>
      <c r="AP10821" s="34"/>
      <c r="AQ10821" s="34"/>
      <c r="AR10821" s="34"/>
    </row>
    <row r="10822" spans="41:44" x14ac:dyDescent="0.25">
      <c r="AO10822" s="34"/>
      <c r="AP10822" s="34"/>
      <c r="AQ10822" s="34"/>
      <c r="AR10822" s="34"/>
    </row>
    <row r="10823" spans="41:44" x14ac:dyDescent="0.25">
      <c r="AO10823" s="34"/>
      <c r="AP10823" s="34"/>
      <c r="AQ10823" s="34"/>
      <c r="AR10823" s="34"/>
    </row>
    <row r="10824" spans="41:44" x14ac:dyDescent="0.25">
      <c r="AO10824" s="34"/>
      <c r="AP10824" s="34"/>
      <c r="AQ10824" s="34"/>
      <c r="AR10824" s="34"/>
    </row>
    <row r="10825" spans="41:44" x14ac:dyDescent="0.25">
      <c r="AO10825" s="34"/>
      <c r="AP10825" s="34"/>
      <c r="AQ10825" s="34"/>
      <c r="AR10825" s="34"/>
    </row>
    <row r="10826" spans="41:44" x14ac:dyDescent="0.25">
      <c r="AO10826" s="34"/>
      <c r="AP10826" s="34"/>
      <c r="AQ10826" s="34"/>
      <c r="AR10826" s="34"/>
    </row>
    <row r="10827" spans="41:44" x14ac:dyDescent="0.25">
      <c r="AO10827" s="34"/>
      <c r="AP10827" s="34"/>
      <c r="AQ10827" s="34"/>
      <c r="AR10827" s="34"/>
    </row>
    <row r="10828" spans="41:44" x14ac:dyDescent="0.25">
      <c r="AO10828" s="34"/>
      <c r="AP10828" s="34"/>
      <c r="AQ10828" s="34"/>
      <c r="AR10828" s="34"/>
    </row>
    <row r="10829" spans="41:44" x14ac:dyDescent="0.25">
      <c r="AO10829" s="34"/>
      <c r="AP10829" s="34"/>
      <c r="AQ10829" s="34"/>
      <c r="AR10829" s="34"/>
    </row>
    <row r="10830" spans="41:44" x14ac:dyDescent="0.25">
      <c r="AO10830" s="34"/>
      <c r="AP10830" s="34"/>
      <c r="AQ10830" s="34"/>
      <c r="AR10830" s="34"/>
    </row>
    <row r="10831" spans="41:44" x14ac:dyDescent="0.25">
      <c r="AO10831" s="34"/>
      <c r="AP10831" s="34"/>
      <c r="AQ10831" s="34"/>
      <c r="AR10831" s="34"/>
    </row>
    <row r="10832" spans="41:44" x14ac:dyDescent="0.25">
      <c r="AO10832" s="34"/>
      <c r="AP10832" s="34"/>
      <c r="AQ10832" s="34"/>
      <c r="AR10832" s="34"/>
    </row>
    <row r="10833" spans="41:44" x14ac:dyDescent="0.25">
      <c r="AO10833" s="34"/>
      <c r="AP10833" s="34"/>
      <c r="AQ10833" s="34"/>
      <c r="AR10833" s="34"/>
    </row>
    <row r="10834" spans="41:44" x14ac:dyDescent="0.25">
      <c r="AO10834" s="34"/>
      <c r="AP10834" s="34"/>
      <c r="AQ10834" s="34"/>
      <c r="AR10834" s="34"/>
    </row>
    <row r="10835" spans="41:44" x14ac:dyDescent="0.25">
      <c r="AO10835" s="34"/>
      <c r="AP10835" s="34"/>
      <c r="AQ10835" s="34"/>
      <c r="AR10835" s="34"/>
    </row>
    <row r="10836" spans="41:44" x14ac:dyDescent="0.25">
      <c r="AO10836" s="34"/>
      <c r="AP10836" s="34"/>
      <c r="AQ10836" s="34"/>
      <c r="AR10836" s="34"/>
    </row>
    <row r="10837" spans="41:44" x14ac:dyDescent="0.25">
      <c r="AO10837" s="34"/>
      <c r="AP10837" s="34"/>
      <c r="AQ10837" s="34"/>
      <c r="AR10837" s="34"/>
    </row>
    <row r="10838" spans="41:44" x14ac:dyDescent="0.25">
      <c r="AO10838" s="34"/>
      <c r="AP10838" s="34"/>
      <c r="AQ10838" s="34"/>
      <c r="AR10838" s="34"/>
    </row>
    <row r="10839" spans="41:44" x14ac:dyDescent="0.25">
      <c r="AO10839" s="34"/>
      <c r="AP10839" s="34"/>
      <c r="AQ10839" s="34"/>
      <c r="AR10839" s="34"/>
    </row>
    <row r="10840" spans="41:44" x14ac:dyDescent="0.25">
      <c r="AO10840" s="34"/>
      <c r="AP10840" s="34"/>
      <c r="AQ10840" s="34"/>
      <c r="AR10840" s="34"/>
    </row>
    <row r="10841" spans="41:44" x14ac:dyDescent="0.25">
      <c r="AO10841" s="34"/>
      <c r="AP10841" s="34"/>
      <c r="AQ10841" s="34"/>
      <c r="AR10841" s="34"/>
    </row>
    <row r="10842" spans="41:44" x14ac:dyDescent="0.25">
      <c r="AO10842" s="34"/>
      <c r="AP10842" s="34"/>
      <c r="AQ10842" s="34"/>
      <c r="AR10842" s="34"/>
    </row>
    <row r="10843" spans="41:44" x14ac:dyDescent="0.25">
      <c r="AO10843" s="34"/>
      <c r="AP10843" s="34"/>
      <c r="AQ10843" s="34"/>
      <c r="AR10843" s="34"/>
    </row>
    <row r="10844" spans="41:44" x14ac:dyDescent="0.25">
      <c r="AO10844" s="34"/>
      <c r="AP10844" s="34"/>
      <c r="AQ10844" s="34"/>
      <c r="AR10844" s="34"/>
    </row>
    <row r="10845" spans="41:44" x14ac:dyDescent="0.25">
      <c r="AO10845" s="34"/>
      <c r="AP10845" s="34"/>
      <c r="AQ10845" s="34"/>
      <c r="AR10845" s="34"/>
    </row>
    <row r="10846" spans="41:44" x14ac:dyDescent="0.25">
      <c r="AO10846" s="34"/>
      <c r="AP10846" s="34"/>
      <c r="AQ10846" s="34"/>
      <c r="AR10846" s="34"/>
    </row>
    <row r="10847" spans="41:44" x14ac:dyDescent="0.25">
      <c r="AO10847" s="34"/>
      <c r="AP10847" s="34"/>
      <c r="AQ10847" s="34"/>
      <c r="AR10847" s="34"/>
    </row>
    <row r="10848" spans="41:44" x14ac:dyDescent="0.25">
      <c r="AO10848" s="34"/>
      <c r="AP10848" s="34"/>
      <c r="AQ10848" s="34"/>
      <c r="AR10848" s="34"/>
    </row>
    <row r="10849" spans="41:44" x14ac:dyDescent="0.25">
      <c r="AO10849" s="34"/>
      <c r="AP10849" s="34"/>
      <c r="AQ10849" s="34"/>
      <c r="AR10849" s="34"/>
    </row>
    <row r="10850" spans="41:44" x14ac:dyDescent="0.25">
      <c r="AO10850" s="34"/>
      <c r="AP10850" s="34"/>
      <c r="AQ10850" s="34"/>
      <c r="AR10850" s="34"/>
    </row>
    <row r="10851" spans="41:44" x14ac:dyDescent="0.25">
      <c r="AO10851" s="34"/>
      <c r="AP10851" s="34"/>
      <c r="AQ10851" s="34"/>
      <c r="AR10851" s="34"/>
    </row>
    <row r="10852" spans="41:44" x14ac:dyDescent="0.25">
      <c r="AO10852" s="34"/>
      <c r="AP10852" s="34"/>
      <c r="AQ10852" s="34"/>
      <c r="AR10852" s="34"/>
    </row>
    <row r="10853" spans="41:44" x14ac:dyDescent="0.25">
      <c r="AO10853" s="34"/>
      <c r="AP10853" s="34"/>
      <c r="AQ10853" s="34"/>
      <c r="AR10853" s="34"/>
    </row>
    <row r="10854" spans="41:44" x14ac:dyDescent="0.25">
      <c r="AO10854" s="34"/>
      <c r="AP10854" s="34"/>
      <c r="AQ10854" s="34"/>
      <c r="AR10854" s="34"/>
    </row>
    <row r="10855" spans="41:44" x14ac:dyDescent="0.25">
      <c r="AO10855" s="34"/>
      <c r="AP10855" s="34"/>
      <c r="AQ10855" s="34"/>
      <c r="AR10855" s="34"/>
    </row>
    <row r="10856" spans="41:44" x14ac:dyDescent="0.25">
      <c r="AO10856" s="34"/>
      <c r="AP10856" s="34"/>
      <c r="AQ10856" s="34"/>
      <c r="AR10856" s="34"/>
    </row>
    <row r="10857" spans="41:44" x14ac:dyDescent="0.25">
      <c r="AO10857" s="34"/>
      <c r="AP10857" s="34"/>
      <c r="AQ10857" s="34"/>
      <c r="AR10857" s="34"/>
    </row>
    <row r="10858" spans="41:44" x14ac:dyDescent="0.25">
      <c r="AO10858" s="34"/>
      <c r="AP10858" s="34"/>
      <c r="AQ10858" s="34"/>
      <c r="AR10858" s="34"/>
    </row>
    <row r="10859" spans="41:44" x14ac:dyDescent="0.25">
      <c r="AO10859" s="34"/>
      <c r="AP10859" s="34"/>
      <c r="AQ10859" s="34"/>
      <c r="AR10859" s="34"/>
    </row>
    <row r="10860" spans="41:44" x14ac:dyDescent="0.25">
      <c r="AO10860" s="34"/>
      <c r="AP10860" s="34"/>
      <c r="AQ10860" s="34"/>
      <c r="AR10860" s="34"/>
    </row>
    <row r="10861" spans="41:44" x14ac:dyDescent="0.25">
      <c r="AO10861" s="34"/>
      <c r="AP10861" s="34"/>
      <c r="AQ10861" s="34"/>
      <c r="AR10861" s="34"/>
    </row>
    <row r="10862" spans="41:44" x14ac:dyDescent="0.25">
      <c r="AO10862" s="34"/>
      <c r="AP10862" s="34"/>
      <c r="AQ10862" s="34"/>
      <c r="AR10862" s="34"/>
    </row>
    <row r="10863" spans="41:44" x14ac:dyDescent="0.25">
      <c r="AO10863" s="34"/>
      <c r="AP10863" s="34"/>
      <c r="AQ10863" s="34"/>
      <c r="AR10863" s="34"/>
    </row>
    <row r="10864" spans="41:44" x14ac:dyDescent="0.25">
      <c r="AO10864" s="34"/>
      <c r="AP10864" s="34"/>
      <c r="AQ10864" s="34"/>
      <c r="AR10864" s="34"/>
    </row>
    <row r="10865" spans="41:44" x14ac:dyDescent="0.25">
      <c r="AO10865" s="34"/>
      <c r="AP10865" s="34"/>
      <c r="AQ10865" s="34"/>
      <c r="AR10865" s="34"/>
    </row>
    <row r="10866" spans="41:44" x14ac:dyDescent="0.25">
      <c r="AO10866" s="34"/>
      <c r="AP10866" s="34"/>
      <c r="AQ10866" s="34"/>
      <c r="AR10866" s="34"/>
    </row>
    <row r="10867" spans="41:44" x14ac:dyDescent="0.25">
      <c r="AO10867" s="34"/>
      <c r="AP10867" s="34"/>
      <c r="AQ10867" s="34"/>
      <c r="AR10867" s="34"/>
    </row>
    <row r="10868" spans="41:44" x14ac:dyDescent="0.25">
      <c r="AO10868" s="34"/>
      <c r="AP10868" s="34"/>
      <c r="AQ10868" s="34"/>
      <c r="AR10868" s="34"/>
    </row>
    <row r="10869" spans="41:44" x14ac:dyDescent="0.25">
      <c r="AO10869" s="34"/>
      <c r="AP10869" s="34"/>
      <c r="AQ10869" s="34"/>
      <c r="AR10869" s="34"/>
    </row>
    <row r="10870" spans="41:44" x14ac:dyDescent="0.25">
      <c r="AO10870" s="34"/>
      <c r="AP10870" s="34"/>
      <c r="AQ10870" s="34"/>
      <c r="AR10870" s="34"/>
    </row>
    <row r="10871" spans="41:44" x14ac:dyDescent="0.25">
      <c r="AO10871" s="34"/>
      <c r="AP10871" s="34"/>
      <c r="AQ10871" s="34"/>
      <c r="AR10871" s="34"/>
    </row>
    <row r="10872" spans="41:44" x14ac:dyDescent="0.25">
      <c r="AO10872" s="34"/>
      <c r="AP10872" s="34"/>
      <c r="AQ10872" s="34"/>
      <c r="AR10872" s="34"/>
    </row>
    <row r="10873" spans="41:44" x14ac:dyDescent="0.25">
      <c r="AO10873" s="34"/>
      <c r="AP10873" s="34"/>
      <c r="AQ10873" s="34"/>
      <c r="AR10873" s="34"/>
    </row>
    <row r="10874" spans="41:44" x14ac:dyDescent="0.25">
      <c r="AO10874" s="34"/>
      <c r="AP10874" s="34"/>
      <c r="AQ10874" s="34"/>
      <c r="AR10874" s="34"/>
    </row>
    <row r="10875" spans="41:44" x14ac:dyDescent="0.25">
      <c r="AO10875" s="34"/>
      <c r="AP10875" s="34"/>
      <c r="AQ10875" s="34"/>
      <c r="AR10875" s="34"/>
    </row>
    <row r="10876" spans="41:44" x14ac:dyDescent="0.25">
      <c r="AO10876" s="34"/>
      <c r="AP10876" s="34"/>
      <c r="AQ10876" s="34"/>
      <c r="AR10876" s="34"/>
    </row>
    <row r="10877" spans="41:44" x14ac:dyDescent="0.25">
      <c r="AO10877" s="34"/>
      <c r="AP10877" s="34"/>
      <c r="AQ10877" s="34"/>
      <c r="AR10877" s="34"/>
    </row>
    <row r="10878" spans="41:44" x14ac:dyDescent="0.25">
      <c r="AO10878" s="34"/>
      <c r="AP10878" s="34"/>
      <c r="AQ10878" s="34"/>
      <c r="AR10878" s="34"/>
    </row>
    <row r="10879" spans="41:44" x14ac:dyDescent="0.25">
      <c r="AO10879" s="34"/>
      <c r="AP10879" s="34"/>
      <c r="AQ10879" s="34"/>
      <c r="AR10879" s="34"/>
    </row>
    <row r="10880" spans="41:44" x14ac:dyDescent="0.25">
      <c r="AO10880" s="34"/>
      <c r="AP10880" s="34"/>
      <c r="AQ10880" s="34"/>
      <c r="AR10880" s="34"/>
    </row>
    <row r="10881" spans="41:44" x14ac:dyDescent="0.25">
      <c r="AO10881" s="34"/>
      <c r="AP10881" s="34"/>
      <c r="AQ10881" s="34"/>
      <c r="AR10881" s="34"/>
    </row>
    <row r="10882" spans="41:44" x14ac:dyDescent="0.25">
      <c r="AO10882" s="34"/>
      <c r="AP10882" s="34"/>
      <c r="AQ10882" s="34"/>
      <c r="AR10882" s="34"/>
    </row>
    <row r="10883" spans="41:44" x14ac:dyDescent="0.25">
      <c r="AO10883" s="34"/>
      <c r="AP10883" s="34"/>
      <c r="AQ10883" s="34"/>
      <c r="AR10883" s="34"/>
    </row>
    <row r="10884" spans="41:44" x14ac:dyDescent="0.25">
      <c r="AO10884" s="34"/>
      <c r="AP10884" s="34"/>
      <c r="AQ10884" s="34"/>
      <c r="AR10884" s="34"/>
    </row>
    <row r="10885" spans="41:44" x14ac:dyDescent="0.25">
      <c r="AO10885" s="34"/>
      <c r="AP10885" s="34"/>
      <c r="AQ10885" s="34"/>
      <c r="AR10885" s="34"/>
    </row>
    <row r="10886" spans="41:44" x14ac:dyDescent="0.25">
      <c r="AO10886" s="34"/>
      <c r="AP10886" s="34"/>
      <c r="AQ10886" s="34"/>
      <c r="AR10886" s="34"/>
    </row>
    <row r="10887" spans="41:44" x14ac:dyDescent="0.25">
      <c r="AO10887" s="34"/>
      <c r="AP10887" s="34"/>
      <c r="AQ10887" s="34"/>
      <c r="AR10887" s="34"/>
    </row>
    <row r="10888" spans="41:44" x14ac:dyDescent="0.25">
      <c r="AO10888" s="34"/>
      <c r="AP10888" s="34"/>
      <c r="AQ10888" s="34"/>
      <c r="AR10888" s="34"/>
    </row>
    <row r="10889" spans="41:44" x14ac:dyDescent="0.25">
      <c r="AO10889" s="34"/>
      <c r="AP10889" s="34"/>
      <c r="AQ10889" s="34"/>
      <c r="AR10889" s="34"/>
    </row>
    <row r="10890" spans="41:44" x14ac:dyDescent="0.25">
      <c r="AO10890" s="34"/>
      <c r="AP10890" s="34"/>
      <c r="AQ10890" s="34"/>
      <c r="AR10890" s="34"/>
    </row>
    <row r="10891" spans="41:44" x14ac:dyDescent="0.25">
      <c r="AO10891" s="34"/>
      <c r="AP10891" s="34"/>
      <c r="AQ10891" s="34"/>
      <c r="AR10891" s="34"/>
    </row>
    <row r="10892" spans="41:44" x14ac:dyDescent="0.25">
      <c r="AO10892" s="34"/>
      <c r="AP10892" s="34"/>
      <c r="AQ10892" s="34"/>
      <c r="AR10892" s="34"/>
    </row>
    <row r="10893" spans="41:44" x14ac:dyDescent="0.25">
      <c r="AO10893" s="34"/>
      <c r="AP10893" s="34"/>
      <c r="AQ10893" s="34"/>
      <c r="AR10893" s="34"/>
    </row>
    <row r="10894" spans="41:44" x14ac:dyDescent="0.25">
      <c r="AO10894" s="34"/>
      <c r="AP10894" s="34"/>
      <c r="AQ10894" s="34"/>
      <c r="AR10894" s="34"/>
    </row>
    <row r="10895" spans="41:44" x14ac:dyDescent="0.25">
      <c r="AO10895" s="34"/>
      <c r="AP10895" s="34"/>
      <c r="AQ10895" s="34"/>
      <c r="AR10895" s="34"/>
    </row>
    <row r="10896" spans="41:44" x14ac:dyDescent="0.25">
      <c r="AO10896" s="34"/>
      <c r="AP10896" s="34"/>
      <c r="AQ10896" s="34"/>
      <c r="AR10896" s="34"/>
    </row>
    <row r="10897" spans="41:44" x14ac:dyDescent="0.25">
      <c r="AO10897" s="34"/>
      <c r="AP10897" s="34"/>
      <c r="AQ10897" s="34"/>
      <c r="AR10897" s="34"/>
    </row>
    <row r="10898" spans="41:44" x14ac:dyDescent="0.25">
      <c r="AO10898" s="34"/>
      <c r="AP10898" s="34"/>
      <c r="AQ10898" s="34"/>
      <c r="AR10898" s="34"/>
    </row>
    <row r="10899" spans="41:44" x14ac:dyDescent="0.25">
      <c r="AO10899" s="34"/>
      <c r="AP10899" s="34"/>
      <c r="AQ10899" s="34"/>
      <c r="AR10899" s="34"/>
    </row>
    <row r="10900" spans="41:44" x14ac:dyDescent="0.25">
      <c r="AO10900" s="34"/>
      <c r="AP10900" s="34"/>
      <c r="AQ10900" s="34"/>
      <c r="AR10900" s="34"/>
    </row>
    <row r="10901" spans="41:44" x14ac:dyDescent="0.25">
      <c r="AO10901" s="34"/>
      <c r="AP10901" s="34"/>
      <c r="AQ10901" s="34"/>
      <c r="AR10901" s="34"/>
    </row>
    <row r="10902" spans="41:44" x14ac:dyDescent="0.25">
      <c r="AO10902" s="34"/>
      <c r="AP10902" s="34"/>
      <c r="AQ10902" s="34"/>
      <c r="AR10902" s="34"/>
    </row>
    <row r="10903" spans="41:44" x14ac:dyDescent="0.25">
      <c r="AO10903" s="34"/>
      <c r="AP10903" s="34"/>
      <c r="AQ10903" s="34"/>
      <c r="AR10903" s="34"/>
    </row>
    <row r="10904" spans="41:44" x14ac:dyDescent="0.25">
      <c r="AO10904" s="34"/>
      <c r="AP10904" s="34"/>
      <c r="AQ10904" s="34"/>
      <c r="AR10904" s="34"/>
    </row>
    <row r="10905" spans="41:44" x14ac:dyDescent="0.25">
      <c r="AO10905" s="34"/>
      <c r="AP10905" s="34"/>
      <c r="AQ10905" s="34"/>
      <c r="AR10905" s="34"/>
    </row>
    <row r="10906" spans="41:44" x14ac:dyDescent="0.25">
      <c r="AO10906" s="34"/>
      <c r="AP10906" s="34"/>
      <c r="AQ10906" s="34"/>
      <c r="AR10906" s="34"/>
    </row>
    <row r="10907" spans="41:44" x14ac:dyDescent="0.25">
      <c r="AO10907" s="34"/>
      <c r="AP10907" s="34"/>
      <c r="AQ10907" s="34"/>
      <c r="AR10907" s="34"/>
    </row>
    <row r="10908" spans="41:44" x14ac:dyDescent="0.25">
      <c r="AO10908" s="34"/>
      <c r="AP10908" s="34"/>
      <c r="AQ10908" s="34"/>
      <c r="AR10908" s="34"/>
    </row>
    <row r="10909" spans="41:44" x14ac:dyDescent="0.25">
      <c r="AO10909" s="34"/>
      <c r="AP10909" s="34"/>
      <c r="AQ10909" s="34"/>
      <c r="AR10909" s="34"/>
    </row>
    <row r="10910" spans="41:44" x14ac:dyDescent="0.25">
      <c r="AO10910" s="34"/>
      <c r="AP10910" s="34"/>
      <c r="AQ10910" s="34"/>
      <c r="AR10910" s="34"/>
    </row>
    <row r="10911" spans="41:44" x14ac:dyDescent="0.25">
      <c r="AO10911" s="34"/>
      <c r="AP10911" s="34"/>
      <c r="AQ10911" s="34"/>
      <c r="AR10911" s="34"/>
    </row>
    <row r="10912" spans="41:44" x14ac:dyDescent="0.25">
      <c r="AO10912" s="34"/>
      <c r="AP10912" s="34"/>
      <c r="AQ10912" s="34"/>
      <c r="AR10912" s="34"/>
    </row>
    <row r="10913" spans="41:44" x14ac:dyDescent="0.25">
      <c r="AO10913" s="34"/>
      <c r="AP10913" s="34"/>
      <c r="AQ10913" s="34"/>
      <c r="AR10913" s="34"/>
    </row>
    <row r="10914" spans="41:44" x14ac:dyDescent="0.25">
      <c r="AO10914" s="34"/>
      <c r="AP10914" s="34"/>
      <c r="AQ10914" s="34"/>
      <c r="AR10914" s="34"/>
    </row>
    <row r="10915" spans="41:44" x14ac:dyDescent="0.25">
      <c r="AO10915" s="34"/>
      <c r="AP10915" s="34"/>
      <c r="AQ10915" s="34"/>
      <c r="AR10915" s="34"/>
    </row>
    <row r="10916" spans="41:44" x14ac:dyDescent="0.25">
      <c r="AO10916" s="34"/>
      <c r="AP10916" s="34"/>
      <c r="AQ10916" s="34"/>
      <c r="AR10916" s="34"/>
    </row>
    <row r="10917" spans="41:44" x14ac:dyDescent="0.25">
      <c r="AO10917" s="34"/>
      <c r="AP10917" s="34"/>
      <c r="AQ10917" s="34"/>
      <c r="AR10917" s="34"/>
    </row>
    <row r="10918" spans="41:44" x14ac:dyDescent="0.25">
      <c r="AO10918" s="34"/>
      <c r="AP10918" s="34"/>
      <c r="AQ10918" s="34"/>
      <c r="AR10918" s="34"/>
    </row>
    <row r="10919" spans="41:44" x14ac:dyDescent="0.25">
      <c r="AO10919" s="34"/>
      <c r="AP10919" s="34"/>
      <c r="AQ10919" s="34"/>
      <c r="AR10919" s="34"/>
    </row>
    <row r="10920" spans="41:44" x14ac:dyDescent="0.25">
      <c r="AO10920" s="34"/>
      <c r="AP10920" s="34"/>
      <c r="AQ10920" s="34"/>
      <c r="AR10920" s="34"/>
    </row>
    <row r="10921" spans="41:44" x14ac:dyDescent="0.25">
      <c r="AO10921" s="34"/>
      <c r="AP10921" s="34"/>
      <c r="AQ10921" s="34"/>
      <c r="AR10921" s="34"/>
    </row>
    <row r="10922" spans="41:44" x14ac:dyDescent="0.25">
      <c r="AO10922" s="34"/>
      <c r="AP10922" s="34"/>
      <c r="AQ10922" s="34"/>
      <c r="AR10922" s="34"/>
    </row>
    <row r="10923" spans="41:44" x14ac:dyDescent="0.25">
      <c r="AO10923" s="34"/>
      <c r="AP10923" s="34"/>
      <c r="AQ10923" s="34"/>
      <c r="AR10923" s="34"/>
    </row>
    <row r="10924" spans="41:44" x14ac:dyDescent="0.25">
      <c r="AO10924" s="34"/>
      <c r="AP10924" s="34"/>
      <c r="AQ10924" s="34"/>
      <c r="AR10924" s="34"/>
    </row>
    <row r="10925" spans="41:44" x14ac:dyDescent="0.25">
      <c r="AO10925" s="34"/>
      <c r="AP10925" s="34"/>
      <c r="AQ10925" s="34"/>
      <c r="AR10925" s="34"/>
    </row>
    <row r="10926" spans="41:44" x14ac:dyDescent="0.25">
      <c r="AO10926" s="34"/>
      <c r="AP10926" s="34"/>
      <c r="AQ10926" s="34"/>
      <c r="AR10926" s="34"/>
    </row>
    <row r="10927" spans="41:44" x14ac:dyDescent="0.25">
      <c r="AO10927" s="34"/>
      <c r="AP10927" s="34"/>
      <c r="AQ10927" s="34"/>
      <c r="AR10927" s="34"/>
    </row>
    <row r="10928" spans="41:44" x14ac:dyDescent="0.25">
      <c r="AO10928" s="34"/>
      <c r="AP10928" s="34"/>
      <c r="AQ10928" s="34"/>
      <c r="AR10928" s="34"/>
    </row>
    <row r="10929" spans="41:44" x14ac:dyDescent="0.25">
      <c r="AO10929" s="34"/>
      <c r="AP10929" s="34"/>
      <c r="AQ10929" s="34"/>
      <c r="AR10929" s="34"/>
    </row>
    <row r="10930" spans="41:44" x14ac:dyDescent="0.25">
      <c r="AO10930" s="34"/>
      <c r="AP10930" s="34"/>
      <c r="AQ10930" s="34"/>
      <c r="AR10930" s="34"/>
    </row>
    <row r="10931" spans="41:44" x14ac:dyDescent="0.25">
      <c r="AO10931" s="34"/>
      <c r="AP10931" s="34"/>
      <c r="AQ10931" s="34"/>
      <c r="AR10931" s="34"/>
    </row>
    <row r="10932" spans="41:44" x14ac:dyDescent="0.25">
      <c r="AO10932" s="34"/>
      <c r="AP10932" s="34"/>
      <c r="AQ10932" s="34"/>
      <c r="AR10932" s="34"/>
    </row>
    <row r="10933" spans="41:44" x14ac:dyDescent="0.25">
      <c r="AO10933" s="34"/>
      <c r="AP10933" s="34"/>
      <c r="AQ10933" s="34"/>
      <c r="AR10933" s="34"/>
    </row>
    <row r="10934" spans="41:44" x14ac:dyDescent="0.25">
      <c r="AO10934" s="34"/>
      <c r="AP10934" s="34"/>
      <c r="AQ10934" s="34"/>
      <c r="AR10934" s="34"/>
    </row>
    <row r="10935" spans="41:44" x14ac:dyDescent="0.25">
      <c r="AO10935" s="34"/>
      <c r="AP10935" s="34"/>
      <c r="AQ10935" s="34"/>
      <c r="AR10935" s="34"/>
    </row>
    <row r="10936" spans="41:44" x14ac:dyDescent="0.25">
      <c r="AO10936" s="34"/>
      <c r="AP10936" s="34"/>
      <c r="AQ10936" s="34"/>
      <c r="AR10936" s="34"/>
    </row>
    <row r="10937" spans="41:44" x14ac:dyDescent="0.25">
      <c r="AO10937" s="34"/>
      <c r="AP10937" s="34"/>
      <c r="AQ10937" s="34"/>
      <c r="AR10937" s="34"/>
    </row>
    <row r="10938" spans="41:44" x14ac:dyDescent="0.25">
      <c r="AO10938" s="34"/>
      <c r="AP10938" s="34"/>
      <c r="AQ10938" s="34"/>
      <c r="AR10938" s="34"/>
    </row>
    <row r="10939" spans="41:44" x14ac:dyDescent="0.25">
      <c r="AO10939" s="34"/>
      <c r="AP10939" s="34"/>
      <c r="AQ10939" s="34"/>
      <c r="AR10939" s="34"/>
    </row>
    <row r="10940" spans="41:44" x14ac:dyDescent="0.25">
      <c r="AO10940" s="34"/>
      <c r="AP10940" s="34"/>
      <c r="AQ10940" s="34"/>
      <c r="AR10940" s="34"/>
    </row>
    <row r="10941" spans="41:44" x14ac:dyDescent="0.25">
      <c r="AO10941" s="34"/>
      <c r="AP10941" s="34"/>
      <c r="AQ10941" s="34"/>
      <c r="AR10941" s="34"/>
    </row>
    <row r="10942" spans="41:44" x14ac:dyDescent="0.25">
      <c r="AO10942" s="34"/>
      <c r="AP10942" s="34"/>
      <c r="AQ10942" s="34"/>
      <c r="AR10942" s="34"/>
    </row>
    <row r="10943" spans="41:44" x14ac:dyDescent="0.25">
      <c r="AO10943" s="34"/>
      <c r="AP10943" s="34"/>
      <c r="AQ10943" s="34"/>
      <c r="AR10943" s="34"/>
    </row>
    <row r="10944" spans="41:44" x14ac:dyDescent="0.25">
      <c r="AO10944" s="34"/>
      <c r="AP10944" s="34"/>
      <c r="AQ10944" s="34"/>
      <c r="AR10944" s="34"/>
    </row>
    <row r="10945" spans="41:44" x14ac:dyDescent="0.25">
      <c r="AO10945" s="34"/>
      <c r="AP10945" s="34"/>
      <c r="AQ10945" s="34"/>
      <c r="AR10945" s="34"/>
    </row>
    <row r="10946" spans="41:44" x14ac:dyDescent="0.25">
      <c r="AO10946" s="34"/>
      <c r="AP10946" s="34"/>
      <c r="AQ10946" s="34"/>
      <c r="AR10946" s="34"/>
    </row>
    <row r="10947" spans="41:44" x14ac:dyDescent="0.25">
      <c r="AO10947" s="34"/>
      <c r="AP10947" s="34"/>
      <c r="AQ10947" s="34"/>
      <c r="AR10947" s="34"/>
    </row>
    <row r="10948" spans="41:44" x14ac:dyDescent="0.25">
      <c r="AO10948" s="34"/>
      <c r="AP10948" s="34"/>
      <c r="AQ10948" s="34"/>
      <c r="AR10948" s="34"/>
    </row>
    <row r="10949" spans="41:44" x14ac:dyDescent="0.25">
      <c r="AO10949" s="34"/>
      <c r="AP10949" s="34"/>
      <c r="AQ10949" s="34"/>
      <c r="AR10949" s="34"/>
    </row>
    <row r="10950" spans="41:44" x14ac:dyDescent="0.25">
      <c r="AO10950" s="34"/>
      <c r="AP10950" s="34"/>
      <c r="AQ10950" s="34"/>
      <c r="AR10950" s="34"/>
    </row>
    <row r="10951" spans="41:44" x14ac:dyDescent="0.25">
      <c r="AO10951" s="34"/>
      <c r="AP10951" s="34"/>
      <c r="AQ10951" s="34"/>
      <c r="AR10951" s="34"/>
    </row>
    <row r="10952" spans="41:44" x14ac:dyDescent="0.25">
      <c r="AO10952" s="34"/>
      <c r="AP10952" s="34"/>
      <c r="AQ10952" s="34"/>
      <c r="AR10952" s="34"/>
    </row>
    <row r="10953" spans="41:44" x14ac:dyDescent="0.25">
      <c r="AO10953" s="34"/>
      <c r="AP10953" s="34"/>
      <c r="AQ10953" s="34"/>
      <c r="AR10953" s="34"/>
    </row>
    <row r="10954" spans="41:44" x14ac:dyDescent="0.25">
      <c r="AO10954" s="34"/>
      <c r="AP10954" s="34"/>
      <c r="AQ10954" s="34"/>
      <c r="AR10954" s="34"/>
    </row>
    <row r="10955" spans="41:44" x14ac:dyDescent="0.25">
      <c r="AO10955" s="34"/>
      <c r="AP10955" s="34"/>
      <c r="AQ10955" s="34"/>
      <c r="AR10955" s="34"/>
    </row>
    <row r="10956" spans="41:44" x14ac:dyDescent="0.25">
      <c r="AO10956" s="34"/>
      <c r="AP10956" s="34"/>
      <c r="AQ10956" s="34"/>
      <c r="AR10956" s="34"/>
    </row>
    <row r="10957" spans="41:44" x14ac:dyDescent="0.25">
      <c r="AO10957" s="34"/>
      <c r="AP10957" s="34"/>
      <c r="AQ10957" s="34"/>
      <c r="AR10957" s="34"/>
    </row>
    <row r="10958" spans="41:44" x14ac:dyDescent="0.25">
      <c r="AO10958" s="34"/>
      <c r="AP10958" s="34"/>
      <c r="AQ10958" s="34"/>
      <c r="AR10958" s="34"/>
    </row>
    <row r="10959" spans="41:44" x14ac:dyDescent="0.25">
      <c r="AO10959" s="34"/>
      <c r="AP10959" s="34"/>
      <c r="AQ10959" s="34"/>
      <c r="AR10959" s="34"/>
    </row>
    <row r="10960" spans="41:44" x14ac:dyDescent="0.25">
      <c r="AO10960" s="34"/>
      <c r="AP10960" s="34"/>
      <c r="AQ10960" s="34"/>
      <c r="AR10960" s="34"/>
    </row>
    <row r="10961" spans="41:44" x14ac:dyDescent="0.25">
      <c r="AO10961" s="34"/>
      <c r="AP10961" s="34"/>
      <c r="AQ10961" s="34"/>
      <c r="AR10961" s="34"/>
    </row>
    <row r="10962" spans="41:44" x14ac:dyDescent="0.25">
      <c r="AO10962" s="34"/>
      <c r="AP10962" s="34"/>
      <c r="AQ10962" s="34"/>
      <c r="AR10962" s="34"/>
    </row>
    <row r="10963" spans="41:44" x14ac:dyDescent="0.25">
      <c r="AO10963" s="34"/>
      <c r="AP10963" s="34"/>
      <c r="AQ10963" s="34"/>
      <c r="AR10963" s="34"/>
    </row>
    <row r="10964" spans="41:44" x14ac:dyDescent="0.25">
      <c r="AO10964" s="34"/>
      <c r="AP10964" s="34"/>
      <c r="AQ10964" s="34"/>
      <c r="AR10964" s="34"/>
    </row>
    <row r="10965" spans="41:44" x14ac:dyDescent="0.25">
      <c r="AO10965" s="34"/>
      <c r="AP10965" s="34"/>
      <c r="AQ10965" s="34"/>
      <c r="AR10965" s="34"/>
    </row>
    <row r="10966" spans="41:44" x14ac:dyDescent="0.25">
      <c r="AO10966" s="34"/>
      <c r="AP10966" s="34"/>
      <c r="AQ10966" s="34"/>
      <c r="AR10966" s="34"/>
    </row>
    <row r="10967" spans="41:44" x14ac:dyDescent="0.25">
      <c r="AO10967" s="34"/>
      <c r="AP10967" s="34"/>
      <c r="AQ10967" s="34"/>
      <c r="AR10967" s="34"/>
    </row>
    <row r="10968" spans="41:44" x14ac:dyDescent="0.25">
      <c r="AO10968" s="34"/>
      <c r="AP10968" s="34"/>
      <c r="AQ10968" s="34"/>
      <c r="AR10968" s="34"/>
    </row>
    <row r="10969" spans="41:44" x14ac:dyDescent="0.25">
      <c r="AO10969" s="34"/>
      <c r="AP10969" s="34"/>
      <c r="AQ10969" s="34"/>
      <c r="AR10969" s="34"/>
    </row>
    <row r="10970" spans="41:44" x14ac:dyDescent="0.25">
      <c r="AO10970" s="34"/>
      <c r="AP10970" s="34"/>
      <c r="AQ10970" s="34"/>
      <c r="AR10970" s="34"/>
    </row>
    <row r="10971" spans="41:44" x14ac:dyDescent="0.25">
      <c r="AO10971" s="34"/>
      <c r="AP10971" s="34"/>
      <c r="AQ10971" s="34"/>
      <c r="AR10971" s="34"/>
    </row>
    <row r="10972" spans="41:44" x14ac:dyDescent="0.25">
      <c r="AO10972" s="34"/>
      <c r="AP10972" s="34"/>
      <c r="AQ10972" s="34"/>
      <c r="AR10972" s="34"/>
    </row>
    <row r="10973" spans="41:44" x14ac:dyDescent="0.25">
      <c r="AO10973" s="34"/>
      <c r="AP10973" s="34"/>
      <c r="AQ10973" s="34"/>
      <c r="AR10973" s="34"/>
    </row>
    <row r="10974" spans="41:44" x14ac:dyDescent="0.25">
      <c r="AO10974" s="34"/>
      <c r="AP10974" s="34"/>
      <c r="AQ10974" s="34"/>
      <c r="AR10974" s="34"/>
    </row>
    <row r="10975" spans="41:44" x14ac:dyDescent="0.25">
      <c r="AO10975" s="34"/>
      <c r="AP10975" s="34"/>
      <c r="AQ10975" s="34"/>
      <c r="AR10975" s="34"/>
    </row>
    <row r="10976" spans="41:44" x14ac:dyDescent="0.25">
      <c r="AO10976" s="34"/>
      <c r="AP10976" s="34"/>
      <c r="AQ10976" s="34"/>
      <c r="AR10976" s="34"/>
    </row>
    <row r="10977" spans="41:44" x14ac:dyDescent="0.25">
      <c r="AO10977" s="34"/>
      <c r="AP10977" s="34"/>
      <c r="AQ10977" s="34"/>
      <c r="AR10977" s="34"/>
    </row>
    <row r="10978" spans="41:44" x14ac:dyDescent="0.25">
      <c r="AO10978" s="34"/>
      <c r="AP10978" s="34"/>
      <c r="AQ10978" s="34"/>
      <c r="AR10978" s="34"/>
    </row>
    <row r="10979" spans="41:44" x14ac:dyDescent="0.25">
      <c r="AO10979" s="34"/>
      <c r="AP10979" s="34"/>
      <c r="AQ10979" s="34"/>
      <c r="AR10979" s="34"/>
    </row>
    <row r="10980" spans="41:44" x14ac:dyDescent="0.25">
      <c r="AO10980" s="34"/>
      <c r="AP10980" s="34"/>
      <c r="AQ10980" s="34"/>
      <c r="AR10980" s="34"/>
    </row>
    <row r="10981" spans="41:44" x14ac:dyDescent="0.25">
      <c r="AO10981" s="34"/>
      <c r="AP10981" s="34"/>
      <c r="AQ10981" s="34"/>
      <c r="AR10981" s="34"/>
    </row>
    <row r="10982" spans="41:44" x14ac:dyDescent="0.25">
      <c r="AO10982" s="34"/>
      <c r="AP10982" s="34"/>
      <c r="AQ10982" s="34"/>
      <c r="AR10982" s="34"/>
    </row>
    <row r="10983" spans="41:44" x14ac:dyDescent="0.25">
      <c r="AO10983" s="34"/>
      <c r="AP10983" s="34"/>
      <c r="AQ10983" s="34"/>
      <c r="AR10983" s="34"/>
    </row>
    <row r="10984" spans="41:44" x14ac:dyDescent="0.25">
      <c r="AO10984" s="34"/>
      <c r="AP10984" s="34"/>
      <c r="AQ10984" s="34"/>
      <c r="AR10984" s="34"/>
    </row>
    <row r="10985" spans="41:44" x14ac:dyDescent="0.25">
      <c r="AO10985" s="34"/>
      <c r="AP10985" s="34"/>
      <c r="AQ10985" s="34"/>
      <c r="AR10985" s="34"/>
    </row>
    <row r="10986" spans="41:44" x14ac:dyDescent="0.25">
      <c r="AO10986" s="34"/>
      <c r="AP10986" s="34"/>
      <c r="AQ10986" s="34"/>
      <c r="AR10986" s="34"/>
    </row>
    <row r="10987" spans="41:44" x14ac:dyDescent="0.25">
      <c r="AO10987" s="34"/>
      <c r="AP10987" s="34"/>
      <c r="AQ10987" s="34"/>
      <c r="AR10987" s="34"/>
    </row>
    <row r="10988" spans="41:44" x14ac:dyDescent="0.25">
      <c r="AO10988" s="34"/>
      <c r="AP10988" s="34"/>
      <c r="AQ10988" s="34"/>
      <c r="AR10988" s="34"/>
    </row>
    <row r="10989" spans="41:44" x14ac:dyDescent="0.25">
      <c r="AO10989" s="34"/>
      <c r="AP10989" s="34"/>
      <c r="AQ10989" s="34"/>
      <c r="AR10989" s="34"/>
    </row>
    <row r="10990" spans="41:44" x14ac:dyDescent="0.25">
      <c r="AO10990" s="34"/>
      <c r="AP10990" s="34"/>
      <c r="AQ10990" s="34"/>
      <c r="AR10990" s="34"/>
    </row>
    <row r="10991" spans="41:44" x14ac:dyDescent="0.25">
      <c r="AO10991" s="34"/>
      <c r="AP10991" s="34"/>
      <c r="AQ10991" s="34"/>
      <c r="AR10991" s="34"/>
    </row>
    <row r="10992" spans="41:44" x14ac:dyDescent="0.25">
      <c r="AO10992" s="34"/>
      <c r="AP10992" s="34"/>
      <c r="AQ10992" s="34"/>
      <c r="AR10992" s="34"/>
    </row>
    <row r="10993" spans="41:44" x14ac:dyDescent="0.25">
      <c r="AO10993" s="34"/>
      <c r="AP10993" s="34"/>
      <c r="AQ10993" s="34"/>
      <c r="AR10993" s="34"/>
    </row>
    <row r="10994" spans="41:44" x14ac:dyDescent="0.25">
      <c r="AO10994" s="34"/>
      <c r="AP10994" s="34"/>
      <c r="AQ10994" s="34"/>
      <c r="AR10994" s="34"/>
    </row>
    <row r="10995" spans="41:44" x14ac:dyDescent="0.25">
      <c r="AO10995" s="34"/>
      <c r="AP10995" s="34"/>
      <c r="AQ10995" s="34"/>
      <c r="AR10995" s="34"/>
    </row>
    <row r="10996" spans="41:44" x14ac:dyDescent="0.25">
      <c r="AO10996" s="34"/>
      <c r="AP10996" s="34"/>
      <c r="AQ10996" s="34"/>
      <c r="AR10996" s="34"/>
    </row>
    <row r="10997" spans="41:44" x14ac:dyDescent="0.25">
      <c r="AO10997" s="34"/>
      <c r="AP10997" s="34"/>
      <c r="AQ10997" s="34"/>
      <c r="AR10997" s="34"/>
    </row>
    <row r="10998" spans="41:44" x14ac:dyDescent="0.25">
      <c r="AO10998" s="34"/>
      <c r="AP10998" s="34"/>
      <c r="AQ10998" s="34"/>
      <c r="AR10998" s="34"/>
    </row>
    <row r="10999" spans="41:44" x14ac:dyDescent="0.25">
      <c r="AO10999" s="34"/>
      <c r="AP10999" s="34"/>
      <c r="AQ10999" s="34"/>
      <c r="AR10999" s="34"/>
    </row>
    <row r="11000" spans="41:44" x14ac:dyDescent="0.25">
      <c r="AO11000" s="34"/>
      <c r="AP11000" s="34"/>
      <c r="AQ11000" s="34"/>
      <c r="AR11000" s="34"/>
    </row>
    <row r="11001" spans="41:44" x14ac:dyDescent="0.25">
      <c r="AO11001" s="34"/>
      <c r="AP11001" s="34"/>
      <c r="AQ11001" s="34"/>
      <c r="AR11001" s="34"/>
    </row>
    <row r="11002" spans="41:44" x14ac:dyDescent="0.25">
      <c r="AO11002" s="34"/>
      <c r="AP11002" s="34"/>
      <c r="AQ11002" s="34"/>
      <c r="AR11002" s="34"/>
    </row>
    <row r="11003" spans="41:44" x14ac:dyDescent="0.25">
      <c r="AO11003" s="34"/>
      <c r="AP11003" s="34"/>
      <c r="AQ11003" s="34"/>
      <c r="AR11003" s="34"/>
    </row>
    <row r="11004" spans="41:44" x14ac:dyDescent="0.25">
      <c r="AO11004" s="34"/>
      <c r="AP11004" s="34"/>
      <c r="AQ11004" s="34"/>
      <c r="AR11004" s="34"/>
    </row>
    <row r="11005" spans="41:44" x14ac:dyDescent="0.25">
      <c r="AO11005" s="34"/>
      <c r="AP11005" s="34"/>
      <c r="AQ11005" s="34"/>
      <c r="AR11005" s="34"/>
    </row>
    <row r="11006" spans="41:44" x14ac:dyDescent="0.25">
      <c r="AO11006" s="34"/>
      <c r="AP11006" s="34"/>
      <c r="AQ11006" s="34"/>
      <c r="AR11006" s="34"/>
    </row>
    <row r="11007" spans="41:44" x14ac:dyDescent="0.25">
      <c r="AO11007" s="34"/>
      <c r="AP11007" s="34"/>
      <c r="AQ11007" s="34"/>
      <c r="AR11007" s="34"/>
    </row>
    <row r="11008" spans="41:44" x14ac:dyDescent="0.25">
      <c r="AO11008" s="34"/>
      <c r="AP11008" s="34"/>
      <c r="AQ11008" s="34"/>
      <c r="AR11008" s="34"/>
    </row>
    <row r="11009" spans="41:44" x14ac:dyDescent="0.25">
      <c r="AO11009" s="34"/>
      <c r="AP11009" s="34"/>
      <c r="AQ11009" s="34"/>
      <c r="AR11009" s="34"/>
    </row>
    <row r="11010" spans="41:44" x14ac:dyDescent="0.25">
      <c r="AO11010" s="34"/>
      <c r="AP11010" s="34"/>
      <c r="AQ11010" s="34"/>
      <c r="AR11010" s="34"/>
    </row>
    <row r="11011" spans="41:44" x14ac:dyDescent="0.25">
      <c r="AO11011" s="34"/>
      <c r="AP11011" s="34"/>
      <c r="AQ11011" s="34"/>
      <c r="AR11011" s="34"/>
    </row>
    <row r="11012" spans="41:44" x14ac:dyDescent="0.25">
      <c r="AO11012" s="34"/>
      <c r="AP11012" s="34"/>
      <c r="AQ11012" s="34"/>
      <c r="AR11012" s="34"/>
    </row>
    <row r="11013" spans="41:44" x14ac:dyDescent="0.25">
      <c r="AO11013" s="34"/>
      <c r="AP11013" s="34"/>
      <c r="AQ11013" s="34"/>
      <c r="AR11013" s="34"/>
    </row>
    <row r="11014" spans="41:44" x14ac:dyDescent="0.25">
      <c r="AO11014" s="34"/>
      <c r="AP11014" s="34"/>
      <c r="AQ11014" s="34"/>
      <c r="AR11014" s="34"/>
    </row>
    <row r="11015" spans="41:44" x14ac:dyDescent="0.25">
      <c r="AO11015" s="34"/>
      <c r="AP11015" s="34"/>
      <c r="AQ11015" s="34"/>
      <c r="AR11015" s="34"/>
    </row>
    <row r="11016" spans="41:44" x14ac:dyDescent="0.25">
      <c r="AO11016" s="34"/>
      <c r="AP11016" s="34"/>
      <c r="AQ11016" s="34"/>
      <c r="AR11016" s="34"/>
    </row>
    <row r="11017" spans="41:44" x14ac:dyDescent="0.25">
      <c r="AO11017" s="34"/>
      <c r="AP11017" s="34"/>
      <c r="AQ11017" s="34"/>
      <c r="AR11017" s="34"/>
    </row>
    <row r="11018" spans="41:44" x14ac:dyDescent="0.25">
      <c r="AO11018" s="34"/>
      <c r="AP11018" s="34"/>
      <c r="AQ11018" s="34"/>
      <c r="AR11018" s="34"/>
    </row>
    <row r="11019" spans="41:44" x14ac:dyDescent="0.25">
      <c r="AO11019" s="34"/>
      <c r="AP11019" s="34"/>
      <c r="AQ11019" s="34"/>
      <c r="AR11019" s="34"/>
    </row>
    <row r="11020" spans="41:44" x14ac:dyDescent="0.25">
      <c r="AO11020" s="34"/>
      <c r="AP11020" s="34"/>
      <c r="AQ11020" s="34"/>
      <c r="AR11020" s="34"/>
    </row>
    <row r="11021" spans="41:44" x14ac:dyDescent="0.25">
      <c r="AO11021" s="34"/>
      <c r="AP11021" s="34"/>
      <c r="AQ11021" s="34"/>
      <c r="AR11021" s="34"/>
    </row>
    <row r="11022" spans="41:44" x14ac:dyDescent="0.25">
      <c r="AO11022" s="34"/>
      <c r="AP11022" s="34"/>
      <c r="AQ11022" s="34"/>
      <c r="AR11022" s="34"/>
    </row>
    <row r="11023" spans="41:44" x14ac:dyDescent="0.25">
      <c r="AO11023" s="34"/>
      <c r="AP11023" s="34"/>
      <c r="AQ11023" s="34"/>
      <c r="AR11023" s="34"/>
    </row>
    <row r="11024" spans="41:44" x14ac:dyDescent="0.25">
      <c r="AO11024" s="34"/>
      <c r="AP11024" s="34"/>
      <c r="AQ11024" s="34"/>
      <c r="AR11024" s="34"/>
    </row>
    <row r="11025" spans="41:44" x14ac:dyDescent="0.25">
      <c r="AO11025" s="34"/>
      <c r="AP11025" s="34"/>
      <c r="AQ11025" s="34"/>
      <c r="AR11025" s="34"/>
    </row>
    <row r="11026" spans="41:44" x14ac:dyDescent="0.25">
      <c r="AO11026" s="34"/>
      <c r="AP11026" s="34"/>
      <c r="AQ11026" s="34"/>
      <c r="AR11026" s="34"/>
    </row>
    <row r="11027" spans="41:44" x14ac:dyDescent="0.25">
      <c r="AO11027" s="34"/>
      <c r="AP11027" s="34"/>
      <c r="AQ11027" s="34"/>
      <c r="AR11027" s="34"/>
    </row>
    <row r="11028" spans="41:44" x14ac:dyDescent="0.25">
      <c r="AO11028" s="34"/>
      <c r="AP11028" s="34"/>
      <c r="AQ11028" s="34"/>
      <c r="AR11028" s="34"/>
    </row>
    <row r="11029" spans="41:44" x14ac:dyDescent="0.25">
      <c r="AO11029" s="34"/>
      <c r="AP11029" s="34"/>
      <c r="AQ11029" s="34"/>
      <c r="AR11029" s="34"/>
    </row>
    <row r="11030" spans="41:44" x14ac:dyDescent="0.25">
      <c r="AO11030" s="34"/>
      <c r="AP11030" s="34"/>
      <c r="AQ11030" s="34"/>
      <c r="AR11030" s="34"/>
    </row>
    <row r="11031" spans="41:44" x14ac:dyDescent="0.25">
      <c r="AO11031" s="34"/>
      <c r="AP11031" s="34"/>
      <c r="AQ11031" s="34"/>
      <c r="AR11031" s="34"/>
    </row>
    <row r="11032" spans="41:44" x14ac:dyDescent="0.25">
      <c r="AO11032" s="34"/>
      <c r="AP11032" s="34"/>
      <c r="AQ11032" s="34"/>
      <c r="AR11032" s="34"/>
    </row>
    <row r="11033" spans="41:44" x14ac:dyDescent="0.25">
      <c r="AO11033" s="34"/>
      <c r="AP11033" s="34"/>
      <c r="AQ11033" s="34"/>
      <c r="AR11033" s="34"/>
    </row>
    <row r="11034" spans="41:44" x14ac:dyDescent="0.25">
      <c r="AO11034" s="34"/>
      <c r="AP11034" s="34"/>
      <c r="AQ11034" s="34"/>
      <c r="AR11034" s="34"/>
    </row>
    <row r="11035" spans="41:44" x14ac:dyDescent="0.25">
      <c r="AO11035" s="34"/>
      <c r="AP11035" s="34"/>
      <c r="AQ11035" s="34"/>
      <c r="AR11035" s="34"/>
    </row>
    <row r="11036" spans="41:44" x14ac:dyDescent="0.25">
      <c r="AO11036" s="34"/>
      <c r="AP11036" s="34"/>
      <c r="AQ11036" s="34"/>
      <c r="AR11036" s="34"/>
    </row>
    <row r="11037" spans="41:44" x14ac:dyDescent="0.25">
      <c r="AO11037" s="34"/>
      <c r="AP11037" s="34"/>
      <c r="AQ11037" s="34"/>
      <c r="AR11037" s="34"/>
    </row>
    <row r="11038" spans="41:44" x14ac:dyDescent="0.25">
      <c r="AO11038" s="34"/>
      <c r="AP11038" s="34"/>
      <c r="AQ11038" s="34"/>
      <c r="AR11038" s="34"/>
    </row>
    <row r="11039" spans="41:44" x14ac:dyDescent="0.25">
      <c r="AO11039" s="34"/>
      <c r="AP11039" s="34"/>
      <c r="AQ11039" s="34"/>
      <c r="AR11039" s="34"/>
    </row>
    <row r="11040" spans="41:44" x14ac:dyDescent="0.25">
      <c r="AO11040" s="34"/>
      <c r="AP11040" s="34"/>
      <c r="AQ11040" s="34"/>
      <c r="AR11040" s="34"/>
    </row>
    <row r="11041" spans="41:44" x14ac:dyDescent="0.25">
      <c r="AO11041" s="34"/>
      <c r="AP11041" s="34"/>
      <c r="AQ11041" s="34"/>
      <c r="AR11041" s="34"/>
    </row>
    <row r="11042" spans="41:44" x14ac:dyDescent="0.25">
      <c r="AO11042" s="34"/>
      <c r="AP11042" s="34"/>
      <c r="AQ11042" s="34"/>
      <c r="AR11042" s="34"/>
    </row>
    <row r="11043" spans="41:44" x14ac:dyDescent="0.25">
      <c r="AO11043" s="34"/>
      <c r="AP11043" s="34"/>
      <c r="AQ11043" s="34"/>
      <c r="AR11043" s="34"/>
    </row>
    <row r="11044" spans="41:44" x14ac:dyDescent="0.25">
      <c r="AO11044" s="34"/>
      <c r="AP11044" s="34"/>
      <c r="AQ11044" s="34"/>
      <c r="AR11044" s="34"/>
    </row>
    <row r="11045" spans="41:44" x14ac:dyDescent="0.25">
      <c r="AO11045" s="34"/>
      <c r="AP11045" s="34"/>
      <c r="AQ11045" s="34"/>
      <c r="AR11045" s="34"/>
    </row>
    <row r="11046" spans="41:44" x14ac:dyDescent="0.25">
      <c r="AO11046" s="34"/>
      <c r="AP11046" s="34"/>
      <c r="AQ11046" s="34"/>
      <c r="AR11046" s="34"/>
    </row>
    <row r="11047" spans="41:44" x14ac:dyDescent="0.25">
      <c r="AO11047" s="34"/>
      <c r="AP11047" s="34"/>
      <c r="AQ11047" s="34"/>
      <c r="AR11047" s="34"/>
    </row>
    <row r="11048" spans="41:44" x14ac:dyDescent="0.25">
      <c r="AO11048" s="34"/>
      <c r="AP11048" s="34"/>
      <c r="AQ11048" s="34"/>
      <c r="AR11048" s="34"/>
    </row>
    <row r="11049" spans="41:44" x14ac:dyDescent="0.25">
      <c r="AO11049" s="34"/>
      <c r="AP11049" s="34"/>
      <c r="AQ11049" s="34"/>
      <c r="AR11049" s="34"/>
    </row>
    <row r="11050" spans="41:44" x14ac:dyDescent="0.25">
      <c r="AO11050" s="34"/>
      <c r="AP11050" s="34"/>
      <c r="AQ11050" s="34"/>
      <c r="AR11050" s="34"/>
    </row>
    <row r="11051" spans="41:44" x14ac:dyDescent="0.25">
      <c r="AO11051" s="34"/>
      <c r="AP11051" s="34"/>
      <c r="AQ11051" s="34"/>
      <c r="AR11051" s="34"/>
    </row>
    <row r="11052" spans="41:44" x14ac:dyDescent="0.25">
      <c r="AO11052" s="34"/>
      <c r="AP11052" s="34"/>
      <c r="AQ11052" s="34"/>
      <c r="AR11052" s="34"/>
    </row>
    <row r="11053" spans="41:44" x14ac:dyDescent="0.25">
      <c r="AO11053" s="34"/>
      <c r="AP11053" s="34"/>
      <c r="AQ11053" s="34"/>
      <c r="AR11053" s="34"/>
    </row>
    <row r="11054" spans="41:44" x14ac:dyDescent="0.25">
      <c r="AO11054" s="34"/>
      <c r="AP11054" s="34"/>
      <c r="AQ11054" s="34"/>
      <c r="AR11054" s="34"/>
    </row>
    <row r="11055" spans="41:44" x14ac:dyDescent="0.25">
      <c r="AO11055" s="34"/>
      <c r="AP11055" s="34"/>
      <c r="AQ11055" s="34"/>
      <c r="AR11055" s="34"/>
    </row>
    <row r="11056" spans="41:44" x14ac:dyDescent="0.25">
      <c r="AO11056" s="34"/>
      <c r="AP11056" s="34"/>
      <c r="AQ11056" s="34"/>
      <c r="AR11056" s="34"/>
    </row>
    <row r="11057" spans="41:44" x14ac:dyDescent="0.25">
      <c r="AO11057" s="34"/>
      <c r="AP11057" s="34"/>
      <c r="AQ11057" s="34"/>
      <c r="AR11057" s="34"/>
    </row>
    <row r="11058" spans="41:44" x14ac:dyDescent="0.25">
      <c r="AO11058" s="34"/>
      <c r="AP11058" s="34"/>
      <c r="AQ11058" s="34"/>
      <c r="AR11058" s="34"/>
    </row>
    <row r="11059" spans="41:44" x14ac:dyDescent="0.25">
      <c r="AO11059" s="34"/>
      <c r="AP11059" s="34"/>
      <c r="AQ11059" s="34"/>
      <c r="AR11059" s="34"/>
    </row>
    <row r="11060" spans="41:44" x14ac:dyDescent="0.25">
      <c r="AO11060" s="34"/>
      <c r="AP11060" s="34"/>
      <c r="AQ11060" s="34"/>
      <c r="AR11060" s="34"/>
    </row>
    <row r="11061" spans="41:44" x14ac:dyDescent="0.25">
      <c r="AO11061" s="34"/>
      <c r="AP11061" s="34"/>
      <c r="AQ11061" s="34"/>
      <c r="AR11061" s="34"/>
    </row>
    <row r="11062" spans="41:44" x14ac:dyDescent="0.25">
      <c r="AO11062" s="34"/>
      <c r="AP11062" s="34"/>
      <c r="AQ11062" s="34"/>
      <c r="AR11062" s="34"/>
    </row>
    <row r="11063" spans="41:44" x14ac:dyDescent="0.25">
      <c r="AO11063" s="34"/>
      <c r="AP11063" s="34"/>
      <c r="AQ11063" s="34"/>
      <c r="AR11063" s="34"/>
    </row>
    <row r="11064" spans="41:44" x14ac:dyDescent="0.25">
      <c r="AO11064" s="34"/>
      <c r="AP11064" s="34"/>
      <c r="AQ11064" s="34"/>
      <c r="AR11064" s="34"/>
    </row>
    <row r="11065" spans="41:44" x14ac:dyDescent="0.25">
      <c r="AO11065" s="34"/>
      <c r="AP11065" s="34"/>
      <c r="AQ11065" s="34"/>
      <c r="AR11065" s="34"/>
    </row>
    <row r="11066" spans="41:44" x14ac:dyDescent="0.25">
      <c r="AO11066" s="34"/>
      <c r="AP11066" s="34"/>
      <c r="AQ11066" s="34"/>
      <c r="AR11066" s="34"/>
    </row>
    <row r="11067" spans="41:44" x14ac:dyDescent="0.25">
      <c r="AO11067" s="34"/>
      <c r="AP11067" s="34"/>
      <c r="AQ11067" s="34"/>
      <c r="AR11067" s="34"/>
    </row>
    <row r="11068" spans="41:44" x14ac:dyDescent="0.25">
      <c r="AO11068" s="34"/>
      <c r="AP11068" s="34"/>
      <c r="AQ11068" s="34"/>
      <c r="AR11068" s="34"/>
    </row>
    <row r="11069" spans="41:44" x14ac:dyDescent="0.25">
      <c r="AO11069" s="34"/>
      <c r="AP11069" s="34"/>
      <c r="AQ11069" s="34"/>
      <c r="AR11069" s="34"/>
    </row>
    <row r="11070" spans="41:44" x14ac:dyDescent="0.25">
      <c r="AO11070" s="34"/>
      <c r="AP11070" s="34"/>
      <c r="AQ11070" s="34"/>
      <c r="AR11070" s="34"/>
    </row>
    <row r="11071" spans="41:44" x14ac:dyDescent="0.25">
      <c r="AO11071" s="34"/>
      <c r="AP11071" s="34"/>
      <c r="AQ11071" s="34"/>
      <c r="AR11071" s="34"/>
    </row>
    <row r="11072" spans="41:44" x14ac:dyDescent="0.25">
      <c r="AO11072" s="34"/>
      <c r="AP11072" s="34"/>
      <c r="AQ11072" s="34"/>
      <c r="AR11072" s="34"/>
    </row>
    <row r="11073" spans="41:44" x14ac:dyDescent="0.25">
      <c r="AO11073" s="34"/>
      <c r="AP11073" s="34"/>
      <c r="AQ11073" s="34"/>
      <c r="AR11073" s="34"/>
    </row>
    <row r="11074" spans="41:44" x14ac:dyDescent="0.25">
      <c r="AO11074" s="34"/>
      <c r="AP11074" s="34"/>
      <c r="AQ11074" s="34"/>
      <c r="AR11074" s="34"/>
    </row>
    <row r="11075" spans="41:44" x14ac:dyDescent="0.25">
      <c r="AO11075" s="34"/>
      <c r="AP11075" s="34"/>
      <c r="AQ11075" s="34"/>
      <c r="AR11075" s="34"/>
    </row>
    <row r="11076" spans="41:44" x14ac:dyDescent="0.25">
      <c r="AO11076" s="34"/>
      <c r="AP11076" s="34"/>
      <c r="AQ11076" s="34"/>
      <c r="AR11076" s="34"/>
    </row>
    <row r="11077" spans="41:44" x14ac:dyDescent="0.25">
      <c r="AO11077" s="34"/>
      <c r="AP11077" s="34"/>
      <c r="AQ11077" s="34"/>
      <c r="AR11077" s="34"/>
    </row>
    <row r="11078" spans="41:44" x14ac:dyDescent="0.25">
      <c r="AO11078" s="34"/>
      <c r="AP11078" s="34"/>
      <c r="AQ11078" s="34"/>
      <c r="AR11078" s="34"/>
    </row>
    <row r="11079" spans="41:44" x14ac:dyDescent="0.25">
      <c r="AO11079" s="34"/>
      <c r="AP11079" s="34"/>
      <c r="AQ11079" s="34"/>
      <c r="AR11079" s="34"/>
    </row>
    <row r="11080" spans="41:44" x14ac:dyDescent="0.25">
      <c r="AO11080" s="34"/>
      <c r="AP11080" s="34"/>
      <c r="AQ11080" s="34"/>
      <c r="AR11080" s="34"/>
    </row>
    <row r="11081" spans="41:44" x14ac:dyDescent="0.25">
      <c r="AO11081" s="34"/>
      <c r="AP11081" s="34"/>
      <c r="AQ11081" s="34"/>
      <c r="AR11081" s="34"/>
    </row>
    <row r="11082" spans="41:44" x14ac:dyDescent="0.25">
      <c r="AO11082" s="34"/>
      <c r="AP11082" s="34"/>
      <c r="AQ11082" s="34"/>
      <c r="AR11082" s="34"/>
    </row>
    <row r="11083" spans="41:44" x14ac:dyDescent="0.25">
      <c r="AO11083" s="34"/>
      <c r="AP11083" s="34"/>
      <c r="AQ11083" s="34"/>
      <c r="AR11083" s="34"/>
    </row>
    <row r="11084" spans="41:44" x14ac:dyDescent="0.25">
      <c r="AO11084" s="34"/>
      <c r="AP11084" s="34"/>
      <c r="AQ11084" s="34"/>
      <c r="AR11084" s="34"/>
    </row>
    <row r="11085" spans="41:44" x14ac:dyDescent="0.25">
      <c r="AO11085" s="34"/>
      <c r="AP11085" s="34"/>
      <c r="AQ11085" s="34"/>
      <c r="AR11085" s="34"/>
    </row>
    <row r="11086" spans="41:44" x14ac:dyDescent="0.25">
      <c r="AO11086" s="34"/>
      <c r="AP11086" s="34"/>
      <c r="AQ11086" s="34"/>
      <c r="AR11086" s="34"/>
    </row>
    <row r="11087" spans="41:44" x14ac:dyDescent="0.25">
      <c r="AO11087" s="34"/>
      <c r="AP11087" s="34"/>
      <c r="AQ11087" s="34"/>
      <c r="AR11087" s="34"/>
    </row>
    <row r="11088" spans="41:44" x14ac:dyDescent="0.25">
      <c r="AO11088" s="34"/>
      <c r="AP11088" s="34"/>
      <c r="AQ11088" s="34"/>
      <c r="AR11088" s="34"/>
    </row>
    <row r="11089" spans="41:44" x14ac:dyDescent="0.25">
      <c r="AO11089" s="34"/>
      <c r="AP11089" s="34"/>
      <c r="AQ11089" s="34"/>
      <c r="AR11089" s="34"/>
    </row>
    <row r="11090" spans="41:44" x14ac:dyDescent="0.25">
      <c r="AO11090" s="34"/>
      <c r="AP11090" s="34"/>
      <c r="AQ11090" s="34"/>
      <c r="AR11090" s="34"/>
    </row>
    <row r="11091" spans="41:44" x14ac:dyDescent="0.25">
      <c r="AO11091" s="34"/>
      <c r="AP11091" s="34"/>
      <c r="AQ11091" s="34"/>
      <c r="AR11091" s="34"/>
    </row>
    <row r="11092" spans="41:44" x14ac:dyDescent="0.25">
      <c r="AO11092" s="34"/>
      <c r="AP11092" s="34"/>
      <c r="AQ11092" s="34"/>
      <c r="AR11092" s="34"/>
    </row>
    <row r="11093" spans="41:44" x14ac:dyDescent="0.25">
      <c r="AO11093" s="34"/>
      <c r="AP11093" s="34"/>
      <c r="AQ11093" s="34"/>
      <c r="AR11093" s="34"/>
    </row>
    <row r="11094" spans="41:44" x14ac:dyDescent="0.25">
      <c r="AO11094" s="34"/>
      <c r="AP11094" s="34"/>
      <c r="AQ11094" s="34"/>
      <c r="AR11094" s="34"/>
    </row>
    <row r="11095" spans="41:44" x14ac:dyDescent="0.25">
      <c r="AO11095" s="34"/>
      <c r="AP11095" s="34"/>
      <c r="AQ11095" s="34"/>
      <c r="AR11095" s="34"/>
    </row>
    <row r="11096" spans="41:44" x14ac:dyDescent="0.25">
      <c r="AO11096" s="34"/>
      <c r="AP11096" s="34"/>
      <c r="AQ11096" s="34"/>
      <c r="AR11096" s="34"/>
    </row>
    <row r="11097" spans="41:44" x14ac:dyDescent="0.25">
      <c r="AO11097" s="34"/>
      <c r="AP11097" s="34"/>
      <c r="AQ11097" s="34"/>
      <c r="AR11097" s="34"/>
    </row>
    <row r="11098" spans="41:44" x14ac:dyDescent="0.25">
      <c r="AO11098" s="34"/>
      <c r="AP11098" s="34"/>
      <c r="AQ11098" s="34"/>
      <c r="AR11098" s="34"/>
    </row>
    <row r="11099" spans="41:44" x14ac:dyDescent="0.25">
      <c r="AO11099" s="34"/>
      <c r="AP11099" s="34"/>
      <c r="AQ11099" s="34"/>
      <c r="AR11099" s="34"/>
    </row>
    <row r="11100" spans="41:44" x14ac:dyDescent="0.25">
      <c r="AO11100" s="34"/>
      <c r="AP11100" s="34"/>
      <c r="AQ11100" s="34"/>
      <c r="AR11100" s="34"/>
    </row>
    <row r="11101" spans="41:44" x14ac:dyDescent="0.25">
      <c r="AO11101" s="34"/>
      <c r="AP11101" s="34"/>
      <c r="AQ11101" s="34"/>
      <c r="AR11101" s="34"/>
    </row>
    <row r="11102" spans="41:44" x14ac:dyDescent="0.25">
      <c r="AO11102" s="34"/>
      <c r="AP11102" s="34"/>
      <c r="AQ11102" s="34"/>
      <c r="AR11102" s="34"/>
    </row>
    <row r="11103" spans="41:44" x14ac:dyDescent="0.25">
      <c r="AO11103" s="34"/>
      <c r="AP11103" s="34"/>
      <c r="AQ11103" s="34"/>
      <c r="AR11103" s="34"/>
    </row>
    <row r="11104" spans="41:44" x14ac:dyDescent="0.25">
      <c r="AO11104" s="34"/>
      <c r="AP11104" s="34"/>
      <c r="AQ11104" s="34"/>
      <c r="AR11104" s="34"/>
    </row>
    <row r="11105" spans="41:44" x14ac:dyDescent="0.25">
      <c r="AO11105" s="34"/>
      <c r="AP11105" s="34"/>
      <c r="AQ11105" s="34"/>
      <c r="AR11105" s="34"/>
    </row>
    <row r="11106" spans="41:44" x14ac:dyDescent="0.25">
      <c r="AO11106" s="34"/>
      <c r="AP11106" s="34"/>
      <c r="AQ11106" s="34"/>
      <c r="AR11106" s="34"/>
    </row>
    <row r="11107" spans="41:44" x14ac:dyDescent="0.25">
      <c r="AO11107" s="34"/>
      <c r="AP11107" s="34"/>
      <c r="AQ11107" s="34"/>
      <c r="AR11107" s="34"/>
    </row>
    <row r="11108" spans="41:44" x14ac:dyDescent="0.25">
      <c r="AO11108" s="34"/>
      <c r="AP11108" s="34"/>
      <c r="AQ11108" s="34"/>
      <c r="AR11108" s="34"/>
    </row>
    <row r="11109" spans="41:44" x14ac:dyDescent="0.25">
      <c r="AO11109" s="34"/>
      <c r="AP11109" s="34"/>
      <c r="AQ11109" s="34"/>
      <c r="AR11109" s="34"/>
    </row>
    <row r="11110" spans="41:44" x14ac:dyDescent="0.25">
      <c r="AO11110" s="34"/>
      <c r="AP11110" s="34"/>
      <c r="AQ11110" s="34"/>
      <c r="AR11110" s="34"/>
    </row>
    <row r="11111" spans="41:44" x14ac:dyDescent="0.25">
      <c r="AO11111" s="34"/>
      <c r="AP11111" s="34"/>
      <c r="AQ11111" s="34"/>
      <c r="AR11111" s="34"/>
    </row>
    <row r="11112" spans="41:44" x14ac:dyDescent="0.25">
      <c r="AO11112" s="34"/>
      <c r="AP11112" s="34"/>
      <c r="AQ11112" s="34"/>
      <c r="AR11112" s="34"/>
    </row>
    <row r="11113" spans="41:44" x14ac:dyDescent="0.25">
      <c r="AO11113" s="34"/>
      <c r="AP11113" s="34"/>
      <c r="AQ11113" s="34"/>
      <c r="AR11113" s="34"/>
    </row>
    <row r="11114" spans="41:44" x14ac:dyDescent="0.25">
      <c r="AO11114" s="34"/>
      <c r="AP11114" s="34"/>
      <c r="AQ11114" s="34"/>
      <c r="AR11114" s="34"/>
    </row>
    <row r="11115" spans="41:44" x14ac:dyDescent="0.25">
      <c r="AO11115" s="34"/>
      <c r="AP11115" s="34"/>
      <c r="AQ11115" s="34"/>
      <c r="AR11115" s="34"/>
    </row>
    <row r="11116" spans="41:44" x14ac:dyDescent="0.25">
      <c r="AO11116" s="34"/>
      <c r="AP11116" s="34"/>
      <c r="AQ11116" s="34"/>
      <c r="AR11116" s="34"/>
    </row>
    <row r="11117" spans="41:44" x14ac:dyDescent="0.25">
      <c r="AO11117" s="34"/>
      <c r="AP11117" s="34"/>
      <c r="AQ11117" s="34"/>
      <c r="AR11117" s="34"/>
    </row>
    <row r="11118" spans="41:44" x14ac:dyDescent="0.25">
      <c r="AO11118" s="34"/>
      <c r="AP11118" s="34"/>
      <c r="AQ11118" s="34"/>
      <c r="AR11118" s="34"/>
    </row>
    <row r="11119" spans="41:44" x14ac:dyDescent="0.25">
      <c r="AO11119" s="34"/>
      <c r="AP11119" s="34"/>
      <c r="AQ11119" s="34"/>
      <c r="AR11119" s="34"/>
    </row>
    <row r="11120" spans="41:44" x14ac:dyDescent="0.25">
      <c r="AO11120" s="34"/>
      <c r="AP11120" s="34"/>
      <c r="AQ11120" s="34"/>
      <c r="AR11120" s="34"/>
    </row>
    <row r="11121" spans="41:44" x14ac:dyDescent="0.25">
      <c r="AO11121" s="34"/>
      <c r="AP11121" s="34"/>
      <c r="AQ11121" s="34"/>
      <c r="AR11121" s="34"/>
    </row>
    <row r="11122" spans="41:44" x14ac:dyDescent="0.25">
      <c r="AO11122" s="34"/>
      <c r="AP11122" s="34"/>
      <c r="AQ11122" s="34"/>
      <c r="AR11122" s="34"/>
    </row>
    <row r="11123" spans="41:44" x14ac:dyDescent="0.25">
      <c r="AO11123" s="34"/>
      <c r="AP11123" s="34"/>
      <c r="AQ11123" s="34"/>
      <c r="AR11123" s="34"/>
    </row>
    <row r="11124" spans="41:44" x14ac:dyDescent="0.25">
      <c r="AO11124" s="34"/>
      <c r="AP11124" s="34"/>
      <c r="AQ11124" s="34"/>
      <c r="AR11124" s="34"/>
    </row>
    <row r="11125" spans="41:44" x14ac:dyDescent="0.25">
      <c r="AO11125" s="34"/>
      <c r="AP11125" s="34"/>
      <c r="AQ11125" s="34"/>
      <c r="AR11125" s="34"/>
    </row>
    <row r="11126" spans="41:44" x14ac:dyDescent="0.25">
      <c r="AO11126" s="34"/>
      <c r="AP11126" s="34"/>
      <c r="AQ11126" s="34"/>
      <c r="AR11126" s="34"/>
    </row>
    <row r="11127" spans="41:44" x14ac:dyDescent="0.25">
      <c r="AO11127" s="34"/>
      <c r="AP11127" s="34"/>
      <c r="AQ11127" s="34"/>
      <c r="AR11127" s="34"/>
    </row>
    <row r="11128" spans="41:44" x14ac:dyDescent="0.25">
      <c r="AO11128" s="34"/>
      <c r="AP11128" s="34"/>
      <c r="AQ11128" s="34"/>
      <c r="AR11128" s="34"/>
    </row>
    <row r="11129" spans="41:44" x14ac:dyDescent="0.25">
      <c r="AO11129" s="34"/>
      <c r="AP11129" s="34"/>
      <c r="AQ11129" s="34"/>
      <c r="AR11129" s="34"/>
    </row>
    <row r="11130" spans="41:44" x14ac:dyDescent="0.25">
      <c r="AO11130" s="34"/>
      <c r="AP11130" s="34"/>
      <c r="AQ11130" s="34"/>
      <c r="AR11130" s="34"/>
    </row>
    <row r="11131" spans="41:44" x14ac:dyDescent="0.25">
      <c r="AO11131" s="34"/>
      <c r="AP11131" s="34"/>
      <c r="AQ11131" s="34"/>
      <c r="AR11131" s="34"/>
    </row>
    <row r="11132" spans="41:44" x14ac:dyDescent="0.25">
      <c r="AO11132" s="34"/>
      <c r="AP11132" s="34"/>
      <c r="AQ11132" s="34"/>
      <c r="AR11132" s="34"/>
    </row>
    <row r="11133" spans="41:44" x14ac:dyDescent="0.25">
      <c r="AO11133" s="34"/>
      <c r="AP11133" s="34"/>
      <c r="AQ11133" s="34"/>
      <c r="AR11133" s="34"/>
    </row>
    <row r="11134" spans="41:44" x14ac:dyDescent="0.25">
      <c r="AO11134" s="34"/>
      <c r="AP11134" s="34"/>
      <c r="AQ11134" s="34"/>
      <c r="AR11134" s="34"/>
    </row>
    <row r="11135" spans="41:44" x14ac:dyDescent="0.25">
      <c r="AO11135" s="34"/>
      <c r="AP11135" s="34"/>
      <c r="AQ11135" s="34"/>
      <c r="AR11135" s="34"/>
    </row>
    <row r="11136" spans="41:44" x14ac:dyDescent="0.25">
      <c r="AO11136" s="34"/>
      <c r="AP11136" s="34"/>
      <c r="AQ11136" s="34"/>
      <c r="AR11136" s="34"/>
    </row>
    <row r="11137" spans="41:44" x14ac:dyDescent="0.25">
      <c r="AO11137" s="34"/>
      <c r="AP11137" s="34"/>
      <c r="AQ11137" s="34"/>
      <c r="AR11137" s="34"/>
    </row>
    <row r="11138" spans="41:44" x14ac:dyDescent="0.25">
      <c r="AO11138" s="34"/>
      <c r="AP11138" s="34"/>
      <c r="AQ11138" s="34"/>
      <c r="AR11138" s="34"/>
    </row>
    <row r="11139" spans="41:44" x14ac:dyDescent="0.25">
      <c r="AO11139" s="34"/>
      <c r="AP11139" s="34"/>
      <c r="AQ11139" s="34"/>
      <c r="AR11139" s="34"/>
    </row>
    <row r="11140" spans="41:44" x14ac:dyDescent="0.25">
      <c r="AO11140" s="34"/>
      <c r="AP11140" s="34"/>
      <c r="AQ11140" s="34"/>
      <c r="AR11140" s="34"/>
    </row>
    <row r="11141" spans="41:44" x14ac:dyDescent="0.25">
      <c r="AO11141" s="34"/>
      <c r="AP11141" s="34"/>
      <c r="AQ11141" s="34"/>
      <c r="AR11141" s="34"/>
    </row>
    <row r="11142" spans="41:44" x14ac:dyDescent="0.25">
      <c r="AO11142" s="34"/>
      <c r="AP11142" s="34"/>
      <c r="AQ11142" s="34"/>
      <c r="AR11142" s="34"/>
    </row>
    <row r="11143" spans="41:44" x14ac:dyDescent="0.25">
      <c r="AO11143" s="34"/>
      <c r="AP11143" s="34"/>
      <c r="AQ11143" s="34"/>
      <c r="AR11143" s="34"/>
    </row>
    <row r="11144" spans="41:44" x14ac:dyDescent="0.25">
      <c r="AO11144" s="34"/>
      <c r="AP11144" s="34"/>
      <c r="AQ11144" s="34"/>
      <c r="AR11144" s="34"/>
    </row>
    <row r="11145" spans="41:44" x14ac:dyDescent="0.25">
      <c r="AO11145" s="34"/>
      <c r="AP11145" s="34"/>
      <c r="AQ11145" s="34"/>
      <c r="AR11145" s="34"/>
    </row>
    <row r="11146" spans="41:44" x14ac:dyDescent="0.25">
      <c r="AO11146" s="34"/>
      <c r="AP11146" s="34"/>
      <c r="AQ11146" s="34"/>
      <c r="AR11146" s="34"/>
    </row>
    <row r="11147" spans="41:44" x14ac:dyDescent="0.25">
      <c r="AO11147" s="34"/>
      <c r="AP11147" s="34"/>
      <c r="AQ11147" s="34"/>
      <c r="AR11147" s="34"/>
    </row>
    <row r="11148" spans="41:44" x14ac:dyDescent="0.25">
      <c r="AO11148" s="34"/>
      <c r="AP11148" s="34"/>
      <c r="AQ11148" s="34"/>
      <c r="AR11148" s="34"/>
    </row>
    <row r="11149" spans="41:44" x14ac:dyDescent="0.25">
      <c r="AO11149" s="34"/>
      <c r="AP11149" s="34"/>
      <c r="AQ11149" s="34"/>
      <c r="AR11149" s="34"/>
    </row>
    <row r="11150" spans="41:44" x14ac:dyDescent="0.25">
      <c r="AO11150" s="34"/>
      <c r="AP11150" s="34"/>
      <c r="AQ11150" s="34"/>
      <c r="AR11150" s="34"/>
    </row>
    <row r="11151" spans="41:44" x14ac:dyDescent="0.25">
      <c r="AO11151" s="34"/>
      <c r="AP11151" s="34"/>
      <c r="AQ11151" s="34"/>
      <c r="AR11151" s="34"/>
    </row>
    <row r="11152" spans="41:44" x14ac:dyDescent="0.25">
      <c r="AO11152" s="34"/>
      <c r="AP11152" s="34"/>
      <c r="AQ11152" s="34"/>
      <c r="AR11152" s="34"/>
    </row>
    <row r="11153" spans="41:44" x14ac:dyDescent="0.25">
      <c r="AO11153" s="34"/>
      <c r="AP11153" s="34"/>
      <c r="AQ11153" s="34"/>
      <c r="AR11153" s="34"/>
    </row>
    <row r="11154" spans="41:44" x14ac:dyDescent="0.25">
      <c r="AO11154" s="34"/>
      <c r="AP11154" s="34"/>
      <c r="AQ11154" s="34"/>
      <c r="AR11154" s="34"/>
    </row>
    <row r="11155" spans="41:44" x14ac:dyDescent="0.25">
      <c r="AO11155" s="34"/>
      <c r="AP11155" s="34"/>
      <c r="AQ11155" s="34"/>
      <c r="AR11155" s="34"/>
    </row>
    <row r="11156" spans="41:44" x14ac:dyDescent="0.25">
      <c r="AO11156" s="34"/>
      <c r="AP11156" s="34"/>
      <c r="AQ11156" s="34"/>
      <c r="AR11156" s="34"/>
    </row>
    <row r="11157" spans="41:44" x14ac:dyDescent="0.25">
      <c r="AO11157" s="34"/>
      <c r="AP11157" s="34"/>
      <c r="AQ11157" s="34"/>
      <c r="AR11157" s="34"/>
    </row>
    <row r="11158" spans="41:44" x14ac:dyDescent="0.25">
      <c r="AO11158" s="34"/>
      <c r="AP11158" s="34"/>
      <c r="AQ11158" s="34"/>
      <c r="AR11158" s="34"/>
    </row>
    <row r="11159" spans="41:44" x14ac:dyDescent="0.25">
      <c r="AO11159" s="34"/>
      <c r="AP11159" s="34"/>
      <c r="AQ11159" s="34"/>
      <c r="AR11159" s="34"/>
    </row>
    <row r="11160" spans="41:44" x14ac:dyDescent="0.25">
      <c r="AO11160" s="34"/>
      <c r="AP11160" s="34"/>
      <c r="AQ11160" s="34"/>
      <c r="AR11160" s="34"/>
    </row>
    <row r="11161" spans="41:44" x14ac:dyDescent="0.25">
      <c r="AO11161" s="34"/>
      <c r="AP11161" s="34"/>
      <c r="AQ11161" s="34"/>
      <c r="AR11161" s="34"/>
    </row>
    <row r="11162" spans="41:44" x14ac:dyDescent="0.25">
      <c r="AO11162" s="34"/>
      <c r="AP11162" s="34"/>
      <c r="AQ11162" s="34"/>
      <c r="AR11162" s="34"/>
    </row>
    <row r="11163" spans="41:44" x14ac:dyDescent="0.25">
      <c r="AO11163" s="34"/>
      <c r="AP11163" s="34"/>
      <c r="AQ11163" s="34"/>
      <c r="AR11163" s="34"/>
    </row>
    <row r="11164" spans="41:44" x14ac:dyDescent="0.25">
      <c r="AO11164" s="34"/>
      <c r="AP11164" s="34"/>
      <c r="AQ11164" s="34"/>
      <c r="AR11164" s="34"/>
    </row>
    <row r="11165" spans="41:44" x14ac:dyDescent="0.25">
      <c r="AO11165" s="34"/>
      <c r="AP11165" s="34"/>
      <c r="AQ11165" s="34"/>
      <c r="AR11165" s="34"/>
    </row>
    <row r="11166" spans="41:44" x14ac:dyDescent="0.25">
      <c r="AO11166" s="34"/>
      <c r="AP11166" s="34"/>
      <c r="AQ11166" s="34"/>
      <c r="AR11166" s="34"/>
    </row>
    <row r="11167" spans="41:44" x14ac:dyDescent="0.25">
      <c r="AO11167" s="34"/>
      <c r="AP11167" s="34"/>
      <c r="AQ11167" s="34"/>
      <c r="AR11167" s="34"/>
    </row>
    <row r="11168" spans="41:44" x14ac:dyDescent="0.25">
      <c r="AO11168" s="34"/>
      <c r="AP11168" s="34"/>
      <c r="AQ11168" s="34"/>
      <c r="AR11168" s="34"/>
    </row>
    <row r="11169" spans="41:44" x14ac:dyDescent="0.25">
      <c r="AO11169" s="34"/>
      <c r="AP11169" s="34"/>
      <c r="AQ11169" s="34"/>
      <c r="AR11169" s="34"/>
    </row>
    <row r="11170" spans="41:44" x14ac:dyDescent="0.25">
      <c r="AO11170" s="34"/>
      <c r="AP11170" s="34"/>
      <c r="AQ11170" s="34"/>
      <c r="AR11170" s="34"/>
    </row>
    <row r="11171" spans="41:44" x14ac:dyDescent="0.25">
      <c r="AO11171" s="34"/>
      <c r="AP11171" s="34"/>
      <c r="AQ11171" s="34"/>
      <c r="AR11171" s="34"/>
    </row>
    <row r="11172" spans="41:44" x14ac:dyDescent="0.25">
      <c r="AO11172" s="34"/>
      <c r="AP11172" s="34"/>
      <c r="AQ11172" s="34"/>
      <c r="AR11172" s="34"/>
    </row>
    <row r="11173" spans="41:44" x14ac:dyDescent="0.25">
      <c r="AO11173" s="34"/>
      <c r="AP11173" s="34"/>
      <c r="AQ11173" s="34"/>
      <c r="AR11173" s="34"/>
    </row>
    <row r="11174" spans="41:44" x14ac:dyDescent="0.25">
      <c r="AO11174" s="34"/>
      <c r="AP11174" s="34"/>
      <c r="AQ11174" s="34"/>
      <c r="AR11174" s="34"/>
    </row>
    <row r="11175" spans="41:44" x14ac:dyDescent="0.25">
      <c r="AO11175" s="34"/>
      <c r="AP11175" s="34"/>
      <c r="AQ11175" s="34"/>
      <c r="AR11175" s="34"/>
    </row>
    <row r="11176" spans="41:44" x14ac:dyDescent="0.25">
      <c r="AO11176" s="34"/>
      <c r="AP11176" s="34"/>
      <c r="AQ11176" s="34"/>
      <c r="AR11176" s="34"/>
    </row>
    <row r="11177" spans="41:44" x14ac:dyDescent="0.25">
      <c r="AO11177" s="34"/>
      <c r="AP11177" s="34"/>
      <c r="AQ11177" s="34"/>
      <c r="AR11177" s="34"/>
    </row>
    <row r="11178" spans="41:44" x14ac:dyDescent="0.25">
      <c r="AO11178" s="34"/>
      <c r="AP11178" s="34"/>
      <c r="AQ11178" s="34"/>
      <c r="AR11178" s="34"/>
    </row>
    <row r="11179" spans="41:44" x14ac:dyDescent="0.25">
      <c r="AO11179" s="34"/>
      <c r="AP11179" s="34"/>
      <c r="AQ11179" s="34"/>
      <c r="AR11179" s="34"/>
    </row>
    <row r="11180" spans="41:44" x14ac:dyDescent="0.25">
      <c r="AO11180" s="34"/>
      <c r="AP11180" s="34"/>
      <c r="AQ11180" s="34"/>
      <c r="AR11180" s="34"/>
    </row>
    <row r="11181" spans="41:44" x14ac:dyDescent="0.25">
      <c r="AO11181" s="34"/>
      <c r="AP11181" s="34"/>
      <c r="AQ11181" s="34"/>
      <c r="AR11181" s="34"/>
    </row>
    <row r="11182" spans="41:44" x14ac:dyDescent="0.25">
      <c r="AO11182" s="34"/>
      <c r="AP11182" s="34"/>
      <c r="AQ11182" s="34"/>
      <c r="AR11182" s="34"/>
    </row>
    <row r="11183" spans="41:44" x14ac:dyDescent="0.25">
      <c r="AO11183" s="34"/>
      <c r="AP11183" s="34"/>
      <c r="AQ11183" s="34"/>
      <c r="AR11183" s="34"/>
    </row>
    <row r="11184" spans="41:44" x14ac:dyDescent="0.25">
      <c r="AO11184" s="34"/>
      <c r="AP11184" s="34"/>
      <c r="AQ11184" s="34"/>
      <c r="AR11184" s="34"/>
    </row>
    <row r="11185" spans="41:44" x14ac:dyDescent="0.25">
      <c r="AO11185" s="34"/>
      <c r="AP11185" s="34"/>
      <c r="AQ11185" s="34"/>
      <c r="AR11185" s="34"/>
    </row>
    <row r="11186" spans="41:44" x14ac:dyDescent="0.25">
      <c r="AO11186" s="34"/>
      <c r="AP11186" s="34"/>
      <c r="AQ11186" s="34"/>
      <c r="AR11186" s="34"/>
    </row>
    <row r="11187" spans="41:44" x14ac:dyDescent="0.25">
      <c r="AO11187" s="34"/>
      <c r="AP11187" s="34"/>
      <c r="AQ11187" s="34"/>
      <c r="AR11187" s="34"/>
    </row>
    <row r="11188" spans="41:44" x14ac:dyDescent="0.25">
      <c r="AO11188" s="34"/>
      <c r="AP11188" s="34"/>
      <c r="AQ11188" s="34"/>
      <c r="AR11188" s="34"/>
    </row>
    <row r="11189" spans="41:44" x14ac:dyDescent="0.25">
      <c r="AO11189" s="34"/>
      <c r="AP11189" s="34"/>
      <c r="AQ11189" s="34"/>
      <c r="AR11189" s="34"/>
    </row>
    <row r="11190" spans="41:44" x14ac:dyDescent="0.25">
      <c r="AO11190" s="34"/>
      <c r="AP11190" s="34"/>
      <c r="AQ11190" s="34"/>
      <c r="AR11190" s="34"/>
    </row>
    <row r="11191" spans="41:44" x14ac:dyDescent="0.25">
      <c r="AO11191" s="34"/>
      <c r="AP11191" s="34"/>
      <c r="AQ11191" s="34"/>
      <c r="AR11191" s="34"/>
    </row>
    <row r="11192" spans="41:44" x14ac:dyDescent="0.25">
      <c r="AO11192" s="34"/>
      <c r="AP11192" s="34"/>
      <c r="AQ11192" s="34"/>
      <c r="AR11192" s="34"/>
    </row>
    <row r="11193" spans="41:44" x14ac:dyDescent="0.25">
      <c r="AO11193" s="34"/>
      <c r="AP11193" s="34"/>
      <c r="AQ11193" s="34"/>
      <c r="AR11193" s="34"/>
    </row>
    <row r="11194" spans="41:44" x14ac:dyDescent="0.25">
      <c r="AO11194" s="34"/>
      <c r="AP11194" s="34"/>
      <c r="AQ11194" s="34"/>
      <c r="AR11194" s="34"/>
    </row>
    <row r="11195" spans="41:44" x14ac:dyDescent="0.25">
      <c r="AO11195" s="34"/>
      <c r="AP11195" s="34"/>
      <c r="AQ11195" s="34"/>
      <c r="AR11195" s="34"/>
    </row>
    <row r="11196" spans="41:44" x14ac:dyDescent="0.25">
      <c r="AO11196" s="34"/>
      <c r="AP11196" s="34"/>
      <c r="AQ11196" s="34"/>
      <c r="AR11196" s="34"/>
    </row>
    <row r="11197" spans="41:44" x14ac:dyDescent="0.25">
      <c r="AO11197" s="34"/>
      <c r="AP11197" s="34"/>
      <c r="AQ11197" s="34"/>
      <c r="AR11197" s="34"/>
    </row>
    <row r="11198" spans="41:44" x14ac:dyDescent="0.25">
      <c r="AO11198" s="34"/>
      <c r="AP11198" s="34"/>
      <c r="AQ11198" s="34"/>
      <c r="AR11198" s="34"/>
    </row>
    <row r="11199" spans="41:44" x14ac:dyDescent="0.25">
      <c r="AO11199" s="34"/>
      <c r="AP11199" s="34"/>
      <c r="AQ11199" s="34"/>
      <c r="AR11199" s="34"/>
    </row>
    <row r="11200" spans="41:44" x14ac:dyDescent="0.25">
      <c r="AO11200" s="34"/>
      <c r="AP11200" s="34"/>
      <c r="AQ11200" s="34"/>
      <c r="AR11200" s="34"/>
    </row>
    <row r="11201" spans="41:44" x14ac:dyDescent="0.25">
      <c r="AO11201" s="34"/>
      <c r="AP11201" s="34"/>
      <c r="AQ11201" s="34"/>
      <c r="AR11201" s="34"/>
    </row>
    <row r="11202" spans="41:44" x14ac:dyDescent="0.25">
      <c r="AO11202" s="34"/>
      <c r="AP11202" s="34"/>
      <c r="AQ11202" s="34"/>
      <c r="AR11202" s="34"/>
    </row>
    <row r="11203" spans="41:44" x14ac:dyDescent="0.25">
      <c r="AO11203" s="34"/>
      <c r="AP11203" s="34"/>
      <c r="AQ11203" s="34"/>
      <c r="AR11203" s="34"/>
    </row>
    <row r="11204" spans="41:44" x14ac:dyDescent="0.25">
      <c r="AO11204" s="34"/>
      <c r="AP11204" s="34"/>
      <c r="AQ11204" s="34"/>
      <c r="AR11204" s="34"/>
    </row>
    <row r="11205" spans="41:44" x14ac:dyDescent="0.25">
      <c r="AO11205" s="34"/>
      <c r="AP11205" s="34"/>
      <c r="AQ11205" s="34"/>
      <c r="AR11205" s="34"/>
    </row>
    <row r="11206" spans="41:44" x14ac:dyDescent="0.25">
      <c r="AO11206" s="34"/>
      <c r="AP11206" s="34"/>
      <c r="AQ11206" s="34"/>
      <c r="AR11206" s="34"/>
    </row>
    <row r="11207" spans="41:44" x14ac:dyDescent="0.25">
      <c r="AO11207" s="34"/>
      <c r="AP11207" s="34"/>
      <c r="AQ11207" s="34"/>
      <c r="AR11207" s="34"/>
    </row>
    <row r="11208" spans="41:44" x14ac:dyDescent="0.25">
      <c r="AO11208" s="34"/>
      <c r="AP11208" s="34"/>
      <c r="AQ11208" s="34"/>
      <c r="AR11208" s="34"/>
    </row>
    <row r="11209" spans="41:44" x14ac:dyDescent="0.25">
      <c r="AO11209" s="34"/>
      <c r="AP11209" s="34"/>
      <c r="AQ11209" s="34"/>
      <c r="AR11209" s="34"/>
    </row>
    <row r="11210" spans="41:44" x14ac:dyDescent="0.25">
      <c r="AO11210" s="34"/>
      <c r="AP11210" s="34"/>
      <c r="AQ11210" s="34"/>
      <c r="AR11210" s="34"/>
    </row>
    <row r="11211" spans="41:44" x14ac:dyDescent="0.25">
      <c r="AO11211" s="34"/>
      <c r="AP11211" s="34"/>
      <c r="AQ11211" s="34"/>
      <c r="AR11211" s="34"/>
    </row>
    <row r="11212" spans="41:44" x14ac:dyDescent="0.25">
      <c r="AO11212" s="34"/>
      <c r="AP11212" s="34"/>
      <c r="AQ11212" s="34"/>
      <c r="AR11212" s="34"/>
    </row>
    <row r="11213" spans="41:44" x14ac:dyDescent="0.25">
      <c r="AO11213" s="34"/>
      <c r="AP11213" s="34"/>
      <c r="AQ11213" s="34"/>
      <c r="AR11213" s="34"/>
    </row>
    <row r="11214" spans="41:44" x14ac:dyDescent="0.25">
      <c r="AO11214" s="34"/>
      <c r="AP11214" s="34"/>
      <c r="AQ11214" s="34"/>
      <c r="AR11214" s="34"/>
    </row>
    <row r="11215" spans="41:44" x14ac:dyDescent="0.25">
      <c r="AO11215" s="34"/>
      <c r="AP11215" s="34"/>
      <c r="AQ11215" s="34"/>
      <c r="AR11215" s="34"/>
    </row>
    <row r="11216" spans="41:44" x14ac:dyDescent="0.25">
      <c r="AO11216" s="34"/>
      <c r="AP11216" s="34"/>
      <c r="AQ11216" s="34"/>
      <c r="AR11216" s="34"/>
    </row>
    <row r="11217" spans="41:44" x14ac:dyDescent="0.25">
      <c r="AO11217" s="34"/>
      <c r="AP11217" s="34"/>
      <c r="AQ11217" s="34"/>
      <c r="AR11217" s="34"/>
    </row>
    <row r="11218" spans="41:44" x14ac:dyDescent="0.25">
      <c r="AO11218" s="34"/>
      <c r="AP11218" s="34"/>
      <c r="AQ11218" s="34"/>
      <c r="AR11218" s="34"/>
    </row>
    <row r="11219" spans="41:44" x14ac:dyDescent="0.25">
      <c r="AO11219" s="34"/>
      <c r="AP11219" s="34"/>
      <c r="AQ11219" s="34"/>
      <c r="AR11219" s="34"/>
    </row>
    <row r="11220" spans="41:44" x14ac:dyDescent="0.25">
      <c r="AO11220" s="34"/>
      <c r="AP11220" s="34"/>
      <c r="AQ11220" s="34"/>
      <c r="AR11220" s="34"/>
    </row>
    <row r="11221" spans="41:44" x14ac:dyDescent="0.25">
      <c r="AO11221" s="34"/>
      <c r="AP11221" s="34"/>
      <c r="AQ11221" s="34"/>
      <c r="AR11221" s="34"/>
    </row>
    <row r="11222" spans="41:44" x14ac:dyDescent="0.25">
      <c r="AO11222" s="34"/>
      <c r="AP11222" s="34"/>
      <c r="AQ11222" s="34"/>
      <c r="AR11222" s="34"/>
    </row>
    <row r="11223" spans="41:44" x14ac:dyDescent="0.25">
      <c r="AO11223" s="34"/>
      <c r="AP11223" s="34"/>
      <c r="AQ11223" s="34"/>
      <c r="AR11223" s="34"/>
    </row>
    <row r="11224" spans="41:44" x14ac:dyDescent="0.25">
      <c r="AO11224" s="34"/>
      <c r="AP11224" s="34"/>
      <c r="AQ11224" s="34"/>
      <c r="AR11224" s="34"/>
    </row>
    <row r="11225" spans="41:44" x14ac:dyDescent="0.25">
      <c r="AO11225" s="34"/>
      <c r="AP11225" s="34"/>
      <c r="AQ11225" s="34"/>
      <c r="AR11225" s="34"/>
    </row>
    <row r="11226" spans="41:44" x14ac:dyDescent="0.25">
      <c r="AO11226" s="34"/>
      <c r="AP11226" s="34"/>
      <c r="AQ11226" s="34"/>
      <c r="AR11226" s="34"/>
    </row>
    <row r="11227" spans="41:44" x14ac:dyDescent="0.25">
      <c r="AO11227" s="34"/>
      <c r="AP11227" s="34"/>
      <c r="AQ11227" s="34"/>
      <c r="AR11227" s="34"/>
    </row>
    <row r="11228" spans="41:44" x14ac:dyDescent="0.25">
      <c r="AO11228" s="34"/>
      <c r="AP11228" s="34"/>
      <c r="AQ11228" s="34"/>
      <c r="AR11228" s="34"/>
    </row>
    <row r="11229" spans="41:44" x14ac:dyDescent="0.25">
      <c r="AO11229" s="34"/>
      <c r="AP11229" s="34"/>
      <c r="AQ11229" s="34"/>
      <c r="AR11229" s="34"/>
    </row>
    <row r="11230" spans="41:44" x14ac:dyDescent="0.25">
      <c r="AO11230" s="34"/>
      <c r="AP11230" s="34"/>
      <c r="AQ11230" s="34"/>
      <c r="AR11230" s="34"/>
    </row>
    <row r="11231" spans="41:44" x14ac:dyDescent="0.25">
      <c r="AO11231" s="34"/>
      <c r="AP11231" s="34"/>
      <c r="AQ11231" s="34"/>
      <c r="AR11231" s="34"/>
    </row>
    <row r="11232" spans="41:44" x14ac:dyDescent="0.25">
      <c r="AO11232" s="34"/>
      <c r="AP11232" s="34"/>
      <c r="AQ11232" s="34"/>
      <c r="AR11232" s="34"/>
    </row>
    <row r="11233" spans="41:44" x14ac:dyDescent="0.25">
      <c r="AO11233" s="34"/>
      <c r="AP11233" s="34"/>
      <c r="AQ11233" s="34"/>
      <c r="AR11233" s="34"/>
    </row>
    <row r="11234" spans="41:44" x14ac:dyDescent="0.25">
      <c r="AO11234" s="34"/>
      <c r="AP11234" s="34"/>
      <c r="AQ11234" s="34"/>
      <c r="AR11234" s="34"/>
    </row>
    <row r="11235" spans="41:44" x14ac:dyDescent="0.25">
      <c r="AO11235" s="34"/>
      <c r="AP11235" s="34"/>
      <c r="AQ11235" s="34"/>
      <c r="AR11235" s="34"/>
    </row>
    <row r="11236" spans="41:44" x14ac:dyDescent="0.25">
      <c r="AO11236" s="34"/>
      <c r="AP11236" s="34"/>
      <c r="AQ11236" s="34"/>
      <c r="AR11236" s="34"/>
    </row>
    <row r="11237" spans="41:44" x14ac:dyDescent="0.25">
      <c r="AO11237" s="34"/>
      <c r="AP11237" s="34"/>
      <c r="AQ11237" s="34"/>
      <c r="AR11237" s="34"/>
    </row>
    <row r="11238" spans="41:44" x14ac:dyDescent="0.25">
      <c r="AO11238" s="34"/>
      <c r="AP11238" s="34"/>
      <c r="AQ11238" s="34"/>
      <c r="AR11238" s="34"/>
    </row>
    <row r="11239" spans="41:44" x14ac:dyDescent="0.25">
      <c r="AO11239" s="34"/>
      <c r="AP11239" s="34"/>
      <c r="AQ11239" s="34"/>
      <c r="AR11239" s="34"/>
    </row>
    <row r="11240" spans="41:44" x14ac:dyDescent="0.25">
      <c r="AO11240" s="34"/>
      <c r="AP11240" s="34"/>
      <c r="AQ11240" s="34"/>
      <c r="AR11240" s="34"/>
    </row>
    <row r="11241" spans="41:44" x14ac:dyDescent="0.25">
      <c r="AO11241" s="34"/>
      <c r="AP11241" s="34"/>
      <c r="AQ11241" s="34"/>
      <c r="AR11241" s="34"/>
    </row>
    <row r="11242" spans="41:44" x14ac:dyDescent="0.25">
      <c r="AO11242" s="34"/>
      <c r="AP11242" s="34"/>
      <c r="AQ11242" s="34"/>
      <c r="AR11242" s="34"/>
    </row>
    <row r="11243" spans="41:44" x14ac:dyDescent="0.25">
      <c r="AO11243" s="34"/>
      <c r="AP11243" s="34"/>
      <c r="AQ11243" s="34"/>
      <c r="AR11243" s="34"/>
    </row>
    <row r="11244" spans="41:44" x14ac:dyDescent="0.25">
      <c r="AO11244" s="34"/>
      <c r="AP11244" s="34"/>
      <c r="AQ11244" s="34"/>
      <c r="AR11244" s="34"/>
    </row>
    <row r="11245" spans="41:44" x14ac:dyDescent="0.25">
      <c r="AO11245" s="34"/>
      <c r="AP11245" s="34"/>
      <c r="AQ11245" s="34"/>
      <c r="AR11245" s="34"/>
    </row>
    <row r="11246" spans="41:44" x14ac:dyDescent="0.25">
      <c r="AO11246" s="34"/>
      <c r="AP11246" s="34"/>
      <c r="AQ11246" s="34"/>
      <c r="AR11246" s="34"/>
    </row>
    <row r="11247" spans="41:44" x14ac:dyDescent="0.25">
      <c r="AO11247" s="34"/>
      <c r="AP11247" s="34"/>
      <c r="AQ11247" s="34"/>
      <c r="AR11247" s="34"/>
    </row>
    <row r="11248" spans="41:44" x14ac:dyDescent="0.25">
      <c r="AO11248" s="34"/>
      <c r="AP11248" s="34"/>
      <c r="AQ11248" s="34"/>
      <c r="AR11248" s="34"/>
    </row>
    <row r="11249" spans="41:44" x14ac:dyDescent="0.25">
      <c r="AO11249" s="34"/>
      <c r="AP11249" s="34"/>
      <c r="AQ11249" s="34"/>
      <c r="AR11249" s="34"/>
    </row>
    <row r="11250" spans="41:44" x14ac:dyDescent="0.25">
      <c r="AO11250" s="34"/>
      <c r="AP11250" s="34"/>
      <c r="AQ11250" s="34"/>
      <c r="AR11250" s="34"/>
    </row>
    <row r="11251" spans="41:44" x14ac:dyDescent="0.25">
      <c r="AO11251" s="34"/>
      <c r="AP11251" s="34"/>
      <c r="AQ11251" s="34"/>
      <c r="AR11251" s="34"/>
    </row>
    <row r="11252" spans="41:44" x14ac:dyDescent="0.25">
      <c r="AO11252" s="34"/>
      <c r="AP11252" s="34"/>
      <c r="AQ11252" s="34"/>
      <c r="AR11252" s="34"/>
    </row>
    <row r="11253" spans="41:44" x14ac:dyDescent="0.25">
      <c r="AO11253" s="34"/>
      <c r="AP11253" s="34"/>
      <c r="AQ11253" s="34"/>
      <c r="AR11253" s="34"/>
    </row>
    <row r="11254" spans="41:44" x14ac:dyDescent="0.25">
      <c r="AO11254" s="34"/>
      <c r="AP11254" s="34"/>
      <c r="AQ11254" s="34"/>
      <c r="AR11254" s="34"/>
    </row>
    <row r="11255" spans="41:44" x14ac:dyDescent="0.25">
      <c r="AO11255" s="34"/>
      <c r="AP11255" s="34"/>
      <c r="AQ11255" s="34"/>
      <c r="AR11255" s="34"/>
    </row>
    <row r="11256" spans="41:44" x14ac:dyDescent="0.25">
      <c r="AO11256" s="34"/>
      <c r="AP11256" s="34"/>
      <c r="AQ11256" s="34"/>
      <c r="AR11256" s="34"/>
    </row>
    <row r="11257" spans="41:44" x14ac:dyDescent="0.25">
      <c r="AO11257" s="34"/>
      <c r="AP11257" s="34"/>
      <c r="AQ11257" s="34"/>
      <c r="AR11257" s="34"/>
    </row>
    <row r="11258" spans="41:44" x14ac:dyDescent="0.25">
      <c r="AO11258" s="34"/>
      <c r="AP11258" s="34"/>
      <c r="AQ11258" s="34"/>
      <c r="AR11258" s="34"/>
    </row>
    <row r="11259" spans="41:44" x14ac:dyDescent="0.25">
      <c r="AO11259" s="34"/>
      <c r="AP11259" s="34"/>
      <c r="AQ11259" s="34"/>
      <c r="AR11259" s="34"/>
    </row>
    <row r="11260" spans="41:44" x14ac:dyDescent="0.25">
      <c r="AO11260" s="34"/>
      <c r="AP11260" s="34"/>
      <c r="AQ11260" s="34"/>
      <c r="AR11260" s="34"/>
    </row>
    <row r="11261" spans="41:44" x14ac:dyDescent="0.25">
      <c r="AO11261" s="34"/>
      <c r="AP11261" s="34"/>
      <c r="AQ11261" s="34"/>
      <c r="AR11261" s="34"/>
    </row>
    <row r="11262" spans="41:44" x14ac:dyDescent="0.25">
      <c r="AO11262" s="34"/>
      <c r="AP11262" s="34"/>
      <c r="AQ11262" s="34"/>
      <c r="AR11262" s="34"/>
    </row>
    <row r="11263" spans="41:44" x14ac:dyDescent="0.25">
      <c r="AO11263" s="34"/>
      <c r="AP11263" s="34"/>
      <c r="AQ11263" s="34"/>
      <c r="AR11263" s="34"/>
    </row>
    <row r="11264" spans="41:44" x14ac:dyDescent="0.25">
      <c r="AO11264" s="34"/>
      <c r="AP11264" s="34"/>
      <c r="AQ11264" s="34"/>
      <c r="AR11264" s="34"/>
    </row>
    <row r="11265" spans="41:44" x14ac:dyDescent="0.25">
      <c r="AO11265" s="34"/>
      <c r="AP11265" s="34"/>
      <c r="AQ11265" s="34"/>
      <c r="AR11265" s="34"/>
    </row>
    <row r="11266" spans="41:44" x14ac:dyDescent="0.25">
      <c r="AO11266" s="34"/>
      <c r="AP11266" s="34"/>
      <c r="AQ11266" s="34"/>
      <c r="AR11266" s="34"/>
    </row>
    <row r="11267" spans="41:44" x14ac:dyDescent="0.25">
      <c r="AO11267" s="34"/>
      <c r="AP11267" s="34"/>
      <c r="AQ11267" s="34"/>
      <c r="AR11267" s="34"/>
    </row>
    <row r="11268" spans="41:44" x14ac:dyDescent="0.25">
      <c r="AO11268" s="34"/>
      <c r="AP11268" s="34"/>
      <c r="AQ11268" s="34"/>
      <c r="AR11268" s="34"/>
    </row>
    <row r="11269" spans="41:44" x14ac:dyDescent="0.25">
      <c r="AO11269" s="34"/>
      <c r="AP11269" s="34"/>
      <c r="AQ11269" s="34"/>
      <c r="AR11269" s="34"/>
    </row>
    <row r="11270" spans="41:44" x14ac:dyDescent="0.25">
      <c r="AO11270" s="34"/>
      <c r="AP11270" s="34"/>
      <c r="AQ11270" s="34"/>
      <c r="AR11270" s="34"/>
    </row>
    <row r="11271" spans="41:44" x14ac:dyDescent="0.25">
      <c r="AO11271" s="34"/>
      <c r="AP11271" s="34"/>
      <c r="AQ11271" s="34"/>
      <c r="AR11271" s="34"/>
    </row>
    <row r="11272" spans="41:44" x14ac:dyDescent="0.25">
      <c r="AO11272" s="34"/>
      <c r="AP11272" s="34"/>
      <c r="AQ11272" s="34"/>
      <c r="AR11272" s="34"/>
    </row>
    <row r="11273" spans="41:44" x14ac:dyDescent="0.25">
      <c r="AO11273" s="34"/>
      <c r="AP11273" s="34"/>
      <c r="AQ11273" s="34"/>
      <c r="AR11273" s="34"/>
    </row>
    <row r="11274" spans="41:44" x14ac:dyDescent="0.25">
      <c r="AO11274" s="34"/>
      <c r="AP11274" s="34"/>
      <c r="AQ11274" s="34"/>
      <c r="AR11274" s="34"/>
    </row>
    <row r="11275" spans="41:44" x14ac:dyDescent="0.25">
      <c r="AO11275" s="34"/>
      <c r="AP11275" s="34"/>
      <c r="AQ11275" s="34"/>
      <c r="AR11275" s="34"/>
    </row>
    <row r="11276" spans="41:44" x14ac:dyDescent="0.25">
      <c r="AO11276" s="34"/>
      <c r="AP11276" s="34"/>
      <c r="AQ11276" s="34"/>
      <c r="AR11276" s="34"/>
    </row>
    <row r="11277" spans="41:44" x14ac:dyDescent="0.25">
      <c r="AO11277" s="34"/>
      <c r="AP11277" s="34"/>
      <c r="AQ11277" s="34"/>
      <c r="AR11277" s="34"/>
    </row>
    <row r="11278" spans="41:44" x14ac:dyDescent="0.25">
      <c r="AO11278" s="34"/>
      <c r="AP11278" s="34"/>
      <c r="AQ11278" s="34"/>
      <c r="AR11278" s="34"/>
    </row>
    <row r="11279" spans="41:44" x14ac:dyDescent="0.25">
      <c r="AO11279" s="34"/>
      <c r="AP11279" s="34"/>
      <c r="AQ11279" s="34"/>
      <c r="AR11279" s="34"/>
    </row>
    <row r="11280" spans="41:44" x14ac:dyDescent="0.25">
      <c r="AO11280" s="34"/>
      <c r="AP11280" s="34"/>
      <c r="AQ11280" s="34"/>
      <c r="AR11280" s="34"/>
    </row>
    <row r="11281" spans="41:44" x14ac:dyDescent="0.25">
      <c r="AO11281" s="34"/>
      <c r="AP11281" s="34"/>
      <c r="AQ11281" s="34"/>
      <c r="AR11281" s="34"/>
    </row>
    <row r="11282" spans="41:44" x14ac:dyDescent="0.25">
      <c r="AO11282" s="34"/>
      <c r="AP11282" s="34"/>
      <c r="AQ11282" s="34"/>
      <c r="AR11282" s="34"/>
    </row>
    <row r="11283" spans="41:44" x14ac:dyDescent="0.25">
      <c r="AO11283" s="34"/>
      <c r="AP11283" s="34"/>
      <c r="AQ11283" s="34"/>
      <c r="AR11283" s="34"/>
    </row>
    <row r="11284" spans="41:44" x14ac:dyDescent="0.25">
      <c r="AO11284" s="34"/>
      <c r="AP11284" s="34"/>
      <c r="AQ11284" s="34"/>
      <c r="AR11284" s="34"/>
    </row>
    <row r="11285" spans="41:44" x14ac:dyDescent="0.25">
      <c r="AO11285" s="34"/>
      <c r="AP11285" s="34"/>
      <c r="AQ11285" s="34"/>
      <c r="AR11285" s="34"/>
    </row>
    <row r="11286" spans="41:44" x14ac:dyDescent="0.25">
      <c r="AO11286" s="34"/>
      <c r="AP11286" s="34"/>
      <c r="AQ11286" s="34"/>
      <c r="AR11286" s="34"/>
    </row>
    <row r="11287" spans="41:44" x14ac:dyDescent="0.25">
      <c r="AO11287" s="34"/>
      <c r="AP11287" s="34"/>
      <c r="AQ11287" s="34"/>
      <c r="AR11287" s="34"/>
    </row>
    <row r="11288" spans="41:44" x14ac:dyDescent="0.25">
      <c r="AO11288" s="34"/>
      <c r="AP11288" s="34"/>
      <c r="AQ11288" s="34"/>
      <c r="AR11288" s="34"/>
    </row>
    <row r="11289" spans="41:44" x14ac:dyDescent="0.25">
      <c r="AO11289" s="34"/>
      <c r="AP11289" s="34"/>
      <c r="AQ11289" s="34"/>
      <c r="AR11289" s="34"/>
    </row>
    <row r="11290" spans="41:44" x14ac:dyDescent="0.25">
      <c r="AO11290" s="34"/>
      <c r="AP11290" s="34"/>
      <c r="AQ11290" s="34"/>
      <c r="AR11290" s="34"/>
    </row>
    <row r="11291" spans="41:44" x14ac:dyDescent="0.25">
      <c r="AO11291" s="34"/>
      <c r="AP11291" s="34"/>
      <c r="AQ11291" s="34"/>
      <c r="AR11291" s="34"/>
    </row>
    <row r="11292" spans="41:44" x14ac:dyDescent="0.25">
      <c r="AO11292" s="34"/>
      <c r="AP11292" s="34"/>
      <c r="AQ11292" s="34"/>
      <c r="AR11292" s="34"/>
    </row>
    <row r="11293" spans="41:44" x14ac:dyDescent="0.25">
      <c r="AO11293" s="34"/>
      <c r="AP11293" s="34"/>
      <c r="AQ11293" s="34"/>
      <c r="AR11293" s="34"/>
    </row>
    <row r="11294" spans="41:44" x14ac:dyDescent="0.25">
      <c r="AO11294" s="34"/>
      <c r="AP11294" s="34"/>
      <c r="AQ11294" s="34"/>
      <c r="AR11294" s="34"/>
    </row>
    <row r="11295" spans="41:44" x14ac:dyDescent="0.25">
      <c r="AO11295" s="34"/>
      <c r="AP11295" s="34"/>
      <c r="AQ11295" s="34"/>
      <c r="AR11295" s="34"/>
    </row>
    <row r="11296" spans="41:44" x14ac:dyDescent="0.25">
      <c r="AO11296" s="34"/>
      <c r="AP11296" s="34"/>
      <c r="AQ11296" s="34"/>
      <c r="AR11296" s="34"/>
    </row>
    <row r="11297" spans="41:44" x14ac:dyDescent="0.25">
      <c r="AO11297" s="34"/>
      <c r="AP11297" s="34"/>
      <c r="AQ11297" s="34"/>
      <c r="AR11297" s="34"/>
    </row>
    <row r="11298" spans="41:44" x14ac:dyDescent="0.25">
      <c r="AO11298" s="34"/>
      <c r="AP11298" s="34"/>
      <c r="AQ11298" s="34"/>
      <c r="AR11298" s="34"/>
    </row>
    <row r="11299" spans="41:44" x14ac:dyDescent="0.25">
      <c r="AO11299" s="34"/>
      <c r="AP11299" s="34"/>
      <c r="AQ11299" s="34"/>
      <c r="AR11299" s="34"/>
    </row>
    <row r="11300" spans="41:44" x14ac:dyDescent="0.25">
      <c r="AO11300" s="34"/>
      <c r="AP11300" s="34"/>
      <c r="AQ11300" s="34"/>
      <c r="AR11300" s="34"/>
    </row>
    <row r="11301" spans="41:44" x14ac:dyDescent="0.25">
      <c r="AO11301" s="34"/>
      <c r="AP11301" s="34"/>
      <c r="AQ11301" s="34"/>
      <c r="AR11301" s="34"/>
    </row>
    <row r="11302" spans="41:44" x14ac:dyDescent="0.25">
      <c r="AO11302" s="34"/>
      <c r="AP11302" s="34"/>
      <c r="AQ11302" s="34"/>
      <c r="AR11302" s="34"/>
    </row>
    <row r="11303" spans="41:44" x14ac:dyDescent="0.25">
      <c r="AO11303" s="34"/>
      <c r="AP11303" s="34"/>
      <c r="AQ11303" s="34"/>
      <c r="AR11303" s="34"/>
    </row>
    <row r="11304" spans="41:44" x14ac:dyDescent="0.25">
      <c r="AO11304" s="34"/>
      <c r="AP11304" s="34"/>
      <c r="AQ11304" s="34"/>
      <c r="AR11304" s="34"/>
    </row>
    <row r="11305" spans="41:44" x14ac:dyDescent="0.25">
      <c r="AO11305" s="34"/>
      <c r="AP11305" s="34"/>
      <c r="AQ11305" s="34"/>
      <c r="AR11305" s="34"/>
    </row>
    <row r="11306" spans="41:44" x14ac:dyDescent="0.25">
      <c r="AO11306" s="34"/>
      <c r="AP11306" s="34"/>
      <c r="AQ11306" s="34"/>
      <c r="AR11306" s="34"/>
    </row>
    <row r="11307" spans="41:44" x14ac:dyDescent="0.25">
      <c r="AO11307" s="34"/>
      <c r="AP11307" s="34"/>
      <c r="AQ11307" s="34"/>
      <c r="AR11307" s="34"/>
    </row>
    <row r="11308" spans="41:44" x14ac:dyDescent="0.25">
      <c r="AO11308" s="34"/>
      <c r="AP11308" s="34"/>
      <c r="AQ11308" s="34"/>
      <c r="AR11308" s="34"/>
    </row>
    <row r="11309" spans="41:44" x14ac:dyDescent="0.25">
      <c r="AO11309" s="34"/>
      <c r="AP11309" s="34"/>
      <c r="AQ11309" s="34"/>
      <c r="AR11309" s="34"/>
    </row>
    <row r="11310" spans="41:44" x14ac:dyDescent="0.25">
      <c r="AO11310" s="34"/>
      <c r="AP11310" s="34"/>
      <c r="AQ11310" s="34"/>
      <c r="AR11310" s="34"/>
    </row>
    <row r="11311" spans="41:44" x14ac:dyDescent="0.25">
      <c r="AO11311" s="34"/>
      <c r="AP11311" s="34"/>
      <c r="AQ11311" s="34"/>
      <c r="AR11311" s="34"/>
    </row>
    <row r="11312" spans="41:44" x14ac:dyDescent="0.25">
      <c r="AO11312" s="34"/>
      <c r="AP11312" s="34"/>
      <c r="AQ11312" s="34"/>
      <c r="AR11312" s="34"/>
    </row>
    <row r="11313" spans="41:44" x14ac:dyDescent="0.25">
      <c r="AO11313" s="34"/>
      <c r="AP11313" s="34"/>
      <c r="AQ11313" s="34"/>
      <c r="AR11313" s="34"/>
    </row>
    <row r="11314" spans="41:44" x14ac:dyDescent="0.25">
      <c r="AO11314" s="34"/>
      <c r="AP11314" s="34"/>
      <c r="AQ11314" s="34"/>
      <c r="AR11314" s="34"/>
    </row>
    <row r="11315" spans="41:44" x14ac:dyDescent="0.25">
      <c r="AO11315" s="34"/>
      <c r="AP11315" s="34"/>
      <c r="AQ11315" s="34"/>
      <c r="AR11315" s="34"/>
    </row>
    <row r="11316" spans="41:44" x14ac:dyDescent="0.25">
      <c r="AO11316" s="34"/>
      <c r="AP11316" s="34"/>
      <c r="AQ11316" s="34"/>
      <c r="AR11316" s="34"/>
    </row>
    <row r="11317" spans="41:44" x14ac:dyDescent="0.25">
      <c r="AO11317" s="34"/>
      <c r="AP11317" s="34"/>
      <c r="AQ11317" s="34"/>
      <c r="AR11317" s="34"/>
    </row>
    <row r="11318" spans="41:44" x14ac:dyDescent="0.25">
      <c r="AO11318" s="34"/>
      <c r="AP11318" s="34"/>
      <c r="AQ11318" s="34"/>
      <c r="AR11318" s="34"/>
    </row>
    <row r="11319" spans="41:44" x14ac:dyDescent="0.25">
      <c r="AO11319" s="34"/>
      <c r="AP11319" s="34"/>
      <c r="AQ11319" s="34"/>
      <c r="AR11319" s="34"/>
    </row>
    <row r="11320" spans="41:44" x14ac:dyDescent="0.25">
      <c r="AO11320" s="34"/>
      <c r="AP11320" s="34"/>
      <c r="AQ11320" s="34"/>
      <c r="AR11320" s="34"/>
    </row>
    <row r="11321" spans="41:44" x14ac:dyDescent="0.25">
      <c r="AO11321" s="34"/>
      <c r="AP11321" s="34"/>
      <c r="AQ11321" s="34"/>
      <c r="AR11321" s="34"/>
    </row>
    <row r="11322" spans="41:44" x14ac:dyDescent="0.25">
      <c r="AO11322" s="34"/>
      <c r="AP11322" s="34"/>
      <c r="AQ11322" s="34"/>
      <c r="AR11322" s="34"/>
    </row>
    <row r="11323" spans="41:44" x14ac:dyDescent="0.25">
      <c r="AO11323" s="34"/>
      <c r="AP11323" s="34"/>
      <c r="AQ11323" s="34"/>
      <c r="AR11323" s="34"/>
    </row>
    <row r="11324" spans="41:44" x14ac:dyDescent="0.25">
      <c r="AO11324" s="34"/>
      <c r="AP11324" s="34"/>
      <c r="AQ11324" s="34"/>
      <c r="AR11324" s="34"/>
    </row>
    <row r="11325" spans="41:44" x14ac:dyDescent="0.25">
      <c r="AO11325" s="34"/>
      <c r="AP11325" s="34"/>
      <c r="AQ11325" s="34"/>
      <c r="AR11325" s="34"/>
    </row>
    <row r="11326" spans="41:44" x14ac:dyDescent="0.25">
      <c r="AO11326" s="34"/>
      <c r="AP11326" s="34"/>
      <c r="AQ11326" s="34"/>
      <c r="AR11326" s="34"/>
    </row>
    <row r="11327" spans="41:44" x14ac:dyDescent="0.25">
      <c r="AO11327" s="34"/>
      <c r="AP11327" s="34"/>
      <c r="AQ11327" s="34"/>
      <c r="AR11327" s="34"/>
    </row>
    <row r="11328" spans="41:44" x14ac:dyDescent="0.25">
      <c r="AO11328" s="34"/>
      <c r="AP11328" s="34"/>
      <c r="AQ11328" s="34"/>
      <c r="AR11328" s="34"/>
    </row>
    <row r="11329" spans="41:44" x14ac:dyDescent="0.25">
      <c r="AO11329" s="34"/>
      <c r="AP11329" s="34"/>
      <c r="AQ11329" s="34"/>
      <c r="AR11329" s="34"/>
    </row>
    <row r="11330" spans="41:44" x14ac:dyDescent="0.25">
      <c r="AO11330" s="34"/>
      <c r="AP11330" s="34"/>
      <c r="AQ11330" s="34"/>
      <c r="AR11330" s="34"/>
    </row>
    <row r="11331" spans="41:44" x14ac:dyDescent="0.25">
      <c r="AO11331" s="34"/>
      <c r="AP11331" s="34"/>
      <c r="AQ11331" s="34"/>
      <c r="AR11331" s="34"/>
    </row>
    <row r="11332" spans="41:44" x14ac:dyDescent="0.25">
      <c r="AO11332" s="34"/>
      <c r="AP11332" s="34"/>
      <c r="AQ11332" s="34"/>
      <c r="AR11332" s="34"/>
    </row>
    <row r="11333" spans="41:44" x14ac:dyDescent="0.25">
      <c r="AO11333" s="34"/>
      <c r="AP11333" s="34"/>
      <c r="AQ11333" s="34"/>
      <c r="AR11333" s="34"/>
    </row>
    <row r="11334" spans="41:44" x14ac:dyDescent="0.25">
      <c r="AO11334" s="34"/>
      <c r="AP11334" s="34"/>
      <c r="AQ11334" s="34"/>
      <c r="AR11334" s="34"/>
    </row>
    <row r="11335" spans="41:44" x14ac:dyDescent="0.25">
      <c r="AO11335" s="34"/>
      <c r="AP11335" s="34"/>
      <c r="AQ11335" s="34"/>
      <c r="AR11335" s="34"/>
    </row>
    <row r="11336" spans="41:44" x14ac:dyDescent="0.25">
      <c r="AO11336" s="34"/>
      <c r="AP11336" s="34"/>
      <c r="AQ11336" s="34"/>
      <c r="AR11336" s="34"/>
    </row>
    <row r="11337" spans="41:44" x14ac:dyDescent="0.25">
      <c r="AO11337" s="34"/>
      <c r="AP11337" s="34"/>
      <c r="AQ11337" s="34"/>
      <c r="AR11337" s="34"/>
    </row>
    <row r="11338" spans="41:44" x14ac:dyDescent="0.25">
      <c r="AO11338" s="34"/>
      <c r="AP11338" s="34"/>
      <c r="AQ11338" s="34"/>
      <c r="AR11338" s="34"/>
    </row>
    <row r="11339" spans="41:44" x14ac:dyDescent="0.25">
      <c r="AO11339" s="34"/>
      <c r="AP11339" s="34"/>
      <c r="AQ11339" s="34"/>
      <c r="AR11339" s="34"/>
    </row>
    <row r="11340" spans="41:44" x14ac:dyDescent="0.25">
      <c r="AO11340" s="34"/>
      <c r="AP11340" s="34"/>
      <c r="AQ11340" s="34"/>
      <c r="AR11340" s="34"/>
    </row>
    <row r="11341" spans="41:44" x14ac:dyDescent="0.25">
      <c r="AO11341" s="34"/>
      <c r="AP11341" s="34"/>
      <c r="AQ11341" s="34"/>
      <c r="AR11341" s="34"/>
    </row>
    <row r="11342" spans="41:44" x14ac:dyDescent="0.25">
      <c r="AO11342" s="34"/>
      <c r="AP11342" s="34"/>
      <c r="AQ11342" s="34"/>
      <c r="AR11342" s="34"/>
    </row>
    <row r="11343" spans="41:44" x14ac:dyDescent="0.25">
      <c r="AO11343" s="34"/>
      <c r="AP11343" s="34"/>
      <c r="AQ11343" s="34"/>
      <c r="AR11343" s="34"/>
    </row>
    <row r="11344" spans="41:44" x14ac:dyDescent="0.25">
      <c r="AO11344" s="34"/>
      <c r="AP11344" s="34"/>
      <c r="AQ11344" s="34"/>
      <c r="AR11344" s="34"/>
    </row>
    <row r="11345" spans="41:44" x14ac:dyDescent="0.25">
      <c r="AO11345" s="34"/>
      <c r="AP11345" s="34"/>
      <c r="AQ11345" s="34"/>
      <c r="AR11345" s="34"/>
    </row>
    <row r="11346" spans="41:44" x14ac:dyDescent="0.25">
      <c r="AO11346" s="34"/>
      <c r="AP11346" s="34"/>
      <c r="AQ11346" s="34"/>
      <c r="AR11346" s="34"/>
    </row>
    <row r="11347" spans="41:44" x14ac:dyDescent="0.25">
      <c r="AO11347" s="34"/>
      <c r="AP11347" s="34"/>
      <c r="AQ11347" s="34"/>
      <c r="AR11347" s="34"/>
    </row>
    <row r="11348" spans="41:44" x14ac:dyDescent="0.25">
      <c r="AO11348" s="34"/>
      <c r="AP11348" s="34"/>
      <c r="AQ11348" s="34"/>
      <c r="AR11348" s="34"/>
    </row>
    <row r="11349" spans="41:44" x14ac:dyDescent="0.25">
      <c r="AO11349" s="34"/>
      <c r="AP11349" s="34"/>
      <c r="AQ11349" s="34"/>
      <c r="AR11349" s="34"/>
    </row>
    <row r="11350" spans="41:44" x14ac:dyDescent="0.25">
      <c r="AO11350" s="34"/>
      <c r="AP11350" s="34"/>
      <c r="AQ11350" s="34"/>
      <c r="AR11350" s="34"/>
    </row>
    <row r="11351" spans="41:44" x14ac:dyDescent="0.25">
      <c r="AO11351" s="34"/>
      <c r="AP11351" s="34"/>
      <c r="AQ11351" s="34"/>
      <c r="AR11351" s="34"/>
    </row>
    <row r="11352" spans="41:44" x14ac:dyDescent="0.25">
      <c r="AO11352" s="34"/>
      <c r="AP11352" s="34"/>
      <c r="AQ11352" s="34"/>
      <c r="AR11352" s="34"/>
    </row>
    <row r="11353" spans="41:44" x14ac:dyDescent="0.25">
      <c r="AO11353" s="34"/>
      <c r="AP11353" s="34"/>
      <c r="AQ11353" s="34"/>
      <c r="AR11353" s="34"/>
    </row>
    <row r="11354" spans="41:44" x14ac:dyDescent="0.25">
      <c r="AO11354" s="34"/>
      <c r="AP11354" s="34"/>
      <c r="AQ11354" s="34"/>
      <c r="AR11354" s="34"/>
    </row>
    <row r="11355" spans="41:44" x14ac:dyDescent="0.25">
      <c r="AO11355" s="34"/>
      <c r="AP11355" s="34"/>
      <c r="AQ11355" s="34"/>
      <c r="AR11355" s="34"/>
    </row>
    <row r="11356" spans="41:44" x14ac:dyDescent="0.25">
      <c r="AO11356" s="34"/>
      <c r="AP11356" s="34"/>
      <c r="AQ11356" s="34"/>
      <c r="AR11356" s="34"/>
    </row>
    <row r="11357" spans="41:44" x14ac:dyDescent="0.25">
      <c r="AO11357" s="34"/>
      <c r="AP11357" s="34"/>
      <c r="AQ11357" s="34"/>
      <c r="AR11357" s="34"/>
    </row>
    <row r="11358" spans="41:44" x14ac:dyDescent="0.25">
      <c r="AO11358" s="34"/>
      <c r="AP11358" s="34"/>
      <c r="AQ11358" s="34"/>
      <c r="AR11358" s="34"/>
    </row>
    <row r="11359" spans="41:44" x14ac:dyDescent="0.25">
      <c r="AO11359" s="34"/>
      <c r="AP11359" s="34"/>
      <c r="AQ11359" s="34"/>
      <c r="AR11359" s="34"/>
    </row>
    <row r="11360" spans="41:44" x14ac:dyDescent="0.25">
      <c r="AO11360" s="34"/>
      <c r="AP11360" s="34"/>
      <c r="AQ11360" s="34"/>
      <c r="AR11360" s="34"/>
    </row>
    <row r="11361" spans="41:44" x14ac:dyDescent="0.25">
      <c r="AO11361" s="34"/>
      <c r="AP11361" s="34"/>
      <c r="AQ11361" s="34"/>
      <c r="AR11361" s="34"/>
    </row>
    <row r="11362" spans="41:44" x14ac:dyDescent="0.25">
      <c r="AO11362" s="34"/>
      <c r="AP11362" s="34"/>
      <c r="AQ11362" s="34"/>
      <c r="AR11362" s="34"/>
    </row>
    <row r="11363" spans="41:44" x14ac:dyDescent="0.25">
      <c r="AO11363" s="34"/>
      <c r="AP11363" s="34"/>
      <c r="AQ11363" s="34"/>
      <c r="AR11363" s="34"/>
    </row>
    <row r="11364" spans="41:44" x14ac:dyDescent="0.25">
      <c r="AO11364" s="34"/>
      <c r="AP11364" s="34"/>
      <c r="AQ11364" s="34"/>
      <c r="AR11364" s="34"/>
    </row>
    <row r="11365" spans="41:44" x14ac:dyDescent="0.25">
      <c r="AO11365" s="34"/>
      <c r="AP11365" s="34"/>
      <c r="AQ11365" s="34"/>
      <c r="AR11365" s="34"/>
    </row>
    <row r="11366" spans="41:44" x14ac:dyDescent="0.25">
      <c r="AO11366" s="34"/>
      <c r="AP11366" s="34"/>
      <c r="AQ11366" s="34"/>
      <c r="AR11366" s="34"/>
    </row>
    <row r="11367" spans="41:44" x14ac:dyDescent="0.25">
      <c r="AO11367" s="34"/>
      <c r="AP11367" s="34"/>
      <c r="AQ11367" s="34"/>
      <c r="AR11367" s="34"/>
    </row>
    <row r="11368" spans="41:44" x14ac:dyDescent="0.25">
      <c r="AO11368" s="34"/>
      <c r="AP11368" s="34"/>
      <c r="AQ11368" s="34"/>
      <c r="AR11368" s="34"/>
    </row>
    <row r="11369" spans="41:44" x14ac:dyDescent="0.25">
      <c r="AO11369" s="34"/>
      <c r="AP11369" s="34"/>
      <c r="AQ11369" s="34"/>
      <c r="AR11369" s="34"/>
    </row>
    <row r="11370" spans="41:44" x14ac:dyDescent="0.25">
      <c r="AO11370" s="34"/>
      <c r="AP11370" s="34"/>
      <c r="AQ11370" s="34"/>
      <c r="AR11370" s="34"/>
    </row>
    <row r="11371" spans="41:44" x14ac:dyDescent="0.25">
      <c r="AO11371" s="34"/>
      <c r="AP11371" s="34"/>
      <c r="AQ11371" s="34"/>
      <c r="AR11371" s="34"/>
    </row>
    <row r="11372" spans="41:44" x14ac:dyDescent="0.25">
      <c r="AO11372" s="34"/>
      <c r="AP11372" s="34"/>
      <c r="AQ11372" s="34"/>
      <c r="AR11372" s="34"/>
    </row>
    <row r="11373" spans="41:44" x14ac:dyDescent="0.25">
      <c r="AO11373" s="34"/>
      <c r="AP11373" s="34"/>
      <c r="AQ11373" s="34"/>
      <c r="AR11373" s="34"/>
    </row>
    <row r="11374" spans="41:44" x14ac:dyDescent="0.25">
      <c r="AO11374" s="34"/>
      <c r="AP11374" s="34"/>
      <c r="AQ11374" s="34"/>
      <c r="AR11374" s="34"/>
    </row>
    <row r="11375" spans="41:44" x14ac:dyDescent="0.25">
      <c r="AO11375" s="34"/>
      <c r="AP11375" s="34"/>
      <c r="AQ11375" s="34"/>
      <c r="AR11375" s="34"/>
    </row>
    <row r="11376" spans="41:44" x14ac:dyDescent="0.25">
      <c r="AO11376" s="34"/>
      <c r="AP11376" s="34"/>
      <c r="AQ11376" s="34"/>
      <c r="AR11376" s="34"/>
    </row>
    <row r="11377" spans="41:44" x14ac:dyDescent="0.25">
      <c r="AO11377" s="34"/>
      <c r="AP11377" s="34"/>
      <c r="AQ11377" s="34"/>
      <c r="AR11377" s="34"/>
    </row>
    <row r="11378" spans="41:44" x14ac:dyDescent="0.25">
      <c r="AO11378" s="34"/>
      <c r="AP11378" s="34"/>
      <c r="AQ11378" s="34"/>
      <c r="AR11378" s="34"/>
    </row>
    <row r="11379" spans="41:44" x14ac:dyDescent="0.25">
      <c r="AO11379" s="34"/>
      <c r="AP11379" s="34"/>
      <c r="AQ11379" s="34"/>
      <c r="AR11379" s="34"/>
    </row>
    <row r="11380" spans="41:44" x14ac:dyDescent="0.25">
      <c r="AO11380" s="34"/>
      <c r="AP11380" s="34"/>
      <c r="AQ11380" s="34"/>
      <c r="AR11380" s="34"/>
    </row>
    <row r="11381" spans="41:44" x14ac:dyDescent="0.25">
      <c r="AO11381" s="34"/>
      <c r="AP11381" s="34"/>
      <c r="AQ11381" s="34"/>
      <c r="AR11381" s="34"/>
    </row>
    <row r="11382" spans="41:44" x14ac:dyDescent="0.25">
      <c r="AO11382" s="34"/>
      <c r="AP11382" s="34"/>
      <c r="AQ11382" s="34"/>
      <c r="AR11382" s="34"/>
    </row>
    <row r="11383" spans="41:44" x14ac:dyDescent="0.25">
      <c r="AO11383" s="34"/>
      <c r="AP11383" s="34"/>
      <c r="AQ11383" s="34"/>
      <c r="AR11383" s="34"/>
    </row>
    <row r="11384" spans="41:44" x14ac:dyDescent="0.25">
      <c r="AO11384" s="34"/>
      <c r="AP11384" s="34"/>
      <c r="AQ11384" s="34"/>
      <c r="AR11384" s="34"/>
    </row>
    <row r="11385" spans="41:44" x14ac:dyDescent="0.25">
      <c r="AO11385" s="34"/>
      <c r="AP11385" s="34"/>
      <c r="AQ11385" s="34"/>
      <c r="AR11385" s="34"/>
    </row>
    <row r="11386" spans="41:44" x14ac:dyDescent="0.25">
      <c r="AO11386" s="34"/>
      <c r="AP11386" s="34"/>
      <c r="AQ11386" s="34"/>
      <c r="AR11386" s="34"/>
    </row>
    <row r="11387" spans="41:44" x14ac:dyDescent="0.25">
      <c r="AO11387" s="34"/>
      <c r="AP11387" s="34"/>
      <c r="AQ11387" s="34"/>
      <c r="AR11387" s="34"/>
    </row>
    <row r="11388" spans="41:44" x14ac:dyDescent="0.25">
      <c r="AO11388" s="34"/>
      <c r="AP11388" s="34"/>
      <c r="AQ11388" s="34"/>
      <c r="AR11388" s="34"/>
    </row>
    <row r="11389" spans="41:44" x14ac:dyDescent="0.25">
      <c r="AO11389" s="34"/>
      <c r="AP11389" s="34"/>
      <c r="AQ11389" s="34"/>
      <c r="AR11389" s="34"/>
    </row>
    <row r="11390" spans="41:44" x14ac:dyDescent="0.25">
      <c r="AO11390" s="34"/>
      <c r="AP11390" s="34"/>
      <c r="AQ11390" s="34"/>
      <c r="AR11390" s="34"/>
    </row>
    <row r="11391" spans="41:44" x14ac:dyDescent="0.25">
      <c r="AO11391" s="34"/>
      <c r="AP11391" s="34"/>
      <c r="AQ11391" s="34"/>
      <c r="AR11391" s="34"/>
    </row>
    <row r="11392" spans="41:44" x14ac:dyDescent="0.25">
      <c r="AO11392" s="34"/>
      <c r="AP11392" s="34"/>
      <c r="AQ11392" s="34"/>
      <c r="AR11392" s="34"/>
    </row>
    <row r="11393" spans="41:44" x14ac:dyDescent="0.25">
      <c r="AO11393" s="34"/>
      <c r="AP11393" s="34"/>
      <c r="AQ11393" s="34"/>
      <c r="AR11393" s="34"/>
    </row>
    <row r="11394" spans="41:44" x14ac:dyDescent="0.25">
      <c r="AO11394" s="34"/>
      <c r="AP11394" s="34"/>
      <c r="AQ11394" s="34"/>
      <c r="AR11394" s="34"/>
    </row>
    <row r="11395" spans="41:44" x14ac:dyDescent="0.25">
      <c r="AO11395" s="34"/>
      <c r="AP11395" s="34"/>
      <c r="AQ11395" s="34"/>
      <c r="AR11395" s="34"/>
    </row>
    <row r="11396" spans="41:44" x14ac:dyDescent="0.25">
      <c r="AO11396" s="34"/>
      <c r="AP11396" s="34"/>
      <c r="AQ11396" s="34"/>
      <c r="AR11396" s="34"/>
    </row>
    <row r="11397" spans="41:44" x14ac:dyDescent="0.25">
      <c r="AO11397" s="34"/>
      <c r="AP11397" s="34"/>
      <c r="AQ11397" s="34"/>
      <c r="AR11397" s="34"/>
    </row>
    <row r="11398" spans="41:44" x14ac:dyDescent="0.25">
      <c r="AO11398" s="34"/>
      <c r="AP11398" s="34"/>
      <c r="AQ11398" s="34"/>
      <c r="AR11398" s="34"/>
    </row>
    <row r="11399" spans="41:44" x14ac:dyDescent="0.25">
      <c r="AO11399" s="34"/>
      <c r="AP11399" s="34"/>
      <c r="AQ11399" s="34"/>
      <c r="AR11399" s="34"/>
    </row>
    <row r="11400" spans="41:44" x14ac:dyDescent="0.25">
      <c r="AO11400" s="34"/>
      <c r="AP11400" s="34"/>
      <c r="AQ11400" s="34"/>
      <c r="AR11400" s="34"/>
    </row>
    <row r="11401" spans="41:44" x14ac:dyDescent="0.25">
      <c r="AO11401" s="34"/>
      <c r="AP11401" s="34"/>
      <c r="AQ11401" s="34"/>
      <c r="AR11401" s="34"/>
    </row>
    <row r="11402" spans="41:44" x14ac:dyDescent="0.25">
      <c r="AO11402" s="34"/>
      <c r="AP11402" s="34"/>
      <c r="AQ11402" s="34"/>
      <c r="AR11402" s="34"/>
    </row>
    <row r="11403" spans="41:44" x14ac:dyDescent="0.25">
      <c r="AO11403" s="34"/>
      <c r="AP11403" s="34"/>
      <c r="AQ11403" s="34"/>
      <c r="AR11403" s="34"/>
    </row>
    <row r="11404" spans="41:44" x14ac:dyDescent="0.25">
      <c r="AO11404" s="34"/>
      <c r="AP11404" s="34"/>
      <c r="AQ11404" s="34"/>
      <c r="AR11404" s="34"/>
    </row>
    <row r="11405" spans="41:44" x14ac:dyDescent="0.25">
      <c r="AO11405" s="34"/>
      <c r="AP11405" s="34"/>
      <c r="AQ11405" s="34"/>
      <c r="AR11405" s="34"/>
    </row>
    <row r="11406" spans="41:44" x14ac:dyDescent="0.25">
      <c r="AO11406" s="34"/>
      <c r="AP11406" s="34"/>
      <c r="AQ11406" s="34"/>
      <c r="AR11406" s="34"/>
    </row>
    <row r="11407" spans="41:44" x14ac:dyDescent="0.25">
      <c r="AO11407" s="34"/>
      <c r="AP11407" s="34"/>
      <c r="AQ11407" s="34"/>
      <c r="AR11407" s="34"/>
    </row>
    <row r="11408" spans="41:44" x14ac:dyDescent="0.25">
      <c r="AO11408" s="34"/>
      <c r="AP11408" s="34"/>
      <c r="AQ11408" s="34"/>
      <c r="AR11408" s="34"/>
    </row>
    <row r="11409" spans="41:44" x14ac:dyDescent="0.25">
      <c r="AO11409" s="34"/>
      <c r="AP11409" s="34"/>
      <c r="AQ11409" s="34"/>
      <c r="AR11409" s="34"/>
    </row>
    <row r="11410" spans="41:44" x14ac:dyDescent="0.25">
      <c r="AO11410" s="34"/>
      <c r="AP11410" s="34"/>
      <c r="AQ11410" s="34"/>
      <c r="AR11410" s="34"/>
    </row>
    <row r="11411" spans="41:44" x14ac:dyDescent="0.25">
      <c r="AO11411" s="34"/>
      <c r="AP11411" s="34"/>
      <c r="AQ11411" s="34"/>
      <c r="AR11411" s="34"/>
    </row>
    <row r="11412" spans="41:44" x14ac:dyDescent="0.25">
      <c r="AO11412" s="34"/>
      <c r="AP11412" s="34"/>
      <c r="AQ11412" s="34"/>
      <c r="AR11412" s="34"/>
    </row>
    <row r="11413" spans="41:44" x14ac:dyDescent="0.25">
      <c r="AO11413" s="34"/>
      <c r="AP11413" s="34"/>
      <c r="AQ11413" s="34"/>
      <c r="AR11413" s="34"/>
    </row>
    <row r="11414" spans="41:44" x14ac:dyDescent="0.25">
      <c r="AO11414" s="34"/>
      <c r="AP11414" s="34"/>
      <c r="AQ11414" s="34"/>
      <c r="AR11414" s="34"/>
    </row>
    <row r="11415" spans="41:44" x14ac:dyDescent="0.25">
      <c r="AO11415" s="34"/>
      <c r="AP11415" s="34"/>
      <c r="AQ11415" s="34"/>
      <c r="AR11415" s="34"/>
    </row>
    <row r="11416" spans="41:44" x14ac:dyDescent="0.25">
      <c r="AO11416" s="34"/>
      <c r="AP11416" s="34"/>
      <c r="AQ11416" s="34"/>
      <c r="AR11416" s="34"/>
    </row>
    <row r="11417" spans="41:44" x14ac:dyDescent="0.25">
      <c r="AO11417" s="34"/>
      <c r="AP11417" s="34"/>
      <c r="AQ11417" s="34"/>
      <c r="AR11417" s="34"/>
    </row>
    <row r="11418" spans="41:44" x14ac:dyDescent="0.25">
      <c r="AO11418" s="34"/>
      <c r="AP11418" s="34"/>
      <c r="AQ11418" s="34"/>
      <c r="AR11418" s="34"/>
    </row>
    <row r="11419" spans="41:44" x14ac:dyDescent="0.25">
      <c r="AO11419" s="34"/>
      <c r="AP11419" s="34"/>
      <c r="AQ11419" s="34"/>
      <c r="AR11419" s="34"/>
    </row>
    <row r="11420" spans="41:44" x14ac:dyDescent="0.25">
      <c r="AO11420" s="34"/>
      <c r="AP11420" s="34"/>
      <c r="AQ11420" s="34"/>
      <c r="AR11420" s="34"/>
    </row>
    <row r="11421" spans="41:44" x14ac:dyDescent="0.25">
      <c r="AO11421" s="34"/>
      <c r="AP11421" s="34"/>
      <c r="AQ11421" s="34"/>
      <c r="AR11421" s="34"/>
    </row>
    <row r="11422" spans="41:44" x14ac:dyDescent="0.25">
      <c r="AO11422" s="34"/>
      <c r="AP11422" s="34"/>
      <c r="AQ11422" s="34"/>
      <c r="AR11422" s="34"/>
    </row>
    <row r="11423" spans="41:44" x14ac:dyDescent="0.25">
      <c r="AO11423" s="34"/>
      <c r="AP11423" s="34"/>
      <c r="AQ11423" s="34"/>
      <c r="AR11423" s="34"/>
    </row>
    <row r="11424" spans="41:44" x14ac:dyDescent="0.25">
      <c r="AO11424" s="34"/>
      <c r="AP11424" s="34"/>
      <c r="AQ11424" s="34"/>
      <c r="AR11424" s="34"/>
    </row>
    <row r="11425" spans="41:44" x14ac:dyDescent="0.25">
      <c r="AO11425" s="34"/>
      <c r="AP11425" s="34"/>
      <c r="AQ11425" s="34"/>
      <c r="AR11425" s="34"/>
    </row>
    <row r="11426" spans="41:44" x14ac:dyDescent="0.25">
      <c r="AO11426" s="34"/>
      <c r="AP11426" s="34"/>
      <c r="AQ11426" s="34"/>
      <c r="AR11426" s="34"/>
    </row>
    <row r="11427" spans="41:44" x14ac:dyDescent="0.25">
      <c r="AO11427" s="34"/>
      <c r="AP11427" s="34"/>
      <c r="AQ11427" s="34"/>
      <c r="AR11427" s="34"/>
    </row>
    <row r="11428" spans="41:44" x14ac:dyDescent="0.25">
      <c r="AO11428" s="34"/>
      <c r="AP11428" s="34"/>
      <c r="AQ11428" s="34"/>
      <c r="AR11428" s="34"/>
    </row>
    <row r="11429" spans="41:44" x14ac:dyDescent="0.25">
      <c r="AO11429" s="34"/>
      <c r="AP11429" s="34"/>
      <c r="AQ11429" s="34"/>
      <c r="AR11429" s="34"/>
    </row>
    <row r="11430" spans="41:44" x14ac:dyDescent="0.25">
      <c r="AO11430" s="34"/>
      <c r="AP11430" s="34"/>
      <c r="AQ11430" s="34"/>
      <c r="AR11430" s="34"/>
    </row>
    <row r="11431" spans="41:44" x14ac:dyDescent="0.25">
      <c r="AO11431" s="34"/>
      <c r="AP11431" s="34"/>
      <c r="AQ11431" s="34"/>
      <c r="AR11431" s="34"/>
    </row>
    <row r="11432" spans="41:44" x14ac:dyDescent="0.25">
      <c r="AO11432" s="34"/>
      <c r="AP11432" s="34"/>
      <c r="AQ11432" s="34"/>
      <c r="AR11432" s="34"/>
    </row>
    <row r="11433" spans="41:44" x14ac:dyDescent="0.25">
      <c r="AO11433" s="34"/>
      <c r="AP11433" s="34"/>
      <c r="AQ11433" s="34"/>
      <c r="AR11433" s="34"/>
    </row>
    <row r="11434" spans="41:44" x14ac:dyDescent="0.25">
      <c r="AO11434" s="34"/>
      <c r="AP11434" s="34"/>
      <c r="AQ11434" s="34"/>
      <c r="AR11434" s="34"/>
    </row>
    <row r="11435" spans="41:44" x14ac:dyDescent="0.25">
      <c r="AO11435" s="34"/>
      <c r="AP11435" s="34"/>
      <c r="AQ11435" s="34"/>
      <c r="AR11435" s="34"/>
    </row>
    <row r="11436" spans="41:44" x14ac:dyDescent="0.25">
      <c r="AO11436" s="34"/>
      <c r="AP11436" s="34"/>
      <c r="AQ11436" s="34"/>
      <c r="AR11436" s="34"/>
    </row>
    <row r="11437" spans="41:44" x14ac:dyDescent="0.25">
      <c r="AO11437" s="34"/>
      <c r="AP11437" s="34"/>
      <c r="AQ11437" s="34"/>
      <c r="AR11437" s="34"/>
    </row>
    <row r="11438" spans="41:44" x14ac:dyDescent="0.25">
      <c r="AO11438" s="34"/>
      <c r="AP11438" s="34"/>
      <c r="AQ11438" s="34"/>
      <c r="AR11438" s="34"/>
    </row>
    <row r="11439" spans="41:44" x14ac:dyDescent="0.25">
      <c r="AO11439" s="34"/>
      <c r="AP11439" s="34"/>
      <c r="AQ11439" s="34"/>
      <c r="AR11439" s="34"/>
    </row>
    <row r="11440" spans="41:44" x14ac:dyDescent="0.25">
      <c r="AO11440" s="34"/>
      <c r="AP11440" s="34"/>
      <c r="AQ11440" s="34"/>
      <c r="AR11440" s="34"/>
    </row>
    <row r="11441" spans="41:44" x14ac:dyDescent="0.25">
      <c r="AO11441" s="34"/>
      <c r="AP11441" s="34"/>
      <c r="AQ11441" s="34"/>
      <c r="AR11441" s="34"/>
    </row>
    <row r="11442" spans="41:44" x14ac:dyDescent="0.25">
      <c r="AO11442" s="34"/>
      <c r="AP11442" s="34"/>
      <c r="AQ11442" s="34"/>
      <c r="AR11442" s="34"/>
    </row>
    <row r="11443" spans="41:44" x14ac:dyDescent="0.25">
      <c r="AO11443" s="34"/>
      <c r="AP11443" s="34"/>
      <c r="AQ11443" s="34"/>
      <c r="AR11443" s="34"/>
    </row>
    <row r="11444" spans="41:44" x14ac:dyDescent="0.25">
      <c r="AO11444" s="34"/>
      <c r="AP11444" s="34"/>
      <c r="AQ11444" s="34"/>
      <c r="AR11444" s="34"/>
    </row>
    <row r="11445" spans="41:44" x14ac:dyDescent="0.25">
      <c r="AO11445" s="34"/>
      <c r="AP11445" s="34"/>
      <c r="AQ11445" s="34"/>
      <c r="AR11445" s="34"/>
    </row>
    <row r="11446" spans="41:44" x14ac:dyDescent="0.25">
      <c r="AO11446" s="34"/>
      <c r="AP11446" s="34"/>
      <c r="AQ11446" s="34"/>
      <c r="AR11446" s="34"/>
    </row>
    <row r="11447" spans="41:44" x14ac:dyDescent="0.25">
      <c r="AO11447" s="34"/>
      <c r="AP11447" s="34"/>
      <c r="AQ11447" s="34"/>
      <c r="AR11447" s="34"/>
    </row>
    <row r="11448" spans="41:44" x14ac:dyDescent="0.25">
      <c r="AO11448" s="34"/>
      <c r="AP11448" s="34"/>
      <c r="AQ11448" s="34"/>
      <c r="AR11448" s="34"/>
    </row>
    <row r="11449" spans="41:44" x14ac:dyDescent="0.25">
      <c r="AO11449" s="34"/>
      <c r="AP11449" s="34"/>
      <c r="AQ11449" s="34"/>
      <c r="AR11449" s="34"/>
    </row>
    <row r="11450" spans="41:44" x14ac:dyDescent="0.25">
      <c r="AO11450" s="34"/>
      <c r="AP11450" s="34"/>
      <c r="AQ11450" s="34"/>
      <c r="AR11450" s="34"/>
    </row>
    <row r="11451" spans="41:44" x14ac:dyDescent="0.25">
      <c r="AO11451" s="34"/>
      <c r="AP11451" s="34"/>
      <c r="AQ11451" s="34"/>
      <c r="AR11451" s="34"/>
    </row>
    <row r="11452" spans="41:44" x14ac:dyDescent="0.25">
      <c r="AO11452" s="34"/>
      <c r="AP11452" s="34"/>
      <c r="AQ11452" s="34"/>
      <c r="AR11452" s="34"/>
    </row>
    <row r="11453" spans="41:44" x14ac:dyDescent="0.25">
      <c r="AO11453" s="34"/>
      <c r="AP11453" s="34"/>
      <c r="AQ11453" s="34"/>
      <c r="AR11453" s="34"/>
    </row>
    <row r="11454" spans="41:44" x14ac:dyDescent="0.25">
      <c r="AO11454" s="34"/>
      <c r="AP11454" s="34"/>
      <c r="AQ11454" s="34"/>
      <c r="AR11454" s="34"/>
    </row>
    <row r="11455" spans="41:44" x14ac:dyDescent="0.25">
      <c r="AO11455" s="34"/>
      <c r="AP11455" s="34"/>
      <c r="AQ11455" s="34"/>
      <c r="AR11455" s="34"/>
    </row>
    <row r="11456" spans="41:44" x14ac:dyDescent="0.25">
      <c r="AO11456" s="34"/>
      <c r="AP11456" s="34"/>
      <c r="AQ11456" s="34"/>
      <c r="AR11456" s="34"/>
    </row>
    <row r="11457" spans="41:44" x14ac:dyDescent="0.25">
      <c r="AO11457" s="34"/>
      <c r="AP11457" s="34"/>
      <c r="AQ11457" s="34"/>
      <c r="AR11457" s="34"/>
    </row>
    <row r="11458" spans="41:44" x14ac:dyDescent="0.25">
      <c r="AO11458" s="34"/>
      <c r="AP11458" s="34"/>
      <c r="AQ11458" s="34"/>
      <c r="AR11458" s="34"/>
    </row>
    <row r="11459" spans="41:44" x14ac:dyDescent="0.25">
      <c r="AO11459" s="34"/>
      <c r="AP11459" s="34"/>
      <c r="AQ11459" s="34"/>
      <c r="AR11459" s="34"/>
    </row>
    <row r="11460" spans="41:44" x14ac:dyDescent="0.25">
      <c r="AO11460" s="34"/>
      <c r="AP11460" s="34"/>
      <c r="AQ11460" s="34"/>
      <c r="AR11460" s="34"/>
    </row>
    <row r="11461" spans="41:44" x14ac:dyDescent="0.25">
      <c r="AO11461" s="34"/>
      <c r="AP11461" s="34"/>
      <c r="AQ11461" s="34"/>
      <c r="AR11461" s="34"/>
    </row>
    <row r="11462" spans="41:44" x14ac:dyDescent="0.25">
      <c r="AO11462" s="34"/>
      <c r="AP11462" s="34"/>
      <c r="AQ11462" s="34"/>
      <c r="AR11462" s="34"/>
    </row>
    <row r="11463" spans="41:44" x14ac:dyDescent="0.25">
      <c r="AO11463" s="34"/>
      <c r="AP11463" s="34"/>
      <c r="AQ11463" s="34"/>
      <c r="AR11463" s="34"/>
    </row>
    <row r="11464" spans="41:44" x14ac:dyDescent="0.25">
      <c r="AO11464" s="34"/>
      <c r="AP11464" s="34"/>
      <c r="AQ11464" s="34"/>
      <c r="AR11464" s="34"/>
    </row>
    <row r="11465" spans="41:44" x14ac:dyDescent="0.25">
      <c r="AO11465" s="34"/>
      <c r="AP11465" s="34"/>
      <c r="AQ11465" s="34"/>
      <c r="AR11465" s="34"/>
    </row>
    <row r="11466" spans="41:44" x14ac:dyDescent="0.25">
      <c r="AO11466" s="34"/>
      <c r="AP11466" s="34"/>
      <c r="AQ11466" s="34"/>
      <c r="AR11466" s="34"/>
    </row>
    <row r="11467" spans="41:44" x14ac:dyDescent="0.25">
      <c r="AO11467" s="34"/>
      <c r="AP11467" s="34"/>
      <c r="AQ11467" s="34"/>
      <c r="AR11467" s="34"/>
    </row>
    <row r="11468" spans="41:44" x14ac:dyDescent="0.25">
      <c r="AO11468" s="34"/>
      <c r="AP11468" s="34"/>
      <c r="AQ11468" s="34"/>
      <c r="AR11468" s="34"/>
    </row>
    <row r="11469" spans="41:44" x14ac:dyDescent="0.25">
      <c r="AO11469" s="34"/>
      <c r="AP11469" s="34"/>
      <c r="AQ11469" s="34"/>
      <c r="AR11469" s="34"/>
    </row>
    <row r="11470" spans="41:44" x14ac:dyDescent="0.25">
      <c r="AO11470" s="34"/>
      <c r="AP11470" s="34"/>
      <c r="AQ11470" s="34"/>
      <c r="AR11470" s="34"/>
    </row>
    <row r="11471" spans="41:44" x14ac:dyDescent="0.25">
      <c r="AO11471" s="34"/>
      <c r="AP11471" s="34"/>
      <c r="AQ11471" s="34"/>
      <c r="AR11471" s="34"/>
    </row>
    <row r="11472" spans="41:44" x14ac:dyDescent="0.25">
      <c r="AO11472" s="34"/>
      <c r="AP11472" s="34"/>
      <c r="AQ11472" s="34"/>
      <c r="AR11472" s="34"/>
    </row>
    <row r="11473" spans="41:44" x14ac:dyDescent="0.25">
      <c r="AO11473" s="34"/>
      <c r="AP11473" s="34"/>
      <c r="AQ11473" s="34"/>
      <c r="AR11473" s="34"/>
    </row>
    <row r="11474" spans="41:44" x14ac:dyDescent="0.25">
      <c r="AO11474" s="34"/>
      <c r="AP11474" s="34"/>
      <c r="AQ11474" s="34"/>
      <c r="AR11474" s="34"/>
    </row>
    <row r="11475" spans="41:44" x14ac:dyDescent="0.25">
      <c r="AO11475" s="34"/>
      <c r="AP11475" s="34"/>
      <c r="AQ11475" s="34"/>
      <c r="AR11475" s="34"/>
    </row>
    <row r="11476" spans="41:44" x14ac:dyDescent="0.25">
      <c r="AO11476" s="34"/>
      <c r="AP11476" s="34"/>
      <c r="AQ11476" s="34"/>
      <c r="AR11476" s="34"/>
    </row>
    <row r="11477" spans="41:44" x14ac:dyDescent="0.25">
      <c r="AO11477" s="34"/>
      <c r="AP11477" s="34"/>
      <c r="AQ11477" s="34"/>
      <c r="AR11477" s="34"/>
    </row>
    <row r="11478" spans="41:44" x14ac:dyDescent="0.25">
      <c r="AO11478" s="34"/>
      <c r="AP11478" s="34"/>
      <c r="AQ11478" s="34"/>
      <c r="AR11478" s="34"/>
    </row>
    <row r="11479" spans="41:44" x14ac:dyDescent="0.25">
      <c r="AO11479" s="34"/>
      <c r="AP11479" s="34"/>
      <c r="AQ11479" s="34"/>
      <c r="AR11479" s="34"/>
    </row>
    <row r="11480" spans="41:44" x14ac:dyDescent="0.25">
      <c r="AO11480" s="34"/>
      <c r="AP11480" s="34"/>
      <c r="AQ11480" s="34"/>
      <c r="AR11480" s="34"/>
    </row>
    <row r="11481" spans="41:44" x14ac:dyDescent="0.25">
      <c r="AO11481" s="34"/>
      <c r="AP11481" s="34"/>
      <c r="AQ11481" s="34"/>
      <c r="AR11481" s="34"/>
    </row>
    <row r="11482" spans="41:44" x14ac:dyDescent="0.25">
      <c r="AO11482" s="34"/>
      <c r="AP11482" s="34"/>
      <c r="AQ11482" s="34"/>
      <c r="AR11482" s="34"/>
    </row>
    <row r="11483" spans="41:44" x14ac:dyDescent="0.25">
      <c r="AO11483" s="34"/>
      <c r="AP11483" s="34"/>
      <c r="AQ11483" s="34"/>
      <c r="AR11483" s="34"/>
    </row>
    <row r="11484" spans="41:44" x14ac:dyDescent="0.25">
      <c r="AO11484" s="34"/>
      <c r="AP11484" s="34"/>
      <c r="AQ11484" s="34"/>
      <c r="AR11484" s="34"/>
    </row>
    <row r="11485" spans="41:44" x14ac:dyDescent="0.25">
      <c r="AO11485" s="34"/>
      <c r="AP11485" s="34"/>
      <c r="AQ11485" s="34"/>
      <c r="AR11485" s="34"/>
    </row>
    <row r="11486" spans="41:44" x14ac:dyDescent="0.25">
      <c r="AO11486" s="34"/>
      <c r="AP11486" s="34"/>
      <c r="AQ11486" s="34"/>
      <c r="AR11486" s="34"/>
    </row>
    <row r="11487" spans="41:44" x14ac:dyDescent="0.25">
      <c r="AO11487" s="34"/>
      <c r="AP11487" s="34"/>
      <c r="AQ11487" s="34"/>
      <c r="AR11487" s="34"/>
    </row>
    <row r="11488" spans="41:44" x14ac:dyDescent="0.25">
      <c r="AO11488" s="34"/>
      <c r="AP11488" s="34"/>
      <c r="AQ11488" s="34"/>
      <c r="AR11488" s="34"/>
    </row>
    <row r="11489" spans="41:44" x14ac:dyDescent="0.25">
      <c r="AO11489" s="34"/>
      <c r="AP11489" s="34"/>
      <c r="AQ11489" s="34"/>
      <c r="AR11489" s="34"/>
    </row>
    <row r="11490" spans="41:44" x14ac:dyDescent="0.25">
      <c r="AO11490" s="34"/>
      <c r="AP11490" s="34"/>
      <c r="AQ11490" s="34"/>
      <c r="AR11490" s="34"/>
    </row>
    <row r="11491" spans="41:44" x14ac:dyDescent="0.25">
      <c r="AO11491" s="34"/>
      <c r="AP11491" s="34"/>
      <c r="AQ11491" s="34"/>
      <c r="AR11491" s="34"/>
    </row>
    <row r="11492" spans="41:44" x14ac:dyDescent="0.25">
      <c r="AO11492" s="34"/>
      <c r="AP11492" s="34"/>
      <c r="AQ11492" s="34"/>
      <c r="AR11492" s="34"/>
    </row>
    <row r="11493" spans="41:44" x14ac:dyDescent="0.25">
      <c r="AO11493" s="34"/>
      <c r="AP11493" s="34"/>
      <c r="AQ11493" s="34"/>
      <c r="AR11493" s="34"/>
    </row>
    <row r="11494" spans="41:44" x14ac:dyDescent="0.25">
      <c r="AO11494" s="34"/>
      <c r="AP11494" s="34"/>
      <c r="AQ11494" s="34"/>
      <c r="AR11494" s="34"/>
    </row>
    <row r="11495" spans="41:44" x14ac:dyDescent="0.25">
      <c r="AO11495" s="34"/>
      <c r="AP11495" s="34"/>
      <c r="AQ11495" s="34"/>
      <c r="AR11495" s="34"/>
    </row>
    <row r="11496" spans="41:44" x14ac:dyDescent="0.25">
      <c r="AO11496" s="34"/>
      <c r="AP11496" s="34"/>
      <c r="AQ11496" s="34"/>
      <c r="AR11496" s="34"/>
    </row>
    <row r="11497" spans="41:44" x14ac:dyDescent="0.25">
      <c r="AO11497" s="34"/>
      <c r="AP11497" s="34"/>
      <c r="AQ11497" s="34"/>
      <c r="AR11497" s="34"/>
    </row>
    <row r="11498" spans="41:44" x14ac:dyDescent="0.25">
      <c r="AO11498" s="34"/>
      <c r="AP11498" s="34"/>
      <c r="AQ11498" s="34"/>
      <c r="AR11498" s="34"/>
    </row>
    <row r="11499" spans="41:44" x14ac:dyDescent="0.25">
      <c r="AO11499" s="34"/>
      <c r="AP11499" s="34"/>
      <c r="AQ11499" s="34"/>
      <c r="AR11499" s="34"/>
    </row>
    <row r="11500" spans="41:44" x14ac:dyDescent="0.25">
      <c r="AO11500" s="34"/>
      <c r="AP11500" s="34"/>
      <c r="AQ11500" s="34"/>
      <c r="AR11500" s="34"/>
    </row>
    <row r="11501" spans="41:44" x14ac:dyDescent="0.25">
      <c r="AO11501" s="34"/>
      <c r="AP11501" s="34"/>
      <c r="AQ11501" s="34"/>
      <c r="AR11501" s="34"/>
    </row>
    <row r="11502" spans="41:44" x14ac:dyDescent="0.25">
      <c r="AO11502" s="34"/>
      <c r="AP11502" s="34"/>
      <c r="AQ11502" s="34"/>
      <c r="AR11502" s="34"/>
    </row>
    <row r="11503" spans="41:44" x14ac:dyDescent="0.25">
      <c r="AO11503" s="34"/>
      <c r="AP11503" s="34"/>
      <c r="AQ11503" s="34"/>
      <c r="AR11503" s="34"/>
    </row>
    <row r="11504" spans="41:44" x14ac:dyDescent="0.25">
      <c r="AO11504" s="34"/>
      <c r="AP11504" s="34"/>
      <c r="AQ11504" s="34"/>
      <c r="AR11504" s="34"/>
    </row>
    <row r="11505" spans="41:44" x14ac:dyDescent="0.25">
      <c r="AO11505" s="34"/>
      <c r="AP11505" s="34"/>
      <c r="AQ11505" s="34"/>
      <c r="AR11505" s="34"/>
    </row>
    <row r="11506" spans="41:44" x14ac:dyDescent="0.25">
      <c r="AO11506" s="34"/>
      <c r="AP11506" s="34"/>
      <c r="AQ11506" s="34"/>
      <c r="AR11506" s="34"/>
    </row>
    <row r="11507" spans="41:44" x14ac:dyDescent="0.25">
      <c r="AO11507" s="34"/>
      <c r="AP11507" s="34"/>
      <c r="AQ11507" s="34"/>
      <c r="AR11507" s="34"/>
    </row>
    <row r="11508" spans="41:44" x14ac:dyDescent="0.25">
      <c r="AO11508" s="34"/>
      <c r="AP11508" s="34"/>
      <c r="AQ11508" s="34"/>
      <c r="AR11508" s="34"/>
    </row>
    <row r="11509" spans="41:44" x14ac:dyDescent="0.25">
      <c r="AO11509" s="34"/>
      <c r="AP11509" s="34"/>
      <c r="AQ11509" s="34"/>
      <c r="AR11509" s="34"/>
    </row>
    <row r="11510" spans="41:44" x14ac:dyDescent="0.25">
      <c r="AO11510" s="34"/>
      <c r="AP11510" s="34"/>
      <c r="AQ11510" s="34"/>
      <c r="AR11510" s="34"/>
    </row>
    <row r="11511" spans="41:44" x14ac:dyDescent="0.25">
      <c r="AO11511" s="34"/>
      <c r="AP11511" s="34"/>
      <c r="AQ11511" s="34"/>
      <c r="AR11511" s="34"/>
    </row>
    <row r="11512" spans="41:44" x14ac:dyDescent="0.25">
      <c r="AO11512" s="34"/>
      <c r="AP11512" s="34"/>
      <c r="AQ11512" s="34"/>
      <c r="AR11512" s="34"/>
    </row>
    <row r="11513" spans="41:44" x14ac:dyDescent="0.25">
      <c r="AO11513" s="34"/>
      <c r="AP11513" s="34"/>
      <c r="AQ11513" s="34"/>
      <c r="AR11513" s="34"/>
    </row>
    <row r="11514" spans="41:44" x14ac:dyDescent="0.25">
      <c r="AO11514" s="34"/>
      <c r="AP11514" s="34"/>
      <c r="AQ11514" s="34"/>
      <c r="AR11514" s="34"/>
    </row>
    <row r="11515" spans="41:44" x14ac:dyDescent="0.25">
      <c r="AO11515" s="34"/>
      <c r="AP11515" s="34"/>
      <c r="AQ11515" s="34"/>
      <c r="AR11515" s="34"/>
    </row>
    <row r="11516" spans="41:44" x14ac:dyDescent="0.25">
      <c r="AO11516" s="34"/>
      <c r="AP11516" s="34"/>
      <c r="AQ11516" s="34"/>
      <c r="AR11516" s="34"/>
    </row>
    <row r="11517" spans="41:44" x14ac:dyDescent="0.25">
      <c r="AO11517" s="34"/>
      <c r="AP11517" s="34"/>
      <c r="AQ11517" s="34"/>
      <c r="AR11517" s="34"/>
    </row>
    <row r="11518" spans="41:44" x14ac:dyDescent="0.25">
      <c r="AO11518" s="34"/>
      <c r="AP11518" s="34"/>
      <c r="AQ11518" s="34"/>
      <c r="AR11518" s="34"/>
    </row>
    <row r="11519" spans="41:44" x14ac:dyDescent="0.25">
      <c r="AO11519" s="34"/>
      <c r="AP11519" s="34"/>
      <c r="AQ11519" s="34"/>
      <c r="AR11519" s="34"/>
    </row>
    <row r="11520" spans="41:44" x14ac:dyDescent="0.25">
      <c r="AO11520" s="34"/>
      <c r="AP11520" s="34"/>
      <c r="AQ11520" s="34"/>
      <c r="AR11520" s="34"/>
    </row>
    <row r="11521" spans="41:44" x14ac:dyDescent="0.25">
      <c r="AO11521" s="34"/>
      <c r="AP11521" s="34"/>
      <c r="AQ11521" s="34"/>
      <c r="AR11521" s="34"/>
    </row>
    <row r="11522" spans="41:44" x14ac:dyDescent="0.25">
      <c r="AO11522" s="34"/>
      <c r="AP11522" s="34"/>
      <c r="AQ11522" s="34"/>
      <c r="AR11522" s="34"/>
    </row>
    <row r="11523" spans="41:44" x14ac:dyDescent="0.25">
      <c r="AO11523" s="34"/>
      <c r="AP11523" s="34"/>
      <c r="AQ11523" s="34"/>
      <c r="AR11523" s="34"/>
    </row>
    <row r="11524" spans="41:44" x14ac:dyDescent="0.25">
      <c r="AO11524" s="34"/>
      <c r="AP11524" s="34"/>
      <c r="AQ11524" s="34"/>
      <c r="AR11524" s="34"/>
    </row>
    <row r="11525" spans="41:44" x14ac:dyDescent="0.25">
      <c r="AO11525" s="34"/>
      <c r="AP11525" s="34"/>
      <c r="AQ11525" s="34"/>
      <c r="AR11525" s="34"/>
    </row>
    <row r="11526" spans="41:44" x14ac:dyDescent="0.25">
      <c r="AO11526" s="34"/>
      <c r="AP11526" s="34"/>
      <c r="AQ11526" s="34"/>
      <c r="AR11526" s="34"/>
    </row>
    <row r="11527" spans="41:44" x14ac:dyDescent="0.25">
      <c r="AO11527" s="34"/>
      <c r="AP11527" s="34"/>
      <c r="AQ11527" s="34"/>
      <c r="AR11527" s="34"/>
    </row>
    <row r="11528" spans="41:44" x14ac:dyDescent="0.25">
      <c r="AO11528" s="34"/>
      <c r="AP11528" s="34"/>
      <c r="AQ11528" s="34"/>
      <c r="AR11528" s="34"/>
    </row>
    <row r="11529" spans="41:44" x14ac:dyDescent="0.25">
      <c r="AO11529" s="34"/>
      <c r="AP11529" s="34"/>
      <c r="AQ11529" s="34"/>
      <c r="AR11529" s="34"/>
    </row>
    <row r="11530" spans="41:44" x14ac:dyDescent="0.25">
      <c r="AO11530" s="34"/>
      <c r="AP11530" s="34"/>
      <c r="AQ11530" s="34"/>
      <c r="AR11530" s="34"/>
    </row>
    <row r="11531" spans="41:44" x14ac:dyDescent="0.25">
      <c r="AO11531" s="34"/>
      <c r="AP11531" s="34"/>
      <c r="AQ11531" s="34"/>
      <c r="AR11531" s="34"/>
    </row>
    <row r="11532" spans="41:44" x14ac:dyDescent="0.25">
      <c r="AO11532" s="34"/>
      <c r="AP11532" s="34"/>
      <c r="AQ11532" s="34"/>
      <c r="AR11532" s="34"/>
    </row>
    <row r="11533" spans="41:44" x14ac:dyDescent="0.25">
      <c r="AO11533" s="34"/>
      <c r="AP11533" s="34"/>
      <c r="AQ11533" s="34"/>
      <c r="AR11533" s="34"/>
    </row>
    <row r="11534" spans="41:44" x14ac:dyDescent="0.25">
      <c r="AO11534" s="34"/>
      <c r="AP11534" s="34"/>
      <c r="AQ11534" s="34"/>
      <c r="AR11534" s="34"/>
    </row>
    <row r="11535" spans="41:44" x14ac:dyDescent="0.25">
      <c r="AO11535" s="34"/>
      <c r="AP11535" s="34"/>
      <c r="AQ11535" s="34"/>
      <c r="AR11535" s="34"/>
    </row>
    <row r="11536" spans="41:44" x14ac:dyDescent="0.25">
      <c r="AO11536" s="34"/>
      <c r="AP11536" s="34"/>
      <c r="AQ11536" s="34"/>
      <c r="AR11536" s="34"/>
    </row>
    <row r="11537" spans="41:44" x14ac:dyDescent="0.25">
      <c r="AO11537" s="34"/>
      <c r="AP11537" s="34"/>
      <c r="AQ11537" s="34"/>
      <c r="AR11537" s="34"/>
    </row>
    <row r="11538" spans="41:44" x14ac:dyDescent="0.25">
      <c r="AO11538" s="34"/>
      <c r="AP11538" s="34"/>
      <c r="AQ11538" s="34"/>
      <c r="AR11538" s="34"/>
    </row>
    <row r="11539" spans="41:44" x14ac:dyDescent="0.25">
      <c r="AO11539" s="34"/>
      <c r="AP11539" s="34"/>
      <c r="AQ11539" s="34"/>
      <c r="AR11539" s="34"/>
    </row>
    <row r="11540" spans="41:44" x14ac:dyDescent="0.25">
      <c r="AO11540" s="34"/>
      <c r="AP11540" s="34"/>
      <c r="AQ11540" s="34"/>
      <c r="AR11540" s="34"/>
    </row>
    <row r="11541" spans="41:44" x14ac:dyDescent="0.25">
      <c r="AO11541" s="34"/>
      <c r="AP11541" s="34"/>
      <c r="AQ11541" s="34"/>
      <c r="AR11541" s="34"/>
    </row>
    <row r="11542" spans="41:44" x14ac:dyDescent="0.25">
      <c r="AO11542" s="34"/>
      <c r="AP11542" s="34"/>
      <c r="AQ11542" s="34"/>
      <c r="AR11542" s="34"/>
    </row>
    <row r="11543" spans="41:44" x14ac:dyDescent="0.25">
      <c r="AO11543" s="34"/>
      <c r="AP11543" s="34"/>
      <c r="AQ11543" s="34"/>
      <c r="AR11543" s="34"/>
    </row>
    <row r="11544" spans="41:44" x14ac:dyDescent="0.25">
      <c r="AO11544" s="34"/>
      <c r="AP11544" s="34"/>
      <c r="AQ11544" s="34"/>
      <c r="AR11544" s="34"/>
    </row>
    <row r="11545" spans="41:44" x14ac:dyDescent="0.25">
      <c r="AO11545" s="34"/>
      <c r="AP11545" s="34"/>
      <c r="AQ11545" s="34"/>
      <c r="AR11545" s="34"/>
    </row>
    <row r="11546" spans="41:44" x14ac:dyDescent="0.25">
      <c r="AO11546" s="34"/>
      <c r="AP11546" s="34"/>
      <c r="AQ11546" s="34"/>
      <c r="AR11546" s="34"/>
    </row>
    <row r="11547" spans="41:44" x14ac:dyDescent="0.25">
      <c r="AO11547" s="34"/>
      <c r="AP11547" s="34"/>
      <c r="AQ11547" s="34"/>
      <c r="AR11547" s="34"/>
    </row>
    <row r="11548" spans="41:44" x14ac:dyDescent="0.25">
      <c r="AO11548" s="34"/>
      <c r="AP11548" s="34"/>
      <c r="AQ11548" s="34"/>
      <c r="AR11548" s="34"/>
    </row>
    <row r="11549" spans="41:44" x14ac:dyDescent="0.25">
      <c r="AO11549" s="34"/>
      <c r="AP11549" s="34"/>
      <c r="AQ11549" s="34"/>
      <c r="AR11549" s="34"/>
    </row>
    <row r="11550" spans="41:44" x14ac:dyDescent="0.25">
      <c r="AO11550" s="34"/>
      <c r="AP11550" s="34"/>
      <c r="AQ11550" s="34"/>
      <c r="AR11550" s="34"/>
    </row>
    <row r="11551" spans="41:44" x14ac:dyDescent="0.25">
      <c r="AO11551" s="34"/>
      <c r="AP11551" s="34"/>
      <c r="AQ11551" s="34"/>
      <c r="AR11551" s="34"/>
    </row>
    <row r="11552" spans="41:44" x14ac:dyDescent="0.25">
      <c r="AO11552" s="34"/>
      <c r="AP11552" s="34"/>
      <c r="AQ11552" s="34"/>
      <c r="AR11552" s="34"/>
    </row>
    <row r="11553" spans="41:44" x14ac:dyDescent="0.25">
      <c r="AO11553" s="34"/>
      <c r="AP11553" s="34"/>
      <c r="AQ11553" s="34"/>
      <c r="AR11553" s="34"/>
    </row>
    <row r="11554" spans="41:44" x14ac:dyDescent="0.25">
      <c r="AO11554" s="34"/>
      <c r="AP11554" s="34"/>
      <c r="AQ11554" s="34"/>
      <c r="AR11554" s="34"/>
    </row>
    <row r="11555" spans="41:44" x14ac:dyDescent="0.25">
      <c r="AO11555" s="34"/>
      <c r="AP11555" s="34"/>
      <c r="AQ11555" s="34"/>
      <c r="AR11555" s="34"/>
    </row>
    <row r="11556" spans="41:44" x14ac:dyDescent="0.25">
      <c r="AO11556" s="34"/>
      <c r="AP11556" s="34"/>
      <c r="AQ11556" s="34"/>
      <c r="AR11556" s="34"/>
    </row>
    <row r="11557" spans="41:44" x14ac:dyDescent="0.25">
      <c r="AO11557" s="34"/>
      <c r="AP11557" s="34"/>
      <c r="AQ11557" s="34"/>
      <c r="AR11557" s="34"/>
    </row>
    <row r="11558" spans="41:44" x14ac:dyDescent="0.25">
      <c r="AO11558" s="34"/>
      <c r="AP11558" s="34"/>
      <c r="AQ11558" s="34"/>
      <c r="AR11558" s="34"/>
    </row>
    <row r="11559" spans="41:44" x14ac:dyDescent="0.25">
      <c r="AO11559" s="34"/>
      <c r="AP11559" s="34"/>
      <c r="AQ11559" s="34"/>
      <c r="AR11559" s="34"/>
    </row>
    <row r="11560" spans="41:44" x14ac:dyDescent="0.25">
      <c r="AO11560" s="34"/>
      <c r="AP11560" s="34"/>
      <c r="AQ11560" s="34"/>
      <c r="AR11560" s="34"/>
    </row>
    <row r="11561" spans="41:44" x14ac:dyDescent="0.25">
      <c r="AO11561" s="34"/>
      <c r="AP11561" s="34"/>
      <c r="AQ11561" s="34"/>
      <c r="AR11561" s="34"/>
    </row>
    <row r="11562" spans="41:44" x14ac:dyDescent="0.25">
      <c r="AO11562" s="34"/>
      <c r="AP11562" s="34"/>
      <c r="AQ11562" s="34"/>
      <c r="AR11562" s="34"/>
    </row>
    <row r="11563" spans="41:44" x14ac:dyDescent="0.25">
      <c r="AO11563" s="34"/>
      <c r="AP11563" s="34"/>
      <c r="AQ11563" s="34"/>
      <c r="AR11563" s="34"/>
    </row>
    <row r="11564" spans="41:44" x14ac:dyDescent="0.25">
      <c r="AO11564" s="34"/>
      <c r="AP11564" s="34"/>
      <c r="AQ11564" s="34"/>
      <c r="AR11564" s="34"/>
    </row>
    <row r="11565" spans="41:44" x14ac:dyDescent="0.25">
      <c r="AO11565" s="34"/>
      <c r="AP11565" s="34"/>
      <c r="AQ11565" s="34"/>
      <c r="AR11565" s="34"/>
    </row>
    <row r="11566" spans="41:44" x14ac:dyDescent="0.25">
      <c r="AO11566" s="34"/>
      <c r="AP11566" s="34"/>
      <c r="AQ11566" s="34"/>
      <c r="AR11566" s="34"/>
    </row>
    <row r="11567" spans="41:44" x14ac:dyDescent="0.25">
      <c r="AO11567" s="34"/>
      <c r="AP11567" s="34"/>
      <c r="AQ11567" s="34"/>
      <c r="AR11567" s="34"/>
    </row>
    <row r="11568" spans="41:44" x14ac:dyDescent="0.25">
      <c r="AO11568" s="34"/>
      <c r="AP11568" s="34"/>
      <c r="AQ11568" s="34"/>
      <c r="AR11568" s="34"/>
    </row>
    <row r="11569" spans="41:44" x14ac:dyDescent="0.25">
      <c r="AO11569" s="34"/>
      <c r="AP11569" s="34"/>
      <c r="AQ11569" s="34"/>
      <c r="AR11569" s="34"/>
    </row>
    <row r="11570" spans="41:44" x14ac:dyDescent="0.25">
      <c r="AO11570" s="34"/>
      <c r="AP11570" s="34"/>
      <c r="AQ11570" s="34"/>
      <c r="AR11570" s="34"/>
    </row>
    <row r="11571" spans="41:44" x14ac:dyDescent="0.25">
      <c r="AO11571" s="34"/>
      <c r="AP11571" s="34"/>
      <c r="AQ11571" s="34"/>
      <c r="AR11571" s="34"/>
    </row>
    <row r="11572" spans="41:44" x14ac:dyDescent="0.25">
      <c r="AO11572" s="34"/>
      <c r="AP11572" s="34"/>
      <c r="AQ11572" s="34"/>
      <c r="AR11572" s="34"/>
    </row>
    <row r="11573" spans="41:44" x14ac:dyDescent="0.25">
      <c r="AO11573" s="34"/>
      <c r="AP11573" s="34"/>
      <c r="AQ11573" s="34"/>
      <c r="AR11573" s="34"/>
    </row>
    <row r="11574" spans="41:44" x14ac:dyDescent="0.25">
      <c r="AO11574" s="34"/>
      <c r="AP11574" s="34"/>
      <c r="AQ11574" s="34"/>
      <c r="AR11574" s="34"/>
    </row>
    <row r="11575" spans="41:44" x14ac:dyDescent="0.25">
      <c r="AO11575" s="34"/>
      <c r="AP11575" s="34"/>
      <c r="AQ11575" s="34"/>
      <c r="AR11575" s="34"/>
    </row>
    <row r="11576" spans="41:44" x14ac:dyDescent="0.25">
      <c r="AO11576" s="34"/>
      <c r="AP11576" s="34"/>
      <c r="AQ11576" s="34"/>
      <c r="AR11576" s="34"/>
    </row>
    <row r="11577" spans="41:44" x14ac:dyDescent="0.25">
      <c r="AO11577" s="34"/>
      <c r="AP11577" s="34"/>
      <c r="AQ11577" s="34"/>
      <c r="AR11577" s="34"/>
    </row>
    <row r="11578" spans="41:44" x14ac:dyDescent="0.25">
      <c r="AO11578" s="34"/>
      <c r="AP11578" s="34"/>
      <c r="AQ11578" s="34"/>
      <c r="AR11578" s="34"/>
    </row>
    <row r="11579" spans="41:44" x14ac:dyDescent="0.25">
      <c r="AO11579" s="34"/>
      <c r="AP11579" s="34"/>
      <c r="AQ11579" s="34"/>
      <c r="AR11579" s="34"/>
    </row>
    <row r="11580" spans="41:44" x14ac:dyDescent="0.25">
      <c r="AO11580" s="34"/>
      <c r="AP11580" s="34"/>
      <c r="AQ11580" s="34"/>
      <c r="AR11580" s="34"/>
    </row>
    <row r="11581" spans="41:44" x14ac:dyDescent="0.25">
      <c r="AO11581" s="34"/>
      <c r="AP11581" s="34"/>
      <c r="AQ11581" s="34"/>
      <c r="AR11581" s="34"/>
    </row>
    <row r="11582" spans="41:44" x14ac:dyDescent="0.25">
      <c r="AO11582" s="34"/>
      <c r="AP11582" s="34"/>
      <c r="AQ11582" s="34"/>
      <c r="AR11582" s="34"/>
    </row>
    <row r="11583" spans="41:44" x14ac:dyDescent="0.25">
      <c r="AO11583" s="34"/>
      <c r="AP11583" s="34"/>
      <c r="AQ11583" s="34"/>
      <c r="AR11583" s="34"/>
    </row>
    <row r="11584" spans="41:44" x14ac:dyDescent="0.25">
      <c r="AO11584" s="34"/>
      <c r="AP11584" s="34"/>
      <c r="AQ11584" s="34"/>
      <c r="AR11584" s="34"/>
    </row>
    <row r="11585" spans="41:44" x14ac:dyDescent="0.25">
      <c r="AO11585" s="34"/>
      <c r="AP11585" s="34"/>
      <c r="AQ11585" s="34"/>
      <c r="AR11585" s="34"/>
    </row>
    <row r="11586" spans="41:44" x14ac:dyDescent="0.25">
      <c r="AO11586" s="34"/>
      <c r="AP11586" s="34"/>
      <c r="AQ11586" s="34"/>
      <c r="AR11586" s="34"/>
    </row>
    <row r="11587" spans="41:44" x14ac:dyDescent="0.25">
      <c r="AO11587" s="34"/>
      <c r="AP11587" s="34"/>
      <c r="AQ11587" s="34"/>
      <c r="AR11587" s="34"/>
    </row>
    <row r="11588" spans="41:44" x14ac:dyDescent="0.25">
      <c r="AO11588" s="34"/>
      <c r="AP11588" s="34"/>
      <c r="AQ11588" s="34"/>
      <c r="AR11588" s="34"/>
    </row>
    <row r="11589" spans="41:44" x14ac:dyDescent="0.25">
      <c r="AO11589" s="34"/>
      <c r="AP11589" s="34"/>
      <c r="AQ11589" s="34"/>
      <c r="AR11589" s="34"/>
    </row>
    <row r="11590" spans="41:44" x14ac:dyDescent="0.25">
      <c r="AO11590" s="34"/>
      <c r="AP11590" s="34"/>
      <c r="AQ11590" s="34"/>
      <c r="AR11590" s="34"/>
    </row>
    <row r="11591" spans="41:44" x14ac:dyDescent="0.25">
      <c r="AO11591" s="34"/>
      <c r="AP11591" s="34"/>
      <c r="AQ11591" s="34"/>
      <c r="AR11591" s="34"/>
    </row>
    <row r="11592" spans="41:44" x14ac:dyDescent="0.25">
      <c r="AO11592" s="34"/>
      <c r="AP11592" s="34"/>
      <c r="AQ11592" s="34"/>
      <c r="AR11592" s="34"/>
    </row>
    <row r="11593" spans="41:44" x14ac:dyDescent="0.25">
      <c r="AO11593" s="34"/>
      <c r="AP11593" s="34"/>
      <c r="AQ11593" s="34"/>
      <c r="AR11593" s="34"/>
    </row>
    <row r="11594" spans="41:44" x14ac:dyDescent="0.25">
      <c r="AO11594" s="34"/>
      <c r="AP11594" s="34"/>
      <c r="AQ11594" s="34"/>
      <c r="AR11594" s="34"/>
    </row>
    <row r="11595" spans="41:44" x14ac:dyDescent="0.25">
      <c r="AO11595" s="34"/>
      <c r="AP11595" s="34"/>
      <c r="AQ11595" s="34"/>
      <c r="AR11595" s="34"/>
    </row>
    <row r="11596" spans="41:44" x14ac:dyDescent="0.25">
      <c r="AO11596" s="34"/>
      <c r="AP11596" s="34"/>
      <c r="AQ11596" s="34"/>
      <c r="AR11596" s="34"/>
    </row>
    <row r="11597" spans="41:44" x14ac:dyDescent="0.25">
      <c r="AO11597" s="34"/>
      <c r="AP11597" s="34"/>
      <c r="AQ11597" s="34"/>
      <c r="AR11597" s="34"/>
    </row>
    <row r="11598" spans="41:44" x14ac:dyDescent="0.25">
      <c r="AO11598" s="34"/>
      <c r="AP11598" s="34"/>
      <c r="AQ11598" s="34"/>
      <c r="AR11598" s="34"/>
    </row>
    <row r="11599" spans="41:44" x14ac:dyDescent="0.25">
      <c r="AO11599" s="34"/>
      <c r="AP11599" s="34"/>
      <c r="AQ11599" s="34"/>
      <c r="AR11599" s="34"/>
    </row>
    <row r="11600" spans="41:44" x14ac:dyDescent="0.25">
      <c r="AO11600" s="34"/>
      <c r="AP11600" s="34"/>
      <c r="AQ11600" s="34"/>
      <c r="AR11600" s="34"/>
    </row>
    <row r="11601" spans="41:44" x14ac:dyDescent="0.25">
      <c r="AO11601" s="34"/>
      <c r="AP11601" s="34"/>
      <c r="AQ11601" s="34"/>
      <c r="AR11601" s="34"/>
    </row>
    <row r="11602" spans="41:44" x14ac:dyDescent="0.25">
      <c r="AO11602" s="34"/>
      <c r="AP11602" s="34"/>
      <c r="AQ11602" s="34"/>
      <c r="AR11602" s="34"/>
    </row>
    <row r="11603" spans="41:44" x14ac:dyDescent="0.25">
      <c r="AO11603" s="34"/>
      <c r="AP11603" s="34"/>
      <c r="AQ11603" s="34"/>
      <c r="AR11603" s="34"/>
    </row>
    <row r="11604" spans="41:44" x14ac:dyDescent="0.25">
      <c r="AO11604" s="34"/>
      <c r="AP11604" s="34"/>
      <c r="AQ11604" s="34"/>
      <c r="AR11604" s="34"/>
    </row>
    <row r="11605" spans="41:44" x14ac:dyDescent="0.25">
      <c r="AO11605" s="34"/>
      <c r="AP11605" s="34"/>
      <c r="AQ11605" s="34"/>
      <c r="AR11605" s="34"/>
    </row>
    <row r="11606" spans="41:44" x14ac:dyDescent="0.25">
      <c r="AO11606" s="34"/>
      <c r="AP11606" s="34"/>
      <c r="AQ11606" s="34"/>
      <c r="AR11606" s="34"/>
    </row>
    <row r="11607" spans="41:44" x14ac:dyDescent="0.25">
      <c r="AO11607" s="34"/>
      <c r="AP11607" s="34"/>
      <c r="AQ11607" s="34"/>
      <c r="AR11607" s="34"/>
    </row>
    <row r="11608" spans="41:44" x14ac:dyDescent="0.25">
      <c r="AO11608" s="34"/>
      <c r="AP11608" s="34"/>
      <c r="AQ11608" s="34"/>
      <c r="AR11608" s="34"/>
    </row>
    <row r="11609" spans="41:44" x14ac:dyDescent="0.25">
      <c r="AO11609" s="34"/>
      <c r="AP11609" s="34"/>
      <c r="AQ11609" s="34"/>
      <c r="AR11609" s="34"/>
    </row>
    <row r="11610" spans="41:44" x14ac:dyDescent="0.25">
      <c r="AO11610" s="34"/>
      <c r="AP11610" s="34"/>
      <c r="AQ11610" s="34"/>
      <c r="AR11610" s="34"/>
    </row>
    <row r="11611" spans="41:44" x14ac:dyDescent="0.25">
      <c r="AO11611" s="34"/>
      <c r="AP11611" s="34"/>
      <c r="AQ11611" s="34"/>
      <c r="AR11611" s="34"/>
    </row>
    <row r="11612" spans="41:44" x14ac:dyDescent="0.25">
      <c r="AO11612" s="34"/>
      <c r="AP11612" s="34"/>
      <c r="AQ11612" s="34"/>
      <c r="AR11612" s="34"/>
    </row>
    <row r="11613" spans="41:44" x14ac:dyDescent="0.25">
      <c r="AO11613" s="34"/>
      <c r="AP11613" s="34"/>
      <c r="AQ11613" s="34"/>
      <c r="AR11613" s="34"/>
    </row>
    <row r="11614" spans="41:44" x14ac:dyDescent="0.25">
      <c r="AO11614" s="34"/>
      <c r="AP11614" s="34"/>
      <c r="AQ11614" s="34"/>
      <c r="AR11614" s="34"/>
    </row>
    <row r="11615" spans="41:44" x14ac:dyDescent="0.25">
      <c r="AO11615" s="34"/>
      <c r="AP11615" s="34"/>
      <c r="AQ11615" s="34"/>
      <c r="AR11615" s="34"/>
    </row>
    <row r="11616" spans="41:44" x14ac:dyDescent="0.25">
      <c r="AO11616" s="34"/>
      <c r="AP11616" s="34"/>
      <c r="AQ11616" s="34"/>
      <c r="AR11616" s="34"/>
    </row>
    <row r="11617" spans="41:44" x14ac:dyDescent="0.25">
      <c r="AO11617" s="34"/>
      <c r="AP11617" s="34"/>
      <c r="AQ11617" s="34"/>
      <c r="AR11617" s="34"/>
    </row>
    <row r="11618" spans="41:44" x14ac:dyDescent="0.25">
      <c r="AO11618" s="34"/>
      <c r="AP11618" s="34"/>
      <c r="AQ11618" s="34"/>
      <c r="AR11618" s="34"/>
    </row>
    <row r="11619" spans="41:44" x14ac:dyDescent="0.25">
      <c r="AO11619" s="34"/>
      <c r="AP11619" s="34"/>
      <c r="AQ11619" s="34"/>
      <c r="AR11619" s="34"/>
    </row>
    <row r="11620" spans="41:44" x14ac:dyDescent="0.25">
      <c r="AO11620" s="34"/>
      <c r="AP11620" s="34"/>
      <c r="AQ11620" s="34"/>
      <c r="AR11620" s="34"/>
    </row>
    <row r="11621" spans="41:44" x14ac:dyDescent="0.25">
      <c r="AO11621" s="34"/>
      <c r="AP11621" s="34"/>
      <c r="AQ11621" s="34"/>
      <c r="AR11621" s="34"/>
    </row>
    <row r="11622" spans="41:44" x14ac:dyDescent="0.25">
      <c r="AO11622" s="34"/>
      <c r="AP11622" s="34"/>
      <c r="AQ11622" s="34"/>
      <c r="AR11622" s="34"/>
    </row>
    <row r="11623" spans="41:44" x14ac:dyDescent="0.25">
      <c r="AO11623" s="34"/>
      <c r="AP11623" s="34"/>
      <c r="AQ11623" s="34"/>
      <c r="AR11623" s="34"/>
    </row>
    <row r="11624" spans="41:44" x14ac:dyDescent="0.25">
      <c r="AO11624" s="34"/>
      <c r="AP11624" s="34"/>
      <c r="AQ11624" s="34"/>
      <c r="AR11624" s="34"/>
    </row>
    <row r="11625" spans="41:44" x14ac:dyDescent="0.25">
      <c r="AO11625" s="34"/>
      <c r="AP11625" s="34"/>
      <c r="AQ11625" s="34"/>
      <c r="AR11625" s="34"/>
    </row>
    <row r="11626" spans="41:44" x14ac:dyDescent="0.25">
      <c r="AO11626" s="34"/>
      <c r="AP11626" s="34"/>
      <c r="AQ11626" s="34"/>
      <c r="AR11626" s="34"/>
    </row>
    <row r="11627" spans="41:44" x14ac:dyDescent="0.25">
      <c r="AO11627" s="34"/>
      <c r="AP11627" s="34"/>
      <c r="AQ11627" s="34"/>
      <c r="AR11627" s="34"/>
    </row>
    <row r="11628" spans="41:44" x14ac:dyDescent="0.25">
      <c r="AO11628" s="34"/>
      <c r="AP11628" s="34"/>
      <c r="AQ11628" s="34"/>
      <c r="AR11628" s="34"/>
    </row>
    <row r="11629" spans="41:44" x14ac:dyDescent="0.25">
      <c r="AO11629" s="34"/>
      <c r="AP11629" s="34"/>
      <c r="AQ11629" s="34"/>
      <c r="AR11629" s="34"/>
    </row>
    <row r="11630" spans="41:44" x14ac:dyDescent="0.25">
      <c r="AO11630" s="34"/>
      <c r="AP11630" s="34"/>
      <c r="AQ11630" s="34"/>
      <c r="AR11630" s="34"/>
    </row>
    <row r="11631" spans="41:44" x14ac:dyDescent="0.25">
      <c r="AO11631" s="34"/>
      <c r="AP11631" s="34"/>
      <c r="AQ11631" s="34"/>
      <c r="AR11631" s="34"/>
    </row>
    <row r="11632" spans="41:44" x14ac:dyDescent="0.25">
      <c r="AO11632" s="34"/>
      <c r="AP11632" s="34"/>
      <c r="AQ11632" s="34"/>
      <c r="AR11632" s="34"/>
    </row>
    <row r="11633" spans="41:44" x14ac:dyDescent="0.25">
      <c r="AO11633" s="34"/>
      <c r="AP11633" s="34"/>
      <c r="AQ11633" s="34"/>
      <c r="AR11633" s="34"/>
    </row>
    <row r="11634" spans="41:44" x14ac:dyDescent="0.25">
      <c r="AO11634" s="34"/>
      <c r="AP11634" s="34"/>
      <c r="AQ11634" s="34"/>
      <c r="AR11634" s="34"/>
    </row>
    <row r="11635" spans="41:44" x14ac:dyDescent="0.25">
      <c r="AO11635" s="34"/>
      <c r="AP11635" s="34"/>
      <c r="AQ11635" s="34"/>
      <c r="AR11635" s="34"/>
    </row>
    <row r="11636" spans="41:44" x14ac:dyDescent="0.25">
      <c r="AO11636" s="34"/>
      <c r="AP11636" s="34"/>
      <c r="AQ11636" s="34"/>
      <c r="AR11636" s="34"/>
    </row>
    <row r="11637" spans="41:44" x14ac:dyDescent="0.25">
      <c r="AO11637" s="34"/>
      <c r="AP11637" s="34"/>
      <c r="AQ11637" s="34"/>
      <c r="AR11637" s="34"/>
    </row>
    <row r="11638" spans="41:44" x14ac:dyDescent="0.25">
      <c r="AO11638" s="34"/>
      <c r="AP11638" s="34"/>
      <c r="AQ11638" s="34"/>
      <c r="AR11638" s="34"/>
    </row>
    <row r="11639" spans="41:44" x14ac:dyDescent="0.25">
      <c r="AO11639" s="34"/>
      <c r="AP11639" s="34"/>
      <c r="AQ11639" s="34"/>
      <c r="AR11639" s="34"/>
    </row>
    <row r="11640" spans="41:44" x14ac:dyDescent="0.25">
      <c r="AO11640" s="34"/>
      <c r="AP11640" s="34"/>
      <c r="AQ11640" s="34"/>
      <c r="AR11640" s="34"/>
    </row>
    <row r="11641" spans="41:44" x14ac:dyDescent="0.25">
      <c r="AO11641" s="34"/>
      <c r="AP11641" s="34"/>
      <c r="AQ11641" s="34"/>
      <c r="AR11641" s="34"/>
    </row>
    <row r="11642" spans="41:44" x14ac:dyDescent="0.25">
      <c r="AO11642" s="34"/>
      <c r="AP11642" s="34"/>
      <c r="AQ11642" s="34"/>
      <c r="AR11642" s="34"/>
    </row>
    <row r="11643" spans="41:44" x14ac:dyDescent="0.25">
      <c r="AO11643" s="34"/>
      <c r="AP11643" s="34"/>
      <c r="AQ11643" s="34"/>
      <c r="AR11643" s="34"/>
    </row>
    <row r="11644" spans="41:44" x14ac:dyDescent="0.25">
      <c r="AO11644" s="34"/>
      <c r="AP11644" s="34"/>
      <c r="AQ11644" s="34"/>
      <c r="AR11644" s="34"/>
    </row>
    <row r="11645" spans="41:44" x14ac:dyDescent="0.25">
      <c r="AO11645" s="34"/>
      <c r="AP11645" s="34"/>
      <c r="AQ11645" s="34"/>
      <c r="AR11645" s="34"/>
    </row>
    <row r="11646" spans="41:44" x14ac:dyDescent="0.25">
      <c r="AO11646" s="34"/>
      <c r="AP11646" s="34"/>
      <c r="AQ11646" s="34"/>
      <c r="AR11646" s="34"/>
    </row>
    <row r="11647" spans="41:44" x14ac:dyDescent="0.25">
      <c r="AO11647" s="34"/>
      <c r="AP11647" s="34"/>
      <c r="AQ11647" s="34"/>
      <c r="AR11647" s="34"/>
    </row>
    <row r="11648" spans="41:44" x14ac:dyDescent="0.25">
      <c r="AO11648" s="34"/>
      <c r="AP11648" s="34"/>
      <c r="AQ11648" s="34"/>
      <c r="AR11648" s="34"/>
    </row>
    <row r="11649" spans="41:44" x14ac:dyDescent="0.25">
      <c r="AO11649" s="34"/>
      <c r="AP11649" s="34"/>
      <c r="AQ11649" s="34"/>
      <c r="AR11649" s="34"/>
    </row>
    <row r="11650" spans="41:44" x14ac:dyDescent="0.25">
      <c r="AO11650" s="34"/>
      <c r="AP11650" s="34"/>
      <c r="AQ11650" s="34"/>
      <c r="AR11650" s="34"/>
    </row>
    <row r="11651" spans="41:44" x14ac:dyDescent="0.25">
      <c r="AO11651" s="34"/>
      <c r="AP11651" s="34"/>
      <c r="AQ11651" s="34"/>
      <c r="AR11651" s="34"/>
    </row>
    <row r="11652" spans="41:44" x14ac:dyDescent="0.25">
      <c r="AO11652" s="34"/>
      <c r="AP11652" s="34"/>
      <c r="AQ11652" s="34"/>
      <c r="AR11652" s="34"/>
    </row>
    <row r="11653" spans="41:44" x14ac:dyDescent="0.25">
      <c r="AO11653" s="34"/>
      <c r="AP11653" s="34"/>
      <c r="AQ11653" s="34"/>
      <c r="AR11653" s="34"/>
    </row>
    <row r="11654" spans="41:44" x14ac:dyDescent="0.25">
      <c r="AO11654" s="34"/>
      <c r="AP11654" s="34"/>
      <c r="AQ11654" s="34"/>
      <c r="AR11654" s="34"/>
    </row>
    <row r="11655" spans="41:44" x14ac:dyDescent="0.25">
      <c r="AO11655" s="34"/>
      <c r="AP11655" s="34"/>
      <c r="AQ11655" s="34"/>
      <c r="AR11655" s="34"/>
    </row>
    <row r="11656" spans="41:44" x14ac:dyDescent="0.25">
      <c r="AO11656" s="34"/>
      <c r="AP11656" s="34"/>
      <c r="AQ11656" s="34"/>
      <c r="AR11656" s="34"/>
    </row>
    <row r="11657" spans="41:44" x14ac:dyDescent="0.25">
      <c r="AO11657" s="34"/>
      <c r="AP11657" s="34"/>
      <c r="AQ11657" s="34"/>
      <c r="AR11657" s="34"/>
    </row>
    <row r="11658" spans="41:44" x14ac:dyDescent="0.25">
      <c r="AO11658" s="34"/>
      <c r="AP11658" s="34"/>
      <c r="AQ11658" s="34"/>
      <c r="AR11658" s="34"/>
    </row>
    <row r="11659" spans="41:44" x14ac:dyDescent="0.25">
      <c r="AO11659" s="34"/>
      <c r="AP11659" s="34"/>
      <c r="AQ11659" s="34"/>
      <c r="AR11659" s="34"/>
    </row>
    <row r="11660" spans="41:44" x14ac:dyDescent="0.25">
      <c r="AO11660" s="34"/>
      <c r="AP11660" s="34"/>
      <c r="AQ11660" s="34"/>
      <c r="AR11660" s="34"/>
    </row>
    <row r="11661" spans="41:44" x14ac:dyDescent="0.25">
      <c r="AO11661" s="34"/>
      <c r="AP11661" s="34"/>
      <c r="AQ11661" s="34"/>
      <c r="AR11661" s="34"/>
    </row>
    <row r="11662" spans="41:44" x14ac:dyDescent="0.25">
      <c r="AO11662" s="34"/>
      <c r="AP11662" s="34"/>
      <c r="AQ11662" s="34"/>
      <c r="AR11662" s="34"/>
    </row>
    <row r="11663" spans="41:44" x14ac:dyDescent="0.25">
      <c r="AO11663" s="34"/>
      <c r="AP11663" s="34"/>
      <c r="AQ11663" s="34"/>
      <c r="AR11663" s="34"/>
    </row>
    <row r="11664" spans="41:44" x14ac:dyDescent="0.25">
      <c r="AO11664" s="34"/>
      <c r="AP11664" s="34"/>
      <c r="AQ11664" s="34"/>
      <c r="AR11664" s="34"/>
    </row>
    <row r="11665" spans="41:44" x14ac:dyDescent="0.25">
      <c r="AO11665" s="34"/>
      <c r="AP11665" s="34"/>
      <c r="AQ11665" s="34"/>
      <c r="AR11665" s="34"/>
    </row>
    <row r="11666" spans="41:44" x14ac:dyDescent="0.25">
      <c r="AO11666" s="34"/>
      <c r="AP11666" s="34"/>
      <c r="AQ11666" s="34"/>
      <c r="AR11666" s="34"/>
    </row>
    <row r="11667" spans="41:44" x14ac:dyDescent="0.25">
      <c r="AO11667" s="34"/>
      <c r="AP11667" s="34"/>
      <c r="AQ11667" s="34"/>
      <c r="AR11667" s="34"/>
    </row>
    <row r="11668" spans="41:44" x14ac:dyDescent="0.25">
      <c r="AO11668" s="34"/>
      <c r="AP11668" s="34"/>
      <c r="AQ11668" s="34"/>
      <c r="AR11668" s="34"/>
    </row>
    <row r="11669" spans="41:44" x14ac:dyDescent="0.25">
      <c r="AO11669" s="34"/>
      <c r="AP11669" s="34"/>
      <c r="AQ11669" s="34"/>
      <c r="AR11669" s="34"/>
    </row>
    <row r="11670" spans="41:44" x14ac:dyDescent="0.25">
      <c r="AO11670" s="34"/>
      <c r="AP11670" s="34"/>
      <c r="AQ11670" s="34"/>
      <c r="AR11670" s="34"/>
    </row>
    <row r="11671" spans="41:44" x14ac:dyDescent="0.25">
      <c r="AO11671" s="34"/>
      <c r="AP11671" s="34"/>
      <c r="AQ11671" s="34"/>
      <c r="AR11671" s="34"/>
    </row>
    <row r="11672" spans="41:44" x14ac:dyDescent="0.25">
      <c r="AO11672" s="34"/>
      <c r="AP11672" s="34"/>
      <c r="AQ11672" s="34"/>
      <c r="AR11672" s="34"/>
    </row>
    <row r="11673" spans="41:44" x14ac:dyDescent="0.25">
      <c r="AO11673" s="34"/>
      <c r="AP11673" s="34"/>
      <c r="AQ11673" s="34"/>
      <c r="AR11673" s="34"/>
    </row>
    <row r="11674" spans="41:44" x14ac:dyDescent="0.25">
      <c r="AO11674" s="34"/>
      <c r="AP11674" s="34"/>
      <c r="AQ11674" s="34"/>
      <c r="AR11674" s="34"/>
    </row>
    <row r="11675" spans="41:44" x14ac:dyDescent="0.25">
      <c r="AO11675" s="34"/>
      <c r="AP11675" s="34"/>
      <c r="AQ11675" s="34"/>
      <c r="AR11675" s="34"/>
    </row>
    <row r="11676" spans="41:44" x14ac:dyDescent="0.25">
      <c r="AO11676" s="34"/>
      <c r="AP11676" s="34"/>
      <c r="AQ11676" s="34"/>
      <c r="AR11676" s="34"/>
    </row>
    <row r="11677" spans="41:44" x14ac:dyDescent="0.25">
      <c r="AO11677" s="34"/>
      <c r="AP11677" s="34"/>
      <c r="AQ11677" s="34"/>
      <c r="AR11677" s="34"/>
    </row>
    <row r="11678" spans="41:44" x14ac:dyDescent="0.25">
      <c r="AO11678" s="34"/>
      <c r="AP11678" s="34"/>
      <c r="AQ11678" s="34"/>
      <c r="AR11678" s="34"/>
    </row>
    <row r="11679" spans="41:44" x14ac:dyDescent="0.25">
      <c r="AO11679" s="34"/>
      <c r="AP11679" s="34"/>
      <c r="AQ11679" s="34"/>
      <c r="AR11679" s="34"/>
    </row>
    <row r="11680" spans="41:44" x14ac:dyDescent="0.25">
      <c r="AO11680" s="34"/>
      <c r="AP11680" s="34"/>
      <c r="AQ11680" s="34"/>
      <c r="AR11680" s="34"/>
    </row>
    <row r="11681" spans="41:44" x14ac:dyDescent="0.25">
      <c r="AO11681" s="34"/>
      <c r="AP11681" s="34"/>
      <c r="AQ11681" s="34"/>
      <c r="AR11681" s="34"/>
    </row>
    <row r="11682" spans="41:44" x14ac:dyDescent="0.25">
      <c r="AO11682" s="34"/>
      <c r="AP11682" s="34"/>
      <c r="AQ11682" s="34"/>
      <c r="AR11682" s="34"/>
    </row>
    <row r="11683" spans="41:44" x14ac:dyDescent="0.25">
      <c r="AO11683" s="34"/>
      <c r="AP11683" s="34"/>
      <c r="AQ11683" s="34"/>
      <c r="AR11683" s="34"/>
    </row>
    <row r="11684" spans="41:44" x14ac:dyDescent="0.25">
      <c r="AO11684" s="34"/>
      <c r="AP11684" s="34"/>
      <c r="AQ11684" s="34"/>
      <c r="AR11684" s="34"/>
    </row>
    <row r="11685" spans="41:44" x14ac:dyDescent="0.25">
      <c r="AO11685" s="34"/>
      <c r="AP11685" s="34"/>
      <c r="AQ11685" s="34"/>
      <c r="AR11685" s="34"/>
    </row>
    <row r="11686" spans="41:44" x14ac:dyDescent="0.25">
      <c r="AO11686" s="34"/>
      <c r="AP11686" s="34"/>
      <c r="AQ11686" s="34"/>
      <c r="AR11686" s="34"/>
    </row>
    <row r="11687" spans="41:44" x14ac:dyDescent="0.25">
      <c r="AO11687" s="34"/>
      <c r="AP11687" s="34"/>
      <c r="AQ11687" s="34"/>
      <c r="AR11687" s="34"/>
    </row>
    <row r="11688" spans="41:44" x14ac:dyDescent="0.25">
      <c r="AO11688" s="34"/>
      <c r="AP11688" s="34"/>
      <c r="AQ11688" s="34"/>
      <c r="AR11688" s="34"/>
    </row>
    <row r="11689" spans="41:44" x14ac:dyDescent="0.25">
      <c r="AO11689" s="34"/>
      <c r="AP11689" s="34"/>
      <c r="AQ11689" s="34"/>
      <c r="AR11689" s="34"/>
    </row>
    <row r="11690" spans="41:44" x14ac:dyDescent="0.25">
      <c r="AO11690" s="34"/>
      <c r="AP11690" s="34"/>
      <c r="AQ11690" s="34"/>
      <c r="AR11690" s="34"/>
    </row>
    <row r="11691" spans="41:44" x14ac:dyDescent="0.25">
      <c r="AO11691" s="34"/>
      <c r="AP11691" s="34"/>
      <c r="AQ11691" s="34"/>
      <c r="AR11691" s="34"/>
    </row>
    <row r="11692" spans="41:44" x14ac:dyDescent="0.25">
      <c r="AO11692" s="34"/>
      <c r="AP11692" s="34"/>
      <c r="AQ11692" s="34"/>
      <c r="AR11692" s="34"/>
    </row>
    <row r="11693" spans="41:44" x14ac:dyDescent="0.25">
      <c r="AO11693" s="34"/>
      <c r="AP11693" s="34"/>
      <c r="AQ11693" s="34"/>
      <c r="AR11693" s="34"/>
    </row>
    <row r="11694" spans="41:44" x14ac:dyDescent="0.25">
      <c r="AO11694" s="34"/>
      <c r="AP11694" s="34"/>
      <c r="AQ11694" s="34"/>
      <c r="AR11694" s="34"/>
    </row>
    <row r="11695" spans="41:44" x14ac:dyDescent="0.25">
      <c r="AO11695" s="34"/>
      <c r="AP11695" s="34"/>
      <c r="AQ11695" s="34"/>
      <c r="AR11695" s="34"/>
    </row>
    <row r="11696" spans="41:44" x14ac:dyDescent="0.25">
      <c r="AO11696" s="34"/>
      <c r="AP11696" s="34"/>
      <c r="AQ11696" s="34"/>
      <c r="AR11696" s="34"/>
    </row>
    <row r="11697" spans="41:44" x14ac:dyDescent="0.25">
      <c r="AO11697" s="34"/>
      <c r="AP11697" s="34"/>
      <c r="AQ11697" s="34"/>
      <c r="AR11697" s="34"/>
    </row>
    <row r="11698" spans="41:44" x14ac:dyDescent="0.25">
      <c r="AO11698" s="34"/>
      <c r="AP11698" s="34"/>
      <c r="AQ11698" s="34"/>
      <c r="AR11698" s="34"/>
    </row>
    <row r="11699" spans="41:44" x14ac:dyDescent="0.25">
      <c r="AO11699" s="34"/>
      <c r="AP11699" s="34"/>
      <c r="AQ11699" s="34"/>
      <c r="AR11699" s="34"/>
    </row>
    <row r="11700" spans="41:44" x14ac:dyDescent="0.25">
      <c r="AO11700" s="34"/>
      <c r="AP11700" s="34"/>
      <c r="AQ11700" s="34"/>
      <c r="AR11700" s="34"/>
    </row>
    <row r="11701" spans="41:44" x14ac:dyDescent="0.25">
      <c r="AO11701" s="34"/>
      <c r="AP11701" s="34"/>
      <c r="AQ11701" s="34"/>
      <c r="AR11701" s="34"/>
    </row>
    <row r="11702" spans="41:44" x14ac:dyDescent="0.25">
      <c r="AO11702" s="34"/>
      <c r="AP11702" s="34"/>
      <c r="AQ11702" s="34"/>
      <c r="AR11702" s="34"/>
    </row>
    <row r="11703" spans="41:44" x14ac:dyDescent="0.25">
      <c r="AO11703" s="34"/>
      <c r="AP11703" s="34"/>
      <c r="AQ11703" s="34"/>
      <c r="AR11703" s="34"/>
    </row>
    <row r="11704" spans="41:44" x14ac:dyDescent="0.25">
      <c r="AO11704" s="34"/>
      <c r="AP11704" s="34"/>
      <c r="AQ11704" s="34"/>
      <c r="AR11704" s="34"/>
    </row>
    <row r="11705" spans="41:44" x14ac:dyDescent="0.25">
      <c r="AO11705" s="34"/>
      <c r="AP11705" s="34"/>
      <c r="AQ11705" s="34"/>
      <c r="AR11705" s="34"/>
    </row>
    <row r="11706" spans="41:44" x14ac:dyDescent="0.25">
      <c r="AO11706" s="34"/>
      <c r="AP11706" s="34"/>
      <c r="AQ11706" s="34"/>
      <c r="AR11706" s="34"/>
    </row>
    <row r="11707" spans="41:44" x14ac:dyDescent="0.25">
      <c r="AO11707" s="34"/>
      <c r="AP11707" s="34"/>
      <c r="AQ11707" s="34"/>
      <c r="AR11707" s="34"/>
    </row>
    <row r="11708" spans="41:44" x14ac:dyDescent="0.25">
      <c r="AO11708" s="34"/>
      <c r="AP11708" s="34"/>
      <c r="AQ11708" s="34"/>
      <c r="AR11708" s="34"/>
    </row>
    <row r="11709" spans="41:44" x14ac:dyDescent="0.25">
      <c r="AO11709" s="34"/>
      <c r="AP11709" s="34"/>
      <c r="AQ11709" s="34"/>
      <c r="AR11709" s="34"/>
    </row>
    <row r="11710" spans="41:44" x14ac:dyDescent="0.25">
      <c r="AO11710" s="34"/>
      <c r="AP11710" s="34"/>
      <c r="AQ11710" s="34"/>
      <c r="AR11710" s="34"/>
    </row>
    <row r="11711" spans="41:44" x14ac:dyDescent="0.25">
      <c r="AO11711" s="34"/>
      <c r="AP11711" s="34"/>
      <c r="AQ11711" s="34"/>
      <c r="AR11711" s="34"/>
    </row>
    <row r="11712" spans="41:44" x14ac:dyDescent="0.25">
      <c r="AO11712" s="34"/>
      <c r="AP11712" s="34"/>
      <c r="AQ11712" s="34"/>
      <c r="AR11712" s="34"/>
    </row>
    <row r="11713" spans="41:44" x14ac:dyDescent="0.25">
      <c r="AO11713" s="34"/>
      <c r="AP11713" s="34"/>
      <c r="AQ11713" s="34"/>
      <c r="AR11713" s="34"/>
    </row>
    <row r="11714" spans="41:44" x14ac:dyDescent="0.25">
      <c r="AO11714" s="34"/>
      <c r="AP11714" s="34"/>
      <c r="AQ11714" s="34"/>
      <c r="AR11714" s="34"/>
    </row>
    <row r="11715" spans="41:44" x14ac:dyDescent="0.25">
      <c r="AO11715" s="34"/>
      <c r="AP11715" s="34"/>
      <c r="AQ11715" s="34"/>
      <c r="AR11715" s="34"/>
    </row>
    <row r="11716" spans="41:44" x14ac:dyDescent="0.25">
      <c r="AO11716" s="34"/>
      <c r="AP11716" s="34"/>
      <c r="AQ11716" s="34"/>
      <c r="AR11716" s="34"/>
    </row>
    <row r="11717" spans="41:44" x14ac:dyDescent="0.25">
      <c r="AO11717" s="34"/>
      <c r="AP11717" s="34"/>
      <c r="AQ11717" s="34"/>
      <c r="AR11717" s="34"/>
    </row>
    <row r="11718" spans="41:44" x14ac:dyDescent="0.25">
      <c r="AO11718" s="34"/>
      <c r="AP11718" s="34"/>
      <c r="AQ11718" s="34"/>
      <c r="AR11718" s="34"/>
    </row>
    <row r="11719" spans="41:44" x14ac:dyDescent="0.25">
      <c r="AO11719" s="34"/>
      <c r="AP11719" s="34"/>
      <c r="AQ11719" s="34"/>
      <c r="AR11719" s="34"/>
    </row>
    <row r="11720" spans="41:44" x14ac:dyDescent="0.25">
      <c r="AO11720" s="34"/>
      <c r="AP11720" s="34"/>
      <c r="AQ11720" s="34"/>
      <c r="AR11720" s="34"/>
    </row>
    <row r="11721" spans="41:44" x14ac:dyDescent="0.25">
      <c r="AO11721" s="34"/>
      <c r="AP11721" s="34"/>
      <c r="AQ11721" s="34"/>
      <c r="AR11721" s="34"/>
    </row>
    <row r="11722" spans="41:44" x14ac:dyDescent="0.25">
      <c r="AO11722" s="34"/>
      <c r="AP11722" s="34"/>
      <c r="AQ11722" s="34"/>
      <c r="AR11722" s="34"/>
    </row>
    <row r="11723" spans="41:44" x14ac:dyDescent="0.25">
      <c r="AO11723" s="34"/>
      <c r="AP11723" s="34"/>
      <c r="AQ11723" s="34"/>
      <c r="AR11723" s="34"/>
    </row>
    <row r="11724" spans="41:44" x14ac:dyDescent="0.25">
      <c r="AO11724" s="34"/>
      <c r="AP11724" s="34"/>
      <c r="AQ11724" s="34"/>
      <c r="AR11724" s="34"/>
    </row>
    <row r="11725" spans="41:44" x14ac:dyDescent="0.25">
      <c r="AO11725" s="34"/>
      <c r="AP11725" s="34"/>
      <c r="AQ11725" s="34"/>
      <c r="AR11725" s="34"/>
    </row>
    <row r="11726" spans="41:44" x14ac:dyDescent="0.25">
      <c r="AO11726" s="34"/>
      <c r="AP11726" s="34"/>
      <c r="AQ11726" s="34"/>
      <c r="AR11726" s="34"/>
    </row>
    <row r="11727" spans="41:44" x14ac:dyDescent="0.25">
      <c r="AO11727" s="34"/>
      <c r="AP11727" s="34"/>
      <c r="AQ11727" s="34"/>
      <c r="AR11727" s="34"/>
    </row>
    <row r="11728" spans="41:44" x14ac:dyDescent="0.25">
      <c r="AO11728" s="34"/>
      <c r="AP11728" s="34"/>
      <c r="AQ11728" s="34"/>
      <c r="AR11728" s="34"/>
    </row>
    <row r="11729" spans="41:44" x14ac:dyDescent="0.25">
      <c r="AO11729" s="34"/>
      <c r="AP11729" s="34"/>
      <c r="AQ11729" s="34"/>
      <c r="AR11729" s="34"/>
    </row>
    <row r="11730" spans="41:44" x14ac:dyDescent="0.25">
      <c r="AO11730" s="34"/>
      <c r="AP11730" s="34"/>
      <c r="AQ11730" s="34"/>
      <c r="AR11730" s="34"/>
    </row>
    <row r="11731" spans="41:44" x14ac:dyDescent="0.25">
      <c r="AO11731" s="34"/>
      <c r="AP11731" s="34"/>
      <c r="AQ11731" s="34"/>
      <c r="AR11731" s="34"/>
    </row>
    <row r="11732" spans="41:44" x14ac:dyDescent="0.25">
      <c r="AO11732" s="34"/>
      <c r="AP11732" s="34"/>
      <c r="AQ11732" s="34"/>
      <c r="AR11732" s="34"/>
    </row>
    <row r="11733" spans="41:44" x14ac:dyDescent="0.25">
      <c r="AO11733" s="34"/>
      <c r="AP11733" s="34"/>
      <c r="AQ11733" s="34"/>
      <c r="AR11733" s="34"/>
    </row>
    <row r="11734" spans="41:44" x14ac:dyDescent="0.25">
      <c r="AO11734" s="34"/>
      <c r="AP11734" s="34"/>
      <c r="AQ11734" s="34"/>
      <c r="AR11734" s="34"/>
    </row>
    <row r="11735" spans="41:44" x14ac:dyDescent="0.25">
      <c r="AO11735" s="34"/>
      <c r="AP11735" s="34"/>
      <c r="AQ11735" s="34"/>
      <c r="AR11735" s="34"/>
    </row>
    <row r="11736" spans="41:44" x14ac:dyDescent="0.25">
      <c r="AO11736" s="34"/>
      <c r="AP11736" s="34"/>
      <c r="AQ11736" s="34"/>
      <c r="AR11736" s="34"/>
    </row>
    <row r="11737" spans="41:44" x14ac:dyDescent="0.25">
      <c r="AO11737" s="34"/>
      <c r="AP11737" s="34"/>
      <c r="AQ11737" s="34"/>
      <c r="AR11737" s="34"/>
    </row>
    <row r="11738" spans="41:44" x14ac:dyDescent="0.25">
      <c r="AO11738" s="34"/>
      <c r="AP11738" s="34"/>
      <c r="AQ11738" s="34"/>
      <c r="AR11738" s="34"/>
    </row>
    <row r="11739" spans="41:44" x14ac:dyDescent="0.25">
      <c r="AO11739" s="34"/>
      <c r="AP11739" s="34"/>
      <c r="AQ11739" s="34"/>
      <c r="AR11739" s="34"/>
    </row>
    <row r="11740" spans="41:44" x14ac:dyDescent="0.25">
      <c r="AO11740" s="34"/>
      <c r="AP11740" s="34"/>
      <c r="AQ11740" s="34"/>
      <c r="AR11740" s="34"/>
    </row>
    <row r="11741" spans="41:44" x14ac:dyDescent="0.25">
      <c r="AO11741" s="34"/>
      <c r="AP11741" s="34"/>
      <c r="AQ11741" s="34"/>
      <c r="AR11741" s="34"/>
    </row>
    <row r="11742" spans="41:44" x14ac:dyDescent="0.25">
      <c r="AO11742" s="34"/>
      <c r="AP11742" s="34"/>
      <c r="AQ11742" s="34"/>
      <c r="AR11742" s="34"/>
    </row>
    <row r="11743" spans="41:44" x14ac:dyDescent="0.25">
      <c r="AO11743" s="34"/>
      <c r="AP11743" s="34"/>
      <c r="AQ11743" s="34"/>
      <c r="AR11743" s="34"/>
    </row>
    <row r="11744" spans="41:44" x14ac:dyDescent="0.25">
      <c r="AO11744" s="34"/>
      <c r="AP11744" s="34"/>
      <c r="AQ11744" s="34"/>
      <c r="AR11744" s="34"/>
    </row>
    <row r="11745" spans="41:44" x14ac:dyDescent="0.25">
      <c r="AO11745" s="34"/>
      <c r="AP11745" s="34"/>
      <c r="AQ11745" s="34"/>
      <c r="AR11745" s="34"/>
    </row>
    <row r="11746" spans="41:44" x14ac:dyDescent="0.25">
      <c r="AO11746" s="34"/>
      <c r="AP11746" s="34"/>
      <c r="AQ11746" s="34"/>
      <c r="AR11746" s="34"/>
    </row>
    <row r="11747" spans="41:44" x14ac:dyDescent="0.25">
      <c r="AO11747" s="34"/>
      <c r="AP11747" s="34"/>
      <c r="AQ11747" s="34"/>
      <c r="AR11747" s="34"/>
    </row>
    <row r="11748" spans="41:44" x14ac:dyDescent="0.25">
      <c r="AO11748" s="34"/>
      <c r="AP11748" s="34"/>
      <c r="AQ11748" s="34"/>
      <c r="AR11748" s="34"/>
    </row>
    <row r="11749" spans="41:44" x14ac:dyDescent="0.25">
      <c r="AO11749" s="34"/>
      <c r="AP11749" s="34"/>
      <c r="AQ11749" s="34"/>
      <c r="AR11749" s="34"/>
    </row>
    <row r="11750" spans="41:44" x14ac:dyDescent="0.25">
      <c r="AO11750" s="34"/>
      <c r="AP11750" s="34"/>
      <c r="AQ11750" s="34"/>
      <c r="AR11750" s="34"/>
    </row>
    <row r="11751" spans="41:44" x14ac:dyDescent="0.25">
      <c r="AO11751" s="34"/>
      <c r="AP11751" s="34"/>
      <c r="AQ11751" s="34"/>
      <c r="AR11751" s="34"/>
    </row>
    <row r="11752" spans="41:44" x14ac:dyDescent="0.25">
      <c r="AO11752" s="34"/>
      <c r="AP11752" s="34"/>
      <c r="AQ11752" s="34"/>
      <c r="AR11752" s="34"/>
    </row>
    <row r="11753" spans="41:44" x14ac:dyDescent="0.25">
      <c r="AO11753" s="34"/>
      <c r="AP11753" s="34"/>
      <c r="AQ11753" s="34"/>
      <c r="AR11753" s="34"/>
    </row>
    <row r="11754" spans="41:44" x14ac:dyDescent="0.25">
      <c r="AO11754" s="34"/>
      <c r="AP11754" s="34"/>
      <c r="AQ11754" s="34"/>
      <c r="AR11754" s="34"/>
    </row>
    <row r="11755" spans="41:44" x14ac:dyDescent="0.25">
      <c r="AO11755" s="34"/>
      <c r="AP11755" s="34"/>
      <c r="AQ11755" s="34"/>
      <c r="AR11755" s="34"/>
    </row>
    <row r="11756" spans="41:44" x14ac:dyDescent="0.25">
      <c r="AO11756" s="34"/>
      <c r="AP11756" s="34"/>
      <c r="AQ11756" s="34"/>
      <c r="AR11756" s="34"/>
    </row>
    <row r="11757" spans="41:44" x14ac:dyDescent="0.25">
      <c r="AO11757" s="34"/>
      <c r="AP11757" s="34"/>
      <c r="AQ11757" s="34"/>
      <c r="AR11757" s="34"/>
    </row>
    <row r="11758" spans="41:44" x14ac:dyDescent="0.25">
      <c r="AO11758" s="34"/>
      <c r="AP11758" s="34"/>
      <c r="AQ11758" s="34"/>
      <c r="AR11758" s="34"/>
    </row>
    <row r="11759" spans="41:44" x14ac:dyDescent="0.25">
      <c r="AO11759" s="34"/>
      <c r="AP11759" s="34"/>
      <c r="AQ11759" s="34"/>
      <c r="AR11759" s="34"/>
    </row>
    <row r="11760" spans="41:44" x14ac:dyDescent="0.25">
      <c r="AO11760" s="34"/>
      <c r="AP11760" s="34"/>
      <c r="AQ11760" s="34"/>
      <c r="AR11760" s="34"/>
    </row>
    <row r="11761" spans="41:44" x14ac:dyDescent="0.25">
      <c r="AO11761" s="34"/>
      <c r="AP11761" s="34"/>
      <c r="AQ11761" s="34"/>
      <c r="AR11761" s="34"/>
    </row>
    <row r="11762" spans="41:44" x14ac:dyDescent="0.25">
      <c r="AO11762" s="34"/>
      <c r="AP11762" s="34"/>
      <c r="AQ11762" s="34"/>
      <c r="AR11762" s="34"/>
    </row>
    <row r="11763" spans="41:44" x14ac:dyDescent="0.25">
      <c r="AO11763" s="34"/>
      <c r="AP11763" s="34"/>
      <c r="AQ11763" s="34"/>
      <c r="AR11763" s="34"/>
    </row>
    <row r="11764" spans="41:44" x14ac:dyDescent="0.25">
      <c r="AO11764" s="34"/>
      <c r="AP11764" s="34"/>
      <c r="AQ11764" s="34"/>
      <c r="AR11764" s="34"/>
    </row>
    <row r="11765" spans="41:44" x14ac:dyDescent="0.25">
      <c r="AO11765" s="34"/>
      <c r="AP11765" s="34"/>
      <c r="AQ11765" s="34"/>
      <c r="AR11765" s="34"/>
    </row>
    <row r="11766" spans="41:44" x14ac:dyDescent="0.25">
      <c r="AO11766" s="34"/>
      <c r="AP11766" s="34"/>
      <c r="AQ11766" s="34"/>
      <c r="AR11766" s="34"/>
    </row>
    <row r="11767" spans="41:44" x14ac:dyDescent="0.25">
      <c r="AO11767" s="34"/>
      <c r="AP11767" s="34"/>
      <c r="AQ11767" s="34"/>
      <c r="AR11767" s="34"/>
    </row>
    <row r="11768" spans="41:44" x14ac:dyDescent="0.25">
      <c r="AO11768" s="34"/>
      <c r="AP11768" s="34"/>
      <c r="AQ11768" s="34"/>
      <c r="AR11768" s="34"/>
    </row>
    <row r="11769" spans="41:44" x14ac:dyDescent="0.25">
      <c r="AO11769" s="34"/>
      <c r="AP11769" s="34"/>
      <c r="AQ11769" s="34"/>
      <c r="AR11769" s="34"/>
    </row>
    <row r="11770" spans="41:44" x14ac:dyDescent="0.25">
      <c r="AO11770" s="34"/>
      <c r="AP11770" s="34"/>
      <c r="AQ11770" s="34"/>
      <c r="AR11770" s="34"/>
    </row>
    <row r="11771" spans="41:44" x14ac:dyDescent="0.25">
      <c r="AO11771" s="34"/>
      <c r="AP11771" s="34"/>
      <c r="AQ11771" s="34"/>
      <c r="AR11771" s="34"/>
    </row>
    <row r="11772" spans="41:44" x14ac:dyDescent="0.25">
      <c r="AO11772" s="34"/>
      <c r="AP11772" s="34"/>
      <c r="AQ11772" s="34"/>
      <c r="AR11772" s="34"/>
    </row>
    <row r="11773" spans="41:44" x14ac:dyDescent="0.25">
      <c r="AO11773" s="34"/>
      <c r="AP11773" s="34"/>
      <c r="AQ11773" s="34"/>
      <c r="AR11773" s="34"/>
    </row>
    <row r="11774" spans="41:44" x14ac:dyDescent="0.25">
      <c r="AO11774" s="34"/>
      <c r="AP11774" s="34"/>
      <c r="AQ11774" s="34"/>
      <c r="AR11774" s="34"/>
    </row>
    <row r="11775" spans="41:44" x14ac:dyDescent="0.25">
      <c r="AO11775" s="34"/>
      <c r="AP11775" s="34"/>
      <c r="AQ11775" s="34"/>
      <c r="AR11775" s="34"/>
    </row>
    <row r="11776" spans="41:44" x14ac:dyDescent="0.25">
      <c r="AO11776" s="34"/>
      <c r="AP11776" s="34"/>
      <c r="AQ11776" s="34"/>
      <c r="AR11776" s="34"/>
    </row>
    <row r="11777" spans="41:44" x14ac:dyDescent="0.25">
      <c r="AO11777" s="34"/>
      <c r="AP11777" s="34"/>
      <c r="AQ11777" s="34"/>
      <c r="AR11777" s="34"/>
    </row>
    <row r="11778" spans="41:44" x14ac:dyDescent="0.25">
      <c r="AO11778" s="34"/>
      <c r="AP11778" s="34"/>
      <c r="AQ11778" s="34"/>
      <c r="AR11778" s="34"/>
    </row>
    <row r="11779" spans="41:44" x14ac:dyDescent="0.25">
      <c r="AO11779" s="34"/>
      <c r="AP11779" s="34"/>
      <c r="AQ11779" s="34"/>
      <c r="AR11779" s="34"/>
    </row>
    <row r="11780" spans="41:44" x14ac:dyDescent="0.25">
      <c r="AO11780" s="34"/>
      <c r="AP11780" s="34"/>
      <c r="AQ11780" s="34"/>
      <c r="AR11780" s="34"/>
    </row>
    <row r="11781" spans="41:44" x14ac:dyDescent="0.25">
      <c r="AO11781" s="34"/>
      <c r="AP11781" s="34"/>
      <c r="AQ11781" s="34"/>
      <c r="AR11781" s="34"/>
    </row>
    <row r="11782" spans="41:44" x14ac:dyDescent="0.25">
      <c r="AO11782" s="34"/>
      <c r="AP11782" s="34"/>
      <c r="AQ11782" s="34"/>
      <c r="AR11782" s="34"/>
    </row>
    <row r="11783" spans="41:44" x14ac:dyDescent="0.25">
      <c r="AO11783" s="34"/>
      <c r="AP11783" s="34"/>
      <c r="AQ11783" s="34"/>
      <c r="AR11783" s="34"/>
    </row>
    <row r="11784" spans="41:44" x14ac:dyDescent="0.25">
      <c r="AO11784" s="34"/>
      <c r="AP11784" s="34"/>
      <c r="AQ11784" s="34"/>
      <c r="AR11784" s="34"/>
    </row>
    <row r="11785" spans="41:44" x14ac:dyDescent="0.25">
      <c r="AO11785" s="34"/>
      <c r="AP11785" s="34"/>
      <c r="AQ11785" s="34"/>
      <c r="AR11785" s="34"/>
    </row>
    <row r="11786" spans="41:44" x14ac:dyDescent="0.25">
      <c r="AO11786" s="34"/>
      <c r="AP11786" s="34"/>
      <c r="AQ11786" s="34"/>
      <c r="AR11786" s="34"/>
    </row>
    <row r="11787" spans="41:44" x14ac:dyDescent="0.25">
      <c r="AO11787" s="34"/>
      <c r="AP11787" s="34"/>
      <c r="AQ11787" s="34"/>
      <c r="AR11787" s="34"/>
    </row>
    <row r="11788" spans="41:44" x14ac:dyDescent="0.25">
      <c r="AO11788" s="34"/>
      <c r="AP11788" s="34"/>
      <c r="AQ11788" s="34"/>
      <c r="AR11788" s="34"/>
    </row>
    <row r="11789" spans="41:44" x14ac:dyDescent="0.25">
      <c r="AO11789" s="34"/>
      <c r="AP11789" s="34"/>
      <c r="AQ11789" s="34"/>
      <c r="AR11789" s="34"/>
    </row>
    <row r="11790" spans="41:44" x14ac:dyDescent="0.25">
      <c r="AO11790" s="34"/>
      <c r="AP11790" s="34"/>
      <c r="AQ11790" s="34"/>
      <c r="AR11790" s="34"/>
    </row>
    <row r="11791" spans="41:44" x14ac:dyDescent="0.25">
      <c r="AO11791" s="34"/>
      <c r="AP11791" s="34"/>
      <c r="AQ11791" s="34"/>
      <c r="AR11791" s="34"/>
    </row>
    <row r="11792" spans="41:44" x14ac:dyDescent="0.25">
      <c r="AO11792" s="34"/>
      <c r="AP11792" s="34"/>
      <c r="AQ11792" s="34"/>
      <c r="AR11792" s="34"/>
    </row>
    <row r="11793" spans="41:44" x14ac:dyDescent="0.25">
      <c r="AO11793" s="34"/>
      <c r="AP11793" s="34"/>
      <c r="AQ11793" s="34"/>
      <c r="AR11793" s="34"/>
    </row>
    <row r="11794" spans="41:44" x14ac:dyDescent="0.25">
      <c r="AO11794" s="34"/>
      <c r="AP11794" s="34"/>
      <c r="AQ11794" s="34"/>
      <c r="AR11794" s="34"/>
    </row>
    <row r="11795" spans="41:44" x14ac:dyDescent="0.25">
      <c r="AO11795" s="34"/>
      <c r="AP11795" s="34"/>
      <c r="AQ11795" s="34"/>
      <c r="AR11795" s="34"/>
    </row>
    <row r="11796" spans="41:44" x14ac:dyDescent="0.25">
      <c r="AO11796" s="34"/>
      <c r="AP11796" s="34"/>
      <c r="AQ11796" s="34"/>
      <c r="AR11796" s="34"/>
    </row>
    <row r="11797" spans="41:44" x14ac:dyDescent="0.25">
      <c r="AO11797" s="34"/>
      <c r="AP11797" s="34"/>
      <c r="AQ11797" s="34"/>
      <c r="AR11797" s="34"/>
    </row>
    <row r="11798" spans="41:44" x14ac:dyDescent="0.25">
      <c r="AO11798" s="34"/>
      <c r="AP11798" s="34"/>
      <c r="AQ11798" s="34"/>
      <c r="AR11798" s="34"/>
    </row>
    <row r="11799" spans="41:44" x14ac:dyDescent="0.25">
      <c r="AO11799" s="34"/>
      <c r="AP11799" s="34"/>
      <c r="AQ11799" s="34"/>
      <c r="AR11799" s="34"/>
    </row>
    <row r="11800" spans="41:44" x14ac:dyDescent="0.25">
      <c r="AO11800" s="34"/>
      <c r="AP11800" s="34"/>
      <c r="AQ11800" s="34"/>
      <c r="AR11800" s="34"/>
    </row>
    <row r="11801" spans="41:44" x14ac:dyDescent="0.25">
      <c r="AO11801" s="34"/>
      <c r="AP11801" s="34"/>
      <c r="AQ11801" s="34"/>
      <c r="AR11801" s="34"/>
    </row>
    <row r="11802" spans="41:44" x14ac:dyDescent="0.25">
      <c r="AO11802" s="34"/>
      <c r="AP11802" s="34"/>
      <c r="AQ11802" s="34"/>
      <c r="AR11802" s="34"/>
    </row>
    <row r="11803" spans="41:44" x14ac:dyDescent="0.25">
      <c r="AO11803" s="34"/>
      <c r="AP11803" s="34"/>
      <c r="AQ11803" s="34"/>
      <c r="AR11803" s="34"/>
    </row>
    <row r="11804" spans="41:44" x14ac:dyDescent="0.25">
      <c r="AO11804" s="34"/>
      <c r="AP11804" s="34"/>
      <c r="AQ11804" s="34"/>
      <c r="AR11804" s="34"/>
    </row>
    <row r="11805" spans="41:44" x14ac:dyDescent="0.25">
      <c r="AO11805" s="34"/>
      <c r="AP11805" s="34"/>
      <c r="AQ11805" s="34"/>
      <c r="AR11805" s="34"/>
    </row>
    <row r="11806" spans="41:44" x14ac:dyDescent="0.25">
      <c r="AO11806" s="34"/>
      <c r="AP11806" s="34"/>
      <c r="AQ11806" s="34"/>
      <c r="AR11806" s="34"/>
    </row>
    <row r="11807" spans="41:44" x14ac:dyDescent="0.25">
      <c r="AO11807" s="34"/>
      <c r="AP11807" s="34"/>
      <c r="AQ11807" s="34"/>
      <c r="AR11807" s="34"/>
    </row>
    <row r="11808" spans="41:44" x14ac:dyDescent="0.25">
      <c r="AO11808" s="34"/>
      <c r="AP11808" s="34"/>
      <c r="AQ11808" s="34"/>
      <c r="AR11808" s="34"/>
    </row>
    <row r="11809" spans="41:44" x14ac:dyDescent="0.25">
      <c r="AO11809" s="34"/>
      <c r="AP11809" s="34"/>
      <c r="AQ11809" s="34"/>
      <c r="AR11809" s="34"/>
    </row>
    <row r="11810" spans="41:44" x14ac:dyDescent="0.25">
      <c r="AO11810" s="34"/>
      <c r="AP11810" s="34"/>
      <c r="AQ11810" s="34"/>
      <c r="AR11810" s="34"/>
    </row>
    <row r="11811" spans="41:44" x14ac:dyDescent="0.25">
      <c r="AO11811" s="34"/>
      <c r="AP11811" s="34"/>
      <c r="AQ11811" s="34"/>
      <c r="AR11811" s="34"/>
    </row>
    <row r="11812" spans="41:44" x14ac:dyDescent="0.25">
      <c r="AO11812" s="34"/>
      <c r="AP11812" s="34"/>
      <c r="AQ11812" s="34"/>
      <c r="AR11812" s="34"/>
    </row>
    <row r="11813" spans="41:44" x14ac:dyDescent="0.25">
      <c r="AO11813" s="34"/>
      <c r="AP11813" s="34"/>
      <c r="AQ11813" s="34"/>
      <c r="AR11813" s="34"/>
    </row>
    <row r="11814" spans="41:44" x14ac:dyDescent="0.25">
      <c r="AO11814" s="34"/>
      <c r="AP11814" s="34"/>
      <c r="AQ11814" s="34"/>
      <c r="AR11814" s="34"/>
    </row>
    <row r="11815" spans="41:44" x14ac:dyDescent="0.25">
      <c r="AO11815" s="34"/>
      <c r="AP11815" s="34"/>
      <c r="AQ11815" s="34"/>
      <c r="AR11815" s="34"/>
    </row>
    <row r="11816" spans="41:44" x14ac:dyDescent="0.25">
      <c r="AO11816" s="34"/>
      <c r="AP11816" s="34"/>
      <c r="AQ11816" s="34"/>
      <c r="AR11816" s="34"/>
    </row>
    <row r="11817" spans="41:44" x14ac:dyDescent="0.25">
      <c r="AO11817" s="34"/>
      <c r="AP11817" s="34"/>
      <c r="AQ11817" s="34"/>
      <c r="AR11817" s="34"/>
    </row>
    <row r="11818" spans="41:44" x14ac:dyDescent="0.25">
      <c r="AO11818" s="34"/>
      <c r="AP11818" s="34"/>
      <c r="AQ11818" s="34"/>
      <c r="AR11818" s="34"/>
    </row>
    <row r="11819" spans="41:44" x14ac:dyDescent="0.25">
      <c r="AO11819" s="34"/>
      <c r="AP11819" s="34"/>
      <c r="AQ11819" s="34"/>
      <c r="AR11819" s="34"/>
    </row>
    <row r="11820" spans="41:44" x14ac:dyDescent="0.25">
      <c r="AO11820" s="34"/>
      <c r="AP11820" s="34"/>
      <c r="AQ11820" s="34"/>
      <c r="AR11820" s="34"/>
    </row>
    <row r="11821" spans="41:44" x14ac:dyDescent="0.25">
      <c r="AO11821" s="34"/>
      <c r="AP11821" s="34"/>
      <c r="AQ11821" s="34"/>
      <c r="AR11821" s="34"/>
    </row>
    <row r="11822" spans="41:44" x14ac:dyDescent="0.25">
      <c r="AO11822" s="34"/>
      <c r="AP11822" s="34"/>
      <c r="AQ11822" s="34"/>
      <c r="AR11822" s="34"/>
    </row>
    <row r="11823" spans="41:44" x14ac:dyDescent="0.25">
      <c r="AO11823" s="34"/>
      <c r="AP11823" s="34"/>
      <c r="AQ11823" s="34"/>
      <c r="AR11823" s="34"/>
    </row>
    <row r="11824" spans="41:44" x14ac:dyDescent="0.25">
      <c r="AO11824" s="34"/>
      <c r="AP11824" s="34"/>
      <c r="AQ11824" s="34"/>
      <c r="AR11824" s="34"/>
    </row>
    <row r="11825" spans="41:44" x14ac:dyDescent="0.25">
      <c r="AO11825" s="34"/>
      <c r="AP11825" s="34"/>
      <c r="AQ11825" s="34"/>
      <c r="AR11825" s="34"/>
    </row>
    <row r="11826" spans="41:44" x14ac:dyDescent="0.25">
      <c r="AO11826" s="34"/>
      <c r="AP11826" s="34"/>
      <c r="AQ11826" s="34"/>
      <c r="AR11826" s="34"/>
    </row>
    <row r="11827" spans="41:44" x14ac:dyDescent="0.25">
      <c r="AO11827" s="34"/>
      <c r="AP11827" s="34"/>
      <c r="AQ11827" s="34"/>
      <c r="AR11827" s="34"/>
    </row>
    <row r="11828" spans="41:44" x14ac:dyDescent="0.25">
      <c r="AO11828" s="34"/>
      <c r="AP11828" s="34"/>
      <c r="AQ11828" s="34"/>
      <c r="AR11828" s="34"/>
    </row>
    <row r="11829" spans="41:44" x14ac:dyDescent="0.25">
      <c r="AO11829" s="34"/>
      <c r="AP11829" s="34"/>
      <c r="AQ11829" s="34"/>
      <c r="AR11829" s="34"/>
    </row>
    <row r="11830" spans="41:44" x14ac:dyDescent="0.25">
      <c r="AO11830" s="34"/>
      <c r="AP11830" s="34"/>
      <c r="AQ11830" s="34"/>
      <c r="AR11830" s="34"/>
    </row>
    <row r="11831" spans="41:44" x14ac:dyDescent="0.25">
      <c r="AO11831" s="34"/>
      <c r="AP11831" s="34"/>
      <c r="AQ11831" s="34"/>
      <c r="AR11831" s="34"/>
    </row>
    <row r="11832" spans="41:44" x14ac:dyDescent="0.25">
      <c r="AO11832" s="34"/>
      <c r="AP11832" s="34"/>
      <c r="AQ11832" s="34"/>
      <c r="AR11832" s="34"/>
    </row>
    <row r="11833" spans="41:44" x14ac:dyDescent="0.25">
      <c r="AO11833" s="34"/>
      <c r="AP11833" s="34"/>
      <c r="AQ11833" s="34"/>
      <c r="AR11833" s="34"/>
    </row>
    <row r="11834" spans="41:44" x14ac:dyDescent="0.25">
      <c r="AO11834" s="34"/>
      <c r="AP11834" s="34"/>
      <c r="AQ11834" s="34"/>
      <c r="AR11834" s="34"/>
    </row>
    <row r="11835" spans="41:44" x14ac:dyDescent="0.25">
      <c r="AO11835" s="34"/>
      <c r="AP11835" s="34"/>
      <c r="AQ11835" s="34"/>
      <c r="AR11835" s="34"/>
    </row>
    <row r="11836" spans="41:44" x14ac:dyDescent="0.25">
      <c r="AO11836" s="34"/>
      <c r="AP11836" s="34"/>
      <c r="AQ11836" s="34"/>
      <c r="AR11836" s="34"/>
    </row>
    <row r="11837" spans="41:44" x14ac:dyDescent="0.25">
      <c r="AO11837" s="34"/>
      <c r="AP11837" s="34"/>
      <c r="AQ11837" s="34"/>
      <c r="AR11837" s="34"/>
    </row>
    <row r="11838" spans="41:44" x14ac:dyDescent="0.25">
      <c r="AO11838" s="34"/>
      <c r="AP11838" s="34"/>
      <c r="AQ11838" s="34"/>
      <c r="AR11838" s="34"/>
    </row>
    <row r="11839" spans="41:44" x14ac:dyDescent="0.25">
      <c r="AO11839" s="34"/>
      <c r="AP11839" s="34"/>
      <c r="AQ11839" s="34"/>
      <c r="AR11839" s="34"/>
    </row>
    <row r="11840" spans="41:44" x14ac:dyDescent="0.25">
      <c r="AO11840" s="34"/>
      <c r="AP11840" s="34"/>
      <c r="AQ11840" s="34"/>
      <c r="AR11840" s="34"/>
    </row>
    <row r="11841" spans="41:44" x14ac:dyDescent="0.25">
      <c r="AO11841" s="34"/>
      <c r="AP11841" s="34"/>
      <c r="AQ11841" s="34"/>
      <c r="AR11841" s="34"/>
    </row>
    <row r="11842" spans="41:44" x14ac:dyDescent="0.25">
      <c r="AO11842" s="34"/>
      <c r="AP11842" s="34"/>
      <c r="AQ11842" s="34"/>
      <c r="AR11842" s="34"/>
    </row>
    <row r="11843" spans="41:44" x14ac:dyDescent="0.25">
      <c r="AO11843" s="34"/>
      <c r="AP11843" s="34"/>
      <c r="AQ11843" s="34"/>
      <c r="AR11843" s="34"/>
    </row>
    <row r="11844" spans="41:44" x14ac:dyDescent="0.25">
      <c r="AO11844" s="34"/>
      <c r="AP11844" s="34"/>
      <c r="AQ11844" s="34"/>
      <c r="AR11844" s="34"/>
    </row>
    <row r="11845" spans="41:44" x14ac:dyDescent="0.25">
      <c r="AO11845" s="34"/>
      <c r="AP11845" s="34"/>
      <c r="AQ11845" s="34"/>
      <c r="AR11845" s="34"/>
    </row>
    <row r="11846" spans="41:44" x14ac:dyDescent="0.25">
      <c r="AO11846" s="34"/>
      <c r="AP11846" s="34"/>
      <c r="AQ11846" s="34"/>
      <c r="AR11846" s="34"/>
    </row>
    <row r="11847" spans="41:44" x14ac:dyDescent="0.25">
      <c r="AO11847" s="34"/>
      <c r="AP11847" s="34"/>
      <c r="AQ11847" s="34"/>
      <c r="AR11847" s="34"/>
    </row>
    <row r="11848" spans="41:44" x14ac:dyDescent="0.25">
      <c r="AO11848" s="34"/>
      <c r="AP11848" s="34"/>
      <c r="AQ11848" s="34"/>
      <c r="AR11848" s="34"/>
    </row>
    <row r="11849" spans="41:44" x14ac:dyDescent="0.25">
      <c r="AO11849" s="34"/>
      <c r="AP11849" s="34"/>
      <c r="AQ11849" s="34"/>
      <c r="AR11849" s="34"/>
    </row>
    <row r="11850" spans="41:44" x14ac:dyDescent="0.25">
      <c r="AO11850" s="34"/>
      <c r="AP11850" s="34"/>
      <c r="AQ11850" s="34"/>
      <c r="AR11850" s="34"/>
    </row>
    <row r="11851" spans="41:44" x14ac:dyDescent="0.25">
      <c r="AO11851" s="34"/>
      <c r="AP11851" s="34"/>
      <c r="AQ11851" s="34"/>
      <c r="AR11851" s="34"/>
    </row>
    <row r="11852" spans="41:44" x14ac:dyDescent="0.25">
      <c r="AO11852" s="34"/>
      <c r="AP11852" s="34"/>
      <c r="AQ11852" s="34"/>
      <c r="AR11852" s="34"/>
    </row>
    <row r="11853" spans="41:44" x14ac:dyDescent="0.25">
      <c r="AO11853" s="34"/>
      <c r="AP11853" s="34"/>
      <c r="AQ11853" s="34"/>
      <c r="AR11853" s="34"/>
    </row>
    <row r="11854" spans="41:44" x14ac:dyDescent="0.25">
      <c r="AO11854" s="34"/>
      <c r="AP11854" s="34"/>
      <c r="AQ11854" s="34"/>
      <c r="AR11854" s="34"/>
    </row>
    <row r="11855" spans="41:44" x14ac:dyDescent="0.25">
      <c r="AO11855" s="34"/>
      <c r="AP11855" s="34"/>
      <c r="AQ11855" s="34"/>
      <c r="AR11855" s="34"/>
    </row>
    <row r="11856" spans="41:44" x14ac:dyDescent="0.25">
      <c r="AO11856" s="34"/>
      <c r="AP11856" s="34"/>
      <c r="AQ11856" s="34"/>
      <c r="AR11856" s="34"/>
    </row>
    <row r="11857" spans="41:44" x14ac:dyDescent="0.25">
      <c r="AO11857" s="34"/>
      <c r="AP11857" s="34"/>
      <c r="AQ11857" s="34"/>
      <c r="AR11857" s="34"/>
    </row>
    <row r="11858" spans="41:44" x14ac:dyDescent="0.25">
      <c r="AO11858" s="34"/>
      <c r="AP11858" s="34"/>
      <c r="AQ11858" s="34"/>
      <c r="AR11858" s="34"/>
    </row>
    <row r="11859" spans="41:44" x14ac:dyDescent="0.25">
      <c r="AO11859" s="34"/>
      <c r="AP11859" s="34"/>
      <c r="AQ11859" s="34"/>
      <c r="AR11859" s="34"/>
    </row>
    <row r="11860" spans="41:44" x14ac:dyDescent="0.25">
      <c r="AO11860" s="34"/>
      <c r="AP11860" s="34"/>
      <c r="AQ11860" s="34"/>
      <c r="AR11860" s="34"/>
    </row>
    <row r="11861" spans="41:44" x14ac:dyDescent="0.25">
      <c r="AO11861" s="34"/>
      <c r="AP11861" s="34"/>
      <c r="AQ11861" s="34"/>
      <c r="AR11861" s="34"/>
    </row>
    <row r="11862" spans="41:44" x14ac:dyDescent="0.25">
      <c r="AO11862" s="34"/>
      <c r="AP11862" s="34"/>
      <c r="AQ11862" s="34"/>
      <c r="AR11862" s="34"/>
    </row>
    <row r="11863" spans="41:44" x14ac:dyDescent="0.25">
      <c r="AO11863" s="34"/>
      <c r="AP11863" s="34"/>
      <c r="AQ11863" s="34"/>
      <c r="AR11863" s="34"/>
    </row>
    <row r="11864" spans="41:44" x14ac:dyDescent="0.25">
      <c r="AO11864" s="34"/>
      <c r="AP11864" s="34"/>
      <c r="AQ11864" s="34"/>
      <c r="AR11864" s="34"/>
    </row>
    <row r="11865" spans="41:44" x14ac:dyDescent="0.25">
      <c r="AO11865" s="34"/>
      <c r="AP11865" s="34"/>
      <c r="AQ11865" s="34"/>
      <c r="AR11865" s="34"/>
    </row>
    <row r="11866" spans="41:44" x14ac:dyDescent="0.25">
      <c r="AO11866" s="34"/>
      <c r="AP11866" s="34"/>
      <c r="AQ11866" s="34"/>
      <c r="AR11866" s="34"/>
    </row>
    <row r="11867" spans="41:44" x14ac:dyDescent="0.25">
      <c r="AO11867" s="34"/>
      <c r="AP11867" s="34"/>
      <c r="AQ11867" s="34"/>
      <c r="AR11867" s="34"/>
    </row>
    <row r="11868" spans="41:44" x14ac:dyDescent="0.25">
      <c r="AO11868" s="34"/>
      <c r="AP11868" s="34"/>
      <c r="AQ11868" s="34"/>
      <c r="AR11868" s="34"/>
    </row>
    <row r="11869" spans="41:44" x14ac:dyDescent="0.25">
      <c r="AO11869" s="34"/>
      <c r="AP11869" s="34"/>
      <c r="AQ11869" s="34"/>
      <c r="AR11869" s="34"/>
    </row>
    <row r="11870" spans="41:44" x14ac:dyDescent="0.25">
      <c r="AO11870" s="34"/>
      <c r="AP11870" s="34"/>
      <c r="AQ11870" s="34"/>
      <c r="AR11870" s="34"/>
    </row>
    <row r="11871" spans="41:44" x14ac:dyDescent="0.25">
      <c r="AO11871" s="34"/>
      <c r="AP11871" s="34"/>
      <c r="AQ11871" s="34"/>
      <c r="AR11871" s="34"/>
    </row>
    <row r="11872" spans="41:44" x14ac:dyDescent="0.25">
      <c r="AO11872" s="34"/>
      <c r="AP11872" s="34"/>
      <c r="AQ11872" s="34"/>
      <c r="AR11872" s="34"/>
    </row>
    <row r="11873" spans="41:44" x14ac:dyDescent="0.25">
      <c r="AO11873" s="34"/>
      <c r="AP11873" s="34"/>
      <c r="AQ11873" s="34"/>
      <c r="AR11873" s="34"/>
    </row>
    <row r="11874" spans="41:44" x14ac:dyDescent="0.25">
      <c r="AO11874" s="34"/>
      <c r="AP11874" s="34"/>
      <c r="AQ11874" s="34"/>
      <c r="AR11874" s="34"/>
    </row>
    <row r="11875" spans="41:44" x14ac:dyDescent="0.25">
      <c r="AO11875" s="34"/>
      <c r="AP11875" s="34"/>
      <c r="AQ11875" s="34"/>
      <c r="AR11875" s="34"/>
    </row>
    <row r="11876" spans="41:44" x14ac:dyDescent="0.25">
      <c r="AO11876" s="34"/>
      <c r="AP11876" s="34"/>
      <c r="AQ11876" s="34"/>
      <c r="AR11876" s="34"/>
    </row>
    <row r="11877" spans="41:44" x14ac:dyDescent="0.25">
      <c r="AO11877" s="34"/>
      <c r="AP11877" s="34"/>
      <c r="AQ11877" s="34"/>
      <c r="AR11877" s="34"/>
    </row>
    <row r="11878" spans="41:44" x14ac:dyDescent="0.25">
      <c r="AO11878" s="34"/>
      <c r="AP11878" s="34"/>
      <c r="AQ11878" s="34"/>
      <c r="AR11878" s="34"/>
    </row>
    <row r="11879" spans="41:44" x14ac:dyDescent="0.25">
      <c r="AO11879" s="34"/>
      <c r="AP11879" s="34"/>
      <c r="AQ11879" s="34"/>
      <c r="AR11879" s="34"/>
    </row>
    <row r="11880" spans="41:44" x14ac:dyDescent="0.25">
      <c r="AO11880" s="34"/>
      <c r="AP11880" s="34"/>
      <c r="AQ11880" s="34"/>
      <c r="AR11880" s="34"/>
    </row>
    <row r="11881" spans="41:44" x14ac:dyDescent="0.25">
      <c r="AO11881" s="34"/>
      <c r="AP11881" s="34"/>
      <c r="AQ11881" s="34"/>
      <c r="AR11881" s="34"/>
    </row>
    <row r="11882" spans="41:44" x14ac:dyDescent="0.25">
      <c r="AO11882" s="34"/>
      <c r="AP11882" s="34"/>
      <c r="AQ11882" s="34"/>
      <c r="AR11882" s="34"/>
    </row>
    <row r="11883" spans="41:44" x14ac:dyDescent="0.25">
      <c r="AO11883" s="34"/>
      <c r="AP11883" s="34"/>
      <c r="AQ11883" s="34"/>
      <c r="AR11883" s="34"/>
    </row>
    <row r="11884" spans="41:44" x14ac:dyDescent="0.25">
      <c r="AO11884" s="34"/>
      <c r="AP11884" s="34"/>
      <c r="AQ11884" s="34"/>
      <c r="AR11884" s="34"/>
    </row>
    <row r="11885" spans="41:44" x14ac:dyDescent="0.25">
      <c r="AO11885" s="34"/>
      <c r="AP11885" s="34"/>
      <c r="AQ11885" s="34"/>
      <c r="AR11885" s="34"/>
    </row>
    <row r="11886" spans="41:44" x14ac:dyDescent="0.25">
      <c r="AO11886" s="34"/>
      <c r="AP11886" s="34"/>
      <c r="AQ11886" s="34"/>
      <c r="AR11886" s="34"/>
    </row>
    <row r="11887" spans="41:44" x14ac:dyDescent="0.25">
      <c r="AO11887" s="34"/>
      <c r="AP11887" s="34"/>
      <c r="AQ11887" s="34"/>
      <c r="AR11887" s="34"/>
    </row>
    <row r="11888" spans="41:44" x14ac:dyDescent="0.25">
      <c r="AO11888" s="34"/>
      <c r="AP11888" s="34"/>
      <c r="AQ11888" s="34"/>
      <c r="AR11888" s="34"/>
    </row>
    <row r="11889" spans="41:44" x14ac:dyDescent="0.25">
      <c r="AO11889" s="34"/>
      <c r="AP11889" s="34"/>
      <c r="AQ11889" s="34"/>
      <c r="AR11889" s="34"/>
    </row>
    <row r="11890" spans="41:44" x14ac:dyDescent="0.25">
      <c r="AO11890" s="34"/>
      <c r="AP11890" s="34"/>
      <c r="AQ11890" s="34"/>
      <c r="AR11890" s="34"/>
    </row>
    <row r="11891" spans="41:44" x14ac:dyDescent="0.25">
      <c r="AO11891" s="34"/>
      <c r="AP11891" s="34"/>
      <c r="AQ11891" s="34"/>
      <c r="AR11891" s="34"/>
    </row>
    <row r="11892" spans="41:44" x14ac:dyDescent="0.25">
      <c r="AO11892" s="34"/>
      <c r="AP11892" s="34"/>
      <c r="AQ11892" s="34"/>
      <c r="AR11892" s="34"/>
    </row>
    <row r="11893" spans="41:44" x14ac:dyDescent="0.25">
      <c r="AO11893" s="34"/>
      <c r="AP11893" s="34"/>
      <c r="AQ11893" s="34"/>
      <c r="AR11893" s="34"/>
    </row>
    <row r="11894" spans="41:44" x14ac:dyDescent="0.25">
      <c r="AO11894" s="34"/>
      <c r="AP11894" s="34"/>
      <c r="AQ11894" s="34"/>
      <c r="AR11894" s="34"/>
    </row>
    <row r="11895" spans="41:44" x14ac:dyDescent="0.25">
      <c r="AO11895" s="34"/>
      <c r="AP11895" s="34"/>
      <c r="AQ11895" s="34"/>
      <c r="AR11895" s="34"/>
    </row>
    <row r="11896" spans="41:44" x14ac:dyDescent="0.25">
      <c r="AO11896" s="34"/>
      <c r="AP11896" s="34"/>
      <c r="AQ11896" s="34"/>
      <c r="AR11896" s="34"/>
    </row>
    <row r="11897" spans="41:44" x14ac:dyDescent="0.25">
      <c r="AO11897" s="34"/>
      <c r="AP11897" s="34"/>
      <c r="AQ11897" s="34"/>
      <c r="AR11897" s="34"/>
    </row>
    <row r="11898" spans="41:44" x14ac:dyDescent="0.25">
      <c r="AO11898" s="34"/>
      <c r="AP11898" s="34"/>
      <c r="AQ11898" s="34"/>
      <c r="AR11898" s="34"/>
    </row>
    <row r="11899" spans="41:44" x14ac:dyDescent="0.25">
      <c r="AO11899" s="34"/>
      <c r="AP11899" s="34"/>
      <c r="AQ11899" s="34"/>
      <c r="AR11899" s="34"/>
    </row>
    <row r="11900" spans="41:44" x14ac:dyDescent="0.25">
      <c r="AO11900" s="34"/>
      <c r="AP11900" s="34"/>
      <c r="AQ11900" s="34"/>
      <c r="AR11900" s="34"/>
    </row>
    <row r="11901" spans="41:44" x14ac:dyDescent="0.25">
      <c r="AO11901" s="34"/>
      <c r="AP11901" s="34"/>
      <c r="AQ11901" s="34"/>
      <c r="AR11901" s="34"/>
    </row>
    <row r="11902" spans="41:44" x14ac:dyDescent="0.25">
      <c r="AO11902" s="34"/>
      <c r="AP11902" s="34"/>
      <c r="AQ11902" s="34"/>
      <c r="AR11902" s="34"/>
    </row>
    <row r="11903" spans="41:44" x14ac:dyDescent="0.25">
      <c r="AO11903" s="34"/>
      <c r="AP11903" s="34"/>
      <c r="AQ11903" s="34"/>
      <c r="AR11903" s="34"/>
    </row>
    <row r="11904" spans="41:44" x14ac:dyDescent="0.25">
      <c r="AO11904" s="34"/>
      <c r="AP11904" s="34"/>
      <c r="AQ11904" s="34"/>
      <c r="AR11904" s="34"/>
    </row>
    <row r="11905" spans="41:44" x14ac:dyDescent="0.25">
      <c r="AO11905" s="34"/>
      <c r="AP11905" s="34"/>
      <c r="AQ11905" s="34"/>
      <c r="AR11905" s="34"/>
    </row>
    <row r="11906" spans="41:44" x14ac:dyDescent="0.25">
      <c r="AO11906" s="34"/>
      <c r="AP11906" s="34"/>
      <c r="AQ11906" s="34"/>
      <c r="AR11906" s="34"/>
    </row>
    <row r="11907" spans="41:44" x14ac:dyDescent="0.25">
      <c r="AO11907" s="34"/>
      <c r="AP11907" s="34"/>
      <c r="AQ11907" s="34"/>
      <c r="AR11907" s="34"/>
    </row>
    <row r="11908" spans="41:44" x14ac:dyDescent="0.25">
      <c r="AO11908" s="34"/>
      <c r="AP11908" s="34"/>
      <c r="AQ11908" s="34"/>
      <c r="AR11908" s="34"/>
    </row>
    <row r="11909" spans="41:44" x14ac:dyDescent="0.25">
      <c r="AO11909" s="34"/>
      <c r="AP11909" s="34"/>
      <c r="AQ11909" s="34"/>
      <c r="AR11909" s="34"/>
    </row>
    <row r="11910" spans="41:44" x14ac:dyDescent="0.25">
      <c r="AO11910" s="34"/>
      <c r="AP11910" s="34"/>
      <c r="AQ11910" s="34"/>
      <c r="AR11910" s="34"/>
    </row>
    <row r="11911" spans="41:44" x14ac:dyDescent="0.25">
      <c r="AO11911" s="34"/>
      <c r="AP11911" s="34"/>
      <c r="AQ11911" s="34"/>
      <c r="AR11911" s="34"/>
    </row>
    <row r="11912" spans="41:44" x14ac:dyDescent="0.25">
      <c r="AO11912" s="34"/>
      <c r="AP11912" s="34"/>
      <c r="AQ11912" s="34"/>
      <c r="AR11912" s="34"/>
    </row>
    <row r="11913" spans="41:44" x14ac:dyDescent="0.25">
      <c r="AO11913" s="34"/>
      <c r="AP11913" s="34"/>
      <c r="AQ11913" s="34"/>
      <c r="AR11913" s="34"/>
    </row>
    <row r="11914" spans="41:44" x14ac:dyDescent="0.25">
      <c r="AO11914" s="34"/>
      <c r="AP11914" s="34"/>
      <c r="AQ11914" s="34"/>
      <c r="AR11914" s="34"/>
    </row>
    <row r="11915" spans="41:44" x14ac:dyDescent="0.25">
      <c r="AO11915" s="34"/>
      <c r="AP11915" s="34"/>
      <c r="AQ11915" s="34"/>
      <c r="AR11915" s="34"/>
    </row>
    <row r="11916" spans="41:44" x14ac:dyDescent="0.25">
      <c r="AO11916" s="34"/>
      <c r="AP11916" s="34"/>
      <c r="AQ11916" s="34"/>
      <c r="AR11916" s="34"/>
    </row>
    <row r="11917" spans="41:44" x14ac:dyDescent="0.25">
      <c r="AO11917" s="34"/>
      <c r="AP11917" s="34"/>
      <c r="AQ11917" s="34"/>
      <c r="AR11917" s="34"/>
    </row>
    <row r="11918" spans="41:44" x14ac:dyDescent="0.25">
      <c r="AO11918" s="34"/>
      <c r="AP11918" s="34"/>
      <c r="AQ11918" s="34"/>
      <c r="AR11918" s="34"/>
    </row>
    <row r="11919" spans="41:44" x14ac:dyDescent="0.25">
      <c r="AO11919" s="34"/>
      <c r="AP11919" s="34"/>
      <c r="AQ11919" s="34"/>
      <c r="AR11919" s="34"/>
    </row>
    <row r="11920" spans="41:44" x14ac:dyDescent="0.25">
      <c r="AO11920" s="34"/>
      <c r="AP11920" s="34"/>
      <c r="AQ11920" s="34"/>
      <c r="AR11920" s="34"/>
    </row>
    <row r="11921" spans="41:44" x14ac:dyDescent="0.25">
      <c r="AO11921" s="34"/>
      <c r="AP11921" s="34"/>
      <c r="AQ11921" s="34"/>
      <c r="AR11921" s="34"/>
    </row>
    <row r="11922" spans="41:44" x14ac:dyDescent="0.25">
      <c r="AO11922" s="34"/>
      <c r="AP11922" s="34"/>
      <c r="AQ11922" s="34"/>
      <c r="AR11922" s="34"/>
    </row>
    <row r="11923" spans="41:44" x14ac:dyDescent="0.25">
      <c r="AO11923" s="34"/>
      <c r="AP11923" s="34"/>
      <c r="AQ11923" s="34"/>
      <c r="AR11923" s="34"/>
    </row>
    <row r="11924" spans="41:44" x14ac:dyDescent="0.25">
      <c r="AO11924" s="34"/>
      <c r="AP11924" s="34"/>
      <c r="AQ11924" s="34"/>
      <c r="AR11924" s="34"/>
    </row>
    <row r="11925" spans="41:44" x14ac:dyDescent="0.25">
      <c r="AO11925" s="34"/>
      <c r="AP11925" s="34"/>
      <c r="AQ11925" s="34"/>
      <c r="AR11925" s="34"/>
    </row>
    <row r="11926" spans="41:44" x14ac:dyDescent="0.25">
      <c r="AO11926" s="34"/>
      <c r="AP11926" s="34"/>
      <c r="AQ11926" s="34"/>
      <c r="AR11926" s="34"/>
    </row>
    <row r="11927" spans="41:44" x14ac:dyDescent="0.25">
      <c r="AO11927" s="34"/>
      <c r="AP11927" s="34"/>
      <c r="AQ11927" s="34"/>
      <c r="AR11927" s="34"/>
    </row>
    <row r="11928" spans="41:44" x14ac:dyDescent="0.25">
      <c r="AO11928" s="34"/>
      <c r="AP11928" s="34"/>
      <c r="AQ11928" s="34"/>
      <c r="AR11928" s="34"/>
    </row>
    <row r="11929" spans="41:44" x14ac:dyDescent="0.25">
      <c r="AO11929" s="34"/>
      <c r="AP11929" s="34"/>
      <c r="AQ11929" s="34"/>
      <c r="AR11929" s="34"/>
    </row>
    <row r="11930" spans="41:44" x14ac:dyDescent="0.25">
      <c r="AO11930" s="34"/>
      <c r="AP11930" s="34"/>
      <c r="AQ11930" s="34"/>
      <c r="AR11930" s="34"/>
    </row>
    <row r="11931" spans="41:44" x14ac:dyDescent="0.25">
      <c r="AO11931" s="34"/>
      <c r="AP11931" s="34"/>
      <c r="AQ11931" s="34"/>
      <c r="AR11931" s="34"/>
    </row>
    <row r="11932" spans="41:44" x14ac:dyDescent="0.25">
      <c r="AO11932" s="34"/>
      <c r="AP11932" s="34"/>
      <c r="AQ11932" s="34"/>
      <c r="AR11932" s="34"/>
    </row>
    <row r="11933" spans="41:44" x14ac:dyDescent="0.25">
      <c r="AO11933" s="34"/>
      <c r="AP11933" s="34"/>
      <c r="AQ11933" s="34"/>
      <c r="AR11933" s="34"/>
    </row>
    <row r="11934" spans="41:44" x14ac:dyDescent="0.25">
      <c r="AO11934" s="34"/>
      <c r="AP11934" s="34"/>
      <c r="AQ11934" s="34"/>
      <c r="AR11934" s="34"/>
    </row>
    <row r="11935" spans="41:44" x14ac:dyDescent="0.25">
      <c r="AO11935" s="34"/>
      <c r="AP11935" s="34"/>
      <c r="AQ11935" s="34"/>
      <c r="AR11935" s="34"/>
    </row>
    <row r="11936" spans="41:44" x14ac:dyDescent="0.25">
      <c r="AO11936" s="34"/>
      <c r="AP11936" s="34"/>
      <c r="AQ11936" s="34"/>
      <c r="AR11936" s="34"/>
    </row>
    <row r="11937" spans="41:44" x14ac:dyDescent="0.25">
      <c r="AO11937" s="34"/>
      <c r="AP11937" s="34"/>
      <c r="AQ11937" s="34"/>
      <c r="AR11937" s="34"/>
    </row>
    <row r="11938" spans="41:44" x14ac:dyDescent="0.25">
      <c r="AO11938" s="34"/>
      <c r="AP11938" s="34"/>
      <c r="AQ11938" s="34"/>
      <c r="AR11938" s="34"/>
    </row>
    <row r="11939" spans="41:44" x14ac:dyDescent="0.25">
      <c r="AO11939" s="34"/>
      <c r="AP11939" s="34"/>
      <c r="AQ11939" s="34"/>
      <c r="AR11939" s="34"/>
    </row>
    <row r="11940" spans="41:44" x14ac:dyDescent="0.25">
      <c r="AO11940" s="34"/>
      <c r="AP11940" s="34"/>
      <c r="AQ11940" s="34"/>
      <c r="AR11940" s="34"/>
    </row>
    <row r="11941" spans="41:44" x14ac:dyDescent="0.25">
      <c r="AO11941" s="34"/>
      <c r="AP11941" s="34"/>
      <c r="AQ11941" s="34"/>
      <c r="AR11941" s="34"/>
    </row>
    <row r="11942" spans="41:44" x14ac:dyDescent="0.25">
      <c r="AO11942" s="34"/>
      <c r="AP11942" s="34"/>
      <c r="AQ11942" s="34"/>
      <c r="AR11942" s="34"/>
    </row>
    <row r="11943" spans="41:44" x14ac:dyDescent="0.25">
      <c r="AO11943" s="34"/>
      <c r="AP11943" s="34"/>
      <c r="AQ11943" s="34"/>
      <c r="AR11943" s="34"/>
    </row>
    <row r="11944" spans="41:44" x14ac:dyDescent="0.25">
      <c r="AO11944" s="34"/>
      <c r="AP11944" s="34"/>
      <c r="AQ11944" s="34"/>
      <c r="AR11944" s="34"/>
    </row>
    <row r="11945" spans="41:44" x14ac:dyDescent="0.25">
      <c r="AO11945" s="34"/>
      <c r="AP11945" s="34"/>
      <c r="AQ11945" s="34"/>
      <c r="AR11945" s="34"/>
    </row>
    <row r="11946" spans="41:44" x14ac:dyDescent="0.25">
      <c r="AO11946" s="34"/>
      <c r="AP11946" s="34"/>
      <c r="AQ11946" s="34"/>
      <c r="AR11946" s="34"/>
    </row>
    <row r="11947" spans="41:44" x14ac:dyDescent="0.25">
      <c r="AO11947" s="34"/>
      <c r="AP11947" s="34"/>
      <c r="AQ11947" s="34"/>
      <c r="AR11947" s="34"/>
    </row>
    <row r="11948" spans="41:44" x14ac:dyDescent="0.25">
      <c r="AO11948" s="34"/>
      <c r="AP11948" s="34"/>
      <c r="AQ11948" s="34"/>
      <c r="AR11948" s="34"/>
    </row>
    <row r="11949" spans="41:44" x14ac:dyDescent="0.25">
      <c r="AO11949" s="34"/>
      <c r="AP11949" s="34"/>
      <c r="AQ11949" s="34"/>
      <c r="AR11949" s="34"/>
    </row>
    <row r="11950" spans="41:44" x14ac:dyDescent="0.25">
      <c r="AO11950" s="34"/>
      <c r="AP11950" s="34"/>
      <c r="AQ11950" s="34"/>
      <c r="AR11950" s="34"/>
    </row>
    <row r="11951" spans="41:44" x14ac:dyDescent="0.25">
      <c r="AO11951" s="34"/>
      <c r="AP11951" s="34"/>
      <c r="AQ11951" s="34"/>
      <c r="AR11951" s="34"/>
    </row>
    <row r="11952" spans="41:44" x14ac:dyDescent="0.25">
      <c r="AO11952" s="34"/>
      <c r="AP11952" s="34"/>
      <c r="AQ11952" s="34"/>
      <c r="AR11952" s="34"/>
    </row>
    <row r="11953" spans="41:44" x14ac:dyDescent="0.25">
      <c r="AO11953" s="34"/>
      <c r="AP11953" s="34"/>
      <c r="AQ11953" s="34"/>
      <c r="AR11953" s="34"/>
    </row>
    <row r="11954" spans="41:44" x14ac:dyDescent="0.25">
      <c r="AO11954" s="34"/>
      <c r="AP11954" s="34"/>
      <c r="AQ11954" s="34"/>
      <c r="AR11954" s="34"/>
    </row>
    <row r="11955" spans="41:44" x14ac:dyDescent="0.25">
      <c r="AO11955" s="34"/>
      <c r="AP11955" s="34"/>
      <c r="AQ11955" s="34"/>
      <c r="AR11955" s="34"/>
    </row>
    <row r="11956" spans="41:44" x14ac:dyDescent="0.25">
      <c r="AO11956" s="34"/>
      <c r="AP11956" s="34"/>
      <c r="AQ11956" s="34"/>
      <c r="AR11956" s="34"/>
    </row>
    <row r="11957" spans="41:44" x14ac:dyDescent="0.25">
      <c r="AO11957" s="34"/>
      <c r="AP11957" s="34"/>
      <c r="AQ11957" s="34"/>
      <c r="AR11957" s="34"/>
    </row>
    <row r="11958" spans="41:44" x14ac:dyDescent="0.25">
      <c r="AO11958" s="34"/>
      <c r="AP11958" s="34"/>
      <c r="AQ11958" s="34"/>
      <c r="AR11958" s="34"/>
    </row>
    <row r="11959" spans="41:44" x14ac:dyDescent="0.25">
      <c r="AO11959" s="34"/>
      <c r="AP11959" s="34"/>
      <c r="AQ11959" s="34"/>
      <c r="AR11959" s="34"/>
    </row>
    <row r="11960" spans="41:44" x14ac:dyDescent="0.25">
      <c r="AO11960" s="34"/>
      <c r="AP11960" s="34"/>
      <c r="AQ11960" s="34"/>
      <c r="AR11960" s="34"/>
    </row>
    <row r="11961" spans="41:44" x14ac:dyDescent="0.25">
      <c r="AO11961" s="34"/>
      <c r="AP11961" s="34"/>
      <c r="AQ11961" s="34"/>
      <c r="AR11961" s="34"/>
    </row>
    <row r="11962" spans="41:44" x14ac:dyDescent="0.25">
      <c r="AO11962" s="34"/>
      <c r="AP11962" s="34"/>
      <c r="AQ11962" s="34"/>
      <c r="AR11962" s="34"/>
    </row>
    <row r="11963" spans="41:44" x14ac:dyDescent="0.25">
      <c r="AO11963" s="34"/>
      <c r="AP11963" s="34"/>
      <c r="AQ11963" s="34"/>
      <c r="AR11963" s="34"/>
    </row>
    <row r="11964" spans="41:44" x14ac:dyDescent="0.25">
      <c r="AO11964" s="34"/>
      <c r="AP11964" s="34"/>
      <c r="AQ11964" s="34"/>
      <c r="AR11964" s="34"/>
    </row>
    <row r="11965" spans="41:44" x14ac:dyDescent="0.25">
      <c r="AO11965" s="34"/>
      <c r="AP11965" s="34"/>
      <c r="AQ11965" s="34"/>
      <c r="AR11965" s="34"/>
    </row>
    <row r="11966" spans="41:44" x14ac:dyDescent="0.25">
      <c r="AO11966" s="34"/>
      <c r="AP11966" s="34"/>
      <c r="AQ11966" s="34"/>
      <c r="AR11966" s="34"/>
    </row>
    <row r="11967" spans="41:44" x14ac:dyDescent="0.25">
      <c r="AO11967" s="34"/>
      <c r="AP11967" s="34"/>
      <c r="AQ11967" s="34"/>
      <c r="AR11967" s="34"/>
    </row>
    <row r="11968" spans="41:44" x14ac:dyDescent="0.25">
      <c r="AO11968" s="34"/>
      <c r="AP11968" s="34"/>
      <c r="AQ11968" s="34"/>
      <c r="AR11968" s="34"/>
    </row>
    <row r="11969" spans="41:44" x14ac:dyDescent="0.25">
      <c r="AO11969" s="34"/>
      <c r="AP11969" s="34"/>
      <c r="AQ11969" s="34"/>
      <c r="AR11969" s="34"/>
    </row>
    <row r="11970" spans="41:44" x14ac:dyDescent="0.25">
      <c r="AO11970" s="34"/>
      <c r="AP11970" s="34"/>
      <c r="AQ11970" s="34"/>
      <c r="AR11970" s="34"/>
    </row>
    <row r="11971" spans="41:44" x14ac:dyDescent="0.25">
      <c r="AO11971" s="34"/>
      <c r="AP11971" s="34"/>
      <c r="AQ11971" s="34"/>
      <c r="AR11971" s="34"/>
    </row>
    <row r="11972" spans="41:44" x14ac:dyDescent="0.25">
      <c r="AO11972" s="34"/>
      <c r="AP11972" s="34"/>
      <c r="AQ11972" s="34"/>
      <c r="AR11972" s="34"/>
    </row>
    <row r="11973" spans="41:44" x14ac:dyDescent="0.25">
      <c r="AO11973" s="34"/>
      <c r="AP11973" s="34"/>
      <c r="AQ11973" s="34"/>
      <c r="AR11973" s="34"/>
    </row>
    <row r="11974" spans="41:44" x14ac:dyDescent="0.25">
      <c r="AO11974" s="34"/>
      <c r="AP11974" s="34"/>
      <c r="AQ11974" s="34"/>
      <c r="AR11974" s="34"/>
    </row>
    <row r="11975" spans="41:44" x14ac:dyDescent="0.25">
      <c r="AO11975" s="34"/>
      <c r="AP11975" s="34"/>
      <c r="AQ11975" s="34"/>
      <c r="AR11975" s="34"/>
    </row>
    <row r="11976" spans="41:44" x14ac:dyDescent="0.25">
      <c r="AO11976" s="34"/>
      <c r="AP11976" s="34"/>
      <c r="AQ11976" s="34"/>
      <c r="AR11976" s="34"/>
    </row>
    <row r="11977" spans="41:44" x14ac:dyDescent="0.25">
      <c r="AO11977" s="34"/>
      <c r="AP11977" s="34"/>
      <c r="AQ11977" s="34"/>
      <c r="AR11977" s="34"/>
    </row>
    <row r="11978" spans="41:44" x14ac:dyDescent="0.25">
      <c r="AO11978" s="34"/>
      <c r="AP11978" s="34"/>
      <c r="AQ11978" s="34"/>
      <c r="AR11978" s="34"/>
    </row>
    <row r="11979" spans="41:44" x14ac:dyDescent="0.25">
      <c r="AO11979" s="34"/>
      <c r="AP11979" s="34"/>
      <c r="AQ11979" s="34"/>
      <c r="AR11979" s="34"/>
    </row>
    <row r="11980" spans="41:44" x14ac:dyDescent="0.25">
      <c r="AO11980" s="34"/>
      <c r="AP11980" s="34"/>
      <c r="AQ11980" s="34"/>
      <c r="AR11980" s="34"/>
    </row>
    <row r="11981" spans="41:44" x14ac:dyDescent="0.25">
      <c r="AO11981" s="34"/>
      <c r="AP11981" s="34"/>
      <c r="AQ11981" s="34"/>
      <c r="AR11981" s="34"/>
    </row>
    <row r="11982" spans="41:44" x14ac:dyDescent="0.25">
      <c r="AO11982" s="34"/>
      <c r="AP11982" s="34"/>
      <c r="AQ11982" s="34"/>
      <c r="AR11982" s="34"/>
    </row>
    <row r="11983" spans="41:44" x14ac:dyDescent="0.25">
      <c r="AO11983" s="34"/>
      <c r="AP11983" s="34"/>
      <c r="AQ11983" s="34"/>
      <c r="AR11983" s="34"/>
    </row>
    <row r="11984" spans="41:44" x14ac:dyDescent="0.25">
      <c r="AO11984" s="34"/>
      <c r="AP11984" s="34"/>
      <c r="AQ11984" s="34"/>
      <c r="AR11984" s="34"/>
    </row>
    <row r="11985" spans="41:44" x14ac:dyDescent="0.25">
      <c r="AO11985" s="34"/>
      <c r="AP11985" s="34"/>
      <c r="AQ11985" s="34"/>
      <c r="AR11985" s="34"/>
    </row>
    <row r="11986" spans="41:44" x14ac:dyDescent="0.25">
      <c r="AO11986" s="34"/>
      <c r="AP11986" s="34"/>
      <c r="AQ11986" s="34"/>
      <c r="AR11986" s="34"/>
    </row>
    <row r="11987" spans="41:44" x14ac:dyDescent="0.25">
      <c r="AO11987" s="34"/>
      <c r="AP11987" s="34"/>
      <c r="AQ11987" s="34"/>
      <c r="AR11987" s="34"/>
    </row>
    <row r="11988" spans="41:44" x14ac:dyDescent="0.25">
      <c r="AO11988" s="34"/>
      <c r="AP11988" s="34"/>
      <c r="AQ11988" s="34"/>
      <c r="AR11988" s="34"/>
    </row>
    <row r="11989" spans="41:44" x14ac:dyDescent="0.25">
      <c r="AO11989" s="34"/>
      <c r="AP11989" s="34"/>
      <c r="AQ11989" s="34"/>
      <c r="AR11989" s="34"/>
    </row>
    <row r="11990" spans="41:44" x14ac:dyDescent="0.25">
      <c r="AO11990" s="34"/>
      <c r="AP11990" s="34"/>
      <c r="AQ11990" s="34"/>
      <c r="AR11990" s="34"/>
    </row>
    <row r="11991" spans="41:44" x14ac:dyDescent="0.25">
      <c r="AO11991" s="34"/>
      <c r="AP11991" s="34"/>
      <c r="AQ11991" s="34"/>
      <c r="AR11991" s="34"/>
    </row>
    <row r="11992" spans="41:44" x14ac:dyDescent="0.25">
      <c r="AO11992" s="34"/>
      <c r="AP11992" s="34"/>
      <c r="AQ11992" s="34"/>
      <c r="AR11992" s="34"/>
    </row>
    <row r="11993" spans="41:44" x14ac:dyDescent="0.25">
      <c r="AO11993" s="34"/>
      <c r="AP11993" s="34"/>
      <c r="AQ11993" s="34"/>
      <c r="AR11993" s="34"/>
    </row>
    <row r="11994" spans="41:44" x14ac:dyDescent="0.25">
      <c r="AO11994" s="34"/>
      <c r="AP11994" s="34"/>
      <c r="AQ11994" s="34"/>
      <c r="AR11994" s="34"/>
    </row>
    <row r="11995" spans="41:44" x14ac:dyDescent="0.25">
      <c r="AO11995" s="34"/>
      <c r="AP11995" s="34"/>
      <c r="AQ11995" s="34"/>
      <c r="AR11995" s="34"/>
    </row>
    <row r="11996" spans="41:44" x14ac:dyDescent="0.25">
      <c r="AO11996" s="34"/>
      <c r="AP11996" s="34"/>
      <c r="AQ11996" s="34"/>
      <c r="AR11996" s="34"/>
    </row>
    <row r="11997" spans="41:44" x14ac:dyDescent="0.25">
      <c r="AO11997" s="34"/>
      <c r="AP11997" s="34"/>
      <c r="AQ11997" s="34"/>
      <c r="AR11997" s="34"/>
    </row>
    <row r="11998" spans="41:44" x14ac:dyDescent="0.25">
      <c r="AO11998" s="34"/>
      <c r="AP11998" s="34"/>
      <c r="AQ11998" s="34"/>
      <c r="AR11998" s="34"/>
    </row>
    <row r="11999" spans="41:44" x14ac:dyDescent="0.25">
      <c r="AO11999" s="34"/>
      <c r="AP11999" s="34"/>
      <c r="AQ11999" s="34"/>
      <c r="AR11999" s="34"/>
    </row>
    <row r="12000" spans="41:44" x14ac:dyDescent="0.25">
      <c r="AO12000" s="34"/>
      <c r="AP12000" s="34"/>
      <c r="AQ12000" s="34"/>
      <c r="AR12000" s="34"/>
    </row>
    <row r="12001" spans="41:44" x14ac:dyDescent="0.25">
      <c r="AO12001" s="34"/>
      <c r="AP12001" s="34"/>
      <c r="AQ12001" s="34"/>
      <c r="AR12001" s="34"/>
    </row>
    <row r="12002" spans="41:44" x14ac:dyDescent="0.25">
      <c r="AO12002" s="34"/>
      <c r="AP12002" s="34"/>
      <c r="AQ12002" s="34"/>
      <c r="AR12002" s="34"/>
    </row>
    <row r="12003" spans="41:44" x14ac:dyDescent="0.25">
      <c r="AO12003" s="34"/>
      <c r="AP12003" s="34"/>
      <c r="AQ12003" s="34"/>
      <c r="AR12003" s="34"/>
    </row>
    <row r="12004" spans="41:44" x14ac:dyDescent="0.25">
      <c r="AO12004" s="34"/>
      <c r="AP12004" s="34"/>
      <c r="AQ12004" s="34"/>
      <c r="AR12004" s="34"/>
    </row>
    <row r="12005" spans="41:44" x14ac:dyDescent="0.25">
      <c r="AO12005" s="34"/>
      <c r="AP12005" s="34"/>
      <c r="AQ12005" s="34"/>
      <c r="AR12005" s="34"/>
    </row>
    <row r="12006" spans="41:44" x14ac:dyDescent="0.25">
      <c r="AO12006" s="34"/>
      <c r="AP12006" s="34"/>
      <c r="AQ12006" s="34"/>
      <c r="AR12006" s="34"/>
    </row>
    <row r="12007" spans="41:44" x14ac:dyDescent="0.25">
      <c r="AO12007" s="34"/>
      <c r="AP12007" s="34"/>
      <c r="AQ12007" s="34"/>
      <c r="AR12007" s="34"/>
    </row>
    <row r="12008" spans="41:44" x14ac:dyDescent="0.25">
      <c r="AO12008" s="34"/>
      <c r="AP12008" s="34"/>
      <c r="AQ12008" s="34"/>
      <c r="AR12008" s="34"/>
    </row>
    <row r="12009" spans="41:44" x14ac:dyDescent="0.25">
      <c r="AO12009" s="34"/>
      <c r="AP12009" s="34"/>
      <c r="AQ12009" s="34"/>
      <c r="AR12009" s="34"/>
    </row>
    <row r="12010" spans="41:44" x14ac:dyDescent="0.25">
      <c r="AO12010" s="34"/>
      <c r="AP12010" s="34"/>
      <c r="AQ12010" s="34"/>
      <c r="AR12010" s="34"/>
    </row>
    <row r="12011" spans="41:44" x14ac:dyDescent="0.25">
      <c r="AO12011" s="34"/>
      <c r="AP12011" s="34"/>
      <c r="AQ12011" s="34"/>
      <c r="AR12011" s="34"/>
    </row>
    <row r="12012" spans="41:44" x14ac:dyDescent="0.25">
      <c r="AO12012" s="34"/>
      <c r="AP12012" s="34"/>
      <c r="AQ12012" s="34"/>
      <c r="AR12012" s="34"/>
    </row>
    <row r="12013" spans="41:44" x14ac:dyDescent="0.25">
      <c r="AO12013" s="34"/>
      <c r="AP12013" s="34"/>
      <c r="AQ12013" s="34"/>
      <c r="AR12013" s="34"/>
    </row>
    <row r="12014" spans="41:44" x14ac:dyDescent="0.25">
      <c r="AO12014" s="34"/>
      <c r="AP12014" s="34"/>
      <c r="AQ12014" s="34"/>
      <c r="AR12014" s="34"/>
    </row>
    <row r="12015" spans="41:44" x14ac:dyDescent="0.25">
      <c r="AO12015" s="34"/>
      <c r="AP12015" s="34"/>
      <c r="AQ12015" s="34"/>
      <c r="AR12015" s="34"/>
    </row>
    <row r="12016" spans="41:44" x14ac:dyDescent="0.25">
      <c r="AO12016" s="34"/>
      <c r="AP12016" s="34"/>
      <c r="AQ12016" s="34"/>
      <c r="AR12016" s="34"/>
    </row>
    <row r="12017" spans="41:44" x14ac:dyDescent="0.25">
      <c r="AO12017" s="34"/>
      <c r="AP12017" s="34"/>
      <c r="AQ12017" s="34"/>
      <c r="AR12017" s="34"/>
    </row>
    <row r="12018" spans="41:44" x14ac:dyDescent="0.25">
      <c r="AO12018" s="34"/>
      <c r="AP12018" s="34"/>
      <c r="AQ12018" s="34"/>
      <c r="AR12018" s="34"/>
    </row>
    <row r="12019" spans="41:44" x14ac:dyDescent="0.25">
      <c r="AO12019" s="34"/>
      <c r="AP12019" s="34"/>
      <c r="AQ12019" s="34"/>
      <c r="AR12019" s="34"/>
    </row>
    <row r="12020" spans="41:44" x14ac:dyDescent="0.25">
      <c r="AO12020" s="34"/>
      <c r="AP12020" s="34"/>
      <c r="AQ12020" s="34"/>
      <c r="AR12020" s="34"/>
    </row>
    <row r="12021" spans="41:44" x14ac:dyDescent="0.25">
      <c r="AO12021" s="34"/>
      <c r="AP12021" s="34"/>
      <c r="AQ12021" s="34"/>
      <c r="AR12021" s="34"/>
    </row>
    <row r="12022" spans="41:44" x14ac:dyDescent="0.25">
      <c r="AO12022" s="34"/>
      <c r="AP12022" s="34"/>
      <c r="AQ12022" s="34"/>
      <c r="AR12022" s="34"/>
    </row>
    <row r="12023" spans="41:44" x14ac:dyDescent="0.25">
      <c r="AO12023" s="34"/>
      <c r="AP12023" s="34"/>
      <c r="AQ12023" s="34"/>
      <c r="AR12023" s="34"/>
    </row>
    <row r="12024" spans="41:44" x14ac:dyDescent="0.25">
      <c r="AO12024" s="34"/>
      <c r="AP12024" s="34"/>
      <c r="AQ12024" s="34"/>
      <c r="AR12024" s="34"/>
    </row>
    <row r="12025" spans="41:44" x14ac:dyDescent="0.25">
      <c r="AO12025" s="34"/>
      <c r="AP12025" s="34"/>
      <c r="AQ12025" s="34"/>
      <c r="AR12025" s="34"/>
    </row>
    <row r="12026" spans="41:44" x14ac:dyDescent="0.25">
      <c r="AO12026" s="34"/>
      <c r="AP12026" s="34"/>
      <c r="AQ12026" s="34"/>
      <c r="AR12026" s="34"/>
    </row>
    <row r="12027" spans="41:44" x14ac:dyDescent="0.25">
      <c r="AO12027" s="34"/>
      <c r="AP12027" s="34"/>
      <c r="AQ12027" s="34"/>
      <c r="AR12027" s="34"/>
    </row>
    <row r="12028" spans="41:44" x14ac:dyDescent="0.25">
      <c r="AO12028" s="34"/>
      <c r="AP12028" s="34"/>
      <c r="AQ12028" s="34"/>
      <c r="AR12028" s="34"/>
    </row>
    <row r="12029" spans="41:44" x14ac:dyDescent="0.25">
      <c r="AO12029" s="34"/>
      <c r="AP12029" s="34"/>
      <c r="AQ12029" s="34"/>
      <c r="AR12029" s="34"/>
    </row>
    <row r="12030" spans="41:44" x14ac:dyDescent="0.25">
      <c r="AO12030" s="34"/>
      <c r="AP12030" s="34"/>
      <c r="AQ12030" s="34"/>
      <c r="AR12030" s="34"/>
    </row>
    <row r="12031" spans="41:44" x14ac:dyDescent="0.25">
      <c r="AO12031" s="34"/>
      <c r="AP12031" s="34"/>
      <c r="AQ12031" s="34"/>
      <c r="AR12031" s="34"/>
    </row>
    <row r="12032" spans="41:44" x14ac:dyDescent="0.25">
      <c r="AO12032" s="34"/>
      <c r="AP12032" s="34"/>
      <c r="AQ12032" s="34"/>
      <c r="AR12032" s="34"/>
    </row>
    <row r="12033" spans="41:44" x14ac:dyDescent="0.25">
      <c r="AO12033" s="34"/>
      <c r="AP12033" s="34"/>
      <c r="AQ12033" s="34"/>
      <c r="AR12033" s="34"/>
    </row>
    <row r="12034" spans="41:44" x14ac:dyDescent="0.25">
      <c r="AO12034" s="34"/>
      <c r="AP12034" s="34"/>
      <c r="AQ12034" s="34"/>
      <c r="AR12034" s="34"/>
    </row>
    <row r="12035" spans="41:44" x14ac:dyDescent="0.25">
      <c r="AO12035" s="34"/>
      <c r="AP12035" s="34"/>
      <c r="AQ12035" s="34"/>
      <c r="AR12035" s="34"/>
    </row>
    <row r="12036" spans="41:44" x14ac:dyDescent="0.25">
      <c r="AO12036" s="34"/>
      <c r="AP12036" s="34"/>
      <c r="AQ12036" s="34"/>
      <c r="AR12036" s="34"/>
    </row>
    <row r="12037" spans="41:44" x14ac:dyDescent="0.25">
      <c r="AO12037" s="34"/>
      <c r="AP12037" s="34"/>
      <c r="AQ12037" s="34"/>
      <c r="AR12037" s="34"/>
    </row>
    <row r="12038" spans="41:44" x14ac:dyDescent="0.25">
      <c r="AO12038" s="34"/>
      <c r="AP12038" s="34"/>
      <c r="AQ12038" s="34"/>
      <c r="AR12038" s="34"/>
    </row>
    <row r="12039" spans="41:44" x14ac:dyDescent="0.25">
      <c r="AO12039" s="34"/>
      <c r="AP12039" s="34"/>
      <c r="AQ12039" s="34"/>
      <c r="AR12039" s="34"/>
    </row>
    <row r="12040" spans="41:44" x14ac:dyDescent="0.25">
      <c r="AO12040" s="34"/>
      <c r="AP12040" s="34"/>
      <c r="AQ12040" s="34"/>
      <c r="AR12040" s="34"/>
    </row>
    <row r="12041" spans="41:44" x14ac:dyDescent="0.25">
      <c r="AO12041" s="34"/>
      <c r="AP12041" s="34"/>
      <c r="AQ12041" s="34"/>
      <c r="AR12041" s="34"/>
    </row>
    <row r="12042" spans="41:44" x14ac:dyDescent="0.25">
      <c r="AO12042" s="34"/>
      <c r="AP12042" s="34"/>
      <c r="AQ12042" s="34"/>
      <c r="AR12042" s="34"/>
    </row>
    <row r="12043" spans="41:44" x14ac:dyDescent="0.25">
      <c r="AO12043" s="34"/>
      <c r="AP12043" s="34"/>
      <c r="AQ12043" s="34"/>
      <c r="AR12043" s="34"/>
    </row>
    <row r="12044" spans="41:44" x14ac:dyDescent="0.25">
      <c r="AO12044" s="34"/>
      <c r="AP12044" s="34"/>
      <c r="AQ12044" s="34"/>
      <c r="AR12044" s="34"/>
    </row>
    <row r="12045" spans="41:44" x14ac:dyDescent="0.25">
      <c r="AO12045" s="34"/>
      <c r="AP12045" s="34"/>
      <c r="AQ12045" s="34"/>
      <c r="AR12045" s="34"/>
    </row>
    <row r="12046" spans="41:44" x14ac:dyDescent="0.25">
      <c r="AO12046" s="34"/>
      <c r="AP12046" s="34"/>
      <c r="AQ12046" s="34"/>
      <c r="AR12046" s="34"/>
    </row>
    <row r="12047" spans="41:44" x14ac:dyDescent="0.25">
      <c r="AO12047" s="34"/>
      <c r="AP12047" s="34"/>
      <c r="AQ12047" s="34"/>
      <c r="AR12047" s="34"/>
    </row>
    <row r="12048" spans="41:44" x14ac:dyDescent="0.25">
      <c r="AO12048" s="34"/>
      <c r="AP12048" s="34"/>
      <c r="AQ12048" s="34"/>
      <c r="AR12048" s="34"/>
    </row>
    <row r="12049" spans="41:44" x14ac:dyDescent="0.25">
      <c r="AO12049" s="34"/>
      <c r="AP12049" s="34"/>
      <c r="AQ12049" s="34"/>
      <c r="AR12049" s="34"/>
    </row>
    <row r="12050" spans="41:44" x14ac:dyDescent="0.25">
      <c r="AO12050" s="34"/>
      <c r="AP12050" s="34"/>
      <c r="AQ12050" s="34"/>
      <c r="AR12050" s="34"/>
    </row>
    <row r="12051" spans="41:44" x14ac:dyDescent="0.25">
      <c r="AO12051" s="34"/>
      <c r="AP12051" s="34"/>
      <c r="AQ12051" s="34"/>
      <c r="AR12051" s="34"/>
    </row>
    <row r="12052" spans="41:44" x14ac:dyDescent="0.25">
      <c r="AO12052" s="34"/>
      <c r="AP12052" s="34"/>
      <c r="AQ12052" s="34"/>
      <c r="AR12052" s="34"/>
    </row>
    <row r="12053" spans="41:44" x14ac:dyDescent="0.25">
      <c r="AO12053" s="34"/>
      <c r="AP12053" s="34"/>
      <c r="AQ12053" s="34"/>
      <c r="AR12053" s="34"/>
    </row>
    <row r="12054" spans="41:44" x14ac:dyDescent="0.25">
      <c r="AO12054" s="34"/>
      <c r="AP12054" s="34"/>
      <c r="AQ12054" s="34"/>
      <c r="AR12054" s="34"/>
    </row>
    <row r="12055" spans="41:44" x14ac:dyDescent="0.25">
      <c r="AO12055" s="34"/>
      <c r="AP12055" s="34"/>
      <c r="AQ12055" s="34"/>
      <c r="AR12055" s="34"/>
    </row>
    <row r="12056" spans="41:44" x14ac:dyDescent="0.25">
      <c r="AO12056" s="34"/>
      <c r="AP12056" s="34"/>
      <c r="AQ12056" s="34"/>
      <c r="AR12056" s="34"/>
    </row>
    <row r="12057" spans="41:44" x14ac:dyDescent="0.25">
      <c r="AO12057" s="34"/>
      <c r="AP12057" s="34"/>
      <c r="AQ12057" s="34"/>
      <c r="AR12057" s="34"/>
    </row>
    <row r="12058" spans="41:44" x14ac:dyDescent="0.25">
      <c r="AO12058" s="34"/>
      <c r="AP12058" s="34"/>
      <c r="AQ12058" s="34"/>
      <c r="AR12058" s="34"/>
    </row>
    <row r="12059" spans="41:44" x14ac:dyDescent="0.25">
      <c r="AO12059" s="34"/>
      <c r="AP12059" s="34"/>
      <c r="AQ12059" s="34"/>
      <c r="AR12059" s="34"/>
    </row>
    <row r="12060" spans="41:44" x14ac:dyDescent="0.25">
      <c r="AO12060" s="34"/>
      <c r="AP12060" s="34"/>
      <c r="AQ12060" s="34"/>
      <c r="AR12060" s="34"/>
    </row>
    <row r="12061" spans="41:44" x14ac:dyDescent="0.25">
      <c r="AO12061" s="34"/>
      <c r="AP12061" s="34"/>
      <c r="AQ12061" s="34"/>
      <c r="AR12061" s="34"/>
    </row>
    <row r="12062" spans="41:44" x14ac:dyDescent="0.25">
      <c r="AO12062" s="34"/>
      <c r="AP12062" s="34"/>
      <c r="AQ12062" s="34"/>
      <c r="AR12062" s="34"/>
    </row>
    <row r="12063" spans="41:44" x14ac:dyDescent="0.25">
      <c r="AO12063" s="34"/>
      <c r="AP12063" s="34"/>
      <c r="AQ12063" s="34"/>
      <c r="AR12063" s="34"/>
    </row>
    <row r="12064" spans="41:44" x14ac:dyDescent="0.25">
      <c r="AO12064" s="34"/>
      <c r="AP12064" s="34"/>
      <c r="AQ12064" s="34"/>
      <c r="AR12064" s="34"/>
    </row>
    <row r="12065" spans="41:44" x14ac:dyDescent="0.25">
      <c r="AO12065" s="34"/>
      <c r="AP12065" s="34"/>
      <c r="AQ12065" s="34"/>
      <c r="AR12065" s="34"/>
    </row>
    <row r="12066" spans="41:44" x14ac:dyDescent="0.25">
      <c r="AO12066" s="34"/>
      <c r="AP12066" s="34"/>
      <c r="AQ12066" s="34"/>
      <c r="AR12066" s="34"/>
    </row>
    <row r="12067" spans="41:44" x14ac:dyDescent="0.25">
      <c r="AO12067" s="34"/>
      <c r="AP12067" s="34"/>
      <c r="AQ12067" s="34"/>
      <c r="AR12067" s="34"/>
    </row>
    <row r="12068" spans="41:44" x14ac:dyDescent="0.25">
      <c r="AO12068" s="34"/>
      <c r="AP12068" s="34"/>
      <c r="AQ12068" s="34"/>
      <c r="AR12068" s="34"/>
    </row>
    <row r="12069" spans="41:44" x14ac:dyDescent="0.25">
      <c r="AO12069" s="34"/>
      <c r="AP12069" s="34"/>
      <c r="AQ12069" s="34"/>
      <c r="AR12069" s="34"/>
    </row>
    <row r="12070" spans="41:44" x14ac:dyDescent="0.25">
      <c r="AO12070" s="34"/>
      <c r="AP12070" s="34"/>
      <c r="AQ12070" s="34"/>
      <c r="AR12070" s="34"/>
    </row>
    <row r="12071" spans="41:44" x14ac:dyDescent="0.25">
      <c r="AO12071" s="34"/>
      <c r="AP12071" s="34"/>
      <c r="AQ12071" s="34"/>
      <c r="AR12071" s="34"/>
    </row>
    <row r="12072" spans="41:44" x14ac:dyDescent="0.25">
      <c r="AO12072" s="34"/>
      <c r="AP12072" s="34"/>
      <c r="AQ12072" s="34"/>
      <c r="AR12072" s="34"/>
    </row>
    <row r="12073" spans="41:44" x14ac:dyDescent="0.25">
      <c r="AO12073" s="34"/>
      <c r="AP12073" s="34"/>
      <c r="AQ12073" s="34"/>
      <c r="AR12073" s="34"/>
    </row>
    <row r="12074" spans="41:44" x14ac:dyDescent="0.25">
      <c r="AO12074" s="34"/>
      <c r="AP12074" s="34"/>
      <c r="AQ12074" s="34"/>
      <c r="AR12074" s="34"/>
    </row>
    <row r="12075" spans="41:44" x14ac:dyDescent="0.25">
      <c r="AO12075" s="34"/>
      <c r="AP12075" s="34"/>
      <c r="AQ12075" s="34"/>
      <c r="AR12075" s="34"/>
    </row>
    <row r="12076" spans="41:44" x14ac:dyDescent="0.25">
      <c r="AO12076" s="34"/>
      <c r="AP12076" s="34"/>
      <c r="AQ12076" s="34"/>
      <c r="AR12076" s="34"/>
    </row>
    <row r="12077" spans="41:44" x14ac:dyDescent="0.25">
      <c r="AO12077" s="34"/>
      <c r="AP12077" s="34"/>
      <c r="AQ12077" s="34"/>
      <c r="AR12077" s="34"/>
    </row>
    <row r="12078" spans="41:44" x14ac:dyDescent="0.25">
      <c r="AO12078" s="34"/>
      <c r="AP12078" s="34"/>
      <c r="AQ12078" s="34"/>
      <c r="AR12078" s="34"/>
    </row>
    <row r="12079" spans="41:44" x14ac:dyDescent="0.25">
      <c r="AO12079" s="34"/>
      <c r="AP12079" s="34"/>
      <c r="AQ12079" s="34"/>
      <c r="AR12079" s="34"/>
    </row>
    <row r="12080" spans="41:44" x14ac:dyDescent="0.25">
      <c r="AO12080" s="34"/>
      <c r="AP12080" s="34"/>
      <c r="AQ12080" s="34"/>
      <c r="AR12080" s="34"/>
    </row>
    <row r="12081" spans="41:44" x14ac:dyDescent="0.25">
      <c r="AO12081" s="34"/>
      <c r="AP12081" s="34"/>
      <c r="AQ12081" s="34"/>
      <c r="AR12081" s="34"/>
    </row>
    <row r="12082" spans="41:44" x14ac:dyDescent="0.25">
      <c r="AO12082" s="34"/>
      <c r="AP12082" s="34"/>
      <c r="AQ12082" s="34"/>
      <c r="AR12082" s="34"/>
    </row>
    <row r="12083" spans="41:44" x14ac:dyDescent="0.25">
      <c r="AO12083" s="34"/>
      <c r="AP12083" s="34"/>
      <c r="AQ12083" s="34"/>
      <c r="AR12083" s="34"/>
    </row>
    <row r="12084" spans="41:44" x14ac:dyDescent="0.25">
      <c r="AO12084" s="34"/>
      <c r="AP12084" s="34"/>
      <c r="AQ12084" s="34"/>
      <c r="AR12084" s="34"/>
    </row>
    <row r="12085" spans="41:44" x14ac:dyDescent="0.25">
      <c r="AO12085" s="34"/>
      <c r="AP12085" s="34"/>
      <c r="AQ12085" s="34"/>
      <c r="AR12085" s="34"/>
    </row>
    <row r="12086" spans="41:44" x14ac:dyDescent="0.25">
      <c r="AO12086" s="34"/>
      <c r="AP12086" s="34"/>
      <c r="AQ12086" s="34"/>
      <c r="AR12086" s="34"/>
    </row>
    <row r="12087" spans="41:44" x14ac:dyDescent="0.25">
      <c r="AO12087" s="34"/>
      <c r="AP12087" s="34"/>
      <c r="AQ12087" s="34"/>
      <c r="AR12087" s="34"/>
    </row>
    <row r="12088" spans="41:44" x14ac:dyDescent="0.25">
      <c r="AO12088" s="34"/>
      <c r="AP12088" s="34"/>
      <c r="AQ12088" s="34"/>
      <c r="AR12088" s="34"/>
    </row>
    <row r="12089" spans="41:44" x14ac:dyDescent="0.25">
      <c r="AO12089" s="34"/>
      <c r="AP12089" s="34"/>
      <c r="AQ12089" s="34"/>
      <c r="AR12089" s="34"/>
    </row>
    <row r="12090" spans="41:44" x14ac:dyDescent="0.25">
      <c r="AO12090" s="34"/>
      <c r="AP12090" s="34"/>
      <c r="AQ12090" s="34"/>
      <c r="AR12090" s="34"/>
    </row>
    <row r="12091" spans="41:44" x14ac:dyDescent="0.25">
      <c r="AO12091" s="34"/>
      <c r="AP12091" s="34"/>
      <c r="AQ12091" s="34"/>
      <c r="AR12091" s="34"/>
    </row>
    <row r="12092" spans="41:44" x14ac:dyDescent="0.25">
      <c r="AO12092" s="34"/>
      <c r="AP12092" s="34"/>
      <c r="AQ12092" s="34"/>
      <c r="AR12092" s="34"/>
    </row>
    <row r="12093" spans="41:44" x14ac:dyDescent="0.25">
      <c r="AO12093" s="34"/>
      <c r="AP12093" s="34"/>
      <c r="AQ12093" s="34"/>
      <c r="AR12093" s="34"/>
    </row>
    <row r="12094" spans="41:44" x14ac:dyDescent="0.25">
      <c r="AO12094" s="34"/>
      <c r="AP12094" s="34"/>
      <c r="AQ12094" s="34"/>
      <c r="AR12094" s="34"/>
    </row>
    <row r="12095" spans="41:44" x14ac:dyDescent="0.25">
      <c r="AO12095" s="34"/>
      <c r="AP12095" s="34"/>
      <c r="AQ12095" s="34"/>
      <c r="AR12095" s="34"/>
    </row>
    <row r="12096" spans="41:44" x14ac:dyDescent="0.25">
      <c r="AO12096" s="34"/>
      <c r="AP12096" s="34"/>
      <c r="AQ12096" s="34"/>
      <c r="AR12096" s="34"/>
    </row>
    <row r="12097" spans="41:44" x14ac:dyDescent="0.25">
      <c r="AO12097" s="34"/>
      <c r="AP12097" s="34"/>
      <c r="AQ12097" s="34"/>
      <c r="AR12097" s="34"/>
    </row>
    <row r="12098" spans="41:44" x14ac:dyDescent="0.25">
      <c r="AO12098" s="34"/>
      <c r="AP12098" s="34"/>
      <c r="AQ12098" s="34"/>
      <c r="AR12098" s="34"/>
    </row>
    <row r="12099" spans="41:44" x14ac:dyDescent="0.25">
      <c r="AO12099" s="34"/>
      <c r="AP12099" s="34"/>
      <c r="AQ12099" s="34"/>
      <c r="AR12099" s="34"/>
    </row>
    <row r="12100" spans="41:44" x14ac:dyDescent="0.25">
      <c r="AO12100" s="34"/>
      <c r="AP12100" s="34"/>
      <c r="AQ12100" s="34"/>
      <c r="AR12100" s="34"/>
    </row>
    <row r="12101" spans="41:44" x14ac:dyDescent="0.25">
      <c r="AO12101" s="34"/>
      <c r="AP12101" s="34"/>
      <c r="AQ12101" s="34"/>
      <c r="AR12101" s="34"/>
    </row>
    <row r="12102" spans="41:44" x14ac:dyDescent="0.25">
      <c r="AO12102" s="34"/>
      <c r="AP12102" s="34"/>
      <c r="AQ12102" s="34"/>
      <c r="AR12102" s="34"/>
    </row>
    <row r="12103" spans="41:44" x14ac:dyDescent="0.25">
      <c r="AO12103" s="34"/>
      <c r="AP12103" s="34"/>
      <c r="AQ12103" s="34"/>
      <c r="AR12103" s="34"/>
    </row>
    <row r="12104" spans="41:44" x14ac:dyDescent="0.25">
      <c r="AO12104" s="34"/>
      <c r="AP12104" s="34"/>
      <c r="AQ12104" s="34"/>
      <c r="AR12104" s="34"/>
    </row>
    <row r="12105" spans="41:44" x14ac:dyDescent="0.25">
      <c r="AO12105" s="34"/>
      <c r="AP12105" s="34"/>
      <c r="AQ12105" s="34"/>
      <c r="AR12105" s="34"/>
    </row>
    <row r="12106" spans="41:44" x14ac:dyDescent="0.25">
      <c r="AO12106" s="34"/>
      <c r="AP12106" s="34"/>
      <c r="AQ12106" s="34"/>
      <c r="AR12106" s="34"/>
    </row>
    <row r="12107" spans="41:44" x14ac:dyDescent="0.25">
      <c r="AO12107" s="34"/>
      <c r="AP12107" s="34"/>
      <c r="AQ12107" s="34"/>
      <c r="AR12107" s="34"/>
    </row>
    <row r="12108" spans="41:44" x14ac:dyDescent="0.25">
      <c r="AO12108" s="34"/>
      <c r="AP12108" s="34"/>
      <c r="AQ12108" s="34"/>
      <c r="AR12108" s="34"/>
    </row>
    <row r="12109" spans="41:44" x14ac:dyDescent="0.25">
      <c r="AO12109" s="34"/>
      <c r="AP12109" s="34"/>
      <c r="AQ12109" s="34"/>
      <c r="AR12109" s="34"/>
    </row>
    <row r="12110" spans="41:44" x14ac:dyDescent="0.25">
      <c r="AO12110" s="34"/>
      <c r="AP12110" s="34"/>
      <c r="AQ12110" s="34"/>
      <c r="AR12110" s="34"/>
    </row>
    <row r="12111" spans="41:44" x14ac:dyDescent="0.25">
      <c r="AO12111" s="34"/>
      <c r="AP12111" s="34"/>
      <c r="AQ12111" s="34"/>
      <c r="AR12111" s="34"/>
    </row>
    <row r="12112" spans="41:44" x14ac:dyDescent="0.25">
      <c r="AO12112" s="34"/>
      <c r="AP12112" s="34"/>
      <c r="AQ12112" s="34"/>
      <c r="AR12112" s="34"/>
    </row>
    <row r="12113" spans="41:44" x14ac:dyDescent="0.25">
      <c r="AO12113" s="34"/>
      <c r="AP12113" s="34"/>
      <c r="AQ12113" s="34"/>
      <c r="AR12113" s="34"/>
    </row>
    <row r="12114" spans="41:44" x14ac:dyDescent="0.25">
      <c r="AO12114" s="34"/>
      <c r="AP12114" s="34"/>
      <c r="AQ12114" s="34"/>
      <c r="AR12114" s="34"/>
    </row>
    <row r="12115" spans="41:44" x14ac:dyDescent="0.25">
      <c r="AO12115" s="34"/>
      <c r="AP12115" s="34"/>
      <c r="AQ12115" s="34"/>
      <c r="AR12115" s="34"/>
    </row>
    <row r="12116" spans="41:44" x14ac:dyDescent="0.25">
      <c r="AO12116" s="34"/>
      <c r="AP12116" s="34"/>
      <c r="AQ12116" s="34"/>
      <c r="AR12116" s="34"/>
    </row>
    <row r="12117" spans="41:44" x14ac:dyDescent="0.25">
      <c r="AO12117" s="34"/>
      <c r="AP12117" s="34"/>
      <c r="AQ12117" s="34"/>
      <c r="AR12117" s="34"/>
    </row>
    <row r="12118" spans="41:44" x14ac:dyDescent="0.25">
      <c r="AO12118" s="34"/>
      <c r="AP12118" s="34"/>
      <c r="AQ12118" s="34"/>
      <c r="AR12118" s="34"/>
    </row>
    <row r="12119" spans="41:44" x14ac:dyDescent="0.25">
      <c r="AO12119" s="34"/>
      <c r="AP12119" s="34"/>
      <c r="AQ12119" s="34"/>
      <c r="AR12119" s="34"/>
    </row>
    <row r="12120" spans="41:44" x14ac:dyDescent="0.25">
      <c r="AO12120" s="34"/>
      <c r="AP12120" s="34"/>
      <c r="AQ12120" s="34"/>
      <c r="AR12120" s="34"/>
    </row>
    <row r="12121" spans="41:44" x14ac:dyDescent="0.25">
      <c r="AO12121" s="34"/>
      <c r="AP12121" s="34"/>
      <c r="AQ12121" s="34"/>
      <c r="AR12121" s="34"/>
    </row>
    <row r="12122" spans="41:44" x14ac:dyDescent="0.25">
      <c r="AO12122" s="34"/>
      <c r="AP12122" s="34"/>
      <c r="AQ12122" s="34"/>
      <c r="AR12122" s="34"/>
    </row>
    <row r="12123" spans="41:44" x14ac:dyDescent="0.25">
      <c r="AO12123" s="34"/>
      <c r="AP12123" s="34"/>
      <c r="AQ12123" s="34"/>
      <c r="AR12123" s="34"/>
    </row>
    <row r="12124" spans="41:44" x14ac:dyDescent="0.25">
      <c r="AO12124" s="34"/>
      <c r="AP12124" s="34"/>
      <c r="AQ12124" s="34"/>
      <c r="AR12124" s="34"/>
    </row>
    <row r="12125" spans="41:44" x14ac:dyDescent="0.25">
      <c r="AO12125" s="34"/>
      <c r="AP12125" s="34"/>
      <c r="AQ12125" s="34"/>
      <c r="AR12125" s="34"/>
    </row>
    <row r="12126" spans="41:44" x14ac:dyDescent="0.25">
      <c r="AO12126" s="34"/>
      <c r="AP12126" s="34"/>
      <c r="AQ12126" s="34"/>
      <c r="AR12126" s="34"/>
    </row>
    <row r="12127" spans="41:44" x14ac:dyDescent="0.25">
      <c r="AO12127" s="34"/>
      <c r="AP12127" s="34"/>
      <c r="AQ12127" s="34"/>
      <c r="AR12127" s="34"/>
    </row>
    <row r="12128" spans="41:44" x14ac:dyDescent="0.25">
      <c r="AO12128" s="34"/>
      <c r="AP12128" s="34"/>
      <c r="AQ12128" s="34"/>
      <c r="AR12128" s="34"/>
    </row>
    <row r="12129" spans="41:44" x14ac:dyDescent="0.25">
      <c r="AO12129" s="34"/>
      <c r="AP12129" s="34"/>
      <c r="AQ12129" s="34"/>
      <c r="AR12129" s="34"/>
    </row>
    <row r="12130" spans="41:44" x14ac:dyDescent="0.25">
      <c r="AO12130" s="34"/>
      <c r="AP12130" s="34"/>
      <c r="AQ12130" s="34"/>
      <c r="AR12130" s="34"/>
    </row>
    <row r="12131" spans="41:44" x14ac:dyDescent="0.25">
      <c r="AO12131" s="34"/>
      <c r="AP12131" s="34"/>
      <c r="AQ12131" s="34"/>
      <c r="AR12131" s="34"/>
    </row>
    <row r="12132" spans="41:44" x14ac:dyDescent="0.25">
      <c r="AO12132" s="34"/>
      <c r="AP12132" s="34"/>
      <c r="AQ12132" s="34"/>
      <c r="AR12132" s="34"/>
    </row>
    <row r="12133" spans="41:44" x14ac:dyDescent="0.25">
      <c r="AO12133" s="34"/>
      <c r="AP12133" s="34"/>
      <c r="AQ12133" s="34"/>
      <c r="AR12133" s="34"/>
    </row>
    <row r="12134" spans="41:44" x14ac:dyDescent="0.25">
      <c r="AO12134" s="34"/>
      <c r="AP12134" s="34"/>
      <c r="AQ12134" s="34"/>
      <c r="AR12134" s="34"/>
    </row>
    <row r="12135" spans="41:44" x14ac:dyDescent="0.25">
      <c r="AO12135" s="34"/>
      <c r="AP12135" s="34"/>
      <c r="AQ12135" s="34"/>
      <c r="AR12135" s="34"/>
    </row>
    <row r="12136" spans="41:44" x14ac:dyDescent="0.25">
      <c r="AO12136" s="34"/>
      <c r="AP12136" s="34"/>
      <c r="AQ12136" s="34"/>
      <c r="AR12136" s="34"/>
    </row>
    <row r="12137" spans="41:44" x14ac:dyDescent="0.25">
      <c r="AO12137" s="34"/>
      <c r="AP12137" s="34"/>
      <c r="AQ12137" s="34"/>
      <c r="AR12137" s="34"/>
    </row>
    <row r="12138" spans="41:44" x14ac:dyDescent="0.25">
      <c r="AO12138" s="34"/>
      <c r="AP12138" s="34"/>
      <c r="AQ12138" s="34"/>
      <c r="AR12138" s="34"/>
    </row>
    <row r="12139" spans="41:44" x14ac:dyDescent="0.25">
      <c r="AO12139" s="34"/>
      <c r="AP12139" s="34"/>
      <c r="AQ12139" s="34"/>
      <c r="AR12139" s="34"/>
    </row>
    <row r="12140" spans="41:44" x14ac:dyDescent="0.25">
      <c r="AO12140" s="34"/>
      <c r="AP12140" s="34"/>
      <c r="AQ12140" s="34"/>
      <c r="AR12140" s="34"/>
    </row>
    <row r="12141" spans="41:44" x14ac:dyDescent="0.25">
      <c r="AO12141" s="34"/>
      <c r="AP12141" s="34"/>
      <c r="AQ12141" s="34"/>
      <c r="AR12141" s="34"/>
    </row>
    <row r="12142" spans="41:44" x14ac:dyDescent="0.25">
      <c r="AO12142" s="34"/>
      <c r="AP12142" s="34"/>
      <c r="AQ12142" s="34"/>
      <c r="AR12142" s="34"/>
    </row>
    <row r="12143" spans="41:44" x14ac:dyDescent="0.25">
      <c r="AO12143" s="34"/>
      <c r="AP12143" s="34"/>
      <c r="AQ12143" s="34"/>
      <c r="AR12143" s="34"/>
    </row>
    <row r="12144" spans="41:44" x14ac:dyDescent="0.25">
      <c r="AO12144" s="34"/>
      <c r="AP12144" s="34"/>
      <c r="AQ12144" s="34"/>
      <c r="AR12144" s="34"/>
    </row>
    <row r="12145" spans="41:44" x14ac:dyDescent="0.25">
      <c r="AO12145" s="34"/>
      <c r="AP12145" s="34"/>
      <c r="AQ12145" s="34"/>
      <c r="AR12145" s="34"/>
    </row>
    <row r="12146" spans="41:44" x14ac:dyDescent="0.25">
      <c r="AO12146" s="34"/>
      <c r="AP12146" s="34"/>
      <c r="AQ12146" s="34"/>
      <c r="AR12146" s="34"/>
    </row>
    <row r="12147" spans="41:44" x14ac:dyDescent="0.25">
      <c r="AO12147" s="34"/>
      <c r="AP12147" s="34"/>
      <c r="AQ12147" s="34"/>
      <c r="AR12147" s="34"/>
    </row>
    <row r="12148" spans="41:44" x14ac:dyDescent="0.25">
      <c r="AO12148" s="34"/>
      <c r="AP12148" s="34"/>
      <c r="AQ12148" s="34"/>
      <c r="AR12148" s="34"/>
    </row>
    <row r="12149" spans="41:44" x14ac:dyDescent="0.25">
      <c r="AO12149" s="34"/>
      <c r="AP12149" s="34"/>
      <c r="AQ12149" s="34"/>
      <c r="AR12149" s="34"/>
    </row>
    <row r="12150" spans="41:44" x14ac:dyDescent="0.25">
      <c r="AO12150" s="34"/>
      <c r="AP12150" s="34"/>
      <c r="AQ12150" s="34"/>
      <c r="AR12150" s="34"/>
    </row>
    <row r="12151" spans="41:44" x14ac:dyDescent="0.25">
      <c r="AO12151" s="34"/>
      <c r="AP12151" s="34"/>
      <c r="AQ12151" s="34"/>
      <c r="AR12151" s="34"/>
    </row>
    <row r="12152" spans="41:44" x14ac:dyDescent="0.25">
      <c r="AO12152" s="34"/>
      <c r="AP12152" s="34"/>
      <c r="AQ12152" s="34"/>
      <c r="AR12152" s="34"/>
    </row>
    <row r="12153" spans="41:44" x14ac:dyDescent="0.25">
      <c r="AO12153" s="34"/>
      <c r="AP12153" s="34"/>
      <c r="AQ12153" s="34"/>
      <c r="AR12153" s="34"/>
    </row>
    <row r="12154" spans="41:44" x14ac:dyDescent="0.25">
      <c r="AO12154" s="34"/>
      <c r="AP12154" s="34"/>
      <c r="AQ12154" s="34"/>
      <c r="AR12154" s="34"/>
    </row>
    <row r="12155" spans="41:44" x14ac:dyDescent="0.25">
      <c r="AO12155" s="34"/>
      <c r="AP12155" s="34"/>
      <c r="AQ12155" s="34"/>
      <c r="AR12155" s="34"/>
    </row>
    <row r="12156" spans="41:44" x14ac:dyDescent="0.25">
      <c r="AO12156" s="34"/>
      <c r="AP12156" s="34"/>
      <c r="AQ12156" s="34"/>
      <c r="AR12156" s="34"/>
    </row>
    <row r="12157" spans="41:44" x14ac:dyDescent="0.25">
      <c r="AO12157" s="34"/>
      <c r="AP12157" s="34"/>
      <c r="AQ12157" s="34"/>
      <c r="AR12157" s="34"/>
    </row>
    <row r="12158" spans="41:44" x14ac:dyDescent="0.25">
      <c r="AO12158" s="34"/>
      <c r="AP12158" s="34"/>
      <c r="AQ12158" s="34"/>
      <c r="AR12158" s="34"/>
    </row>
    <row r="12159" spans="41:44" x14ac:dyDescent="0.25">
      <c r="AO12159" s="34"/>
      <c r="AP12159" s="34"/>
      <c r="AQ12159" s="34"/>
      <c r="AR12159" s="34"/>
    </row>
    <row r="12160" spans="41:44" x14ac:dyDescent="0.25">
      <c r="AO12160" s="34"/>
      <c r="AP12160" s="34"/>
      <c r="AQ12160" s="34"/>
      <c r="AR12160" s="34"/>
    </row>
    <row r="12161" spans="41:44" x14ac:dyDescent="0.25">
      <c r="AO12161" s="34"/>
      <c r="AP12161" s="34"/>
      <c r="AQ12161" s="34"/>
      <c r="AR12161" s="34"/>
    </row>
    <row r="12162" spans="41:44" x14ac:dyDescent="0.25">
      <c r="AO12162" s="34"/>
      <c r="AP12162" s="34"/>
      <c r="AQ12162" s="34"/>
      <c r="AR12162" s="34"/>
    </row>
    <row r="12163" spans="41:44" x14ac:dyDescent="0.25">
      <c r="AO12163" s="34"/>
      <c r="AP12163" s="34"/>
      <c r="AQ12163" s="34"/>
      <c r="AR12163" s="34"/>
    </row>
    <row r="12164" spans="41:44" x14ac:dyDescent="0.25">
      <c r="AO12164" s="34"/>
      <c r="AP12164" s="34"/>
      <c r="AQ12164" s="34"/>
      <c r="AR12164" s="34"/>
    </row>
    <row r="12165" spans="41:44" x14ac:dyDescent="0.25">
      <c r="AO12165" s="34"/>
      <c r="AP12165" s="34"/>
      <c r="AQ12165" s="34"/>
      <c r="AR12165" s="34"/>
    </row>
    <row r="12166" spans="41:44" x14ac:dyDescent="0.25">
      <c r="AO12166" s="34"/>
      <c r="AP12166" s="34"/>
      <c r="AQ12166" s="34"/>
      <c r="AR12166" s="34"/>
    </row>
    <row r="12167" spans="41:44" x14ac:dyDescent="0.25">
      <c r="AO12167" s="34"/>
      <c r="AP12167" s="34"/>
      <c r="AQ12167" s="34"/>
      <c r="AR12167" s="34"/>
    </row>
    <row r="12168" spans="41:44" x14ac:dyDescent="0.25">
      <c r="AO12168" s="34"/>
      <c r="AP12168" s="34"/>
      <c r="AQ12168" s="34"/>
      <c r="AR12168" s="34"/>
    </row>
    <row r="12169" spans="41:44" x14ac:dyDescent="0.25">
      <c r="AO12169" s="34"/>
      <c r="AP12169" s="34"/>
      <c r="AQ12169" s="34"/>
      <c r="AR12169" s="34"/>
    </row>
    <row r="12170" spans="41:44" x14ac:dyDescent="0.25">
      <c r="AO12170" s="34"/>
      <c r="AP12170" s="34"/>
      <c r="AQ12170" s="34"/>
      <c r="AR12170" s="34"/>
    </row>
    <row r="12171" spans="41:44" x14ac:dyDescent="0.25">
      <c r="AO12171" s="34"/>
      <c r="AP12171" s="34"/>
      <c r="AQ12171" s="34"/>
      <c r="AR12171" s="34"/>
    </row>
    <row r="12172" spans="41:44" x14ac:dyDescent="0.25">
      <c r="AO12172" s="34"/>
      <c r="AP12172" s="34"/>
      <c r="AQ12172" s="34"/>
      <c r="AR12172" s="34"/>
    </row>
    <row r="12173" spans="41:44" x14ac:dyDescent="0.25">
      <c r="AO12173" s="34"/>
      <c r="AP12173" s="34"/>
      <c r="AQ12173" s="34"/>
      <c r="AR12173" s="34"/>
    </row>
    <row r="12174" spans="41:44" x14ac:dyDescent="0.25">
      <c r="AO12174" s="34"/>
      <c r="AP12174" s="34"/>
      <c r="AQ12174" s="34"/>
      <c r="AR12174" s="34"/>
    </row>
    <row r="12175" spans="41:44" x14ac:dyDescent="0.25">
      <c r="AO12175" s="34"/>
      <c r="AP12175" s="34"/>
      <c r="AQ12175" s="34"/>
      <c r="AR12175" s="34"/>
    </row>
    <row r="12176" spans="41:44" x14ac:dyDescent="0.25">
      <c r="AO12176" s="34"/>
      <c r="AP12176" s="34"/>
      <c r="AQ12176" s="34"/>
      <c r="AR12176" s="34"/>
    </row>
    <row r="12177" spans="41:44" x14ac:dyDescent="0.25">
      <c r="AO12177" s="34"/>
      <c r="AP12177" s="34"/>
      <c r="AQ12177" s="34"/>
      <c r="AR12177" s="34"/>
    </row>
    <row r="12178" spans="41:44" x14ac:dyDescent="0.25">
      <c r="AO12178" s="34"/>
      <c r="AP12178" s="34"/>
      <c r="AQ12178" s="34"/>
      <c r="AR12178" s="34"/>
    </row>
    <row r="12179" spans="41:44" x14ac:dyDescent="0.25">
      <c r="AO12179" s="34"/>
      <c r="AP12179" s="34"/>
      <c r="AQ12179" s="34"/>
      <c r="AR12179" s="34"/>
    </row>
    <row r="12180" spans="41:44" x14ac:dyDescent="0.25">
      <c r="AO12180" s="34"/>
      <c r="AP12180" s="34"/>
      <c r="AQ12180" s="34"/>
      <c r="AR12180" s="34"/>
    </row>
    <row r="12181" spans="41:44" x14ac:dyDescent="0.25">
      <c r="AO12181" s="34"/>
      <c r="AP12181" s="34"/>
      <c r="AQ12181" s="34"/>
      <c r="AR12181" s="34"/>
    </row>
    <row r="12182" spans="41:44" x14ac:dyDescent="0.25">
      <c r="AO12182" s="34"/>
      <c r="AP12182" s="34"/>
      <c r="AQ12182" s="34"/>
      <c r="AR12182" s="34"/>
    </row>
    <row r="12183" spans="41:44" x14ac:dyDescent="0.25">
      <c r="AO12183" s="34"/>
      <c r="AP12183" s="34"/>
      <c r="AQ12183" s="34"/>
      <c r="AR12183" s="34"/>
    </row>
    <row r="12184" spans="41:44" x14ac:dyDescent="0.25">
      <c r="AO12184" s="34"/>
      <c r="AP12184" s="34"/>
      <c r="AQ12184" s="34"/>
      <c r="AR12184" s="34"/>
    </row>
    <row r="12185" spans="41:44" x14ac:dyDescent="0.25">
      <c r="AO12185" s="34"/>
      <c r="AP12185" s="34"/>
      <c r="AQ12185" s="34"/>
      <c r="AR12185" s="34"/>
    </row>
    <row r="12186" spans="41:44" x14ac:dyDescent="0.25">
      <c r="AO12186" s="34"/>
      <c r="AP12186" s="34"/>
      <c r="AQ12186" s="34"/>
      <c r="AR12186" s="34"/>
    </row>
    <row r="12187" spans="41:44" x14ac:dyDescent="0.25">
      <c r="AO12187" s="34"/>
      <c r="AP12187" s="34"/>
      <c r="AQ12187" s="34"/>
      <c r="AR12187" s="34"/>
    </row>
    <row r="12188" spans="41:44" x14ac:dyDescent="0.25">
      <c r="AO12188" s="34"/>
      <c r="AP12188" s="34"/>
      <c r="AQ12188" s="34"/>
      <c r="AR12188" s="34"/>
    </row>
    <row r="12189" spans="41:44" x14ac:dyDescent="0.25">
      <c r="AO12189" s="34"/>
      <c r="AP12189" s="34"/>
      <c r="AQ12189" s="34"/>
      <c r="AR12189" s="34"/>
    </row>
    <row r="12190" spans="41:44" x14ac:dyDescent="0.25">
      <c r="AO12190" s="34"/>
      <c r="AP12190" s="34"/>
      <c r="AQ12190" s="34"/>
      <c r="AR12190" s="34"/>
    </row>
    <row r="12191" spans="41:44" x14ac:dyDescent="0.25">
      <c r="AO12191" s="34"/>
      <c r="AP12191" s="34"/>
      <c r="AQ12191" s="34"/>
      <c r="AR12191" s="34"/>
    </row>
    <row r="12192" spans="41:44" x14ac:dyDescent="0.25">
      <c r="AO12192" s="34"/>
      <c r="AP12192" s="34"/>
      <c r="AQ12192" s="34"/>
      <c r="AR12192" s="34"/>
    </row>
    <row r="12193" spans="41:44" x14ac:dyDescent="0.25">
      <c r="AO12193" s="34"/>
      <c r="AP12193" s="34"/>
      <c r="AQ12193" s="34"/>
      <c r="AR12193" s="34"/>
    </row>
    <row r="12194" spans="41:44" x14ac:dyDescent="0.25">
      <c r="AO12194" s="34"/>
      <c r="AP12194" s="34"/>
      <c r="AQ12194" s="34"/>
      <c r="AR12194" s="34"/>
    </row>
    <row r="12195" spans="41:44" x14ac:dyDescent="0.25">
      <c r="AO12195" s="34"/>
      <c r="AP12195" s="34"/>
      <c r="AQ12195" s="34"/>
      <c r="AR12195" s="34"/>
    </row>
    <row r="12196" spans="41:44" x14ac:dyDescent="0.25">
      <c r="AO12196" s="34"/>
      <c r="AP12196" s="34"/>
      <c r="AQ12196" s="34"/>
      <c r="AR12196" s="34"/>
    </row>
    <row r="12197" spans="41:44" x14ac:dyDescent="0.25">
      <c r="AO12197" s="34"/>
      <c r="AP12197" s="34"/>
      <c r="AQ12197" s="34"/>
      <c r="AR12197" s="34"/>
    </row>
    <row r="12198" spans="41:44" x14ac:dyDescent="0.25">
      <c r="AO12198" s="34"/>
      <c r="AP12198" s="34"/>
      <c r="AQ12198" s="34"/>
      <c r="AR12198" s="34"/>
    </row>
    <row r="12199" spans="41:44" x14ac:dyDescent="0.25">
      <c r="AO12199" s="34"/>
      <c r="AP12199" s="34"/>
      <c r="AQ12199" s="34"/>
      <c r="AR12199" s="34"/>
    </row>
    <row r="12200" spans="41:44" x14ac:dyDescent="0.25">
      <c r="AO12200" s="34"/>
      <c r="AP12200" s="34"/>
      <c r="AQ12200" s="34"/>
      <c r="AR12200" s="34"/>
    </row>
    <row r="12201" spans="41:44" x14ac:dyDescent="0.25">
      <c r="AO12201" s="34"/>
      <c r="AP12201" s="34"/>
      <c r="AQ12201" s="34"/>
      <c r="AR12201" s="34"/>
    </row>
    <row r="12202" spans="41:44" x14ac:dyDescent="0.25">
      <c r="AO12202" s="34"/>
      <c r="AP12202" s="34"/>
      <c r="AQ12202" s="34"/>
      <c r="AR12202" s="34"/>
    </row>
    <row r="12203" spans="41:44" x14ac:dyDescent="0.25">
      <c r="AO12203" s="34"/>
      <c r="AP12203" s="34"/>
      <c r="AQ12203" s="34"/>
      <c r="AR12203" s="34"/>
    </row>
    <row r="12204" spans="41:44" x14ac:dyDescent="0.25">
      <c r="AO12204" s="34"/>
      <c r="AP12204" s="34"/>
      <c r="AQ12204" s="34"/>
      <c r="AR12204" s="34"/>
    </row>
    <row r="12205" spans="41:44" x14ac:dyDescent="0.25">
      <c r="AO12205" s="34"/>
      <c r="AP12205" s="34"/>
      <c r="AQ12205" s="34"/>
      <c r="AR12205" s="34"/>
    </row>
    <row r="12206" spans="41:44" x14ac:dyDescent="0.25">
      <c r="AO12206" s="34"/>
      <c r="AP12206" s="34"/>
      <c r="AQ12206" s="34"/>
      <c r="AR12206" s="34"/>
    </row>
    <row r="12207" spans="41:44" x14ac:dyDescent="0.25">
      <c r="AO12207" s="34"/>
      <c r="AP12207" s="34"/>
      <c r="AQ12207" s="34"/>
      <c r="AR12207" s="34"/>
    </row>
    <row r="12208" spans="41:44" x14ac:dyDescent="0.25">
      <c r="AO12208" s="34"/>
      <c r="AP12208" s="34"/>
      <c r="AQ12208" s="34"/>
      <c r="AR12208" s="34"/>
    </row>
    <row r="12209" spans="41:44" x14ac:dyDescent="0.25">
      <c r="AO12209" s="34"/>
      <c r="AP12209" s="34"/>
      <c r="AQ12209" s="34"/>
      <c r="AR12209" s="34"/>
    </row>
    <row r="12210" spans="41:44" x14ac:dyDescent="0.25">
      <c r="AO12210" s="34"/>
      <c r="AP12210" s="34"/>
      <c r="AQ12210" s="34"/>
      <c r="AR12210" s="34"/>
    </row>
    <row r="12211" spans="41:44" x14ac:dyDescent="0.25">
      <c r="AO12211" s="34"/>
      <c r="AP12211" s="34"/>
      <c r="AQ12211" s="34"/>
      <c r="AR12211" s="34"/>
    </row>
    <row r="12212" spans="41:44" x14ac:dyDescent="0.25">
      <c r="AO12212" s="34"/>
      <c r="AP12212" s="34"/>
      <c r="AQ12212" s="34"/>
      <c r="AR12212" s="34"/>
    </row>
    <row r="12213" spans="41:44" x14ac:dyDescent="0.25">
      <c r="AO12213" s="34"/>
      <c r="AP12213" s="34"/>
      <c r="AQ12213" s="34"/>
      <c r="AR12213" s="34"/>
    </row>
    <row r="12214" spans="41:44" x14ac:dyDescent="0.25">
      <c r="AO12214" s="34"/>
      <c r="AP12214" s="34"/>
      <c r="AQ12214" s="34"/>
      <c r="AR12214" s="34"/>
    </row>
    <row r="12215" spans="41:44" x14ac:dyDescent="0.25">
      <c r="AO12215" s="34"/>
      <c r="AP12215" s="34"/>
      <c r="AQ12215" s="34"/>
      <c r="AR12215" s="34"/>
    </row>
    <row r="12216" spans="41:44" x14ac:dyDescent="0.25">
      <c r="AO12216" s="34"/>
      <c r="AP12216" s="34"/>
      <c r="AQ12216" s="34"/>
      <c r="AR12216" s="34"/>
    </row>
    <row r="12217" spans="41:44" x14ac:dyDescent="0.25">
      <c r="AO12217" s="34"/>
      <c r="AP12217" s="34"/>
      <c r="AQ12217" s="34"/>
      <c r="AR12217" s="34"/>
    </row>
    <row r="12218" spans="41:44" x14ac:dyDescent="0.25">
      <c r="AO12218" s="34"/>
      <c r="AP12218" s="34"/>
      <c r="AQ12218" s="34"/>
      <c r="AR12218" s="34"/>
    </row>
    <row r="12219" spans="41:44" x14ac:dyDescent="0.25">
      <c r="AO12219" s="34"/>
      <c r="AP12219" s="34"/>
      <c r="AQ12219" s="34"/>
      <c r="AR12219" s="34"/>
    </row>
    <row r="12220" spans="41:44" x14ac:dyDescent="0.25">
      <c r="AO12220" s="34"/>
      <c r="AP12220" s="34"/>
      <c r="AQ12220" s="34"/>
      <c r="AR12220" s="34"/>
    </row>
    <row r="12221" spans="41:44" x14ac:dyDescent="0.25">
      <c r="AO12221" s="34"/>
      <c r="AP12221" s="34"/>
      <c r="AQ12221" s="34"/>
      <c r="AR12221" s="34"/>
    </row>
    <row r="12222" spans="41:44" x14ac:dyDescent="0.25">
      <c r="AO12222" s="34"/>
      <c r="AP12222" s="34"/>
      <c r="AQ12222" s="34"/>
      <c r="AR12222" s="34"/>
    </row>
    <row r="12223" spans="41:44" x14ac:dyDescent="0.25">
      <c r="AO12223" s="34"/>
      <c r="AP12223" s="34"/>
      <c r="AQ12223" s="34"/>
      <c r="AR12223" s="34"/>
    </row>
    <row r="12224" spans="41:44" x14ac:dyDescent="0.25">
      <c r="AO12224" s="34"/>
      <c r="AP12224" s="34"/>
      <c r="AQ12224" s="34"/>
      <c r="AR12224" s="34"/>
    </row>
    <row r="12225" spans="41:44" x14ac:dyDescent="0.25">
      <c r="AO12225" s="34"/>
      <c r="AP12225" s="34"/>
      <c r="AQ12225" s="34"/>
      <c r="AR12225" s="34"/>
    </row>
    <row r="12226" spans="41:44" x14ac:dyDescent="0.25">
      <c r="AO12226" s="34"/>
      <c r="AP12226" s="34"/>
      <c r="AQ12226" s="34"/>
      <c r="AR12226" s="34"/>
    </row>
    <row r="12227" spans="41:44" x14ac:dyDescent="0.25">
      <c r="AO12227" s="34"/>
      <c r="AP12227" s="34"/>
      <c r="AQ12227" s="34"/>
      <c r="AR12227" s="34"/>
    </row>
    <row r="12228" spans="41:44" x14ac:dyDescent="0.25">
      <c r="AO12228" s="34"/>
      <c r="AP12228" s="34"/>
      <c r="AQ12228" s="34"/>
      <c r="AR12228" s="34"/>
    </row>
    <row r="12229" spans="41:44" x14ac:dyDescent="0.25">
      <c r="AO12229" s="34"/>
      <c r="AP12229" s="34"/>
      <c r="AQ12229" s="34"/>
      <c r="AR12229" s="34"/>
    </row>
    <row r="12230" spans="41:44" x14ac:dyDescent="0.25">
      <c r="AO12230" s="34"/>
      <c r="AP12230" s="34"/>
      <c r="AQ12230" s="34"/>
      <c r="AR12230" s="34"/>
    </row>
    <row r="12231" spans="41:44" x14ac:dyDescent="0.25">
      <c r="AO12231" s="34"/>
      <c r="AP12231" s="34"/>
      <c r="AQ12231" s="34"/>
      <c r="AR12231" s="34"/>
    </row>
    <row r="12232" spans="41:44" x14ac:dyDescent="0.25">
      <c r="AO12232" s="34"/>
      <c r="AP12232" s="34"/>
      <c r="AQ12232" s="34"/>
      <c r="AR12232" s="34"/>
    </row>
    <row r="12233" spans="41:44" x14ac:dyDescent="0.25">
      <c r="AO12233" s="34"/>
      <c r="AP12233" s="34"/>
      <c r="AQ12233" s="34"/>
      <c r="AR12233" s="34"/>
    </row>
    <row r="12234" spans="41:44" x14ac:dyDescent="0.25">
      <c r="AO12234" s="34"/>
      <c r="AP12234" s="34"/>
      <c r="AQ12234" s="34"/>
      <c r="AR12234" s="34"/>
    </row>
    <row r="12235" spans="41:44" x14ac:dyDescent="0.25">
      <c r="AO12235" s="34"/>
      <c r="AP12235" s="34"/>
      <c r="AQ12235" s="34"/>
      <c r="AR12235" s="34"/>
    </row>
    <row r="12236" spans="41:44" x14ac:dyDescent="0.25">
      <c r="AO12236" s="34"/>
      <c r="AP12236" s="34"/>
      <c r="AQ12236" s="34"/>
      <c r="AR12236" s="34"/>
    </row>
    <row r="12237" spans="41:44" x14ac:dyDescent="0.25">
      <c r="AO12237" s="34"/>
      <c r="AP12237" s="34"/>
      <c r="AQ12237" s="34"/>
      <c r="AR12237" s="34"/>
    </row>
    <row r="12238" spans="41:44" x14ac:dyDescent="0.25">
      <c r="AO12238" s="34"/>
      <c r="AP12238" s="34"/>
      <c r="AQ12238" s="34"/>
      <c r="AR12238" s="34"/>
    </row>
    <row r="12239" spans="41:44" x14ac:dyDescent="0.25">
      <c r="AO12239" s="34"/>
      <c r="AP12239" s="34"/>
      <c r="AQ12239" s="34"/>
      <c r="AR12239" s="34"/>
    </row>
    <row r="12240" spans="41:44" x14ac:dyDescent="0.25">
      <c r="AO12240" s="34"/>
      <c r="AP12240" s="34"/>
      <c r="AQ12240" s="34"/>
      <c r="AR12240" s="34"/>
    </row>
    <row r="12241" spans="41:44" x14ac:dyDescent="0.25">
      <c r="AO12241" s="34"/>
      <c r="AP12241" s="34"/>
      <c r="AQ12241" s="34"/>
      <c r="AR12241" s="34"/>
    </row>
    <row r="12242" spans="41:44" x14ac:dyDescent="0.25">
      <c r="AO12242" s="34"/>
      <c r="AP12242" s="34"/>
      <c r="AQ12242" s="34"/>
      <c r="AR12242" s="34"/>
    </row>
    <row r="12243" spans="41:44" x14ac:dyDescent="0.25">
      <c r="AO12243" s="34"/>
      <c r="AP12243" s="34"/>
      <c r="AQ12243" s="34"/>
      <c r="AR12243" s="34"/>
    </row>
    <row r="12244" spans="41:44" x14ac:dyDescent="0.25">
      <c r="AO12244" s="34"/>
      <c r="AP12244" s="34"/>
      <c r="AQ12244" s="34"/>
      <c r="AR12244" s="34"/>
    </row>
    <row r="12245" spans="41:44" x14ac:dyDescent="0.25">
      <c r="AO12245" s="34"/>
      <c r="AP12245" s="34"/>
      <c r="AQ12245" s="34"/>
      <c r="AR12245" s="34"/>
    </row>
    <row r="12246" spans="41:44" x14ac:dyDescent="0.25">
      <c r="AO12246" s="34"/>
      <c r="AP12246" s="34"/>
      <c r="AQ12246" s="34"/>
      <c r="AR12246" s="34"/>
    </row>
    <row r="12247" spans="41:44" x14ac:dyDescent="0.25">
      <c r="AO12247" s="34"/>
      <c r="AP12247" s="34"/>
      <c r="AQ12247" s="34"/>
      <c r="AR12247" s="34"/>
    </row>
    <row r="12248" spans="41:44" x14ac:dyDescent="0.25">
      <c r="AO12248" s="34"/>
      <c r="AP12248" s="34"/>
      <c r="AQ12248" s="34"/>
      <c r="AR12248" s="34"/>
    </row>
    <row r="12249" spans="41:44" x14ac:dyDescent="0.25">
      <c r="AO12249" s="34"/>
      <c r="AP12249" s="34"/>
      <c r="AQ12249" s="34"/>
      <c r="AR12249" s="34"/>
    </row>
    <row r="12250" spans="41:44" x14ac:dyDescent="0.25">
      <c r="AO12250" s="34"/>
      <c r="AP12250" s="34"/>
      <c r="AQ12250" s="34"/>
      <c r="AR12250" s="34"/>
    </row>
    <row r="12251" spans="41:44" x14ac:dyDescent="0.25">
      <c r="AO12251" s="34"/>
      <c r="AP12251" s="34"/>
      <c r="AQ12251" s="34"/>
      <c r="AR12251" s="34"/>
    </row>
    <row r="12252" spans="41:44" x14ac:dyDescent="0.25">
      <c r="AO12252" s="34"/>
      <c r="AP12252" s="34"/>
      <c r="AQ12252" s="34"/>
      <c r="AR12252" s="34"/>
    </row>
    <row r="12253" spans="41:44" x14ac:dyDescent="0.25">
      <c r="AO12253" s="34"/>
      <c r="AP12253" s="34"/>
      <c r="AQ12253" s="34"/>
      <c r="AR12253" s="34"/>
    </row>
    <row r="12254" spans="41:44" x14ac:dyDescent="0.25">
      <c r="AO12254" s="34"/>
      <c r="AP12254" s="34"/>
      <c r="AQ12254" s="34"/>
      <c r="AR12254" s="34"/>
    </row>
    <row r="12255" spans="41:44" x14ac:dyDescent="0.25">
      <c r="AO12255" s="34"/>
      <c r="AP12255" s="34"/>
      <c r="AQ12255" s="34"/>
      <c r="AR12255" s="34"/>
    </row>
    <row r="12256" spans="41:44" x14ac:dyDescent="0.25">
      <c r="AO12256" s="34"/>
      <c r="AP12256" s="34"/>
      <c r="AQ12256" s="34"/>
      <c r="AR12256" s="34"/>
    </row>
    <row r="12257" spans="41:44" x14ac:dyDescent="0.25">
      <c r="AO12257" s="34"/>
      <c r="AP12257" s="34"/>
      <c r="AQ12257" s="34"/>
      <c r="AR12257" s="34"/>
    </row>
    <row r="12258" spans="41:44" x14ac:dyDescent="0.25">
      <c r="AO12258" s="34"/>
      <c r="AP12258" s="34"/>
      <c r="AQ12258" s="34"/>
      <c r="AR12258" s="34"/>
    </row>
    <row r="12259" spans="41:44" x14ac:dyDescent="0.25">
      <c r="AO12259" s="34"/>
      <c r="AP12259" s="34"/>
      <c r="AQ12259" s="34"/>
      <c r="AR12259" s="34"/>
    </row>
    <row r="12260" spans="41:44" x14ac:dyDescent="0.25">
      <c r="AO12260" s="34"/>
      <c r="AP12260" s="34"/>
      <c r="AQ12260" s="34"/>
      <c r="AR12260" s="34"/>
    </row>
    <row r="12261" spans="41:44" x14ac:dyDescent="0.25">
      <c r="AO12261" s="34"/>
      <c r="AP12261" s="34"/>
      <c r="AQ12261" s="34"/>
      <c r="AR12261" s="34"/>
    </row>
    <row r="12262" spans="41:44" x14ac:dyDescent="0.25">
      <c r="AO12262" s="34"/>
      <c r="AP12262" s="34"/>
      <c r="AQ12262" s="34"/>
      <c r="AR12262" s="34"/>
    </row>
    <row r="12263" spans="41:44" x14ac:dyDescent="0.25">
      <c r="AO12263" s="34"/>
      <c r="AP12263" s="34"/>
      <c r="AQ12263" s="34"/>
      <c r="AR12263" s="34"/>
    </row>
    <row r="12264" spans="41:44" x14ac:dyDescent="0.25">
      <c r="AO12264" s="34"/>
      <c r="AP12264" s="34"/>
      <c r="AQ12264" s="34"/>
      <c r="AR12264" s="34"/>
    </row>
    <row r="12265" spans="41:44" x14ac:dyDescent="0.25">
      <c r="AO12265" s="34"/>
      <c r="AP12265" s="34"/>
      <c r="AQ12265" s="34"/>
      <c r="AR12265" s="34"/>
    </row>
    <row r="12266" spans="41:44" x14ac:dyDescent="0.25">
      <c r="AO12266" s="34"/>
      <c r="AP12266" s="34"/>
      <c r="AQ12266" s="34"/>
      <c r="AR12266" s="34"/>
    </row>
    <row r="12267" spans="41:44" x14ac:dyDescent="0.25">
      <c r="AO12267" s="34"/>
      <c r="AP12267" s="34"/>
      <c r="AQ12267" s="34"/>
      <c r="AR12267" s="34"/>
    </row>
    <row r="12268" spans="41:44" x14ac:dyDescent="0.25">
      <c r="AO12268" s="34"/>
      <c r="AP12268" s="34"/>
      <c r="AQ12268" s="34"/>
      <c r="AR12268" s="34"/>
    </row>
    <row r="12269" spans="41:44" x14ac:dyDescent="0.25">
      <c r="AO12269" s="34"/>
      <c r="AP12269" s="34"/>
      <c r="AQ12269" s="34"/>
      <c r="AR12269" s="34"/>
    </row>
    <row r="12270" spans="41:44" x14ac:dyDescent="0.25">
      <c r="AO12270" s="34"/>
      <c r="AP12270" s="34"/>
      <c r="AQ12270" s="34"/>
      <c r="AR12270" s="34"/>
    </row>
    <row r="12271" spans="41:44" x14ac:dyDescent="0.25">
      <c r="AO12271" s="34"/>
      <c r="AP12271" s="34"/>
      <c r="AQ12271" s="34"/>
      <c r="AR12271" s="34"/>
    </row>
    <row r="12272" spans="41:44" x14ac:dyDescent="0.25">
      <c r="AO12272" s="34"/>
      <c r="AP12272" s="34"/>
      <c r="AQ12272" s="34"/>
      <c r="AR12272" s="34"/>
    </row>
    <row r="12273" spans="41:44" x14ac:dyDescent="0.25">
      <c r="AO12273" s="34"/>
      <c r="AP12273" s="34"/>
      <c r="AQ12273" s="34"/>
      <c r="AR12273" s="34"/>
    </row>
    <row r="12274" spans="41:44" x14ac:dyDescent="0.25">
      <c r="AO12274" s="34"/>
      <c r="AP12274" s="34"/>
      <c r="AQ12274" s="34"/>
      <c r="AR12274" s="34"/>
    </row>
    <row r="12275" spans="41:44" x14ac:dyDescent="0.25">
      <c r="AO12275" s="34"/>
      <c r="AP12275" s="34"/>
      <c r="AQ12275" s="34"/>
      <c r="AR12275" s="34"/>
    </row>
    <row r="12276" spans="41:44" x14ac:dyDescent="0.25">
      <c r="AO12276" s="34"/>
      <c r="AP12276" s="34"/>
      <c r="AQ12276" s="34"/>
      <c r="AR12276" s="34"/>
    </row>
    <row r="12277" spans="41:44" x14ac:dyDescent="0.25">
      <c r="AO12277" s="34"/>
      <c r="AP12277" s="34"/>
      <c r="AQ12277" s="34"/>
      <c r="AR12277" s="34"/>
    </row>
    <row r="12278" spans="41:44" x14ac:dyDescent="0.25">
      <c r="AO12278" s="34"/>
      <c r="AP12278" s="34"/>
      <c r="AQ12278" s="34"/>
      <c r="AR12278" s="34"/>
    </row>
    <row r="12279" spans="41:44" x14ac:dyDescent="0.25">
      <c r="AO12279" s="34"/>
      <c r="AP12279" s="34"/>
      <c r="AQ12279" s="34"/>
      <c r="AR12279" s="34"/>
    </row>
    <row r="12280" spans="41:44" x14ac:dyDescent="0.25">
      <c r="AO12280" s="34"/>
      <c r="AP12280" s="34"/>
      <c r="AQ12280" s="34"/>
      <c r="AR12280" s="34"/>
    </row>
    <row r="12281" spans="41:44" x14ac:dyDescent="0.25">
      <c r="AO12281" s="34"/>
      <c r="AP12281" s="34"/>
      <c r="AQ12281" s="34"/>
      <c r="AR12281" s="34"/>
    </row>
    <row r="12282" spans="41:44" x14ac:dyDescent="0.25">
      <c r="AO12282" s="34"/>
      <c r="AP12282" s="34"/>
      <c r="AQ12282" s="34"/>
      <c r="AR12282" s="34"/>
    </row>
    <row r="12283" spans="41:44" x14ac:dyDescent="0.25">
      <c r="AO12283" s="34"/>
      <c r="AP12283" s="34"/>
      <c r="AQ12283" s="34"/>
      <c r="AR12283" s="34"/>
    </row>
    <row r="12284" spans="41:44" x14ac:dyDescent="0.25">
      <c r="AO12284" s="34"/>
      <c r="AP12284" s="34"/>
      <c r="AQ12284" s="34"/>
      <c r="AR12284" s="34"/>
    </row>
    <row r="12285" spans="41:44" x14ac:dyDescent="0.25">
      <c r="AO12285" s="34"/>
      <c r="AP12285" s="34"/>
      <c r="AQ12285" s="34"/>
      <c r="AR12285" s="34"/>
    </row>
    <row r="12286" spans="41:44" x14ac:dyDescent="0.25">
      <c r="AO12286" s="34"/>
      <c r="AP12286" s="34"/>
      <c r="AQ12286" s="34"/>
      <c r="AR12286" s="34"/>
    </row>
    <row r="12287" spans="41:44" x14ac:dyDescent="0.25">
      <c r="AO12287" s="34"/>
      <c r="AP12287" s="34"/>
      <c r="AQ12287" s="34"/>
      <c r="AR12287" s="34"/>
    </row>
    <row r="12288" spans="41:44" x14ac:dyDescent="0.25">
      <c r="AO12288" s="34"/>
      <c r="AP12288" s="34"/>
      <c r="AQ12288" s="34"/>
      <c r="AR12288" s="34"/>
    </row>
    <row r="12289" spans="41:44" x14ac:dyDescent="0.25">
      <c r="AO12289" s="34"/>
      <c r="AP12289" s="34"/>
      <c r="AQ12289" s="34"/>
      <c r="AR12289" s="34"/>
    </row>
    <row r="12290" spans="41:44" x14ac:dyDescent="0.25">
      <c r="AO12290" s="34"/>
      <c r="AP12290" s="34"/>
      <c r="AQ12290" s="34"/>
      <c r="AR12290" s="34"/>
    </row>
    <row r="12291" spans="41:44" x14ac:dyDescent="0.25">
      <c r="AO12291" s="34"/>
      <c r="AP12291" s="34"/>
      <c r="AQ12291" s="34"/>
      <c r="AR12291" s="34"/>
    </row>
    <row r="12292" spans="41:44" x14ac:dyDescent="0.25">
      <c r="AO12292" s="34"/>
      <c r="AP12292" s="34"/>
      <c r="AQ12292" s="34"/>
      <c r="AR12292" s="34"/>
    </row>
    <row r="12293" spans="41:44" x14ac:dyDescent="0.25">
      <c r="AO12293" s="34"/>
      <c r="AP12293" s="34"/>
      <c r="AQ12293" s="34"/>
      <c r="AR12293" s="34"/>
    </row>
    <row r="12294" spans="41:44" x14ac:dyDescent="0.25">
      <c r="AO12294" s="34"/>
      <c r="AP12294" s="34"/>
      <c r="AQ12294" s="34"/>
      <c r="AR12294" s="34"/>
    </row>
    <row r="12295" spans="41:44" x14ac:dyDescent="0.25">
      <c r="AO12295" s="34"/>
      <c r="AP12295" s="34"/>
      <c r="AQ12295" s="34"/>
      <c r="AR12295" s="34"/>
    </row>
    <row r="12296" spans="41:44" x14ac:dyDescent="0.25">
      <c r="AO12296" s="34"/>
      <c r="AP12296" s="34"/>
      <c r="AQ12296" s="34"/>
      <c r="AR12296" s="34"/>
    </row>
    <row r="12297" spans="41:44" x14ac:dyDescent="0.25">
      <c r="AO12297" s="34"/>
      <c r="AP12297" s="34"/>
      <c r="AQ12297" s="34"/>
      <c r="AR12297" s="34"/>
    </row>
    <row r="12298" spans="41:44" x14ac:dyDescent="0.25">
      <c r="AO12298" s="34"/>
      <c r="AP12298" s="34"/>
      <c r="AQ12298" s="34"/>
      <c r="AR12298" s="34"/>
    </row>
    <row r="12299" spans="41:44" x14ac:dyDescent="0.25">
      <c r="AO12299" s="34"/>
      <c r="AP12299" s="34"/>
      <c r="AQ12299" s="34"/>
      <c r="AR12299" s="34"/>
    </row>
    <row r="12300" spans="41:44" x14ac:dyDescent="0.25">
      <c r="AO12300" s="34"/>
      <c r="AP12300" s="34"/>
      <c r="AQ12300" s="34"/>
      <c r="AR12300" s="34"/>
    </row>
    <row r="12301" spans="41:44" x14ac:dyDescent="0.25">
      <c r="AO12301" s="34"/>
      <c r="AP12301" s="34"/>
      <c r="AQ12301" s="34"/>
      <c r="AR12301" s="34"/>
    </row>
    <row r="12302" spans="41:44" x14ac:dyDescent="0.25">
      <c r="AO12302" s="34"/>
      <c r="AP12302" s="34"/>
      <c r="AQ12302" s="34"/>
      <c r="AR12302" s="34"/>
    </row>
    <row r="12303" spans="41:44" x14ac:dyDescent="0.25">
      <c r="AO12303" s="34"/>
      <c r="AP12303" s="34"/>
      <c r="AQ12303" s="34"/>
      <c r="AR12303" s="34"/>
    </row>
    <row r="12304" spans="41:44" x14ac:dyDescent="0.25">
      <c r="AO12304" s="34"/>
      <c r="AP12304" s="34"/>
      <c r="AQ12304" s="34"/>
      <c r="AR12304" s="34"/>
    </row>
    <row r="12305" spans="41:44" x14ac:dyDescent="0.25">
      <c r="AO12305" s="34"/>
      <c r="AP12305" s="34"/>
      <c r="AQ12305" s="34"/>
      <c r="AR12305" s="34"/>
    </row>
    <row r="12306" spans="41:44" x14ac:dyDescent="0.25">
      <c r="AO12306" s="34"/>
      <c r="AP12306" s="34"/>
      <c r="AQ12306" s="34"/>
      <c r="AR12306" s="34"/>
    </row>
    <row r="12307" spans="41:44" x14ac:dyDescent="0.25">
      <c r="AO12307" s="34"/>
      <c r="AP12307" s="34"/>
      <c r="AQ12307" s="34"/>
      <c r="AR12307" s="34"/>
    </row>
    <row r="12308" spans="41:44" x14ac:dyDescent="0.25">
      <c r="AO12308" s="34"/>
      <c r="AP12308" s="34"/>
      <c r="AQ12308" s="34"/>
      <c r="AR12308" s="34"/>
    </row>
    <row r="12309" spans="41:44" x14ac:dyDescent="0.25">
      <c r="AO12309" s="34"/>
      <c r="AP12309" s="34"/>
      <c r="AQ12309" s="34"/>
      <c r="AR12309" s="34"/>
    </row>
    <row r="12310" spans="41:44" x14ac:dyDescent="0.25">
      <c r="AO12310" s="34"/>
      <c r="AP12310" s="34"/>
      <c r="AQ12310" s="34"/>
      <c r="AR12310" s="34"/>
    </row>
    <row r="12311" spans="41:44" x14ac:dyDescent="0.25">
      <c r="AO12311" s="34"/>
      <c r="AP12311" s="34"/>
      <c r="AQ12311" s="34"/>
      <c r="AR12311" s="34"/>
    </row>
    <row r="12312" spans="41:44" x14ac:dyDescent="0.25">
      <c r="AO12312" s="34"/>
      <c r="AP12312" s="34"/>
      <c r="AQ12312" s="34"/>
      <c r="AR12312" s="34"/>
    </row>
    <row r="12313" spans="41:44" x14ac:dyDescent="0.25">
      <c r="AO12313" s="34"/>
      <c r="AP12313" s="34"/>
      <c r="AQ12313" s="34"/>
      <c r="AR12313" s="34"/>
    </row>
    <row r="12314" spans="41:44" x14ac:dyDescent="0.25">
      <c r="AO12314" s="34"/>
      <c r="AP12314" s="34"/>
      <c r="AQ12314" s="34"/>
      <c r="AR12314" s="34"/>
    </row>
    <row r="12315" spans="41:44" x14ac:dyDescent="0.25">
      <c r="AO12315" s="34"/>
      <c r="AP12315" s="34"/>
      <c r="AQ12315" s="34"/>
      <c r="AR12315" s="34"/>
    </row>
    <row r="12316" spans="41:44" x14ac:dyDescent="0.25">
      <c r="AO12316" s="34"/>
      <c r="AP12316" s="34"/>
      <c r="AQ12316" s="34"/>
      <c r="AR12316" s="34"/>
    </row>
    <row r="12317" spans="41:44" x14ac:dyDescent="0.25">
      <c r="AO12317" s="34"/>
      <c r="AP12317" s="34"/>
      <c r="AQ12317" s="34"/>
      <c r="AR12317" s="34"/>
    </row>
    <row r="12318" spans="41:44" x14ac:dyDescent="0.25">
      <c r="AO12318" s="34"/>
      <c r="AP12318" s="34"/>
      <c r="AQ12318" s="34"/>
      <c r="AR12318" s="34"/>
    </row>
    <row r="12319" spans="41:44" x14ac:dyDescent="0.25">
      <c r="AO12319" s="34"/>
      <c r="AP12319" s="34"/>
      <c r="AQ12319" s="34"/>
      <c r="AR12319" s="34"/>
    </row>
    <row r="12320" spans="41:44" x14ac:dyDescent="0.25">
      <c r="AO12320" s="34"/>
      <c r="AP12320" s="34"/>
      <c r="AQ12320" s="34"/>
      <c r="AR12320" s="34"/>
    </row>
    <row r="12321" spans="41:44" x14ac:dyDescent="0.25">
      <c r="AO12321" s="34"/>
      <c r="AP12321" s="34"/>
      <c r="AQ12321" s="34"/>
      <c r="AR12321" s="34"/>
    </row>
    <row r="12322" spans="41:44" x14ac:dyDescent="0.25">
      <c r="AO12322" s="34"/>
      <c r="AP12322" s="34"/>
      <c r="AQ12322" s="34"/>
      <c r="AR12322" s="34"/>
    </row>
    <row r="12323" spans="41:44" x14ac:dyDescent="0.25">
      <c r="AO12323" s="34"/>
      <c r="AP12323" s="34"/>
      <c r="AQ12323" s="34"/>
      <c r="AR12323" s="34"/>
    </row>
    <row r="12324" spans="41:44" x14ac:dyDescent="0.25">
      <c r="AO12324" s="34"/>
      <c r="AP12324" s="34"/>
      <c r="AQ12324" s="34"/>
      <c r="AR12324" s="34"/>
    </row>
    <row r="12325" spans="41:44" x14ac:dyDescent="0.25">
      <c r="AO12325" s="34"/>
      <c r="AP12325" s="34"/>
      <c r="AQ12325" s="34"/>
      <c r="AR12325" s="34"/>
    </row>
    <row r="12326" spans="41:44" x14ac:dyDescent="0.25">
      <c r="AO12326" s="34"/>
      <c r="AP12326" s="34"/>
      <c r="AQ12326" s="34"/>
      <c r="AR12326" s="34"/>
    </row>
    <row r="12327" spans="41:44" x14ac:dyDescent="0.25">
      <c r="AO12327" s="34"/>
      <c r="AP12327" s="34"/>
      <c r="AQ12327" s="34"/>
      <c r="AR12327" s="34"/>
    </row>
    <row r="12328" spans="41:44" x14ac:dyDescent="0.25">
      <c r="AO12328" s="34"/>
      <c r="AP12328" s="34"/>
      <c r="AQ12328" s="34"/>
      <c r="AR12328" s="34"/>
    </row>
    <row r="12329" spans="41:44" x14ac:dyDescent="0.25">
      <c r="AO12329" s="34"/>
      <c r="AP12329" s="34"/>
      <c r="AQ12329" s="34"/>
      <c r="AR12329" s="34"/>
    </row>
    <row r="12330" spans="41:44" x14ac:dyDescent="0.25">
      <c r="AO12330" s="34"/>
      <c r="AP12330" s="34"/>
      <c r="AQ12330" s="34"/>
      <c r="AR12330" s="34"/>
    </row>
    <row r="12331" spans="41:44" x14ac:dyDescent="0.25">
      <c r="AO12331" s="34"/>
      <c r="AP12331" s="34"/>
      <c r="AQ12331" s="34"/>
      <c r="AR12331" s="34"/>
    </row>
    <row r="12332" spans="41:44" x14ac:dyDescent="0.25">
      <c r="AO12332" s="34"/>
      <c r="AP12332" s="34"/>
      <c r="AQ12332" s="34"/>
      <c r="AR12332" s="34"/>
    </row>
    <row r="12333" spans="41:44" x14ac:dyDescent="0.25">
      <c r="AO12333" s="34"/>
      <c r="AP12333" s="34"/>
      <c r="AQ12333" s="34"/>
      <c r="AR12333" s="34"/>
    </row>
    <row r="12334" spans="41:44" x14ac:dyDescent="0.25">
      <c r="AO12334" s="34"/>
      <c r="AP12334" s="34"/>
      <c r="AQ12334" s="34"/>
      <c r="AR12334" s="34"/>
    </row>
    <row r="12335" spans="41:44" x14ac:dyDescent="0.25">
      <c r="AO12335" s="34"/>
      <c r="AP12335" s="34"/>
      <c r="AQ12335" s="34"/>
      <c r="AR12335" s="34"/>
    </row>
    <row r="12336" spans="41:44" x14ac:dyDescent="0.25">
      <c r="AO12336" s="34"/>
      <c r="AP12336" s="34"/>
      <c r="AQ12336" s="34"/>
      <c r="AR12336" s="34"/>
    </row>
    <row r="12337" spans="41:44" x14ac:dyDescent="0.25">
      <c r="AO12337" s="34"/>
      <c r="AP12337" s="34"/>
      <c r="AQ12337" s="34"/>
      <c r="AR12337" s="34"/>
    </row>
    <row r="12338" spans="41:44" x14ac:dyDescent="0.25">
      <c r="AO12338" s="34"/>
      <c r="AP12338" s="34"/>
      <c r="AQ12338" s="34"/>
      <c r="AR12338" s="34"/>
    </row>
    <row r="12339" spans="41:44" x14ac:dyDescent="0.25">
      <c r="AO12339" s="34"/>
      <c r="AP12339" s="34"/>
      <c r="AQ12339" s="34"/>
      <c r="AR12339" s="34"/>
    </row>
    <row r="12340" spans="41:44" x14ac:dyDescent="0.25">
      <c r="AO12340" s="34"/>
      <c r="AP12340" s="34"/>
      <c r="AQ12340" s="34"/>
      <c r="AR12340" s="34"/>
    </row>
    <row r="12341" spans="41:44" x14ac:dyDescent="0.25">
      <c r="AO12341" s="34"/>
      <c r="AP12341" s="34"/>
      <c r="AQ12341" s="34"/>
      <c r="AR12341" s="34"/>
    </row>
    <row r="12342" spans="41:44" x14ac:dyDescent="0.25">
      <c r="AO12342" s="34"/>
      <c r="AP12342" s="34"/>
      <c r="AQ12342" s="34"/>
      <c r="AR12342" s="34"/>
    </row>
    <row r="12343" spans="41:44" x14ac:dyDescent="0.25">
      <c r="AO12343" s="34"/>
      <c r="AP12343" s="34"/>
      <c r="AQ12343" s="34"/>
      <c r="AR12343" s="34"/>
    </row>
    <row r="12344" spans="41:44" x14ac:dyDescent="0.25">
      <c r="AO12344" s="34"/>
      <c r="AP12344" s="34"/>
      <c r="AQ12344" s="34"/>
      <c r="AR12344" s="34"/>
    </row>
    <row r="12345" spans="41:44" x14ac:dyDescent="0.25">
      <c r="AO12345" s="34"/>
      <c r="AP12345" s="34"/>
      <c r="AQ12345" s="34"/>
      <c r="AR12345" s="34"/>
    </row>
    <row r="12346" spans="41:44" x14ac:dyDescent="0.25">
      <c r="AO12346" s="34"/>
      <c r="AP12346" s="34"/>
      <c r="AQ12346" s="34"/>
      <c r="AR12346" s="34"/>
    </row>
    <row r="12347" spans="41:44" x14ac:dyDescent="0.25">
      <c r="AO12347" s="34"/>
      <c r="AP12347" s="34"/>
      <c r="AQ12347" s="34"/>
      <c r="AR12347" s="34"/>
    </row>
    <row r="12348" spans="41:44" x14ac:dyDescent="0.25">
      <c r="AO12348" s="34"/>
      <c r="AP12348" s="34"/>
      <c r="AQ12348" s="34"/>
      <c r="AR12348" s="34"/>
    </row>
    <row r="12349" spans="41:44" x14ac:dyDescent="0.25">
      <c r="AO12349" s="34"/>
      <c r="AP12349" s="34"/>
      <c r="AQ12349" s="34"/>
      <c r="AR12349" s="34"/>
    </row>
    <row r="12350" spans="41:44" x14ac:dyDescent="0.25">
      <c r="AO12350" s="34"/>
      <c r="AP12350" s="34"/>
      <c r="AQ12350" s="34"/>
      <c r="AR12350" s="34"/>
    </row>
    <row r="12351" spans="41:44" x14ac:dyDescent="0.25">
      <c r="AO12351" s="34"/>
      <c r="AP12351" s="34"/>
      <c r="AQ12351" s="34"/>
      <c r="AR12351" s="34"/>
    </row>
    <row r="12352" spans="41:44" x14ac:dyDescent="0.25">
      <c r="AO12352" s="34"/>
      <c r="AP12352" s="34"/>
      <c r="AQ12352" s="34"/>
      <c r="AR12352" s="34"/>
    </row>
    <row r="12353" spans="41:44" x14ac:dyDescent="0.25">
      <c r="AO12353" s="34"/>
      <c r="AP12353" s="34"/>
      <c r="AQ12353" s="34"/>
      <c r="AR12353" s="34"/>
    </row>
    <row r="12354" spans="41:44" x14ac:dyDescent="0.25">
      <c r="AO12354" s="34"/>
      <c r="AP12354" s="34"/>
      <c r="AQ12354" s="34"/>
      <c r="AR12354" s="34"/>
    </row>
    <row r="12355" spans="41:44" x14ac:dyDescent="0.25">
      <c r="AO12355" s="34"/>
      <c r="AP12355" s="34"/>
      <c r="AQ12355" s="34"/>
      <c r="AR12355" s="34"/>
    </row>
    <row r="12356" spans="41:44" x14ac:dyDescent="0.25">
      <c r="AO12356" s="34"/>
      <c r="AP12356" s="34"/>
      <c r="AQ12356" s="34"/>
      <c r="AR12356" s="34"/>
    </row>
    <row r="12357" spans="41:44" x14ac:dyDescent="0.25">
      <c r="AO12357" s="34"/>
      <c r="AP12357" s="34"/>
      <c r="AQ12357" s="34"/>
      <c r="AR12357" s="34"/>
    </row>
    <row r="12358" spans="41:44" x14ac:dyDescent="0.25">
      <c r="AO12358" s="34"/>
      <c r="AP12358" s="34"/>
      <c r="AQ12358" s="34"/>
      <c r="AR12358" s="34"/>
    </row>
    <row r="12359" spans="41:44" x14ac:dyDescent="0.25">
      <c r="AO12359" s="34"/>
      <c r="AP12359" s="34"/>
      <c r="AQ12359" s="34"/>
      <c r="AR12359" s="34"/>
    </row>
    <row r="12360" spans="41:44" x14ac:dyDescent="0.25">
      <c r="AO12360" s="34"/>
      <c r="AP12360" s="34"/>
      <c r="AQ12360" s="34"/>
      <c r="AR12360" s="34"/>
    </row>
    <row r="12361" spans="41:44" x14ac:dyDescent="0.25">
      <c r="AO12361" s="34"/>
      <c r="AP12361" s="34"/>
      <c r="AQ12361" s="34"/>
      <c r="AR12361" s="34"/>
    </row>
    <row r="12362" spans="41:44" x14ac:dyDescent="0.25">
      <c r="AO12362" s="34"/>
      <c r="AP12362" s="34"/>
      <c r="AQ12362" s="34"/>
      <c r="AR12362" s="34"/>
    </row>
    <row r="12363" spans="41:44" x14ac:dyDescent="0.25">
      <c r="AO12363" s="34"/>
      <c r="AP12363" s="34"/>
      <c r="AQ12363" s="34"/>
      <c r="AR12363" s="34"/>
    </row>
    <row r="12364" spans="41:44" x14ac:dyDescent="0.25">
      <c r="AO12364" s="34"/>
      <c r="AP12364" s="34"/>
      <c r="AQ12364" s="34"/>
      <c r="AR12364" s="34"/>
    </row>
    <row r="12365" spans="41:44" x14ac:dyDescent="0.25">
      <c r="AO12365" s="34"/>
      <c r="AP12365" s="34"/>
      <c r="AQ12365" s="34"/>
      <c r="AR12365" s="34"/>
    </row>
    <row r="12366" spans="41:44" x14ac:dyDescent="0.25">
      <c r="AO12366" s="34"/>
      <c r="AP12366" s="34"/>
      <c r="AQ12366" s="34"/>
      <c r="AR12366" s="34"/>
    </row>
    <row r="12367" spans="41:44" x14ac:dyDescent="0.25">
      <c r="AO12367" s="34"/>
      <c r="AP12367" s="34"/>
      <c r="AQ12367" s="34"/>
      <c r="AR12367" s="34"/>
    </row>
    <row r="12368" spans="41:44" x14ac:dyDescent="0.25">
      <c r="AO12368" s="34"/>
      <c r="AP12368" s="34"/>
      <c r="AQ12368" s="34"/>
      <c r="AR12368" s="34"/>
    </row>
    <row r="12369" spans="41:44" x14ac:dyDescent="0.25">
      <c r="AO12369" s="34"/>
      <c r="AP12369" s="34"/>
      <c r="AQ12369" s="34"/>
      <c r="AR12369" s="34"/>
    </row>
    <row r="12370" spans="41:44" x14ac:dyDescent="0.25">
      <c r="AO12370" s="34"/>
      <c r="AP12370" s="34"/>
      <c r="AQ12370" s="34"/>
      <c r="AR12370" s="34"/>
    </row>
    <row r="12371" spans="41:44" x14ac:dyDescent="0.25">
      <c r="AO12371" s="34"/>
      <c r="AP12371" s="34"/>
      <c r="AQ12371" s="34"/>
      <c r="AR12371" s="34"/>
    </row>
    <row r="12372" spans="41:44" x14ac:dyDescent="0.25">
      <c r="AO12372" s="34"/>
      <c r="AP12372" s="34"/>
      <c r="AQ12372" s="34"/>
      <c r="AR12372" s="34"/>
    </row>
    <row r="12373" spans="41:44" x14ac:dyDescent="0.25">
      <c r="AO12373" s="34"/>
      <c r="AP12373" s="34"/>
      <c r="AQ12373" s="34"/>
      <c r="AR12373" s="34"/>
    </row>
    <row r="12374" spans="41:44" x14ac:dyDescent="0.25">
      <c r="AO12374" s="34"/>
      <c r="AP12374" s="34"/>
      <c r="AQ12374" s="34"/>
      <c r="AR12374" s="34"/>
    </row>
    <row r="12375" spans="41:44" x14ac:dyDescent="0.25">
      <c r="AO12375" s="34"/>
      <c r="AP12375" s="34"/>
      <c r="AQ12375" s="34"/>
      <c r="AR12375" s="34"/>
    </row>
    <row r="12376" spans="41:44" x14ac:dyDescent="0.25">
      <c r="AO12376" s="34"/>
      <c r="AP12376" s="34"/>
      <c r="AQ12376" s="34"/>
      <c r="AR12376" s="34"/>
    </row>
    <row r="12377" spans="41:44" x14ac:dyDescent="0.25">
      <c r="AO12377" s="34"/>
      <c r="AP12377" s="34"/>
      <c r="AQ12377" s="34"/>
      <c r="AR12377" s="34"/>
    </row>
    <row r="12378" spans="41:44" x14ac:dyDescent="0.25">
      <c r="AO12378" s="34"/>
      <c r="AP12378" s="34"/>
      <c r="AQ12378" s="34"/>
      <c r="AR12378" s="34"/>
    </row>
    <row r="12379" spans="41:44" x14ac:dyDescent="0.25">
      <c r="AO12379" s="34"/>
      <c r="AP12379" s="34"/>
      <c r="AQ12379" s="34"/>
      <c r="AR12379" s="34"/>
    </row>
    <row r="12380" spans="41:44" x14ac:dyDescent="0.25">
      <c r="AO12380" s="34"/>
      <c r="AP12380" s="34"/>
      <c r="AQ12380" s="34"/>
      <c r="AR12380" s="34"/>
    </row>
    <row r="12381" spans="41:44" x14ac:dyDescent="0.25">
      <c r="AO12381" s="34"/>
      <c r="AP12381" s="34"/>
      <c r="AQ12381" s="34"/>
      <c r="AR12381" s="34"/>
    </row>
    <row r="12382" spans="41:44" x14ac:dyDescent="0.25">
      <c r="AO12382" s="34"/>
      <c r="AP12382" s="34"/>
      <c r="AQ12382" s="34"/>
      <c r="AR12382" s="34"/>
    </row>
    <row r="12383" spans="41:44" x14ac:dyDescent="0.25">
      <c r="AO12383" s="34"/>
      <c r="AP12383" s="34"/>
      <c r="AQ12383" s="34"/>
      <c r="AR12383" s="34"/>
    </row>
    <row r="12384" spans="41:44" x14ac:dyDescent="0.25">
      <c r="AO12384" s="34"/>
      <c r="AP12384" s="34"/>
      <c r="AQ12384" s="34"/>
      <c r="AR12384" s="34"/>
    </row>
    <row r="12385" spans="41:44" x14ac:dyDescent="0.25">
      <c r="AO12385" s="34"/>
      <c r="AP12385" s="34"/>
      <c r="AQ12385" s="34"/>
      <c r="AR12385" s="34"/>
    </row>
    <row r="12386" spans="41:44" x14ac:dyDescent="0.25">
      <c r="AO12386" s="34"/>
      <c r="AP12386" s="34"/>
      <c r="AQ12386" s="34"/>
      <c r="AR12386" s="34"/>
    </row>
    <row r="12387" spans="41:44" x14ac:dyDescent="0.25">
      <c r="AO12387" s="34"/>
      <c r="AP12387" s="34"/>
      <c r="AQ12387" s="34"/>
      <c r="AR12387" s="34"/>
    </row>
    <row r="12388" spans="41:44" x14ac:dyDescent="0.25">
      <c r="AO12388" s="34"/>
      <c r="AP12388" s="34"/>
      <c r="AQ12388" s="34"/>
      <c r="AR12388" s="34"/>
    </row>
    <row r="12389" spans="41:44" x14ac:dyDescent="0.25">
      <c r="AO12389" s="34"/>
      <c r="AP12389" s="34"/>
      <c r="AQ12389" s="34"/>
      <c r="AR12389" s="34"/>
    </row>
    <row r="12390" spans="41:44" x14ac:dyDescent="0.25">
      <c r="AO12390" s="34"/>
      <c r="AP12390" s="34"/>
      <c r="AQ12390" s="34"/>
      <c r="AR12390" s="34"/>
    </row>
    <row r="12391" spans="41:44" x14ac:dyDescent="0.25">
      <c r="AO12391" s="34"/>
      <c r="AP12391" s="34"/>
      <c r="AQ12391" s="34"/>
      <c r="AR12391" s="34"/>
    </row>
    <row r="12392" spans="41:44" x14ac:dyDescent="0.25">
      <c r="AO12392" s="34"/>
      <c r="AP12392" s="34"/>
      <c r="AQ12392" s="34"/>
      <c r="AR12392" s="34"/>
    </row>
    <row r="12393" spans="41:44" x14ac:dyDescent="0.25">
      <c r="AO12393" s="34"/>
      <c r="AP12393" s="34"/>
      <c r="AQ12393" s="34"/>
      <c r="AR12393" s="34"/>
    </row>
    <row r="12394" spans="41:44" x14ac:dyDescent="0.25">
      <c r="AO12394" s="34"/>
      <c r="AP12394" s="34"/>
      <c r="AQ12394" s="34"/>
      <c r="AR12394" s="34"/>
    </row>
    <row r="12395" spans="41:44" x14ac:dyDescent="0.25">
      <c r="AO12395" s="34"/>
      <c r="AP12395" s="34"/>
      <c r="AQ12395" s="34"/>
      <c r="AR12395" s="34"/>
    </row>
    <row r="12396" spans="41:44" x14ac:dyDescent="0.25">
      <c r="AO12396" s="34"/>
      <c r="AP12396" s="34"/>
      <c r="AQ12396" s="34"/>
      <c r="AR12396" s="34"/>
    </row>
    <row r="12397" spans="41:44" x14ac:dyDescent="0.25">
      <c r="AO12397" s="34"/>
      <c r="AP12397" s="34"/>
      <c r="AQ12397" s="34"/>
      <c r="AR12397" s="34"/>
    </row>
    <row r="12398" spans="41:44" x14ac:dyDescent="0.25">
      <c r="AO12398" s="34"/>
      <c r="AP12398" s="34"/>
      <c r="AQ12398" s="34"/>
      <c r="AR12398" s="34"/>
    </row>
    <row r="12399" spans="41:44" x14ac:dyDescent="0.25">
      <c r="AO12399" s="34"/>
      <c r="AP12399" s="34"/>
      <c r="AQ12399" s="34"/>
      <c r="AR12399" s="34"/>
    </row>
    <row r="12400" spans="41:44" x14ac:dyDescent="0.25">
      <c r="AO12400" s="34"/>
      <c r="AP12400" s="34"/>
      <c r="AQ12400" s="34"/>
      <c r="AR12400" s="34"/>
    </row>
    <row r="12401" spans="41:44" x14ac:dyDescent="0.25">
      <c r="AO12401" s="34"/>
      <c r="AP12401" s="34"/>
      <c r="AQ12401" s="34"/>
      <c r="AR12401" s="34"/>
    </row>
    <row r="12402" spans="41:44" x14ac:dyDescent="0.25">
      <c r="AO12402" s="34"/>
      <c r="AP12402" s="34"/>
      <c r="AQ12402" s="34"/>
      <c r="AR12402" s="34"/>
    </row>
    <row r="12403" spans="41:44" x14ac:dyDescent="0.25">
      <c r="AO12403" s="34"/>
      <c r="AP12403" s="34"/>
      <c r="AQ12403" s="34"/>
      <c r="AR12403" s="34"/>
    </row>
    <row r="12404" spans="41:44" x14ac:dyDescent="0.25">
      <c r="AO12404" s="34"/>
      <c r="AP12404" s="34"/>
      <c r="AQ12404" s="34"/>
      <c r="AR12404" s="34"/>
    </row>
    <row r="12405" spans="41:44" x14ac:dyDescent="0.25">
      <c r="AO12405" s="34"/>
      <c r="AP12405" s="34"/>
      <c r="AQ12405" s="34"/>
      <c r="AR12405" s="34"/>
    </row>
    <row r="12406" spans="41:44" x14ac:dyDescent="0.25">
      <c r="AO12406" s="34"/>
      <c r="AP12406" s="34"/>
      <c r="AQ12406" s="34"/>
      <c r="AR12406" s="34"/>
    </row>
    <row r="12407" spans="41:44" x14ac:dyDescent="0.25">
      <c r="AO12407" s="34"/>
      <c r="AP12407" s="34"/>
      <c r="AQ12407" s="34"/>
      <c r="AR12407" s="34"/>
    </row>
    <row r="12408" spans="41:44" x14ac:dyDescent="0.25">
      <c r="AO12408" s="34"/>
      <c r="AP12408" s="34"/>
      <c r="AQ12408" s="34"/>
      <c r="AR12408" s="34"/>
    </row>
    <row r="12409" spans="41:44" x14ac:dyDescent="0.25">
      <c r="AO12409" s="34"/>
      <c r="AP12409" s="34"/>
      <c r="AQ12409" s="34"/>
      <c r="AR12409" s="34"/>
    </row>
    <row r="12410" spans="41:44" x14ac:dyDescent="0.25">
      <c r="AO12410" s="34"/>
      <c r="AP12410" s="34"/>
      <c r="AQ12410" s="34"/>
      <c r="AR12410" s="34"/>
    </row>
    <row r="12411" spans="41:44" x14ac:dyDescent="0.25">
      <c r="AO12411" s="34"/>
      <c r="AP12411" s="34"/>
      <c r="AQ12411" s="34"/>
      <c r="AR12411" s="34"/>
    </row>
    <row r="12412" spans="41:44" x14ac:dyDescent="0.25">
      <c r="AO12412" s="34"/>
      <c r="AP12412" s="34"/>
      <c r="AQ12412" s="34"/>
      <c r="AR12412" s="34"/>
    </row>
    <row r="12413" spans="41:44" x14ac:dyDescent="0.25">
      <c r="AO12413" s="34"/>
      <c r="AP12413" s="34"/>
      <c r="AQ12413" s="34"/>
      <c r="AR12413" s="34"/>
    </row>
    <row r="12414" spans="41:44" x14ac:dyDescent="0.25">
      <c r="AO12414" s="34"/>
      <c r="AP12414" s="34"/>
      <c r="AQ12414" s="34"/>
      <c r="AR12414" s="34"/>
    </row>
    <row r="12415" spans="41:44" x14ac:dyDescent="0.25">
      <c r="AO12415" s="34"/>
      <c r="AP12415" s="34"/>
      <c r="AQ12415" s="34"/>
      <c r="AR12415" s="34"/>
    </row>
    <row r="12416" spans="41:44" x14ac:dyDescent="0.25">
      <c r="AO12416" s="34"/>
      <c r="AP12416" s="34"/>
      <c r="AQ12416" s="34"/>
      <c r="AR12416" s="34"/>
    </row>
    <row r="12417" spans="41:44" x14ac:dyDescent="0.25">
      <c r="AO12417" s="34"/>
      <c r="AP12417" s="34"/>
      <c r="AQ12417" s="34"/>
      <c r="AR12417" s="34"/>
    </row>
    <row r="12418" spans="41:44" x14ac:dyDescent="0.25">
      <c r="AO12418" s="34"/>
      <c r="AP12418" s="34"/>
      <c r="AQ12418" s="34"/>
      <c r="AR12418" s="34"/>
    </row>
    <row r="12419" spans="41:44" x14ac:dyDescent="0.25">
      <c r="AO12419" s="34"/>
      <c r="AP12419" s="34"/>
      <c r="AQ12419" s="34"/>
      <c r="AR12419" s="34"/>
    </row>
    <row r="12420" spans="41:44" x14ac:dyDescent="0.25">
      <c r="AO12420" s="34"/>
      <c r="AP12420" s="34"/>
      <c r="AQ12420" s="34"/>
      <c r="AR12420" s="34"/>
    </row>
    <row r="12421" spans="41:44" x14ac:dyDescent="0.25">
      <c r="AO12421" s="34"/>
      <c r="AP12421" s="34"/>
      <c r="AQ12421" s="34"/>
      <c r="AR12421" s="34"/>
    </row>
    <row r="12422" spans="41:44" x14ac:dyDescent="0.25">
      <c r="AO12422" s="34"/>
      <c r="AP12422" s="34"/>
      <c r="AQ12422" s="34"/>
      <c r="AR12422" s="34"/>
    </row>
    <row r="12423" spans="41:44" x14ac:dyDescent="0.25">
      <c r="AO12423" s="34"/>
      <c r="AP12423" s="34"/>
      <c r="AQ12423" s="34"/>
      <c r="AR12423" s="34"/>
    </row>
    <row r="12424" spans="41:44" x14ac:dyDescent="0.25">
      <c r="AO12424" s="34"/>
      <c r="AP12424" s="34"/>
      <c r="AQ12424" s="34"/>
      <c r="AR12424" s="34"/>
    </row>
    <row r="12425" spans="41:44" x14ac:dyDescent="0.25">
      <c r="AO12425" s="34"/>
      <c r="AP12425" s="34"/>
      <c r="AQ12425" s="34"/>
      <c r="AR12425" s="34"/>
    </row>
    <row r="12426" spans="41:44" x14ac:dyDescent="0.25">
      <c r="AO12426" s="34"/>
      <c r="AP12426" s="34"/>
      <c r="AQ12426" s="34"/>
      <c r="AR12426" s="34"/>
    </row>
    <row r="12427" spans="41:44" x14ac:dyDescent="0.25">
      <c r="AO12427" s="34"/>
      <c r="AP12427" s="34"/>
      <c r="AQ12427" s="34"/>
      <c r="AR12427" s="34"/>
    </row>
    <row r="12428" spans="41:44" x14ac:dyDescent="0.25">
      <c r="AO12428" s="34"/>
      <c r="AP12428" s="34"/>
      <c r="AQ12428" s="34"/>
      <c r="AR12428" s="34"/>
    </row>
    <row r="12429" spans="41:44" x14ac:dyDescent="0.25">
      <c r="AO12429" s="34"/>
      <c r="AP12429" s="34"/>
      <c r="AQ12429" s="34"/>
      <c r="AR12429" s="34"/>
    </row>
    <row r="12430" spans="41:44" x14ac:dyDescent="0.25">
      <c r="AO12430" s="34"/>
      <c r="AP12430" s="34"/>
      <c r="AQ12430" s="34"/>
      <c r="AR12430" s="34"/>
    </row>
    <row r="12431" spans="41:44" x14ac:dyDescent="0.25">
      <c r="AO12431" s="34"/>
      <c r="AP12431" s="34"/>
      <c r="AQ12431" s="34"/>
      <c r="AR12431" s="34"/>
    </row>
    <row r="12432" spans="41:44" x14ac:dyDescent="0.25">
      <c r="AO12432" s="34"/>
      <c r="AP12432" s="34"/>
      <c r="AQ12432" s="34"/>
      <c r="AR12432" s="34"/>
    </row>
    <row r="12433" spans="41:44" x14ac:dyDescent="0.25">
      <c r="AO12433" s="34"/>
      <c r="AP12433" s="34"/>
      <c r="AQ12433" s="34"/>
      <c r="AR12433" s="34"/>
    </row>
    <row r="12434" spans="41:44" x14ac:dyDescent="0.25">
      <c r="AO12434" s="34"/>
      <c r="AP12434" s="34"/>
      <c r="AQ12434" s="34"/>
      <c r="AR12434" s="34"/>
    </row>
    <row r="12435" spans="41:44" x14ac:dyDescent="0.25">
      <c r="AO12435" s="34"/>
      <c r="AP12435" s="34"/>
      <c r="AQ12435" s="34"/>
      <c r="AR12435" s="34"/>
    </row>
    <row r="12436" spans="41:44" x14ac:dyDescent="0.25">
      <c r="AO12436" s="34"/>
      <c r="AP12436" s="34"/>
      <c r="AQ12436" s="34"/>
      <c r="AR12436" s="34"/>
    </row>
    <row r="12437" spans="41:44" x14ac:dyDescent="0.25">
      <c r="AO12437" s="34"/>
      <c r="AP12437" s="34"/>
      <c r="AQ12437" s="34"/>
      <c r="AR12437" s="34"/>
    </row>
    <row r="12438" spans="41:44" x14ac:dyDescent="0.25">
      <c r="AO12438" s="34"/>
      <c r="AP12438" s="34"/>
      <c r="AQ12438" s="34"/>
      <c r="AR12438" s="34"/>
    </row>
    <row r="12439" spans="41:44" x14ac:dyDescent="0.25">
      <c r="AO12439" s="34"/>
      <c r="AP12439" s="34"/>
      <c r="AQ12439" s="34"/>
      <c r="AR12439" s="34"/>
    </row>
    <row r="12440" spans="41:44" x14ac:dyDescent="0.25">
      <c r="AO12440" s="34"/>
      <c r="AP12440" s="34"/>
      <c r="AQ12440" s="34"/>
      <c r="AR12440" s="34"/>
    </row>
    <row r="12441" spans="41:44" x14ac:dyDescent="0.25">
      <c r="AO12441" s="34"/>
      <c r="AP12441" s="34"/>
      <c r="AQ12441" s="34"/>
      <c r="AR12441" s="34"/>
    </row>
    <row r="12442" spans="41:44" x14ac:dyDescent="0.25">
      <c r="AO12442" s="34"/>
      <c r="AP12442" s="34"/>
      <c r="AQ12442" s="34"/>
      <c r="AR12442" s="34"/>
    </row>
    <row r="12443" spans="41:44" x14ac:dyDescent="0.25">
      <c r="AO12443" s="34"/>
      <c r="AP12443" s="34"/>
      <c r="AQ12443" s="34"/>
      <c r="AR12443" s="34"/>
    </row>
    <row r="12444" spans="41:44" x14ac:dyDescent="0.25">
      <c r="AO12444" s="34"/>
      <c r="AP12444" s="34"/>
      <c r="AQ12444" s="34"/>
      <c r="AR12444" s="34"/>
    </row>
    <row r="12445" spans="41:44" x14ac:dyDescent="0.25">
      <c r="AO12445" s="34"/>
      <c r="AP12445" s="34"/>
      <c r="AQ12445" s="34"/>
      <c r="AR12445" s="34"/>
    </row>
    <row r="12446" spans="41:44" x14ac:dyDescent="0.25">
      <c r="AO12446" s="34"/>
      <c r="AP12446" s="34"/>
      <c r="AQ12446" s="34"/>
      <c r="AR12446" s="34"/>
    </row>
    <row r="12447" spans="41:44" x14ac:dyDescent="0.25">
      <c r="AO12447" s="34"/>
      <c r="AP12447" s="34"/>
      <c r="AQ12447" s="34"/>
      <c r="AR12447" s="34"/>
    </row>
    <row r="12448" spans="41:44" x14ac:dyDescent="0.25">
      <c r="AO12448" s="34"/>
      <c r="AP12448" s="34"/>
      <c r="AQ12448" s="34"/>
      <c r="AR12448" s="34"/>
    </row>
    <row r="12449" spans="41:44" x14ac:dyDescent="0.25">
      <c r="AO12449" s="34"/>
      <c r="AP12449" s="34"/>
      <c r="AQ12449" s="34"/>
      <c r="AR12449" s="34"/>
    </row>
    <row r="12450" spans="41:44" x14ac:dyDescent="0.25">
      <c r="AO12450" s="34"/>
      <c r="AP12450" s="34"/>
      <c r="AQ12450" s="34"/>
      <c r="AR12450" s="34"/>
    </row>
    <row r="12451" spans="41:44" x14ac:dyDescent="0.25">
      <c r="AO12451" s="34"/>
      <c r="AP12451" s="34"/>
      <c r="AQ12451" s="34"/>
      <c r="AR12451" s="34"/>
    </row>
    <row r="12452" spans="41:44" x14ac:dyDescent="0.25">
      <c r="AO12452" s="34"/>
      <c r="AP12452" s="34"/>
      <c r="AQ12452" s="34"/>
      <c r="AR12452" s="34"/>
    </row>
    <row r="12453" spans="41:44" x14ac:dyDescent="0.25">
      <c r="AO12453" s="34"/>
      <c r="AP12453" s="34"/>
      <c r="AQ12453" s="34"/>
      <c r="AR12453" s="34"/>
    </row>
    <row r="12454" spans="41:44" x14ac:dyDescent="0.25">
      <c r="AO12454" s="34"/>
      <c r="AP12454" s="34"/>
      <c r="AQ12454" s="34"/>
      <c r="AR12454" s="34"/>
    </row>
    <row r="12455" spans="41:44" x14ac:dyDescent="0.25">
      <c r="AO12455" s="34"/>
      <c r="AP12455" s="34"/>
      <c r="AQ12455" s="34"/>
      <c r="AR12455" s="34"/>
    </row>
    <row r="12456" spans="41:44" x14ac:dyDescent="0.25">
      <c r="AO12456" s="34"/>
      <c r="AP12456" s="34"/>
      <c r="AQ12456" s="34"/>
      <c r="AR12456" s="34"/>
    </row>
    <row r="12457" spans="41:44" x14ac:dyDescent="0.25">
      <c r="AO12457" s="34"/>
      <c r="AP12457" s="34"/>
      <c r="AQ12457" s="34"/>
      <c r="AR12457" s="34"/>
    </row>
    <row r="12458" spans="41:44" x14ac:dyDescent="0.25">
      <c r="AO12458" s="34"/>
      <c r="AP12458" s="34"/>
      <c r="AQ12458" s="34"/>
      <c r="AR12458" s="34"/>
    </row>
    <row r="12459" spans="41:44" x14ac:dyDescent="0.25">
      <c r="AO12459" s="34"/>
      <c r="AP12459" s="34"/>
      <c r="AQ12459" s="34"/>
      <c r="AR12459" s="34"/>
    </row>
    <row r="12460" spans="41:44" x14ac:dyDescent="0.25">
      <c r="AO12460" s="34"/>
      <c r="AP12460" s="34"/>
      <c r="AQ12460" s="34"/>
      <c r="AR12460" s="34"/>
    </row>
    <row r="12461" spans="41:44" x14ac:dyDescent="0.25">
      <c r="AO12461" s="34"/>
      <c r="AP12461" s="34"/>
      <c r="AQ12461" s="34"/>
      <c r="AR12461" s="34"/>
    </row>
    <row r="12462" spans="41:44" x14ac:dyDescent="0.25">
      <c r="AO12462" s="34"/>
      <c r="AP12462" s="34"/>
      <c r="AQ12462" s="34"/>
      <c r="AR12462" s="34"/>
    </row>
    <row r="12463" spans="41:44" x14ac:dyDescent="0.25">
      <c r="AO12463" s="34"/>
      <c r="AP12463" s="34"/>
      <c r="AQ12463" s="34"/>
      <c r="AR12463" s="34"/>
    </row>
    <row r="12464" spans="41:44" x14ac:dyDescent="0.25">
      <c r="AO12464" s="34"/>
      <c r="AP12464" s="34"/>
      <c r="AQ12464" s="34"/>
      <c r="AR12464" s="34"/>
    </row>
    <row r="12465" spans="41:44" x14ac:dyDescent="0.25">
      <c r="AO12465" s="34"/>
      <c r="AP12465" s="34"/>
      <c r="AQ12465" s="34"/>
      <c r="AR12465" s="34"/>
    </row>
    <row r="12466" spans="41:44" x14ac:dyDescent="0.25">
      <c r="AO12466" s="34"/>
      <c r="AP12466" s="34"/>
      <c r="AQ12466" s="34"/>
      <c r="AR12466" s="34"/>
    </row>
    <row r="12467" spans="41:44" x14ac:dyDescent="0.25">
      <c r="AO12467" s="34"/>
      <c r="AP12467" s="34"/>
      <c r="AQ12467" s="34"/>
      <c r="AR12467" s="34"/>
    </row>
    <row r="12468" spans="41:44" x14ac:dyDescent="0.25">
      <c r="AO12468" s="34"/>
      <c r="AP12468" s="34"/>
      <c r="AQ12468" s="34"/>
      <c r="AR12468" s="34"/>
    </row>
    <row r="12469" spans="41:44" x14ac:dyDescent="0.25">
      <c r="AO12469" s="34"/>
      <c r="AP12469" s="34"/>
      <c r="AQ12469" s="34"/>
      <c r="AR12469" s="34"/>
    </row>
    <row r="12470" spans="41:44" x14ac:dyDescent="0.25">
      <c r="AO12470" s="34"/>
      <c r="AP12470" s="34"/>
      <c r="AQ12470" s="34"/>
      <c r="AR12470" s="34"/>
    </row>
    <row r="12471" spans="41:44" x14ac:dyDescent="0.25">
      <c r="AO12471" s="34"/>
      <c r="AP12471" s="34"/>
      <c r="AQ12471" s="34"/>
      <c r="AR12471" s="34"/>
    </row>
    <row r="12472" spans="41:44" x14ac:dyDescent="0.25">
      <c r="AO12472" s="34"/>
      <c r="AP12472" s="34"/>
      <c r="AQ12472" s="34"/>
      <c r="AR12472" s="34"/>
    </row>
    <row r="12473" spans="41:44" x14ac:dyDescent="0.25">
      <c r="AO12473" s="34"/>
      <c r="AP12473" s="34"/>
      <c r="AQ12473" s="34"/>
      <c r="AR12473" s="34"/>
    </row>
    <row r="12474" spans="41:44" x14ac:dyDescent="0.25">
      <c r="AO12474" s="34"/>
      <c r="AP12474" s="34"/>
      <c r="AQ12474" s="34"/>
      <c r="AR12474" s="34"/>
    </row>
    <row r="12475" spans="41:44" x14ac:dyDescent="0.25">
      <c r="AO12475" s="34"/>
      <c r="AP12475" s="34"/>
      <c r="AQ12475" s="34"/>
      <c r="AR12475" s="34"/>
    </row>
    <row r="12476" spans="41:44" x14ac:dyDescent="0.25">
      <c r="AO12476" s="34"/>
      <c r="AP12476" s="34"/>
      <c r="AQ12476" s="34"/>
      <c r="AR12476" s="34"/>
    </row>
    <row r="12477" spans="41:44" x14ac:dyDescent="0.25">
      <c r="AO12477" s="34"/>
      <c r="AP12477" s="34"/>
      <c r="AQ12477" s="34"/>
      <c r="AR12477" s="34"/>
    </row>
    <row r="12478" spans="41:44" x14ac:dyDescent="0.25">
      <c r="AO12478" s="34"/>
      <c r="AP12478" s="34"/>
      <c r="AQ12478" s="34"/>
      <c r="AR12478" s="34"/>
    </row>
    <row r="12479" spans="41:44" x14ac:dyDescent="0.25">
      <c r="AO12479" s="34"/>
      <c r="AP12479" s="34"/>
      <c r="AQ12479" s="34"/>
      <c r="AR12479" s="34"/>
    </row>
    <row r="12480" spans="41:44" x14ac:dyDescent="0.25">
      <c r="AO12480" s="34"/>
      <c r="AP12480" s="34"/>
      <c r="AQ12480" s="34"/>
      <c r="AR12480" s="34"/>
    </row>
    <row r="12481" spans="41:44" x14ac:dyDescent="0.25">
      <c r="AO12481" s="34"/>
      <c r="AP12481" s="34"/>
      <c r="AQ12481" s="34"/>
      <c r="AR12481" s="34"/>
    </row>
    <row r="12482" spans="41:44" x14ac:dyDescent="0.25">
      <c r="AO12482" s="34"/>
      <c r="AP12482" s="34"/>
      <c r="AQ12482" s="34"/>
      <c r="AR12482" s="34"/>
    </row>
    <row r="12483" spans="41:44" x14ac:dyDescent="0.25">
      <c r="AO12483" s="34"/>
      <c r="AP12483" s="34"/>
      <c r="AQ12483" s="34"/>
      <c r="AR12483" s="34"/>
    </row>
    <row r="12484" spans="41:44" x14ac:dyDescent="0.25">
      <c r="AO12484" s="34"/>
      <c r="AP12484" s="34"/>
      <c r="AQ12484" s="34"/>
      <c r="AR12484" s="34"/>
    </row>
    <row r="12485" spans="41:44" x14ac:dyDescent="0.25">
      <c r="AO12485" s="34"/>
      <c r="AP12485" s="34"/>
      <c r="AQ12485" s="34"/>
      <c r="AR12485" s="34"/>
    </row>
    <row r="12486" spans="41:44" x14ac:dyDescent="0.25">
      <c r="AO12486" s="34"/>
      <c r="AP12486" s="34"/>
      <c r="AQ12486" s="34"/>
      <c r="AR12486" s="34"/>
    </row>
    <row r="12487" spans="41:44" x14ac:dyDescent="0.25">
      <c r="AO12487" s="34"/>
      <c r="AP12487" s="34"/>
      <c r="AQ12487" s="34"/>
      <c r="AR12487" s="34"/>
    </row>
    <row r="12488" spans="41:44" x14ac:dyDescent="0.25">
      <c r="AO12488" s="34"/>
      <c r="AP12488" s="34"/>
      <c r="AQ12488" s="34"/>
      <c r="AR12488" s="34"/>
    </row>
    <row r="12489" spans="41:44" x14ac:dyDescent="0.25">
      <c r="AO12489" s="34"/>
      <c r="AP12489" s="34"/>
      <c r="AQ12489" s="34"/>
      <c r="AR12489" s="34"/>
    </row>
    <row r="12490" spans="41:44" x14ac:dyDescent="0.25">
      <c r="AO12490" s="34"/>
      <c r="AP12490" s="34"/>
      <c r="AQ12490" s="34"/>
      <c r="AR12490" s="34"/>
    </row>
    <row r="12491" spans="41:44" x14ac:dyDescent="0.25">
      <c r="AO12491" s="34"/>
      <c r="AP12491" s="34"/>
      <c r="AQ12491" s="34"/>
      <c r="AR12491" s="34"/>
    </row>
    <row r="12492" spans="41:44" x14ac:dyDescent="0.25">
      <c r="AO12492" s="34"/>
      <c r="AP12492" s="34"/>
      <c r="AQ12492" s="34"/>
      <c r="AR12492" s="34"/>
    </row>
    <row r="12493" spans="41:44" x14ac:dyDescent="0.25">
      <c r="AO12493" s="34"/>
      <c r="AP12493" s="34"/>
      <c r="AQ12493" s="34"/>
      <c r="AR12493" s="34"/>
    </row>
    <row r="12494" spans="41:44" x14ac:dyDescent="0.25">
      <c r="AO12494" s="34"/>
      <c r="AP12494" s="34"/>
      <c r="AQ12494" s="34"/>
      <c r="AR12494" s="34"/>
    </row>
    <row r="12495" spans="41:44" x14ac:dyDescent="0.25">
      <c r="AO12495" s="34"/>
      <c r="AP12495" s="34"/>
      <c r="AQ12495" s="34"/>
      <c r="AR12495" s="34"/>
    </row>
    <row r="12496" spans="41:44" x14ac:dyDescent="0.25">
      <c r="AO12496" s="34"/>
      <c r="AP12496" s="34"/>
      <c r="AQ12496" s="34"/>
      <c r="AR12496" s="34"/>
    </row>
    <row r="12497" spans="41:44" x14ac:dyDescent="0.25">
      <c r="AO12497" s="34"/>
      <c r="AP12497" s="34"/>
      <c r="AQ12497" s="34"/>
      <c r="AR12497" s="34"/>
    </row>
    <row r="12498" spans="41:44" x14ac:dyDescent="0.25">
      <c r="AO12498" s="34"/>
      <c r="AP12498" s="34"/>
      <c r="AQ12498" s="34"/>
      <c r="AR12498" s="34"/>
    </row>
    <row r="12499" spans="41:44" x14ac:dyDescent="0.25">
      <c r="AO12499" s="34"/>
      <c r="AP12499" s="34"/>
      <c r="AQ12499" s="34"/>
      <c r="AR12499" s="34"/>
    </row>
    <row r="12500" spans="41:44" x14ac:dyDescent="0.25">
      <c r="AO12500" s="34"/>
      <c r="AP12500" s="34"/>
      <c r="AQ12500" s="34"/>
      <c r="AR12500" s="34"/>
    </row>
    <row r="12501" spans="41:44" x14ac:dyDescent="0.25">
      <c r="AO12501" s="34"/>
      <c r="AP12501" s="34"/>
      <c r="AQ12501" s="34"/>
      <c r="AR12501" s="34"/>
    </row>
    <row r="12502" spans="41:44" x14ac:dyDescent="0.25">
      <c r="AO12502" s="34"/>
      <c r="AP12502" s="34"/>
      <c r="AQ12502" s="34"/>
      <c r="AR12502" s="34"/>
    </row>
    <row r="12503" spans="41:44" x14ac:dyDescent="0.25">
      <c r="AO12503" s="34"/>
      <c r="AP12503" s="34"/>
      <c r="AQ12503" s="34"/>
      <c r="AR12503" s="34"/>
    </row>
    <row r="12504" spans="41:44" x14ac:dyDescent="0.25">
      <c r="AO12504" s="34"/>
      <c r="AP12504" s="34"/>
      <c r="AQ12504" s="34"/>
      <c r="AR12504" s="34"/>
    </row>
    <row r="12505" spans="41:44" x14ac:dyDescent="0.25">
      <c r="AO12505" s="34"/>
      <c r="AP12505" s="34"/>
      <c r="AQ12505" s="34"/>
      <c r="AR12505" s="34"/>
    </row>
    <row r="12506" spans="41:44" x14ac:dyDescent="0.25">
      <c r="AO12506" s="34"/>
      <c r="AP12506" s="34"/>
      <c r="AQ12506" s="34"/>
      <c r="AR12506" s="34"/>
    </row>
    <row r="12507" spans="41:44" x14ac:dyDescent="0.25">
      <c r="AO12507" s="34"/>
      <c r="AP12507" s="34"/>
      <c r="AQ12507" s="34"/>
      <c r="AR12507" s="34"/>
    </row>
    <row r="12508" spans="41:44" x14ac:dyDescent="0.25">
      <c r="AO12508" s="34"/>
      <c r="AP12508" s="34"/>
      <c r="AQ12508" s="34"/>
      <c r="AR12508" s="34"/>
    </row>
    <row r="12509" spans="41:44" x14ac:dyDescent="0.25">
      <c r="AO12509" s="34"/>
      <c r="AP12509" s="34"/>
      <c r="AQ12509" s="34"/>
      <c r="AR12509" s="34"/>
    </row>
    <row r="12510" spans="41:44" x14ac:dyDescent="0.25">
      <c r="AO12510" s="34"/>
      <c r="AP12510" s="34"/>
      <c r="AQ12510" s="34"/>
      <c r="AR12510" s="34"/>
    </row>
    <row r="12511" spans="41:44" x14ac:dyDescent="0.25">
      <c r="AO12511" s="34"/>
      <c r="AP12511" s="34"/>
      <c r="AQ12511" s="34"/>
      <c r="AR12511" s="34"/>
    </row>
    <row r="12512" spans="41:44" x14ac:dyDescent="0.25">
      <c r="AO12512" s="34"/>
      <c r="AP12512" s="34"/>
      <c r="AQ12512" s="34"/>
      <c r="AR12512" s="34"/>
    </row>
    <row r="12513" spans="41:44" x14ac:dyDescent="0.25">
      <c r="AO12513" s="34"/>
      <c r="AP12513" s="34"/>
      <c r="AQ12513" s="34"/>
      <c r="AR12513" s="34"/>
    </row>
    <row r="12514" spans="41:44" x14ac:dyDescent="0.25">
      <c r="AO12514" s="34"/>
      <c r="AP12514" s="34"/>
      <c r="AQ12514" s="34"/>
      <c r="AR12514" s="34"/>
    </row>
    <row r="12515" spans="41:44" x14ac:dyDescent="0.25">
      <c r="AO12515" s="34"/>
      <c r="AP12515" s="34"/>
      <c r="AQ12515" s="34"/>
      <c r="AR12515" s="34"/>
    </row>
    <row r="12516" spans="41:44" x14ac:dyDescent="0.25">
      <c r="AO12516" s="34"/>
      <c r="AP12516" s="34"/>
      <c r="AQ12516" s="34"/>
      <c r="AR12516" s="34"/>
    </row>
    <row r="12517" spans="41:44" x14ac:dyDescent="0.25">
      <c r="AO12517" s="34"/>
      <c r="AP12517" s="34"/>
      <c r="AQ12517" s="34"/>
      <c r="AR12517" s="34"/>
    </row>
    <row r="12518" spans="41:44" x14ac:dyDescent="0.25">
      <c r="AO12518" s="34"/>
      <c r="AP12518" s="34"/>
      <c r="AQ12518" s="34"/>
      <c r="AR12518" s="34"/>
    </row>
    <row r="12519" spans="41:44" x14ac:dyDescent="0.25">
      <c r="AO12519" s="34"/>
      <c r="AP12519" s="34"/>
      <c r="AQ12519" s="34"/>
      <c r="AR12519" s="34"/>
    </row>
    <row r="12520" spans="41:44" x14ac:dyDescent="0.25">
      <c r="AO12520" s="34"/>
      <c r="AP12520" s="34"/>
      <c r="AQ12520" s="34"/>
      <c r="AR12520" s="34"/>
    </row>
    <row r="12521" spans="41:44" x14ac:dyDescent="0.25">
      <c r="AO12521" s="34"/>
      <c r="AP12521" s="34"/>
      <c r="AQ12521" s="34"/>
      <c r="AR12521" s="34"/>
    </row>
    <row r="12522" spans="41:44" x14ac:dyDescent="0.25">
      <c r="AO12522" s="34"/>
      <c r="AP12522" s="34"/>
      <c r="AQ12522" s="34"/>
      <c r="AR12522" s="34"/>
    </row>
    <row r="12523" spans="41:44" x14ac:dyDescent="0.25">
      <c r="AO12523" s="34"/>
      <c r="AP12523" s="34"/>
      <c r="AQ12523" s="34"/>
      <c r="AR12523" s="34"/>
    </row>
    <row r="12524" spans="41:44" x14ac:dyDescent="0.25">
      <c r="AO12524" s="34"/>
      <c r="AP12524" s="34"/>
      <c r="AQ12524" s="34"/>
      <c r="AR12524" s="34"/>
    </row>
    <row r="12525" spans="41:44" x14ac:dyDescent="0.25">
      <c r="AO12525" s="34"/>
      <c r="AP12525" s="34"/>
      <c r="AQ12525" s="34"/>
      <c r="AR12525" s="34"/>
    </row>
    <row r="12526" spans="41:44" x14ac:dyDescent="0.25">
      <c r="AO12526" s="34"/>
      <c r="AP12526" s="34"/>
      <c r="AQ12526" s="34"/>
      <c r="AR12526" s="34"/>
    </row>
    <row r="12527" spans="41:44" x14ac:dyDescent="0.25">
      <c r="AO12527" s="34"/>
      <c r="AP12527" s="34"/>
      <c r="AQ12527" s="34"/>
      <c r="AR12527" s="34"/>
    </row>
    <row r="12528" spans="41:44" x14ac:dyDescent="0.25">
      <c r="AO12528" s="34"/>
      <c r="AP12528" s="34"/>
      <c r="AQ12528" s="34"/>
      <c r="AR12528" s="34"/>
    </row>
    <row r="12529" spans="41:44" x14ac:dyDescent="0.25">
      <c r="AO12529" s="34"/>
      <c r="AP12529" s="34"/>
      <c r="AQ12529" s="34"/>
      <c r="AR12529" s="34"/>
    </row>
    <row r="12530" spans="41:44" x14ac:dyDescent="0.25">
      <c r="AO12530" s="34"/>
      <c r="AP12530" s="34"/>
      <c r="AQ12530" s="34"/>
      <c r="AR12530" s="34"/>
    </row>
    <row r="12531" spans="41:44" x14ac:dyDescent="0.25">
      <c r="AO12531" s="34"/>
      <c r="AP12531" s="34"/>
      <c r="AQ12531" s="34"/>
      <c r="AR12531" s="34"/>
    </row>
    <row r="12532" spans="41:44" x14ac:dyDescent="0.25">
      <c r="AO12532" s="34"/>
      <c r="AP12532" s="34"/>
      <c r="AQ12532" s="34"/>
      <c r="AR12532" s="34"/>
    </row>
    <row r="12533" spans="41:44" x14ac:dyDescent="0.25">
      <c r="AO12533" s="34"/>
      <c r="AP12533" s="34"/>
      <c r="AQ12533" s="34"/>
      <c r="AR12533" s="34"/>
    </row>
    <row r="12534" spans="41:44" x14ac:dyDescent="0.25">
      <c r="AO12534" s="34"/>
      <c r="AP12534" s="34"/>
      <c r="AQ12534" s="34"/>
      <c r="AR12534" s="34"/>
    </row>
    <row r="12535" spans="41:44" x14ac:dyDescent="0.25">
      <c r="AO12535" s="34"/>
      <c r="AP12535" s="34"/>
      <c r="AQ12535" s="34"/>
      <c r="AR12535" s="34"/>
    </row>
    <row r="12536" spans="41:44" x14ac:dyDescent="0.25">
      <c r="AO12536" s="34"/>
      <c r="AP12536" s="34"/>
      <c r="AQ12536" s="34"/>
      <c r="AR12536" s="34"/>
    </row>
    <row r="12537" spans="41:44" x14ac:dyDescent="0.25">
      <c r="AO12537" s="34"/>
      <c r="AP12537" s="34"/>
      <c r="AQ12537" s="34"/>
      <c r="AR12537" s="34"/>
    </row>
    <row r="12538" spans="41:44" x14ac:dyDescent="0.25">
      <c r="AO12538" s="34"/>
      <c r="AP12538" s="34"/>
      <c r="AQ12538" s="34"/>
      <c r="AR12538" s="34"/>
    </row>
    <row r="12539" spans="41:44" x14ac:dyDescent="0.25">
      <c r="AO12539" s="34"/>
      <c r="AP12539" s="34"/>
      <c r="AQ12539" s="34"/>
      <c r="AR12539" s="34"/>
    </row>
    <row r="12540" spans="41:44" x14ac:dyDescent="0.25">
      <c r="AO12540" s="34"/>
      <c r="AP12540" s="34"/>
      <c r="AQ12540" s="34"/>
      <c r="AR12540" s="34"/>
    </row>
    <row r="12541" spans="41:44" x14ac:dyDescent="0.25">
      <c r="AO12541" s="34"/>
      <c r="AP12541" s="34"/>
      <c r="AQ12541" s="34"/>
      <c r="AR12541" s="34"/>
    </row>
    <row r="12542" spans="41:44" x14ac:dyDescent="0.25">
      <c r="AO12542" s="34"/>
      <c r="AP12542" s="34"/>
      <c r="AQ12542" s="34"/>
      <c r="AR12542" s="34"/>
    </row>
    <row r="12543" spans="41:44" x14ac:dyDescent="0.25">
      <c r="AO12543" s="34"/>
      <c r="AP12543" s="34"/>
      <c r="AQ12543" s="34"/>
      <c r="AR12543" s="34"/>
    </row>
    <row r="12544" spans="41:44" x14ac:dyDescent="0.25">
      <c r="AO12544" s="34"/>
      <c r="AP12544" s="34"/>
      <c r="AQ12544" s="34"/>
      <c r="AR12544" s="34"/>
    </row>
    <row r="12545" spans="41:44" x14ac:dyDescent="0.25">
      <c r="AO12545" s="34"/>
      <c r="AP12545" s="34"/>
      <c r="AQ12545" s="34"/>
      <c r="AR12545" s="34"/>
    </row>
    <row r="12546" spans="41:44" x14ac:dyDescent="0.25">
      <c r="AO12546" s="34"/>
      <c r="AP12546" s="34"/>
      <c r="AQ12546" s="34"/>
      <c r="AR12546" s="34"/>
    </row>
    <row r="12547" spans="41:44" x14ac:dyDescent="0.25">
      <c r="AO12547" s="34"/>
      <c r="AP12547" s="34"/>
      <c r="AQ12547" s="34"/>
      <c r="AR12547" s="34"/>
    </row>
    <row r="12548" spans="41:44" x14ac:dyDescent="0.25">
      <c r="AO12548" s="34"/>
      <c r="AP12548" s="34"/>
      <c r="AQ12548" s="34"/>
      <c r="AR12548" s="34"/>
    </row>
    <row r="12549" spans="41:44" x14ac:dyDescent="0.25">
      <c r="AO12549" s="34"/>
      <c r="AP12549" s="34"/>
      <c r="AQ12549" s="34"/>
      <c r="AR12549" s="34"/>
    </row>
    <row r="12550" spans="41:44" x14ac:dyDescent="0.25">
      <c r="AO12550" s="34"/>
      <c r="AP12550" s="34"/>
      <c r="AQ12550" s="34"/>
      <c r="AR12550" s="34"/>
    </row>
    <row r="12551" spans="41:44" x14ac:dyDescent="0.25">
      <c r="AO12551" s="34"/>
      <c r="AP12551" s="34"/>
      <c r="AQ12551" s="34"/>
      <c r="AR12551" s="34"/>
    </row>
    <row r="12552" spans="41:44" x14ac:dyDescent="0.25">
      <c r="AO12552" s="34"/>
      <c r="AP12552" s="34"/>
      <c r="AQ12552" s="34"/>
      <c r="AR12552" s="34"/>
    </row>
    <row r="12553" spans="41:44" x14ac:dyDescent="0.25">
      <c r="AO12553" s="34"/>
      <c r="AP12553" s="34"/>
      <c r="AQ12553" s="34"/>
      <c r="AR12553" s="34"/>
    </row>
    <row r="12554" spans="41:44" x14ac:dyDescent="0.25">
      <c r="AO12554" s="34"/>
      <c r="AP12554" s="34"/>
      <c r="AQ12554" s="34"/>
      <c r="AR12554" s="34"/>
    </row>
    <row r="12555" spans="41:44" x14ac:dyDescent="0.25">
      <c r="AO12555" s="34"/>
      <c r="AP12555" s="34"/>
      <c r="AQ12555" s="34"/>
      <c r="AR12555" s="34"/>
    </row>
    <row r="12556" spans="41:44" x14ac:dyDescent="0.25">
      <c r="AO12556" s="34"/>
      <c r="AP12556" s="34"/>
      <c r="AQ12556" s="34"/>
      <c r="AR12556" s="34"/>
    </row>
    <row r="12557" spans="41:44" x14ac:dyDescent="0.25">
      <c r="AO12557" s="34"/>
      <c r="AP12557" s="34"/>
      <c r="AQ12557" s="34"/>
      <c r="AR12557" s="34"/>
    </row>
    <row r="12558" spans="41:44" x14ac:dyDescent="0.25">
      <c r="AO12558" s="34"/>
      <c r="AP12558" s="34"/>
      <c r="AQ12558" s="34"/>
      <c r="AR12558" s="34"/>
    </row>
    <row r="12559" spans="41:44" x14ac:dyDescent="0.25">
      <c r="AO12559" s="34"/>
      <c r="AP12559" s="34"/>
      <c r="AQ12559" s="34"/>
      <c r="AR12559" s="34"/>
    </row>
    <row r="12560" spans="41:44" x14ac:dyDescent="0.25">
      <c r="AO12560" s="34"/>
      <c r="AP12560" s="34"/>
      <c r="AQ12560" s="34"/>
      <c r="AR12560" s="34"/>
    </row>
    <row r="12561" spans="41:44" x14ac:dyDescent="0.25">
      <c r="AO12561" s="34"/>
      <c r="AP12561" s="34"/>
      <c r="AQ12561" s="34"/>
      <c r="AR12561" s="34"/>
    </row>
    <row r="12562" spans="41:44" x14ac:dyDescent="0.25">
      <c r="AO12562" s="34"/>
      <c r="AP12562" s="34"/>
      <c r="AQ12562" s="34"/>
      <c r="AR12562" s="34"/>
    </row>
    <row r="12563" spans="41:44" x14ac:dyDescent="0.25">
      <c r="AO12563" s="34"/>
      <c r="AP12563" s="34"/>
      <c r="AQ12563" s="34"/>
      <c r="AR12563" s="34"/>
    </row>
    <row r="12564" spans="41:44" x14ac:dyDescent="0.25">
      <c r="AO12564" s="34"/>
      <c r="AP12564" s="34"/>
      <c r="AQ12564" s="34"/>
      <c r="AR12564" s="34"/>
    </row>
    <row r="12565" spans="41:44" x14ac:dyDescent="0.25">
      <c r="AO12565" s="34"/>
      <c r="AP12565" s="34"/>
      <c r="AQ12565" s="34"/>
      <c r="AR12565" s="34"/>
    </row>
    <row r="12566" spans="41:44" x14ac:dyDescent="0.25">
      <c r="AO12566" s="34"/>
      <c r="AP12566" s="34"/>
      <c r="AQ12566" s="34"/>
      <c r="AR12566" s="34"/>
    </row>
    <row r="12567" spans="41:44" x14ac:dyDescent="0.25">
      <c r="AO12567" s="34"/>
      <c r="AP12567" s="34"/>
      <c r="AQ12567" s="34"/>
      <c r="AR12567" s="34"/>
    </row>
    <row r="12568" spans="41:44" x14ac:dyDescent="0.25">
      <c r="AO12568" s="34"/>
      <c r="AP12568" s="34"/>
      <c r="AQ12568" s="34"/>
      <c r="AR12568" s="34"/>
    </row>
    <row r="12569" spans="41:44" x14ac:dyDescent="0.25">
      <c r="AO12569" s="34"/>
      <c r="AP12569" s="34"/>
      <c r="AQ12569" s="34"/>
      <c r="AR12569" s="34"/>
    </row>
    <row r="12570" spans="41:44" x14ac:dyDescent="0.25">
      <c r="AO12570" s="34"/>
      <c r="AP12570" s="34"/>
      <c r="AQ12570" s="34"/>
      <c r="AR12570" s="34"/>
    </row>
    <row r="12571" spans="41:44" x14ac:dyDescent="0.25">
      <c r="AO12571" s="34"/>
      <c r="AP12571" s="34"/>
      <c r="AQ12571" s="34"/>
      <c r="AR12571" s="34"/>
    </row>
    <row r="12572" spans="41:44" x14ac:dyDescent="0.25">
      <c r="AO12572" s="34"/>
      <c r="AP12572" s="34"/>
      <c r="AQ12572" s="34"/>
      <c r="AR12572" s="34"/>
    </row>
    <row r="12573" spans="41:44" x14ac:dyDescent="0.25">
      <c r="AO12573" s="34"/>
      <c r="AP12573" s="34"/>
      <c r="AQ12573" s="34"/>
      <c r="AR12573" s="34"/>
    </row>
    <row r="12574" spans="41:44" x14ac:dyDescent="0.25">
      <c r="AO12574" s="34"/>
      <c r="AP12574" s="34"/>
      <c r="AQ12574" s="34"/>
      <c r="AR12574" s="34"/>
    </row>
    <row r="12575" spans="41:44" x14ac:dyDescent="0.25">
      <c r="AO12575" s="34"/>
      <c r="AP12575" s="34"/>
      <c r="AQ12575" s="34"/>
      <c r="AR12575" s="34"/>
    </row>
    <row r="12576" spans="41:44" x14ac:dyDescent="0.25">
      <c r="AO12576" s="34"/>
      <c r="AP12576" s="34"/>
      <c r="AQ12576" s="34"/>
      <c r="AR12576" s="34"/>
    </row>
    <row r="12577" spans="41:44" x14ac:dyDescent="0.25">
      <c r="AO12577" s="34"/>
      <c r="AP12577" s="34"/>
      <c r="AQ12577" s="34"/>
      <c r="AR12577" s="34"/>
    </row>
    <row r="12578" spans="41:44" x14ac:dyDescent="0.25">
      <c r="AO12578" s="34"/>
      <c r="AP12578" s="34"/>
      <c r="AQ12578" s="34"/>
      <c r="AR12578" s="34"/>
    </row>
    <row r="12579" spans="41:44" x14ac:dyDescent="0.25">
      <c r="AO12579" s="34"/>
      <c r="AP12579" s="34"/>
      <c r="AQ12579" s="34"/>
      <c r="AR12579" s="34"/>
    </row>
    <row r="12580" spans="41:44" x14ac:dyDescent="0.25">
      <c r="AO12580" s="34"/>
      <c r="AP12580" s="34"/>
      <c r="AQ12580" s="34"/>
      <c r="AR12580" s="34"/>
    </row>
    <row r="12581" spans="41:44" x14ac:dyDescent="0.25">
      <c r="AO12581" s="34"/>
      <c r="AP12581" s="34"/>
      <c r="AQ12581" s="34"/>
      <c r="AR12581" s="34"/>
    </row>
    <row r="12582" spans="41:44" x14ac:dyDescent="0.25">
      <c r="AO12582" s="34"/>
      <c r="AP12582" s="34"/>
      <c r="AQ12582" s="34"/>
      <c r="AR12582" s="34"/>
    </row>
    <row r="12583" spans="41:44" x14ac:dyDescent="0.25">
      <c r="AO12583" s="34"/>
      <c r="AP12583" s="34"/>
      <c r="AQ12583" s="34"/>
      <c r="AR12583" s="34"/>
    </row>
    <row r="12584" spans="41:44" x14ac:dyDescent="0.25">
      <c r="AO12584" s="34"/>
      <c r="AP12584" s="34"/>
      <c r="AQ12584" s="34"/>
      <c r="AR12584" s="34"/>
    </row>
    <row r="12585" spans="41:44" x14ac:dyDescent="0.25">
      <c r="AO12585" s="34"/>
      <c r="AP12585" s="34"/>
      <c r="AQ12585" s="34"/>
      <c r="AR12585" s="34"/>
    </row>
    <row r="12586" spans="41:44" x14ac:dyDescent="0.25">
      <c r="AO12586" s="34"/>
      <c r="AP12586" s="34"/>
      <c r="AQ12586" s="34"/>
      <c r="AR12586" s="34"/>
    </row>
    <row r="12587" spans="41:44" x14ac:dyDescent="0.25">
      <c r="AO12587" s="34"/>
      <c r="AP12587" s="34"/>
      <c r="AQ12587" s="34"/>
      <c r="AR12587" s="34"/>
    </row>
    <row r="12588" spans="41:44" x14ac:dyDescent="0.25">
      <c r="AO12588" s="34"/>
      <c r="AP12588" s="34"/>
      <c r="AQ12588" s="34"/>
      <c r="AR12588" s="34"/>
    </row>
    <row r="12589" spans="41:44" x14ac:dyDescent="0.25">
      <c r="AO12589" s="34"/>
      <c r="AP12589" s="34"/>
      <c r="AQ12589" s="34"/>
      <c r="AR12589" s="34"/>
    </row>
    <row r="12590" spans="41:44" x14ac:dyDescent="0.25">
      <c r="AO12590" s="34"/>
      <c r="AP12590" s="34"/>
      <c r="AQ12590" s="34"/>
      <c r="AR12590" s="34"/>
    </row>
    <row r="12591" spans="41:44" x14ac:dyDescent="0.25">
      <c r="AO12591" s="34"/>
      <c r="AP12591" s="34"/>
      <c r="AQ12591" s="34"/>
      <c r="AR12591" s="34"/>
    </row>
    <row r="12592" spans="41:44" x14ac:dyDescent="0.25">
      <c r="AO12592" s="34"/>
      <c r="AP12592" s="34"/>
      <c r="AQ12592" s="34"/>
      <c r="AR12592" s="34"/>
    </row>
    <row r="12593" spans="41:44" x14ac:dyDescent="0.25">
      <c r="AO12593" s="34"/>
      <c r="AP12593" s="34"/>
      <c r="AQ12593" s="34"/>
      <c r="AR12593" s="34"/>
    </row>
    <row r="12594" spans="41:44" x14ac:dyDescent="0.25">
      <c r="AO12594" s="34"/>
      <c r="AP12594" s="34"/>
      <c r="AQ12594" s="34"/>
      <c r="AR12594" s="34"/>
    </row>
    <row r="12595" spans="41:44" x14ac:dyDescent="0.25">
      <c r="AO12595" s="34"/>
      <c r="AP12595" s="34"/>
      <c r="AQ12595" s="34"/>
      <c r="AR12595" s="34"/>
    </row>
    <row r="12596" spans="41:44" x14ac:dyDescent="0.25">
      <c r="AO12596" s="34"/>
      <c r="AP12596" s="34"/>
      <c r="AQ12596" s="34"/>
      <c r="AR12596" s="34"/>
    </row>
    <row r="12597" spans="41:44" x14ac:dyDescent="0.25">
      <c r="AO12597" s="34"/>
      <c r="AP12597" s="34"/>
      <c r="AQ12597" s="34"/>
      <c r="AR12597" s="34"/>
    </row>
    <row r="12598" spans="41:44" x14ac:dyDescent="0.25">
      <c r="AO12598" s="34"/>
      <c r="AP12598" s="34"/>
      <c r="AQ12598" s="34"/>
      <c r="AR12598" s="34"/>
    </row>
    <row r="12599" spans="41:44" x14ac:dyDescent="0.25">
      <c r="AO12599" s="34"/>
      <c r="AP12599" s="34"/>
      <c r="AQ12599" s="34"/>
      <c r="AR12599" s="34"/>
    </row>
    <row r="12600" spans="41:44" x14ac:dyDescent="0.25">
      <c r="AO12600" s="34"/>
      <c r="AP12600" s="34"/>
      <c r="AQ12600" s="34"/>
      <c r="AR12600" s="34"/>
    </row>
    <row r="12601" spans="41:44" x14ac:dyDescent="0.25">
      <c r="AO12601" s="34"/>
      <c r="AP12601" s="34"/>
      <c r="AQ12601" s="34"/>
      <c r="AR12601" s="34"/>
    </row>
    <row r="12602" spans="41:44" x14ac:dyDescent="0.25">
      <c r="AO12602" s="34"/>
      <c r="AP12602" s="34"/>
      <c r="AQ12602" s="34"/>
      <c r="AR12602" s="34"/>
    </row>
    <row r="12603" spans="41:44" x14ac:dyDescent="0.25">
      <c r="AO12603" s="34"/>
      <c r="AP12603" s="34"/>
      <c r="AQ12603" s="34"/>
      <c r="AR12603" s="34"/>
    </row>
    <row r="12604" spans="41:44" x14ac:dyDescent="0.25">
      <c r="AO12604" s="34"/>
      <c r="AP12604" s="34"/>
      <c r="AQ12604" s="34"/>
      <c r="AR12604" s="34"/>
    </row>
    <row r="12605" spans="41:44" x14ac:dyDescent="0.25">
      <c r="AO12605" s="34"/>
      <c r="AP12605" s="34"/>
      <c r="AQ12605" s="34"/>
      <c r="AR12605" s="34"/>
    </row>
    <row r="12606" spans="41:44" x14ac:dyDescent="0.25">
      <c r="AO12606" s="34"/>
      <c r="AP12606" s="34"/>
      <c r="AQ12606" s="34"/>
      <c r="AR12606" s="34"/>
    </row>
    <row r="12607" spans="41:44" x14ac:dyDescent="0.25">
      <c r="AO12607" s="34"/>
      <c r="AP12607" s="34"/>
      <c r="AQ12607" s="34"/>
      <c r="AR12607" s="34"/>
    </row>
    <row r="12608" spans="41:44" x14ac:dyDescent="0.25">
      <c r="AO12608" s="34"/>
      <c r="AP12608" s="34"/>
      <c r="AQ12608" s="34"/>
      <c r="AR12608" s="34"/>
    </row>
    <row r="12609" spans="41:44" x14ac:dyDescent="0.25">
      <c r="AO12609" s="34"/>
      <c r="AP12609" s="34"/>
      <c r="AQ12609" s="34"/>
      <c r="AR12609" s="34"/>
    </row>
    <row r="12610" spans="41:44" x14ac:dyDescent="0.25">
      <c r="AO12610" s="34"/>
      <c r="AP12610" s="34"/>
      <c r="AQ12610" s="34"/>
      <c r="AR12610" s="34"/>
    </row>
    <row r="12611" spans="41:44" x14ac:dyDescent="0.25">
      <c r="AO12611" s="34"/>
      <c r="AP12611" s="34"/>
      <c r="AQ12611" s="34"/>
      <c r="AR12611" s="34"/>
    </row>
    <row r="12612" spans="41:44" x14ac:dyDescent="0.25">
      <c r="AO12612" s="34"/>
      <c r="AP12612" s="34"/>
      <c r="AQ12612" s="34"/>
      <c r="AR12612" s="34"/>
    </row>
    <row r="12613" spans="41:44" x14ac:dyDescent="0.25">
      <c r="AO12613" s="34"/>
      <c r="AP12613" s="34"/>
      <c r="AQ12613" s="34"/>
      <c r="AR12613" s="34"/>
    </row>
    <row r="12614" spans="41:44" x14ac:dyDescent="0.25">
      <c r="AO12614" s="34"/>
      <c r="AP12614" s="34"/>
      <c r="AQ12614" s="34"/>
      <c r="AR12614" s="34"/>
    </row>
    <row r="12615" spans="41:44" x14ac:dyDescent="0.25">
      <c r="AO12615" s="34"/>
      <c r="AP12615" s="34"/>
      <c r="AQ12615" s="34"/>
      <c r="AR12615" s="34"/>
    </row>
    <row r="12616" spans="41:44" x14ac:dyDescent="0.25">
      <c r="AO12616" s="34"/>
      <c r="AP12616" s="34"/>
      <c r="AQ12616" s="34"/>
      <c r="AR12616" s="34"/>
    </row>
    <row r="12617" spans="41:44" x14ac:dyDescent="0.25">
      <c r="AO12617" s="34"/>
      <c r="AP12617" s="34"/>
      <c r="AQ12617" s="34"/>
      <c r="AR12617" s="34"/>
    </row>
    <row r="12618" spans="41:44" x14ac:dyDescent="0.25">
      <c r="AO12618" s="34"/>
      <c r="AP12618" s="34"/>
      <c r="AQ12618" s="34"/>
      <c r="AR12618" s="34"/>
    </row>
    <row r="12619" spans="41:44" x14ac:dyDescent="0.25">
      <c r="AO12619" s="34"/>
      <c r="AP12619" s="34"/>
      <c r="AQ12619" s="34"/>
      <c r="AR12619" s="34"/>
    </row>
    <row r="12620" spans="41:44" x14ac:dyDescent="0.25">
      <c r="AO12620" s="34"/>
      <c r="AP12620" s="34"/>
      <c r="AQ12620" s="34"/>
      <c r="AR12620" s="34"/>
    </row>
    <row r="12621" spans="41:44" x14ac:dyDescent="0.25">
      <c r="AO12621" s="34"/>
      <c r="AP12621" s="34"/>
      <c r="AQ12621" s="34"/>
      <c r="AR12621" s="34"/>
    </row>
    <row r="12622" spans="41:44" x14ac:dyDescent="0.25">
      <c r="AO12622" s="34"/>
      <c r="AP12622" s="34"/>
      <c r="AQ12622" s="34"/>
      <c r="AR12622" s="34"/>
    </row>
    <row r="12623" spans="41:44" x14ac:dyDescent="0.25">
      <c r="AO12623" s="34"/>
      <c r="AP12623" s="34"/>
      <c r="AQ12623" s="34"/>
      <c r="AR12623" s="34"/>
    </row>
    <row r="12624" spans="41:44" x14ac:dyDescent="0.25">
      <c r="AO12624" s="34"/>
      <c r="AP12624" s="34"/>
      <c r="AQ12624" s="34"/>
      <c r="AR12624" s="34"/>
    </row>
    <row r="12625" spans="41:44" x14ac:dyDescent="0.25">
      <c r="AO12625" s="34"/>
      <c r="AP12625" s="34"/>
      <c r="AQ12625" s="34"/>
      <c r="AR12625" s="34"/>
    </row>
    <row r="12626" spans="41:44" x14ac:dyDescent="0.25">
      <c r="AO12626" s="34"/>
      <c r="AP12626" s="34"/>
      <c r="AQ12626" s="34"/>
      <c r="AR12626" s="34"/>
    </row>
    <row r="12627" spans="41:44" x14ac:dyDescent="0.25">
      <c r="AO12627" s="34"/>
      <c r="AP12627" s="34"/>
      <c r="AQ12627" s="34"/>
      <c r="AR12627" s="34"/>
    </row>
    <row r="12628" spans="41:44" x14ac:dyDescent="0.25">
      <c r="AO12628" s="34"/>
      <c r="AP12628" s="34"/>
      <c r="AQ12628" s="34"/>
      <c r="AR12628" s="34"/>
    </row>
    <row r="12629" spans="41:44" x14ac:dyDescent="0.25">
      <c r="AO12629" s="34"/>
      <c r="AP12629" s="34"/>
      <c r="AQ12629" s="34"/>
      <c r="AR12629" s="34"/>
    </row>
    <row r="12630" spans="41:44" x14ac:dyDescent="0.25">
      <c r="AO12630" s="34"/>
      <c r="AP12630" s="34"/>
      <c r="AQ12630" s="34"/>
      <c r="AR12630" s="34"/>
    </row>
    <row r="12631" spans="41:44" x14ac:dyDescent="0.25">
      <c r="AO12631" s="34"/>
      <c r="AP12631" s="34"/>
      <c r="AQ12631" s="34"/>
      <c r="AR12631" s="34"/>
    </row>
    <row r="12632" spans="41:44" x14ac:dyDescent="0.25">
      <c r="AO12632" s="34"/>
      <c r="AP12632" s="34"/>
      <c r="AQ12632" s="34"/>
      <c r="AR12632" s="34"/>
    </row>
    <row r="12633" spans="41:44" x14ac:dyDescent="0.25">
      <c r="AO12633" s="34"/>
      <c r="AP12633" s="34"/>
      <c r="AQ12633" s="34"/>
      <c r="AR12633" s="34"/>
    </row>
    <row r="12634" spans="41:44" x14ac:dyDescent="0.25">
      <c r="AO12634" s="34"/>
      <c r="AP12634" s="34"/>
      <c r="AQ12634" s="34"/>
      <c r="AR12634" s="34"/>
    </row>
    <row r="12635" spans="41:44" x14ac:dyDescent="0.25">
      <c r="AO12635" s="34"/>
      <c r="AP12635" s="34"/>
      <c r="AQ12635" s="34"/>
      <c r="AR12635" s="34"/>
    </row>
    <row r="12636" spans="41:44" x14ac:dyDescent="0.25">
      <c r="AO12636" s="34"/>
      <c r="AP12636" s="34"/>
      <c r="AQ12636" s="34"/>
      <c r="AR12636" s="34"/>
    </row>
    <row r="12637" spans="41:44" x14ac:dyDescent="0.25">
      <c r="AO12637" s="34"/>
      <c r="AP12637" s="34"/>
      <c r="AQ12637" s="34"/>
      <c r="AR12637" s="34"/>
    </row>
    <row r="12638" spans="41:44" x14ac:dyDescent="0.25">
      <c r="AO12638" s="34"/>
      <c r="AP12638" s="34"/>
      <c r="AQ12638" s="34"/>
      <c r="AR12638" s="34"/>
    </row>
    <row r="12639" spans="41:44" x14ac:dyDescent="0.25">
      <c r="AO12639" s="34"/>
      <c r="AP12639" s="34"/>
      <c r="AQ12639" s="34"/>
      <c r="AR12639" s="34"/>
    </row>
    <row r="12640" spans="41:44" x14ac:dyDescent="0.25">
      <c r="AO12640" s="34"/>
      <c r="AP12640" s="34"/>
      <c r="AQ12640" s="34"/>
      <c r="AR12640" s="34"/>
    </row>
    <row r="12641" spans="41:44" x14ac:dyDescent="0.25">
      <c r="AO12641" s="34"/>
      <c r="AP12641" s="34"/>
      <c r="AQ12641" s="34"/>
      <c r="AR12641" s="34"/>
    </row>
    <row r="12642" spans="41:44" x14ac:dyDescent="0.25">
      <c r="AO12642" s="34"/>
      <c r="AP12642" s="34"/>
      <c r="AQ12642" s="34"/>
      <c r="AR12642" s="34"/>
    </row>
    <row r="12643" spans="41:44" x14ac:dyDescent="0.25">
      <c r="AO12643" s="34"/>
      <c r="AP12643" s="34"/>
      <c r="AQ12643" s="34"/>
      <c r="AR12643" s="34"/>
    </row>
    <row r="12644" spans="41:44" x14ac:dyDescent="0.25">
      <c r="AO12644" s="34"/>
      <c r="AP12644" s="34"/>
      <c r="AQ12644" s="34"/>
      <c r="AR12644" s="34"/>
    </row>
    <row r="12645" spans="41:44" x14ac:dyDescent="0.25">
      <c r="AO12645" s="34"/>
      <c r="AP12645" s="34"/>
      <c r="AQ12645" s="34"/>
      <c r="AR12645" s="34"/>
    </row>
    <row r="12646" spans="41:44" x14ac:dyDescent="0.25">
      <c r="AO12646" s="34"/>
      <c r="AP12646" s="34"/>
      <c r="AQ12646" s="34"/>
      <c r="AR12646" s="34"/>
    </row>
    <row r="12647" spans="41:44" x14ac:dyDescent="0.25">
      <c r="AO12647" s="34"/>
      <c r="AP12647" s="34"/>
      <c r="AQ12647" s="34"/>
      <c r="AR12647" s="34"/>
    </row>
    <row r="12648" spans="41:44" x14ac:dyDescent="0.25">
      <c r="AO12648" s="34"/>
      <c r="AP12648" s="34"/>
      <c r="AQ12648" s="34"/>
      <c r="AR12648" s="34"/>
    </row>
    <row r="12649" spans="41:44" x14ac:dyDescent="0.25">
      <c r="AO12649" s="34"/>
      <c r="AP12649" s="34"/>
      <c r="AQ12649" s="34"/>
      <c r="AR12649" s="34"/>
    </row>
    <row r="12650" spans="41:44" x14ac:dyDescent="0.25">
      <c r="AO12650" s="34"/>
      <c r="AP12650" s="34"/>
      <c r="AQ12650" s="34"/>
      <c r="AR12650" s="34"/>
    </row>
    <row r="12651" spans="41:44" x14ac:dyDescent="0.25">
      <c r="AO12651" s="34"/>
      <c r="AP12651" s="34"/>
      <c r="AQ12651" s="34"/>
      <c r="AR12651" s="34"/>
    </row>
    <row r="12652" spans="41:44" x14ac:dyDescent="0.25">
      <c r="AO12652" s="34"/>
      <c r="AP12652" s="34"/>
      <c r="AQ12652" s="34"/>
      <c r="AR12652" s="34"/>
    </row>
    <row r="12653" spans="41:44" x14ac:dyDescent="0.25">
      <c r="AO12653" s="34"/>
      <c r="AP12653" s="34"/>
      <c r="AQ12653" s="34"/>
      <c r="AR12653" s="34"/>
    </row>
    <row r="12654" spans="41:44" x14ac:dyDescent="0.25">
      <c r="AO12654" s="34"/>
      <c r="AP12654" s="34"/>
      <c r="AQ12654" s="34"/>
      <c r="AR12654" s="34"/>
    </row>
    <row r="12655" spans="41:44" x14ac:dyDescent="0.25">
      <c r="AO12655" s="34"/>
      <c r="AP12655" s="34"/>
      <c r="AQ12655" s="34"/>
      <c r="AR12655" s="34"/>
    </row>
    <row r="12656" spans="41:44" x14ac:dyDescent="0.25">
      <c r="AO12656" s="34"/>
      <c r="AP12656" s="34"/>
      <c r="AQ12656" s="34"/>
      <c r="AR12656" s="34"/>
    </row>
    <row r="12657" spans="41:44" x14ac:dyDescent="0.25">
      <c r="AO12657" s="34"/>
      <c r="AP12657" s="34"/>
      <c r="AQ12657" s="34"/>
      <c r="AR12657" s="34"/>
    </row>
    <row r="12658" spans="41:44" x14ac:dyDescent="0.25">
      <c r="AO12658" s="34"/>
      <c r="AP12658" s="34"/>
      <c r="AQ12658" s="34"/>
      <c r="AR12658" s="34"/>
    </row>
    <row r="12659" spans="41:44" x14ac:dyDescent="0.25">
      <c r="AO12659" s="34"/>
      <c r="AP12659" s="34"/>
      <c r="AQ12659" s="34"/>
      <c r="AR12659" s="34"/>
    </row>
    <row r="12660" spans="41:44" x14ac:dyDescent="0.25">
      <c r="AO12660" s="34"/>
      <c r="AP12660" s="34"/>
      <c r="AQ12660" s="34"/>
      <c r="AR12660" s="34"/>
    </row>
    <row r="12661" spans="41:44" x14ac:dyDescent="0.25">
      <c r="AO12661" s="34"/>
      <c r="AP12661" s="34"/>
      <c r="AQ12661" s="34"/>
      <c r="AR12661" s="34"/>
    </row>
    <row r="12662" spans="41:44" x14ac:dyDescent="0.25">
      <c r="AO12662" s="34"/>
      <c r="AP12662" s="34"/>
      <c r="AQ12662" s="34"/>
      <c r="AR12662" s="34"/>
    </row>
    <row r="12663" spans="41:44" x14ac:dyDescent="0.25">
      <c r="AO12663" s="34"/>
      <c r="AP12663" s="34"/>
      <c r="AQ12663" s="34"/>
      <c r="AR12663" s="34"/>
    </row>
    <row r="12664" spans="41:44" x14ac:dyDescent="0.25">
      <c r="AO12664" s="34"/>
      <c r="AP12664" s="34"/>
      <c r="AQ12664" s="34"/>
      <c r="AR12664" s="34"/>
    </row>
    <row r="12665" spans="41:44" x14ac:dyDescent="0.25">
      <c r="AO12665" s="34"/>
      <c r="AP12665" s="34"/>
      <c r="AQ12665" s="34"/>
      <c r="AR12665" s="34"/>
    </row>
    <row r="12666" spans="41:44" x14ac:dyDescent="0.25">
      <c r="AO12666" s="34"/>
      <c r="AP12666" s="34"/>
      <c r="AQ12666" s="34"/>
      <c r="AR12666" s="34"/>
    </row>
    <row r="12667" spans="41:44" x14ac:dyDescent="0.25">
      <c r="AO12667" s="34"/>
      <c r="AP12667" s="34"/>
      <c r="AQ12667" s="34"/>
      <c r="AR12667" s="34"/>
    </row>
    <row r="12668" spans="41:44" x14ac:dyDescent="0.25">
      <c r="AO12668" s="34"/>
      <c r="AP12668" s="34"/>
      <c r="AQ12668" s="34"/>
      <c r="AR12668" s="34"/>
    </row>
    <row r="12669" spans="41:44" x14ac:dyDescent="0.25">
      <c r="AO12669" s="34"/>
      <c r="AP12669" s="34"/>
      <c r="AQ12669" s="34"/>
      <c r="AR12669" s="34"/>
    </row>
    <row r="12670" spans="41:44" x14ac:dyDescent="0.25">
      <c r="AO12670" s="34"/>
      <c r="AP12670" s="34"/>
      <c r="AQ12670" s="34"/>
      <c r="AR12670" s="34"/>
    </row>
    <row r="12671" spans="41:44" x14ac:dyDescent="0.25">
      <c r="AO12671" s="34"/>
      <c r="AP12671" s="34"/>
      <c r="AQ12671" s="34"/>
      <c r="AR12671" s="34"/>
    </row>
    <row r="12672" spans="41:44" x14ac:dyDescent="0.25">
      <c r="AO12672" s="34"/>
      <c r="AP12672" s="34"/>
      <c r="AQ12672" s="34"/>
      <c r="AR12672" s="34"/>
    </row>
    <row r="12673" spans="41:44" x14ac:dyDescent="0.25">
      <c r="AO12673" s="34"/>
      <c r="AP12673" s="34"/>
      <c r="AQ12673" s="34"/>
      <c r="AR12673" s="34"/>
    </row>
    <row r="12674" spans="41:44" x14ac:dyDescent="0.25">
      <c r="AO12674" s="34"/>
      <c r="AP12674" s="34"/>
      <c r="AQ12674" s="34"/>
      <c r="AR12674" s="34"/>
    </row>
    <row r="12675" spans="41:44" x14ac:dyDescent="0.25">
      <c r="AO12675" s="34"/>
      <c r="AP12675" s="34"/>
      <c r="AQ12675" s="34"/>
      <c r="AR12675" s="34"/>
    </row>
    <row r="12676" spans="41:44" x14ac:dyDescent="0.25">
      <c r="AO12676" s="34"/>
      <c r="AP12676" s="34"/>
      <c r="AQ12676" s="34"/>
      <c r="AR12676" s="34"/>
    </row>
    <row r="12677" spans="41:44" x14ac:dyDescent="0.25">
      <c r="AO12677" s="34"/>
      <c r="AP12677" s="34"/>
      <c r="AQ12677" s="34"/>
      <c r="AR12677" s="34"/>
    </row>
    <row r="12678" spans="41:44" x14ac:dyDescent="0.25">
      <c r="AO12678" s="34"/>
      <c r="AP12678" s="34"/>
      <c r="AQ12678" s="34"/>
      <c r="AR12678" s="34"/>
    </row>
    <row r="12679" spans="41:44" x14ac:dyDescent="0.25">
      <c r="AO12679" s="34"/>
      <c r="AP12679" s="34"/>
      <c r="AQ12679" s="34"/>
      <c r="AR12679" s="34"/>
    </row>
    <row r="12680" spans="41:44" x14ac:dyDescent="0.25">
      <c r="AO12680" s="34"/>
      <c r="AP12680" s="34"/>
      <c r="AQ12680" s="34"/>
      <c r="AR12680" s="34"/>
    </row>
    <row r="12681" spans="41:44" x14ac:dyDescent="0.25">
      <c r="AO12681" s="34"/>
      <c r="AP12681" s="34"/>
      <c r="AQ12681" s="34"/>
      <c r="AR12681" s="34"/>
    </row>
    <row r="12682" spans="41:44" x14ac:dyDescent="0.25">
      <c r="AO12682" s="34"/>
      <c r="AP12682" s="34"/>
      <c r="AQ12682" s="34"/>
      <c r="AR12682" s="34"/>
    </row>
    <row r="12683" spans="41:44" x14ac:dyDescent="0.25">
      <c r="AO12683" s="34"/>
      <c r="AP12683" s="34"/>
      <c r="AQ12683" s="34"/>
      <c r="AR12683" s="34"/>
    </row>
    <row r="12684" spans="41:44" x14ac:dyDescent="0.25">
      <c r="AO12684" s="34"/>
      <c r="AP12684" s="34"/>
      <c r="AQ12684" s="34"/>
      <c r="AR12684" s="34"/>
    </row>
    <row r="12685" spans="41:44" x14ac:dyDescent="0.25">
      <c r="AO12685" s="34"/>
      <c r="AP12685" s="34"/>
      <c r="AQ12685" s="34"/>
      <c r="AR12685" s="34"/>
    </row>
    <row r="12686" spans="41:44" x14ac:dyDescent="0.25">
      <c r="AO12686" s="34"/>
      <c r="AP12686" s="34"/>
      <c r="AQ12686" s="34"/>
      <c r="AR12686" s="34"/>
    </row>
    <row r="12687" spans="41:44" x14ac:dyDescent="0.25">
      <c r="AO12687" s="34"/>
      <c r="AP12687" s="34"/>
      <c r="AQ12687" s="34"/>
      <c r="AR12687" s="34"/>
    </row>
    <row r="12688" spans="41:44" x14ac:dyDescent="0.25">
      <c r="AO12688" s="34"/>
      <c r="AP12688" s="34"/>
      <c r="AQ12688" s="34"/>
      <c r="AR12688" s="34"/>
    </row>
    <row r="12689" spans="41:44" x14ac:dyDescent="0.25">
      <c r="AO12689" s="34"/>
      <c r="AP12689" s="34"/>
      <c r="AQ12689" s="34"/>
      <c r="AR12689" s="34"/>
    </row>
    <row r="12690" spans="41:44" x14ac:dyDescent="0.25">
      <c r="AO12690" s="34"/>
      <c r="AP12690" s="34"/>
      <c r="AQ12690" s="34"/>
      <c r="AR12690" s="34"/>
    </row>
    <row r="12691" spans="41:44" x14ac:dyDescent="0.25">
      <c r="AO12691" s="34"/>
      <c r="AP12691" s="34"/>
      <c r="AQ12691" s="34"/>
      <c r="AR12691" s="34"/>
    </row>
    <row r="12692" spans="41:44" x14ac:dyDescent="0.25">
      <c r="AO12692" s="34"/>
      <c r="AP12692" s="34"/>
      <c r="AQ12692" s="34"/>
      <c r="AR12692" s="34"/>
    </row>
    <row r="12693" spans="41:44" x14ac:dyDescent="0.25">
      <c r="AO12693" s="34"/>
      <c r="AP12693" s="34"/>
      <c r="AQ12693" s="34"/>
      <c r="AR12693" s="34"/>
    </row>
    <row r="12694" spans="41:44" x14ac:dyDescent="0.25">
      <c r="AO12694" s="34"/>
      <c r="AP12694" s="34"/>
      <c r="AQ12694" s="34"/>
      <c r="AR12694" s="34"/>
    </row>
    <row r="12695" spans="41:44" x14ac:dyDescent="0.25">
      <c r="AO12695" s="34"/>
      <c r="AP12695" s="34"/>
      <c r="AQ12695" s="34"/>
      <c r="AR12695" s="34"/>
    </row>
    <row r="12696" spans="41:44" x14ac:dyDescent="0.25">
      <c r="AO12696" s="34"/>
      <c r="AP12696" s="34"/>
      <c r="AQ12696" s="34"/>
      <c r="AR12696" s="34"/>
    </row>
    <row r="12697" spans="41:44" x14ac:dyDescent="0.25">
      <c r="AO12697" s="34"/>
      <c r="AP12697" s="34"/>
      <c r="AQ12697" s="34"/>
      <c r="AR12697" s="34"/>
    </row>
    <row r="12698" spans="41:44" x14ac:dyDescent="0.25">
      <c r="AO12698" s="34"/>
      <c r="AP12698" s="34"/>
      <c r="AQ12698" s="34"/>
      <c r="AR12698" s="34"/>
    </row>
    <row r="12699" spans="41:44" x14ac:dyDescent="0.25">
      <c r="AO12699" s="34"/>
      <c r="AP12699" s="34"/>
      <c r="AQ12699" s="34"/>
      <c r="AR12699" s="34"/>
    </row>
    <row r="12700" spans="41:44" x14ac:dyDescent="0.25">
      <c r="AO12700" s="34"/>
      <c r="AP12700" s="34"/>
      <c r="AQ12700" s="34"/>
      <c r="AR12700" s="34"/>
    </row>
    <row r="12701" spans="41:44" x14ac:dyDescent="0.25">
      <c r="AO12701" s="34"/>
      <c r="AP12701" s="34"/>
      <c r="AQ12701" s="34"/>
      <c r="AR12701" s="34"/>
    </row>
    <row r="12702" spans="41:44" x14ac:dyDescent="0.25">
      <c r="AO12702" s="34"/>
      <c r="AP12702" s="34"/>
      <c r="AQ12702" s="34"/>
      <c r="AR12702" s="34"/>
    </row>
    <row r="12703" spans="41:44" x14ac:dyDescent="0.25">
      <c r="AO12703" s="34"/>
      <c r="AP12703" s="34"/>
      <c r="AQ12703" s="34"/>
      <c r="AR12703" s="34"/>
    </row>
    <row r="12704" spans="41:44" x14ac:dyDescent="0.25">
      <c r="AO12704" s="34"/>
      <c r="AP12704" s="34"/>
      <c r="AQ12704" s="34"/>
      <c r="AR12704" s="34"/>
    </row>
    <row r="12705" spans="41:44" x14ac:dyDescent="0.25">
      <c r="AO12705" s="34"/>
      <c r="AP12705" s="34"/>
      <c r="AQ12705" s="34"/>
      <c r="AR12705" s="34"/>
    </row>
    <row r="12706" spans="41:44" x14ac:dyDescent="0.25">
      <c r="AO12706" s="34"/>
      <c r="AP12706" s="34"/>
      <c r="AQ12706" s="34"/>
      <c r="AR12706" s="34"/>
    </row>
    <row r="12707" spans="41:44" x14ac:dyDescent="0.25">
      <c r="AO12707" s="34"/>
      <c r="AP12707" s="34"/>
      <c r="AQ12707" s="34"/>
      <c r="AR12707" s="34"/>
    </row>
    <row r="12708" spans="41:44" x14ac:dyDescent="0.25">
      <c r="AO12708" s="34"/>
      <c r="AP12708" s="34"/>
      <c r="AQ12708" s="34"/>
      <c r="AR12708" s="34"/>
    </row>
    <row r="12709" spans="41:44" x14ac:dyDescent="0.25">
      <c r="AO12709" s="34"/>
      <c r="AP12709" s="34"/>
      <c r="AQ12709" s="34"/>
      <c r="AR12709" s="34"/>
    </row>
    <row r="12710" spans="41:44" x14ac:dyDescent="0.25">
      <c r="AO12710" s="34"/>
      <c r="AP12710" s="34"/>
      <c r="AQ12710" s="34"/>
      <c r="AR12710" s="34"/>
    </row>
    <row r="12711" spans="41:44" x14ac:dyDescent="0.25">
      <c r="AO12711" s="34"/>
      <c r="AP12711" s="34"/>
      <c r="AQ12711" s="34"/>
      <c r="AR12711" s="34"/>
    </row>
    <row r="12712" spans="41:44" x14ac:dyDescent="0.25">
      <c r="AO12712" s="34"/>
      <c r="AP12712" s="34"/>
      <c r="AQ12712" s="34"/>
      <c r="AR12712" s="34"/>
    </row>
    <row r="12713" spans="41:44" x14ac:dyDescent="0.25">
      <c r="AO12713" s="34"/>
      <c r="AP12713" s="34"/>
      <c r="AQ12713" s="34"/>
      <c r="AR12713" s="34"/>
    </row>
    <row r="12714" spans="41:44" x14ac:dyDescent="0.25">
      <c r="AO12714" s="34"/>
      <c r="AP12714" s="34"/>
      <c r="AQ12714" s="34"/>
      <c r="AR12714" s="34"/>
    </row>
    <row r="12715" spans="41:44" x14ac:dyDescent="0.25">
      <c r="AO12715" s="34"/>
      <c r="AP12715" s="34"/>
      <c r="AQ12715" s="34"/>
      <c r="AR12715" s="34"/>
    </row>
    <row r="12716" spans="41:44" x14ac:dyDescent="0.25">
      <c r="AO12716" s="34"/>
      <c r="AP12716" s="34"/>
      <c r="AQ12716" s="34"/>
      <c r="AR12716" s="34"/>
    </row>
    <row r="12717" spans="41:44" x14ac:dyDescent="0.25">
      <c r="AO12717" s="34"/>
      <c r="AP12717" s="34"/>
      <c r="AQ12717" s="34"/>
      <c r="AR12717" s="34"/>
    </row>
    <row r="12718" spans="41:44" x14ac:dyDescent="0.25">
      <c r="AO12718" s="34"/>
      <c r="AP12718" s="34"/>
      <c r="AQ12718" s="34"/>
      <c r="AR12718" s="34"/>
    </row>
    <row r="12719" spans="41:44" x14ac:dyDescent="0.25">
      <c r="AO12719" s="34"/>
      <c r="AP12719" s="34"/>
      <c r="AQ12719" s="34"/>
      <c r="AR12719" s="34"/>
    </row>
    <row r="12720" spans="41:44" x14ac:dyDescent="0.25">
      <c r="AO12720" s="34"/>
      <c r="AP12720" s="34"/>
      <c r="AQ12720" s="34"/>
      <c r="AR12720" s="34"/>
    </row>
    <row r="12721" spans="41:44" x14ac:dyDescent="0.25">
      <c r="AO12721" s="34"/>
      <c r="AP12721" s="34"/>
      <c r="AQ12721" s="34"/>
      <c r="AR12721" s="34"/>
    </row>
    <row r="12722" spans="41:44" x14ac:dyDescent="0.25">
      <c r="AO12722" s="34"/>
      <c r="AP12722" s="34"/>
      <c r="AQ12722" s="34"/>
      <c r="AR12722" s="34"/>
    </row>
    <row r="12723" spans="41:44" x14ac:dyDescent="0.25">
      <c r="AO12723" s="34"/>
      <c r="AP12723" s="34"/>
      <c r="AQ12723" s="34"/>
      <c r="AR12723" s="34"/>
    </row>
    <row r="12724" spans="41:44" x14ac:dyDescent="0.25">
      <c r="AO12724" s="34"/>
      <c r="AP12724" s="34"/>
      <c r="AQ12724" s="34"/>
      <c r="AR12724" s="34"/>
    </row>
    <row r="12725" spans="41:44" x14ac:dyDescent="0.25">
      <c r="AO12725" s="34"/>
      <c r="AP12725" s="34"/>
      <c r="AQ12725" s="34"/>
      <c r="AR12725" s="34"/>
    </row>
    <row r="12726" spans="41:44" x14ac:dyDescent="0.25">
      <c r="AO12726" s="34"/>
      <c r="AP12726" s="34"/>
      <c r="AQ12726" s="34"/>
      <c r="AR12726" s="34"/>
    </row>
    <row r="12727" spans="41:44" x14ac:dyDescent="0.25">
      <c r="AO12727" s="34"/>
      <c r="AP12727" s="34"/>
      <c r="AQ12727" s="34"/>
      <c r="AR12727" s="34"/>
    </row>
    <row r="12728" spans="41:44" x14ac:dyDescent="0.25">
      <c r="AO12728" s="34"/>
      <c r="AP12728" s="34"/>
      <c r="AQ12728" s="34"/>
      <c r="AR12728" s="34"/>
    </row>
    <row r="12729" spans="41:44" x14ac:dyDescent="0.25">
      <c r="AO12729" s="34"/>
      <c r="AP12729" s="34"/>
      <c r="AQ12729" s="34"/>
      <c r="AR12729" s="34"/>
    </row>
    <row r="12730" spans="41:44" x14ac:dyDescent="0.25">
      <c r="AO12730" s="34"/>
      <c r="AP12730" s="34"/>
      <c r="AQ12730" s="34"/>
      <c r="AR12730" s="34"/>
    </row>
    <row r="12731" spans="41:44" x14ac:dyDescent="0.25">
      <c r="AO12731" s="34"/>
      <c r="AP12731" s="34"/>
      <c r="AQ12731" s="34"/>
      <c r="AR12731" s="34"/>
    </row>
    <row r="12732" spans="41:44" x14ac:dyDescent="0.25">
      <c r="AO12732" s="34"/>
      <c r="AP12732" s="34"/>
      <c r="AQ12732" s="34"/>
      <c r="AR12732" s="34"/>
    </row>
    <row r="12733" spans="41:44" x14ac:dyDescent="0.25">
      <c r="AO12733" s="34"/>
      <c r="AP12733" s="34"/>
      <c r="AQ12733" s="34"/>
      <c r="AR12733" s="34"/>
    </row>
    <row r="12734" spans="41:44" x14ac:dyDescent="0.25">
      <c r="AO12734" s="34"/>
      <c r="AP12734" s="34"/>
      <c r="AQ12734" s="34"/>
      <c r="AR12734" s="34"/>
    </row>
    <row r="12735" spans="41:44" x14ac:dyDescent="0.25">
      <c r="AO12735" s="34"/>
      <c r="AP12735" s="34"/>
      <c r="AQ12735" s="34"/>
      <c r="AR12735" s="34"/>
    </row>
    <row r="12736" spans="41:44" x14ac:dyDescent="0.25">
      <c r="AO12736" s="34"/>
      <c r="AP12736" s="34"/>
      <c r="AQ12736" s="34"/>
      <c r="AR12736" s="34"/>
    </row>
    <row r="12737" spans="41:44" x14ac:dyDescent="0.25">
      <c r="AO12737" s="34"/>
      <c r="AP12737" s="34"/>
      <c r="AQ12737" s="34"/>
      <c r="AR12737" s="34"/>
    </row>
    <row r="12738" spans="41:44" x14ac:dyDescent="0.25">
      <c r="AO12738" s="34"/>
      <c r="AP12738" s="34"/>
      <c r="AQ12738" s="34"/>
      <c r="AR12738" s="34"/>
    </row>
    <row r="12739" spans="41:44" x14ac:dyDescent="0.25">
      <c r="AO12739" s="34"/>
      <c r="AP12739" s="34"/>
      <c r="AQ12739" s="34"/>
      <c r="AR12739" s="34"/>
    </row>
    <row r="12740" spans="41:44" x14ac:dyDescent="0.25">
      <c r="AO12740" s="34"/>
      <c r="AP12740" s="34"/>
      <c r="AQ12740" s="34"/>
      <c r="AR12740" s="34"/>
    </row>
    <row r="12741" spans="41:44" x14ac:dyDescent="0.25">
      <c r="AO12741" s="34"/>
      <c r="AP12741" s="34"/>
      <c r="AQ12741" s="34"/>
      <c r="AR12741" s="34"/>
    </row>
    <row r="12742" spans="41:44" x14ac:dyDescent="0.25">
      <c r="AO12742" s="34"/>
      <c r="AP12742" s="34"/>
      <c r="AQ12742" s="34"/>
      <c r="AR12742" s="34"/>
    </row>
    <row r="12743" spans="41:44" x14ac:dyDescent="0.25">
      <c r="AO12743" s="34"/>
      <c r="AP12743" s="34"/>
      <c r="AQ12743" s="34"/>
      <c r="AR12743" s="34"/>
    </row>
    <row r="12744" spans="41:44" x14ac:dyDescent="0.25">
      <c r="AO12744" s="34"/>
      <c r="AP12744" s="34"/>
      <c r="AQ12744" s="34"/>
      <c r="AR12744" s="34"/>
    </row>
    <row r="12745" spans="41:44" x14ac:dyDescent="0.25">
      <c r="AO12745" s="34"/>
      <c r="AP12745" s="34"/>
      <c r="AQ12745" s="34"/>
      <c r="AR12745" s="34"/>
    </row>
    <row r="12746" spans="41:44" x14ac:dyDescent="0.25">
      <c r="AO12746" s="34"/>
      <c r="AP12746" s="34"/>
      <c r="AQ12746" s="34"/>
      <c r="AR12746" s="34"/>
    </row>
    <row r="12747" spans="41:44" x14ac:dyDescent="0.25">
      <c r="AO12747" s="34"/>
      <c r="AP12747" s="34"/>
      <c r="AQ12747" s="34"/>
      <c r="AR12747" s="34"/>
    </row>
    <row r="12748" spans="41:44" x14ac:dyDescent="0.25">
      <c r="AO12748" s="34"/>
      <c r="AP12748" s="34"/>
      <c r="AQ12748" s="34"/>
      <c r="AR12748" s="34"/>
    </row>
    <row r="12749" spans="41:44" x14ac:dyDescent="0.25">
      <c r="AO12749" s="34"/>
      <c r="AP12749" s="34"/>
      <c r="AQ12749" s="34"/>
      <c r="AR12749" s="34"/>
    </row>
    <row r="12750" spans="41:44" x14ac:dyDescent="0.25">
      <c r="AO12750" s="34"/>
      <c r="AP12750" s="34"/>
      <c r="AQ12750" s="34"/>
      <c r="AR12750" s="34"/>
    </row>
    <row r="12751" spans="41:44" x14ac:dyDescent="0.25">
      <c r="AO12751" s="34"/>
      <c r="AP12751" s="34"/>
      <c r="AQ12751" s="34"/>
      <c r="AR12751" s="34"/>
    </row>
    <row r="12752" spans="41:44" x14ac:dyDescent="0.25">
      <c r="AO12752" s="34"/>
      <c r="AP12752" s="34"/>
      <c r="AQ12752" s="34"/>
      <c r="AR12752" s="34"/>
    </row>
    <row r="12753" spans="41:44" x14ac:dyDescent="0.25">
      <c r="AO12753" s="34"/>
      <c r="AP12753" s="34"/>
      <c r="AQ12753" s="34"/>
      <c r="AR12753" s="34"/>
    </row>
    <row r="12754" spans="41:44" x14ac:dyDescent="0.25">
      <c r="AO12754" s="34"/>
      <c r="AP12754" s="34"/>
      <c r="AQ12754" s="34"/>
      <c r="AR12754" s="34"/>
    </row>
    <row r="12755" spans="41:44" x14ac:dyDescent="0.25">
      <c r="AO12755" s="34"/>
      <c r="AP12755" s="34"/>
      <c r="AQ12755" s="34"/>
      <c r="AR12755" s="34"/>
    </row>
    <row r="12756" spans="41:44" x14ac:dyDescent="0.25">
      <c r="AO12756" s="34"/>
      <c r="AP12756" s="34"/>
      <c r="AQ12756" s="34"/>
      <c r="AR12756" s="34"/>
    </row>
    <row r="12757" spans="41:44" x14ac:dyDescent="0.25">
      <c r="AO12757" s="34"/>
      <c r="AP12757" s="34"/>
      <c r="AQ12757" s="34"/>
      <c r="AR12757" s="34"/>
    </row>
    <row r="12758" spans="41:44" x14ac:dyDescent="0.25">
      <c r="AO12758" s="34"/>
      <c r="AP12758" s="34"/>
      <c r="AQ12758" s="34"/>
      <c r="AR12758" s="34"/>
    </row>
    <row r="12759" spans="41:44" x14ac:dyDescent="0.25">
      <c r="AO12759" s="34"/>
      <c r="AP12759" s="34"/>
      <c r="AQ12759" s="34"/>
      <c r="AR12759" s="34"/>
    </row>
    <row r="12760" spans="41:44" x14ac:dyDescent="0.25">
      <c r="AO12760" s="34"/>
      <c r="AP12760" s="34"/>
      <c r="AQ12760" s="34"/>
      <c r="AR12760" s="34"/>
    </row>
    <row r="12761" spans="41:44" x14ac:dyDescent="0.25">
      <c r="AO12761" s="34"/>
      <c r="AP12761" s="34"/>
      <c r="AQ12761" s="34"/>
      <c r="AR12761" s="34"/>
    </row>
    <row r="12762" spans="41:44" x14ac:dyDescent="0.25">
      <c r="AO12762" s="34"/>
      <c r="AP12762" s="34"/>
      <c r="AQ12762" s="34"/>
      <c r="AR12762" s="34"/>
    </row>
    <row r="12763" spans="41:44" x14ac:dyDescent="0.25">
      <c r="AO12763" s="34"/>
      <c r="AP12763" s="34"/>
      <c r="AQ12763" s="34"/>
      <c r="AR12763" s="34"/>
    </row>
    <row r="12764" spans="41:44" x14ac:dyDescent="0.25">
      <c r="AO12764" s="34"/>
      <c r="AP12764" s="34"/>
      <c r="AQ12764" s="34"/>
      <c r="AR12764" s="34"/>
    </row>
    <row r="12765" spans="41:44" x14ac:dyDescent="0.25">
      <c r="AO12765" s="34"/>
      <c r="AP12765" s="34"/>
      <c r="AQ12765" s="34"/>
      <c r="AR12765" s="34"/>
    </row>
    <row r="12766" spans="41:44" x14ac:dyDescent="0.25">
      <c r="AO12766" s="34"/>
      <c r="AP12766" s="34"/>
      <c r="AQ12766" s="34"/>
      <c r="AR12766" s="34"/>
    </row>
    <row r="12767" spans="41:44" x14ac:dyDescent="0.25">
      <c r="AO12767" s="34"/>
      <c r="AP12767" s="34"/>
      <c r="AQ12767" s="34"/>
      <c r="AR12767" s="34"/>
    </row>
    <row r="12768" spans="41:44" x14ac:dyDescent="0.25">
      <c r="AO12768" s="34"/>
      <c r="AP12768" s="34"/>
      <c r="AQ12768" s="34"/>
      <c r="AR12768" s="34"/>
    </row>
    <row r="12769" spans="41:44" x14ac:dyDescent="0.25">
      <c r="AO12769" s="34"/>
      <c r="AP12769" s="34"/>
      <c r="AQ12769" s="34"/>
      <c r="AR12769" s="34"/>
    </row>
    <row r="12770" spans="41:44" x14ac:dyDescent="0.25">
      <c r="AO12770" s="34"/>
      <c r="AP12770" s="34"/>
      <c r="AQ12770" s="34"/>
      <c r="AR12770" s="34"/>
    </row>
    <row r="12771" spans="41:44" x14ac:dyDescent="0.25">
      <c r="AO12771" s="34"/>
      <c r="AP12771" s="34"/>
      <c r="AQ12771" s="34"/>
      <c r="AR12771" s="34"/>
    </row>
    <row r="12772" spans="41:44" x14ac:dyDescent="0.25">
      <c r="AO12772" s="34"/>
      <c r="AP12772" s="34"/>
      <c r="AQ12772" s="34"/>
      <c r="AR12772" s="34"/>
    </row>
    <row r="12773" spans="41:44" x14ac:dyDescent="0.25">
      <c r="AO12773" s="34"/>
      <c r="AP12773" s="34"/>
      <c r="AQ12773" s="34"/>
      <c r="AR12773" s="34"/>
    </row>
    <row r="12774" spans="41:44" x14ac:dyDescent="0.25">
      <c r="AO12774" s="34"/>
      <c r="AP12774" s="34"/>
      <c r="AQ12774" s="34"/>
      <c r="AR12774" s="34"/>
    </row>
    <row r="12775" spans="41:44" x14ac:dyDescent="0.25">
      <c r="AO12775" s="34"/>
      <c r="AP12775" s="34"/>
      <c r="AQ12775" s="34"/>
      <c r="AR12775" s="34"/>
    </row>
    <row r="12776" spans="41:44" x14ac:dyDescent="0.25">
      <c r="AO12776" s="34"/>
      <c r="AP12776" s="34"/>
      <c r="AQ12776" s="34"/>
      <c r="AR12776" s="34"/>
    </row>
    <row r="12777" spans="41:44" x14ac:dyDescent="0.25">
      <c r="AO12777" s="34"/>
      <c r="AP12777" s="34"/>
      <c r="AQ12777" s="34"/>
      <c r="AR12777" s="34"/>
    </row>
    <row r="12778" spans="41:44" x14ac:dyDescent="0.25">
      <c r="AO12778" s="34"/>
      <c r="AP12778" s="34"/>
      <c r="AQ12778" s="34"/>
      <c r="AR12778" s="34"/>
    </row>
    <row r="12779" spans="41:44" x14ac:dyDescent="0.25">
      <c r="AO12779" s="34"/>
      <c r="AP12779" s="34"/>
      <c r="AQ12779" s="34"/>
      <c r="AR12779" s="34"/>
    </row>
    <row r="12780" spans="41:44" x14ac:dyDescent="0.25">
      <c r="AO12780" s="34"/>
      <c r="AP12780" s="34"/>
      <c r="AQ12780" s="34"/>
      <c r="AR12780" s="34"/>
    </row>
    <row r="12781" spans="41:44" x14ac:dyDescent="0.25">
      <c r="AO12781" s="34"/>
      <c r="AP12781" s="34"/>
      <c r="AQ12781" s="34"/>
      <c r="AR12781" s="34"/>
    </row>
    <row r="12782" spans="41:44" x14ac:dyDescent="0.25">
      <c r="AO12782" s="34"/>
      <c r="AP12782" s="34"/>
      <c r="AQ12782" s="34"/>
      <c r="AR12782" s="34"/>
    </row>
    <row r="12783" spans="41:44" x14ac:dyDescent="0.25">
      <c r="AO12783" s="34"/>
      <c r="AP12783" s="34"/>
      <c r="AQ12783" s="34"/>
      <c r="AR12783" s="34"/>
    </row>
    <row r="12784" spans="41:44" x14ac:dyDescent="0.25">
      <c r="AO12784" s="34"/>
      <c r="AP12784" s="34"/>
      <c r="AQ12784" s="34"/>
      <c r="AR12784" s="34"/>
    </row>
    <row r="12785" spans="41:44" x14ac:dyDescent="0.25">
      <c r="AO12785" s="34"/>
      <c r="AP12785" s="34"/>
      <c r="AQ12785" s="34"/>
      <c r="AR12785" s="34"/>
    </row>
    <row r="12786" spans="41:44" x14ac:dyDescent="0.25">
      <c r="AO12786" s="34"/>
      <c r="AP12786" s="34"/>
      <c r="AQ12786" s="34"/>
      <c r="AR12786" s="34"/>
    </row>
    <row r="12787" spans="41:44" x14ac:dyDescent="0.25">
      <c r="AO12787" s="34"/>
      <c r="AP12787" s="34"/>
      <c r="AQ12787" s="34"/>
      <c r="AR12787" s="34"/>
    </row>
    <row r="12788" spans="41:44" x14ac:dyDescent="0.25">
      <c r="AO12788" s="34"/>
      <c r="AP12788" s="34"/>
      <c r="AQ12788" s="34"/>
      <c r="AR12788" s="34"/>
    </row>
    <row r="12789" spans="41:44" x14ac:dyDescent="0.25">
      <c r="AO12789" s="34"/>
      <c r="AP12789" s="34"/>
      <c r="AQ12789" s="34"/>
      <c r="AR12789" s="34"/>
    </row>
    <row r="12790" spans="41:44" x14ac:dyDescent="0.25">
      <c r="AO12790" s="34"/>
      <c r="AP12790" s="34"/>
      <c r="AQ12790" s="34"/>
      <c r="AR12790" s="34"/>
    </row>
    <row r="12791" spans="41:44" x14ac:dyDescent="0.25">
      <c r="AO12791" s="34"/>
      <c r="AP12791" s="34"/>
      <c r="AQ12791" s="34"/>
      <c r="AR12791" s="34"/>
    </row>
    <row r="12792" spans="41:44" x14ac:dyDescent="0.25">
      <c r="AO12792" s="34"/>
      <c r="AP12792" s="34"/>
      <c r="AQ12792" s="34"/>
      <c r="AR12792" s="34"/>
    </row>
    <row r="12793" spans="41:44" x14ac:dyDescent="0.25">
      <c r="AO12793" s="34"/>
      <c r="AP12793" s="34"/>
      <c r="AQ12793" s="34"/>
      <c r="AR12793" s="34"/>
    </row>
    <row r="12794" spans="41:44" x14ac:dyDescent="0.25">
      <c r="AO12794" s="34"/>
      <c r="AP12794" s="34"/>
      <c r="AQ12794" s="34"/>
      <c r="AR12794" s="34"/>
    </row>
    <row r="12795" spans="41:44" x14ac:dyDescent="0.25">
      <c r="AO12795" s="34"/>
      <c r="AP12795" s="34"/>
      <c r="AQ12795" s="34"/>
      <c r="AR12795" s="34"/>
    </row>
    <row r="12796" spans="41:44" x14ac:dyDescent="0.25">
      <c r="AO12796" s="34"/>
      <c r="AP12796" s="34"/>
      <c r="AQ12796" s="34"/>
      <c r="AR12796" s="34"/>
    </row>
    <row r="12797" spans="41:44" x14ac:dyDescent="0.25">
      <c r="AO12797" s="34"/>
      <c r="AP12797" s="34"/>
      <c r="AQ12797" s="34"/>
      <c r="AR12797" s="34"/>
    </row>
    <row r="12798" spans="41:44" x14ac:dyDescent="0.25">
      <c r="AO12798" s="34"/>
      <c r="AP12798" s="34"/>
      <c r="AQ12798" s="34"/>
      <c r="AR12798" s="34"/>
    </row>
    <row r="12799" spans="41:44" x14ac:dyDescent="0.25">
      <c r="AO12799" s="34"/>
      <c r="AP12799" s="34"/>
      <c r="AQ12799" s="34"/>
      <c r="AR12799" s="34"/>
    </row>
    <row r="12800" spans="41:44" x14ac:dyDescent="0.25">
      <c r="AO12800" s="34"/>
      <c r="AP12800" s="34"/>
      <c r="AQ12800" s="34"/>
      <c r="AR12800" s="34"/>
    </row>
    <row r="12801" spans="41:44" x14ac:dyDescent="0.25">
      <c r="AO12801" s="34"/>
      <c r="AP12801" s="34"/>
      <c r="AQ12801" s="34"/>
      <c r="AR12801" s="34"/>
    </row>
    <row r="12802" spans="41:44" x14ac:dyDescent="0.25">
      <c r="AO12802" s="34"/>
      <c r="AP12802" s="34"/>
      <c r="AQ12802" s="34"/>
      <c r="AR12802" s="34"/>
    </row>
    <row r="12803" spans="41:44" x14ac:dyDescent="0.25">
      <c r="AO12803" s="34"/>
      <c r="AP12803" s="34"/>
      <c r="AQ12803" s="34"/>
      <c r="AR12803" s="34"/>
    </row>
    <row r="12804" spans="41:44" x14ac:dyDescent="0.25">
      <c r="AO12804" s="34"/>
      <c r="AP12804" s="34"/>
      <c r="AQ12804" s="34"/>
      <c r="AR12804" s="34"/>
    </row>
    <row r="12805" spans="41:44" x14ac:dyDescent="0.25">
      <c r="AO12805" s="34"/>
      <c r="AP12805" s="34"/>
      <c r="AQ12805" s="34"/>
      <c r="AR12805" s="34"/>
    </row>
    <row r="12806" spans="41:44" x14ac:dyDescent="0.25">
      <c r="AO12806" s="34"/>
      <c r="AP12806" s="34"/>
      <c r="AQ12806" s="34"/>
      <c r="AR12806" s="34"/>
    </row>
    <row r="12807" spans="41:44" x14ac:dyDescent="0.25">
      <c r="AO12807" s="34"/>
      <c r="AP12807" s="34"/>
      <c r="AQ12807" s="34"/>
      <c r="AR12807" s="34"/>
    </row>
    <row r="12808" spans="41:44" x14ac:dyDescent="0.25">
      <c r="AO12808" s="34"/>
      <c r="AP12808" s="34"/>
      <c r="AQ12808" s="34"/>
      <c r="AR12808" s="34"/>
    </row>
    <row r="12809" spans="41:44" x14ac:dyDescent="0.25">
      <c r="AO12809" s="34"/>
      <c r="AP12809" s="34"/>
      <c r="AQ12809" s="34"/>
      <c r="AR12809" s="34"/>
    </row>
    <row r="12810" spans="41:44" x14ac:dyDescent="0.25">
      <c r="AO12810" s="34"/>
      <c r="AP12810" s="34"/>
      <c r="AQ12810" s="34"/>
      <c r="AR12810" s="34"/>
    </row>
    <row r="12811" spans="41:44" x14ac:dyDescent="0.25">
      <c r="AO12811" s="34"/>
      <c r="AP12811" s="34"/>
      <c r="AQ12811" s="34"/>
      <c r="AR12811" s="34"/>
    </row>
    <row r="12812" spans="41:44" x14ac:dyDescent="0.25">
      <c r="AO12812" s="34"/>
      <c r="AP12812" s="34"/>
      <c r="AQ12812" s="34"/>
      <c r="AR12812" s="34"/>
    </row>
    <row r="12813" spans="41:44" x14ac:dyDescent="0.25">
      <c r="AO12813" s="34"/>
      <c r="AP12813" s="34"/>
      <c r="AQ12813" s="34"/>
      <c r="AR12813" s="34"/>
    </row>
    <row r="12814" spans="41:44" x14ac:dyDescent="0.25">
      <c r="AO12814" s="34"/>
      <c r="AP12814" s="34"/>
      <c r="AQ12814" s="34"/>
      <c r="AR12814" s="34"/>
    </row>
    <row r="12815" spans="41:44" x14ac:dyDescent="0.25">
      <c r="AO12815" s="34"/>
      <c r="AP12815" s="34"/>
      <c r="AQ12815" s="34"/>
      <c r="AR12815" s="34"/>
    </row>
    <row r="12816" spans="41:44" x14ac:dyDescent="0.25">
      <c r="AO12816" s="34"/>
      <c r="AP12816" s="34"/>
      <c r="AQ12816" s="34"/>
      <c r="AR12816" s="34"/>
    </row>
    <row r="12817" spans="41:44" x14ac:dyDescent="0.25">
      <c r="AO12817" s="34"/>
      <c r="AP12817" s="34"/>
      <c r="AQ12817" s="34"/>
      <c r="AR12817" s="34"/>
    </row>
    <row r="12818" spans="41:44" x14ac:dyDescent="0.25">
      <c r="AO12818" s="34"/>
      <c r="AP12818" s="34"/>
      <c r="AQ12818" s="34"/>
      <c r="AR12818" s="34"/>
    </row>
    <row r="12819" spans="41:44" x14ac:dyDescent="0.25">
      <c r="AO12819" s="34"/>
      <c r="AP12819" s="34"/>
      <c r="AQ12819" s="34"/>
      <c r="AR12819" s="34"/>
    </row>
    <row r="12820" spans="41:44" x14ac:dyDescent="0.25">
      <c r="AO12820" s="34"/>
      <c r="AP12820" s="34"/>
      <c r="AQ12820" s="34"/>
      <c r="AR12820" s="34"/>
    </row>
    <row r="12821" spans="41:44" x14ac:dyDescent="0.25">
      <c r="AO12821" s="34"/>
      <c r="AP12821" s="34"/>
      <c r="AQ12821" s="34"/>
      <c r="AR12821" s="34"/>
    </row>
    <row r="12822" spans="41:44" x14ac:dyDescent="0.25">
      <c r="AO12822" s="34"/>
      <c r="AP12822" s="34"/>
      <c r="AQ12822" s="34"/>
      <c r="AR12822" s="34"/>
    </row>
    <row r="12823" spans="41:44" x14ac:dyDescent="0.25">
      <c r="AO12823" s="34"/>
      <c r="AP12823" s="34"/>
      <c r="AQ12823" s="34"/>
      <c r="AR12823" s="34"/>
    </row>
    <row r="12824" spans="41:44" x14ac:dyDescent="0.25">
      <c r="AO12824" s="34"/>
      <c r="AP12824" s="34"/>
      <c r="AQ12824" s="34"/>
      <c r="AR12824" s="34"/>
    </row>
    <row r="12825" spans="41:44" x14ac:dyDescent="0.25">
      <c r="AO12825" s="34"/>
      <c r="AP12825" s="34"/>
      <c r="AQ12825" s="34"/>
      <c r="AR12825" s="34"/>
    </row>
    <row r="12826" spans="41:44" x14ac:dyDescent="0.25">
      <c r="AO12826" s="34"/>
      <c r="AP12826" s="34"/>
      <c r="AQ12826" s="34"/>
      <c r="AR12826" s="34"/>
    </row>
    <row r="12827" spans="41:44" x14ac:dyDescent="0.25">
      <c r="AO12827" s="34"/>
      <c r="AP12827" s="34"/>
      <c r="AQ12827" s="34"/>
      <c r="AR12827" s="34"/>
    </row>
    <row r="12828" spans="41:44" x14ac:dyDescent="0.25">
      <c r="AO12828" s="34"/>
      <c r="AP12828" s="34"/>
      <c r="AQ12828" s="34"/>
      <c r="AR12828" s="34"/>
    </row>
    <row r="12829" spans="41:44" x14ac:dyDescent="0.25">
      <c r="AO12829" s="34"/>
      <c r="AP12829" s="34"/>
      <c r="AQ12829" s="34"/>
      <c r="AR12829" s="34"/>
    </row>
    <row r="12830" spans="41:44" x14ac:dyDescent="0.25">
      <c r="AO12830" s="34"/>
      <c r="AP12830" s="34"/>
      <c r="AQ12830" s="34"/>
      <c r="AR12830" s="34"/>
    </row>
    <row r="12831" spans="41:44" x14ac:dyDescent="0.25">
      <c r="AO12831" s="34"/>
      <c r="AP12831" s="34"/>
      <c r="AQ12831" s="34"/>
      <c r="AR12831" s="34"/>
    </row>
    <row r="12832" spans="41:44" x14ac:dyDescent="0.25">
      <c r="AO12832" s="34"/>
      <c r="AP12832" s="34"/>
      <c r="AQ12832" s="34"/>
      <c r="AR12832" s="34"/>
    </row>
    <row r="12833" spans="41:44" x14ac:dyDescent="0.25">
      <c r="AO12833" s="34"/>
      <c r="AP12833" s="34"/>
      <c r="AQ12833" s="34"/>
      <c r="AR12833" s="34"/>
    </row>
    <row r="12834" spans="41:44" x14ac:dyDescent="0.25">
      <c r="AO12834" s="34"/>
      <c r="AP12834" s="34"/>
      <c r="AQ12834" s="34"/>
      <c r="AR12834" s="34"/>
    </row>
    <row r="12835" spans="41:44" x14ac:dyDescent="0.25">
      <c r="AO12835" s="34"/>
      <c r="AP12835" s="34"/>
      <c r="AQ12835" s="34"/>
      <c r="AR12835" s="34"/>
    </row>
    <row r="12836" spans="41:44" x14ac:dyDescent="0.25">
      <c r="AO12836" s="34"/>
      <c r="AP12836" s="34"/>
      <c r="AQ12836" s="34"/>
      <c r="AR12836" s="34"/>
    </row>
    <row r="12837" spans="41:44" x14ac:dyDescent="0.25">
      <c r="AO12837" s="34"/>
      <c r="AP12837" s="34"/>
      <c r="AQ12837" s="34"/>
      <c r="AR12837" s="34"/>
    </row>
    <row r="12838" spans="41:44" x14ac:dyDescent="0.25">
      <c r="AO12838" s="34"/>
      <c r="AP12838" s="34"/>
      <c r="AQ12838" s="34"/>
      <c r="AR12838" s="34"/>
    </row>
    <row r="12839" spans="41:44" x14ac:dyDescent="0.25">
      <c r="AO12839" s="34"/>
      <c r="AP12839" s="34"/>
      <c r="AQ12839" s="34"/>
      <c r="AR12839" s="34"/>
    </row>
    <row r="12840" spans="41:44" x14ac:dyDescent="0.25">
      <c r="AO12840" s="34"/>
      <c r="AP12840" s="34"/>
      <c r="AQ12840" s="34"/>
      <c r="AR12840" s="34"/>
    </row>
    <row r="12841" spans="41:44" x14ac:dyDescent="0.25">
      <c r="AO12841" s="34"/>
      <c r="AP12841" s="34"/>
      <c r="AQ12841" s="34"/>
      <c r="AR12841" s="34"/>
    </row>
    <row r="12842" spans="41:44" x14ac:dyDescent="0.25">
      <c r="AO12842" s="34"/>
      <c r="AP12842" s="34"/>
      <c r="AQ12842" s="34"/>
      <c r="AR12842" s="34"/>
    </row>
    <row r="12843" spans="41:44" x14ac:dyDescent="0.25">
      <c r="AO12843" s="34"/>
      <c r="AP12843" s="34"/>
      <c r="AQ12843" s="34"/>
      <c r="AR12843" s="34"/>
    </row>
    <row r="12844" spans="41:44" x14ac:dyDescent="0.25">
      <c r="AO12844" s="34"/>
      <c r="AP12844" s="34"/>
      <c r="AQ12844" s="34"/>
      <c r="AR12844" s="34"/>
    </row>
    <row r="12845" spans="41:44" x14ac:dyDescent="0.25">
      <c r="AO12845" s="34"/>
      <c r="AP12845" s="34"/>
      <c r="AQ12845" s="34"/>
      <c r="AR12845" s="34"/>
    </row>
    <row r="12846" spans="41:44" x14ac:dyDescent="0.25">
      <c r="AO12846" s="34"/>
      <c r="AP12846" s="34"/>
      <c r="AQ12846" s="34"/>
      <c r="AR12846" s="34"/>
    </row>
    <row r="12847" spans="41:44" x14ac:dyDescent="0.25">
      <c r="AO12847" s="34"/>
      <c r="AP12847" s="34"/>
      <c r="AQ12847" s="34"/>
      <c r="AR12847" s="34"/>
    </row>
    <row r="12848" spans="41:44" x14ac:dyDescent="0.25">
      <c r="AO12848" s="34"/>
      <c r="AP12848" s="34"/>
      <c r="AQ12848" s="34"/>
      <c r="AR12848" s="34"/>
    </row>
    <row r="12849" spans="41:44" x14ac:dyDescent="0.25">
      <c r="AO12849" s="34"/>
      <c r="AP12849" s="34"/>
      <c r="AQ12849" s="34"/>
      <c r="AR12849" s="34"/>
    </row>
    <row r="12850" spans="41:44" x14ac:dyDescent="0.25">
      <c r="AO12850" s="34"/>
      <c r="AP12850" s="34"/>
      <c r="AQ12850" s="34"/>
      <c r="AR12850" s="34"/>
    </row>
    <row r="12851" spans="41:44" x14ac:dyDescent="0.25">
      <c r="AO12851" s="34"/>
      <c r="AP12851" s="34"/>
      <c r="AQ12851" s="34"/>
      <c r="AR12851" s="34"/>
    </row>
    <row r="12852" spans="41:44" x14ac:dyDescent="0.25">
      <c r="AO12852" s="34"/>
      <c r="AP12852" s="34"/>
      <c r="AQ12852" s="34"/>
      <c r="AR12852" s="34"/>
    </row>
    <row r="12853" spans="41:44" x14ac:dyDescent="0.25">
      <c r="AO12853" s="34"/>
      <c r="AP12853" s="34"/>
      <c r="AQ12853" s="34"/>
      <c r="AR12853" s="34"/>
    </row>
    <row r="12854" spans="41:44" x14ac:dyDescent="0.25">
      <c r="AO12854" s="34"/>
      <c r="AP12854" s="34"/>
      <c r="AQ12854" s="34"/>
      <c r="AR12854" s="34"/>
    </row>
    <row r="12855" spans="41:44" x14ac:dyDescent="0.25">
      <c r="AO12855" s="34"/>
      <c r="AP12855" s="34"/>
      <c r="AQ12855" s="34"/>
      <c r="AR12855" s="34"/>
    </row>
    <row r="12856" spans="41:44" x14ac:dyDescent="0.25">
      <c r="AO12856" s="34"/>
      <c r="AP12856" s="34"/>
      <c r="AQ12856" s="34"/>
      <c r="AR12856" s="34"/>
    </row>
    <row r="12857" spans="41:44" x14ac:dyDescent="0.25">
      <c r="AO12857" s="34"/>
      <c r="AP12857" s="34"/>
      <c r="AQ12857" s="34"/>
      <c r="AR12857" s="34"/>
    </row>
    <row r="12858" spans="41:44" x14ac:dyDescent="0.25">
      <c r="AO12858" s="34"/>
      <c r="AP12858" s="34"/>
      <c r="AQ12858" s="34"/>
      <c r="AR12858" s="34"/>
    </row>
    <row r="12859" spans="41:44" x14ac:dyDescent="0.25">
      <c r="AO12859" s="34"/>
      <c r="AP12859" s="34"/>
      <c r="AQ12859" s="34"/>
      <c r="AR12859" s="34"/>
    </row>
    <row r="12860" spans="41:44" x14ac:dyDescent="0.25">
      <c r="AO12860" s="34"/>
      <c r="AP12860" s="34"/>
      <c r="AQ12860" s="34"/>
      <c r="AR12860" s="34"/>
    </row>
    <row r="12861" spans="41:44" x14ac:dyDescent="0.25">
      <c r="AO12861" s="34"/>
      <c r="AP12861" s="34"/>
      <c r="AQ12861" s="34"/>
      <c r="AR12861" s="34"/>
    </row>
    <row r="12862" spans="41:44" x14ac:dyDescent="0.25">
      <c r="AO12862" s="34"/>
      <c r="AP12862" s="34"/>
      <c r="AQ12862" s="34"/>
      <c r="AR12862" s="34"/>
    </row>
    <row r="12863" spans="41:44" x14ac:dyDescent="0.25">
      <c r="AO12863" s="34"/>
      <c r="AP12863" s="34"/>
      <c r="AQ12863" s="34"/>
      <c r="AR12863" s="34"/>
    </row>
    <row r="12864" spans="41:44" x14ac:dyDescent="0.25">
      <c r="AO12864" s="34"/>
      <c r="AP12864" s="34"/>
      <c r="AQ12864" s="34"/>
      <c r="AR12864" s="34"/>
    </row>
    <row r="12865" spans="41:44" x14ac:dyDescent="0.25">
      <c r="AO12865" s="34"/>
      <c r="AP12865" s="34"/>
      <c r="AQ12865" s="34"/>
      <c r="AR12865" s="34"/>
    </row>
    <row r="12866" spans="41:44" x14ac:dyDescent="0.25">
      <c r="AO12866" s="34"/>
      <c r="AP12866" s="34"/>
      <c r="AQ12866" s="34"/>
      <c r="AR12866" s="34"/>
    </row>
    <row r="12867" spans="41:44" x14ac:dyDescent="0.25">
      <c r="AO12867" s="34"/>
      <c r="AP12867" s="34"/>
      <c r="AQ12867" s="34"/>
      <c r="AR12867" s="34"/>
    </row>
    <row r="12868" spans="41:44" x14ac:dyDescent="0.25">
      <c r="AO12868" s="34"/>
      <c r="AP12868" s="34"/>
      <c r="AQ12868" s="34"/>
      <c r="AR12868" s="34"/>
    </row>
    <row r="12869" spans="41:44" x14ac:dyDescent="0.25">
      <c r="AO12869" s="34"/>
      <c r="AP12869" s="34"/>
      <c r="AQ12869" s="34"/>
      <c r="AR12869" s="34"/>
    </row>
    <row r="12870" spans="41:44" x14ac:dyDescent="0.25">
      <c r="AO12870" s="34"/>
      <c r="AP12870" s="34"/>
      <c r="AQ12870" s="34"/>
      <c r="AR12870" s="34"/>
    </row>
    <row r="12871" spans="41:44" x14ac:dyDescent="0.25">
      <c r="AO12871" s="34"/>
      <c r="AP12871" s="34"/>
      <c r="AQ12871" s="34"/>
      <c r="AR12871" s="34"/>
    </row>
    <row r="12872" spans="41:44" x14ac:dyDescent="0.25">
      <c r="AO12872" s="34"/>
      <c r="AP12872" s="34"/>
      <c r="AQ12872" s="34"/>
      <c r="AR12872" s="34"/>
    </row>
    <row r="12873" spans="41:44" x14ac:dyDescent="0.25">
      <c r="AO12873" s="34"/>
      <c r="AP12873" s="34"/>
      <c r="AQ12873" s="34"/>
      <c r="AR12873" s="34"/>
    </row>
    <row r="12874" spans="41:44" x14ac:dyDescent="0.25">
      <c r="AO12874" s="34"/>
      <c r="AP12874" s="34"/>
      <c r="AQ12874" s="34"/>
      <c r="AR12874" s="34"/>
    </row>
    <row r="12875" spans="41:44" x14ac:dyDescent="0.25">
      <c r="AO12875" s="34"/>
      <c r="AP12875" s="34"/>
      <c r="AQ12875" s="34"/>
      <c r="AR12875" s="34"/>
    </row>
    <row r="12876" spans="41:44" x14ac:dyDescent="0.25">
      <c r="AO12876" s="34"/>
      <c r="AP12876" s="34"/>
      <c r="AQ12876" s="34"/>
      <c r="AR12876" s="34"/>
    </row>
    <row r="12877" spans="41:44" x14ac:dyDescent="0.25">
      <c r="AO12877" s="34"/>
      <c r="AP12877" s="34"/>
      <c r="AQ12877" s="34"/>
      <c r="AR12877" s="34"/>
    </row>
    <row r="12878" spans="41:44" x14ac:dyDescent="0.25">
      <c r="AO12878" s="34"/>
      <c r="AP12878" s="34"/>
      <c r="AQ12878" s="34"/>
      <c r="AR12878" s="34"/>
    </row>
    <row r="12879" spans="41:44" x14ac:dyDescent="0.25">
      <c r="AO12879" s="34"/>
      <c r="AP12879" s="34"/>
      <c r="AQ12879" s="34"/>
      <c r="AR12879" s="34"/>
    </row>
    <row r="12880" spans="41:44" x14ac:dyDescent="0.25">
      <c r="AO12880" s="34"/>
      <c r="AP12880" s="34"/>
      <c r="AQ12880" s="34"/>
      <c r="AR12880" s="34"/>
    </row>
    <row r="12881" spans="41:44" x14ac:dyDescent="0.25">
      <c r="AO12881" s="34"/>
      <c r="AP12881" s="34"/>
      <c r="AQ12881" s="34"/>
      <c r="AR12881" s="34"/>
    </row>
    <row r="12882" spans="41:44" x14ac:dyDescent="0.25">
      <c r="AO12882" s="34"/>
      <c r="AP12882" s="34"/>
      <c r="AQ12882" s="34"/>
      <c r="AR12882" s="34"/>
    </row>
    <row r="12883" spans="41:44" x14ac:dyDescent="0.25">
      <c r="AO12883" s="34"/>
      <c r="AP12883" s="34"/>
      <c r="AQ12883" s="34"/>
      <c r="AR12883" s="34"/>
    </row>
    <row r="12884" spans="41:44" x14ac:dyDescent="0.25">
      <c r="AO12884" s="34"/>
      <c r="AP12884" s="34"/>
      <c r="AQ12884" s="34"/>
      <c r="AR12884" s="34"/>
    </row>
    <row r="12885" spans="41:44" x14ac:dyDescent="0.25">
      <c r="AO12885" s="34"/>
      <c r="AP12885" s="34"/>
      <c r="AQ12885" s="34"/>
      <c r="AR12885" s="34"/>
    </row>
    <row r="12886" spans="41:44" x14ac:dyDescent="0.25">
      <c r="AO12886" s="34"/>
      <c r="AP12886" s="34"/>
      <c r="AQ12886" s="34"/>
      <c r="AR12886" s="34"/>
    </row>
    <row r="12887" spans="41:44" x14ac:dyDescent="0.25">
      <c r="AO12887" s="34"/>
      <c r="AP12887" s="34"/>
      <c r="AQ12887" s="34"/>
      <c r="AR12887" s="34"/>
    </row>
    <row r="12888" spans="41:44" x14ac:dyDescent="0.25">
      <c r="AO12888" s="34"/>
      <c r="AP12888" s="34"/>
      <c r="AQ12888" s="34"/>
      <c r="AR12888" s="34"/>
    </row>
    <row r="12889" spans="41:44" x14ac:dyDescent="0.25">
      <c r="AO12889" s="34"/>
      <c r="AP12889" s="34"/>
      <c r="AQ12889" s="34"/>
      <c r="AR12889" s="34"/>
    </row>
    <row r="12890" spans="41:44" x14ac:dyDescent="0.25">
      <c r="AO12890" s="34"/>
      <c r="AP12890" s="34"/>
      <c r="AQ12890" s="34"/>
      <c r="AR12890" s="34"/>
    </row>
    <row r="12891" spans="41:44" x14ac:dyDescent="0.25">
      <c r="AO12891" s="34"/>
      <c r="AP12891" s="34"/>
      <c r="AQ12891" s="34"/>
      <c r="AR12891" s="34"/>
    </row>
    <row r="12892" spans="41:44" x14ac:dyDescent="0.25">
      <c r="AO12892" s="34"/>
      <c r="AP12892" s="34"/>
      <c r="AQ12892" s="34"/>
      <c r="AR12892" s="34"/>
    </row>
    <row r="12893" spans="41:44" x14ac:dyDescent="0.25">
      <c r="AO12893" s="34"/>
      <c r="AP12893" s="34"/>
      <c r="AQ12893" s="34"/>
      <c r="AR12893" s="34"/>
    </row>
    <row r="12894" spans="41:44" x14ac:dyDescent="0.25">
      <c r="AO12894" s="34"/>
      <c r="AP12894" s="34"/>
      <c r="AQ12894" s="34"/>
      <c r="AR12894" s="34"/>
    </row>
    <row r="12895" spans="41:44" x14ac:dyDescent="0.25">
      <c r="AO12895" s="34"/>
      <c r="AP12895" s="34"/>
      <c r="AQ12895" s="34"/>
      <c r="AR12895" s="34"/>
    </row>
    <row r="12896" spans="41:44" x14ac:dyDescent="0.25">
      <c r="AO12896" s="34"/>
      <c r="AP12896" s="34"/>
      <c r="AQ12896" s="34"/>
      <c r="AR12896" s="34"/>
    </row>
    <row r="12897" spans="41:44" x14ac:dyDescent="0.25">
      <c r="AO12897" s="34"/>
      <c r="AP12897" s="34"/>
      <c r="AQ12897" s="34"/>
      <c r="AR12897" s="34"/>
    </row>
    <row r="12898" spans="41:44" x14ac:dyDescent="0.25">
      <c r="AO12898" s="34"/>
      <c r="AP12898" s="34"/>
      <c r="AQ12898" s="34"/>
      <c r="AR12898" s="34"/>
    </row>
    <row r="12899" spans="41:44" x14ac:dyDescent="0.25">
      <c r="AO12899" s="34"/>
      <c r="AP12899" s="34"/>
      <c r="AQ12899" s="34"/>
      <c r="AR12899" s="34"/>
    </row>
    <row r="12900" spans="41:44" x14ac:dyDescent="0.25">
      <c r="AO12900" s="34"/>
      <c r="AP12900" s="34"/>
      <c r="AQ12900" s="34"/>
      <c r="AR12900" s="34"/>
    </row>
    <row r="12901" spans="41:44" x14ac:dyDescent="0.25">
      <c r="AO12901" s="34"/>
      <c r="AP12901" s="34"/>
      <c r="AQ12901" s="34"/>
      <c r="AR12901" s="34"/>
    </row>
    <row r="12902" spans="41:44" x14ac:dyDescent="0.25">
      <c r="AO12902" s="34"/>
      <c r="AP12902" s="34"/>
      <c r="AQ12902" s="34"/>
      <c r="AR12902" s="34"/>
    </row>
    <row r="12903" spans="41:44" x14ac:dyDescent="0.25">
      <c r="AO12903" s="34"/>
      <c r="AP12903" s="34"/>
      <c r="AQ12903" s="34"/>
      <c r="AR12903" s="34"/>
    </row>
    <row r="12904" spans="41:44" x14ac:dyDescent="0.25">
      <c r="AO12904" s="34"/>
      <c r="AP12904" s="34"/>
      <c r="AQ12904" s="34"/>
      <c r="AR12904" s="34"/>
    </row>
    <row r="12905" spans="41:44" x14ac:dyDescent="0.25">
      <c r="AO12905" s="34"/>
      <c r="AP12905" s="34"/>
      <c r="AQ12905" s="34"/>
      <c r="AR12905" s="34"/>
    </row>
    <row r="12906" spans="41:44" x14ac:dyDescent="0.25">
      <c r="AO12906" s="34"/>
      <c r="AP12906" s="34"/>
      <c r="AQ12906" s="34"/>
      <c r="AR12906" s="34"/>
    </row>
    <row r="12907" spans="41:44" x14ac:dyDescent="0.25">
      <c r="AO12907" s="34"/>
      <c r="AP12907" s="34"/>
      <c r="AQ12907" s="34"/>
      <c r="AR12907" s="34"/>
    </row>
    <row r="12908" spans="41:44" x14ac:dyDescent="0.25">
      <c r="AO12908" s="34"/>
      <c r="AP12908" s="34"/>
      <c r="AQ12908" s="34"/>
      <c r="AR12908" s="34"/>
    </row>
    <row r="12909" spans="41:44" x14ac:dyDescent="0.25">
      <c r="AO12909" s="34"/>
      <c r="AP12909" s="34"/>
      <c r="AQ12909" s="34"/>
      <c r="AR12909" s="34"/>
    </row>
    <row r="12910" spans="41:44" x14ac:dyDescent="0.25">
      <c r="AO12910" s="34"/>
      <c r="AP12910" s="34"/>
      <c r="AQ12910" s="34"/>
      <c r="AR12910" s="34"/>
    </row>
    <row r="12911" spans="41:44" x14ac:dyDescent="0.25">
      <c r="AO12911" s="34"/>
      <c r="AP12911" s="34"/>
      <c r="AQ12911" s="34"/>
      <c r="AR12911" s="34"/>
    </row>
    <row r="12912" spans="41:44" x14ac:dyDescent="0.25">
      <c r="AO12912" s="34"/>
      <c r="AP12912" s="34"/>
      <c r="AQ12912" s="34"/>
      <c r="AR12912" s="34"/>
    </row>
    <row r="12913" spans="41:44" x14ac:dyDescent="0.25">
      <c r="AO12913" s="34"/>
      <c r="AP12913" s="34"/>
      <c r="AQ12913" s="34"/>
      <c r="AR12913" s="34"/>
    </row>
    <row r="12914" spans="41:44" x14ac:dyDescent="0.25">
      <c r="AO12914" s="34"/>
      <c r="AP12914" s="34"/>
      <c r="AQ12914" s="34"/>
      <c r="AR12914" s="34"/>
    </row>
    <row r="12915" spans="41:44" x14ac:dyDescent="0.25">
      <c r="AO12915" s="34"/>
      <c r="AP12915" s="34"/>
      <c r="AQ12915" s="34"/>
      <c r="AR12915" s="34"/>
    </row>
    <row r="12916" spans="41:44" x14ac:dyDescent="0.25">
      <c r="AO12916" s="34"/>
      <c r="AP12916" s="34"/>
      <c r="AQ12916" s="34"/>
      <c r="AR12916" s="34"/>
    </row>
    <row r="12917" spans="41:44" x14ac:dyDescent="0.25">
      <c r="AO12917" s="34"/>
      <c r="AP12917" s="34"/>
      <c r="AQ12917" s="34"/>
      <c r="AR12917" s="34"/>
    </row>
    <row r="12918" spans="41:44" x14ac:dyDescent="0.25">
      <c r="AO12918" s="34"/>
      <c r="AP12918" s="34"/>
      <c r="AQ12918" s="34"/>
      <c r="AR12918" s="34"/>
    </row>
    <row r="12919" spans="41:44" x14ac:dyDescent="0.25">
      <c r="AO12919" s="34"/>
      <c r="AP12919" s="34"/>
      <c r="AQ12919" s="34"/>
      <c r="AR12919" s="34"/>
    </row>
    <row r="12920" spans="41:44" x14ac:dyDescent="0.25">
      <c r="AO12920" s="34"/>
      <c r="AP12920" s="34"/>
      <c r="AQ12920" s="34"/>
      <c r="AR12920" s="34"/>
    </row>
    <row r="12921" spans="41:44" x14ac:dyDescent="0.25">
      <c r="AO12921" s="34"/>
      <c r="AP12921" s="34"/>
      <c r="AQ12921" s="34"/>
      <c r="AR12921" s="34"/>
    </row>
    <row r="12922" spans="41:44" x14ac:dyDescent="0.25">
      <c r="AO12922" s="34"/>
      <c r="AP12922" s="34"/>
      <c r="AQ12922" s="34"/>
      <c r="AR12922" s="34"/>
    </row>
    <row r="12923" spans="41:44" x14ac:dyDescent="0.25">
      <c r="AO12923" s="34"/>
      <c r="AP12923" s="34"/>
      <c r="AQ12923" s="34"/>
      <c r="AR12923" s="34"/>
    </row>
    <row r="12924" spans="41:44" x14ac:dyDescent="0.25">
      <c r="AO12924" s="34"/>
      <c r="AP12924" s="34"/>
      <c r="AQ12924" s="34"/>
      <c r="AR12924" s="34"/>
    </row>
    <row r="12925" spans="41:44" x14ac:dyDescent="0.25">
      <c r="AO12925" s="34"/>
      <c r="AP12925" s="34"/>
      <c r="AQ12925" s="34"/>
      <c r="AR12925" s="34"/>
    </row>
    <row r="12926" spans="41:44" x14ac:dyDescent="0.25">
      <c r="AO12926" s="34"/>
      <c r="AP12926" s="34"/>
      <c r="AQ12926" s="34"/>
      <c r="AR12926" s="34"/>
    </row>
    <row r="12927" spans="41:44" x14ac:dyDescent="0.25">
      <c r="AO12927" s="34"/>
      <c r="AP12927" s="34"/>
      <c r="AQ12927" s="34"/>
      <c r="AR12927" s="34"/>
    </row>
    <row r="12928" spans="41:44" x14ac:dyDescent="0.25">
      <c r="AO12928" s="34"/>
      <c r="AP12928" s="34"/>
      <c r="AQ12928" s="34"/>
      <c r="AR12928" s="34"/>
    </row>
    <row r="12929" spans="41:44" x14ac:dyDescent="0.25">
      <c r="AO12929" s="34"/>
      <c r="AP12929" s="34"/>
      <c r="AQ12929" s="34"/>
      <c r="AR12929" s="34"/>
    </row>
    <row r="12930" spans="41:44" x14ac:dyDescent="0.25">
      <c r="AO12930" s="34"/>
      <c r="AP12930" s="34"/>
      <c r="AQ12930" s="34"/>
      <c r="AR12930" s="34"/>
    </row>
    <row r="12931" spans="41:44" x14ac:dyDescent="0.25">
      <c r="AO12931" s="34"/>
      <c r="AP12931" s="34"/>
      <c r="AQ12931" s="34"/>
      <c r="AR12931" s="34"/>
    </row>
    <row r="12932" spans="41:44" x14ac:dyDescent="0.25">
      <c r="AO12932" s="34"/>
      <c r="AP12932" s="34"/>
      <c r="AQ12932" s="34"/>
      <c r="AR12932" s="34"/>
    </row>
    <row r="12933" spans="41:44" x14ac:dyDescent="0.25">
      <c r="AO12933" s="34"/>
      <c r="AP12933" s="34"/>
      <c r="AQ12933" s="34"/>
      <c r="AR12933" s="34"/>
    </row>
    <row r="12934" spans="41:44" x14ac:dyDescent="0.25">
      <c r="AO12934" s="34"/>
      <c r="AP12934" s="34"/>
      <c r="AQ12934" s="34"/>
      <c r="AR12934" s="34"/>
    </row>
    <row r="12935" spans="41:44" x14ac:dyDescent="0.25">
      <c r="AO12935" s="34"/>
      <c r="AP12935" s="34"/>
      <c r="AQ12935" s="34"/>
      <c r="AR12935" s="34"/>
    </row>
    <row r="12936" spans="41:44" x14ac:dyDescent="0.25">
      <c r="AO12936" s="34"/>
      <c r="AP12936" s="34"/>
      <c r="AQ12936" s="34"/>
      <c r="AR12936" s="34"/>
    </row>
    <row r="12937" spans="41:44" x14ac:dyDescent="0.25">
      <c r="AO12937" s="34"/>
      <c r="AP12937" s="34"/>
      <c r="AQ12937" s="34"/>
      <c r="AR12937" s="34"/>
    </row>
    <row r="12938" spans="41:44" x14ac:dyDescent="0.25">
      <c r="AO12938" s="34"/>
      <c r="AP12938" s="34"/>
      <c r="AQ12938" s="34"/>
      <c r="AR12938" s="34"/>
    </row>
    <row r="12939" spans="41:44" x14ac:dyDescent="0.25">
      <c r="AO12939" s="34"/>
      <c r="AP12939" s="34"/>
      <c r="AQ12939" s="34"/>
      <c r="AR12939" s="34"/>
    </row>
    <row r="12940" spans="41:44" x14ac:dyDescent="0.25">
      <c r="AO12940" s="34"/>
      <c r="AP12940" s="34"/>
      <c r="AQ12940" s="34"/>
      <c r="AR12940" s="34"/>
    </row>
    <row r="12941" spans="41:44" x14ac:dyDescent="0.25">
      <c r="AO12941" s="34"/>
      <c r="AP12941" s="34"/>
      <c r="AQ12941" s="34"/>
      <c r="AR12941" s="34"/>
    </row>
    <row r="12942" spans="41:44" x14ac:dyDescent="0.25">
      <c r="AO12942" s="34"/>
      <c r="AP12942" s="34"/>
      <c r="AQ12942" s="34"/>
      <c r="AR12942" s="34"/>
    </row>
    <row r="12943" spans="41:44" x14ac:dyDescent="0.25">
      <c r="AO12943" s="34"/>
      <c r="AP12943" s="34"/>
      <c r="AQ12943" s="34"/>
      <c r="AR12943" s="34"/>
    </row>
    <row r="12944" spans="41:44" x14ac:dyDescent="0.25">
      <c r="AO12944" s="34"/>
      <c r="AP12944" s="34"/>
      <c r="AQ12944" s="34"/>
      <c r="AR12944" s="34"/>
    </row>
    <row r="12945" spans="41:44" x14ac:dyDescent="0.25">
      <c r="AO12945" s="34"/>
      <c r="AP12945" s="34"/>
      <c r="AQ12945" s="34"/>
      <c r="AR12945" s="34"/>
    </row>
    <row r="12946" spans="41:44" x14ac:dyDescent="0.25">
      <c r="AO12946" s="34"/>
      <c r="AP12946" s="34"/>
      <c r="AQ12946" s="34"/>
      <c r="AR12946" s="34"/>
    </row>
    <row r="12947" spans="41:44" x14ac:dyDescent="0.25">
      <c r="AO12947" s="34"/>
      <c r="AP12947" s="34"/>
      <c r="AQ12947" s="34"/>
      <c r="AR12947" s="34"/>
    </row>
    <row r="12948" spans="41:44" x14ac:dyDescent="0.25">
      <c r="AO12948" s="34"/>
      <c r="AP12948" s="34"/>
      <c r="AQ12948" s="34"/>
      <c r="AR12948" s="34"/>
    </row>
    <row r="12949" spans="41:44" x14ac:dyDescent="0.25">
      <c r="AO12949" s="34"/>
      <c r="AP12949" s="34"/>
      <c r="AQ12949" s="34"/>
      <c r="AR12949" s="34"/>
    </row>
    <row r="12950" spans="41:44" x14ac:dyDescent="0.25">
      <c r="AO12950" s="34"/>
      <c r="AP12950" s="34"/>
      <c r="AQ12950" s="34"/>
      <c r="AR12950" s="34"/>
    </row>
    <row r="12951" spans="41:44" x14ac:dyDescent="0.25">
      <c r="AO12951" s="34"/>
      <c r="AP12951" s="34"/>
      <c r="AQ12951" s="34"/>
      <c r="AR12951" s="34"/>
    </row>
    <row r="12952" spans="41:44" x14ac:dyDescent="0.25">
      <c r="AO12952" s="34"/>
      <c r="AP12952" s="34"/>
      <c r="AQ12952" s="34"/>
      <c r="AR12952" s="34"/>
    </row>
    <row r="12953" spans="41:44" x14ac:dyDescent="0.25">
      <c r="AO12953" s="34"/>
      <c r="AP12953" s="34"/>
      <c r="AQ12953" s="34"/>
      <c r="AR12953" s="34"/>
    </row>
    <row r="12954" spans="41:44" x14ac:dyDescent="0.25">
      <c r="AO12954" s="34"/>
      <c r="AP12954" s="34"/>
      <c r="AQ12954" s="34"/>
      <c r="AR12954" s="34"/>
    </row>
    <row r="12955" spans="41:44" x14ac:dyDescent="0.25">
      <c r="AO12955" s="34"/>
      <c r="AP12955" s="34"/>
      <c r="AQ12955" s="34"/>
      <c r="AR12955" s="34"/>
    </row>
    <row r="12956" spans="41:44" x14ac:dyDescent="0.25">
      <c r="AO12956" s="34"/>
      <c r="AP12956" s="34"/>
      <c r="AQ12956" s="34"/>
      <c r="AR12956" s="34"/>
    </row>
    <row r="12957" spans="41:44" x14ac:dyDescent="0.25">
      <c r="AO12957" s="34"/>
      <c r="AP12957" s="34"/>
      <c r="AQ12957" s="34"/>
      <c r="AR12957" s="34"/>
    </row>
    <row r="12958" spans="41:44" x14ac:dyDescent="0.25">
      <c r="AO12958" s="34"/>
      <c r="AP12958" s="34"/>
      <c r="AQ12958" s="34"/>
      <c r="AR12958" s="34"/>
    </row>
    <row r="12959" spans="41:44" x14ac:dyDescent="0.25">
      <c r="AO12959" s="34"/>
      <c r="AP12959" s="34"/>
      <c r="AQ12959" s="34"/>
      <c r="AR12959" s="34"/>
    </row>
    <row r="12960" spans="41:44" x14ac:dyDescent="0.25">
      <c r="AO12960" s="34"/>
      <c r="AP12960" s="34"/>
      <c r="AQ12960" s="34"/>
      <c r="AR12960" s="34"/>
    </row>
    <row r="12961" spans="41:44" x14ac:dyDescent="0.25">
      <c r="AO12961" s="34"/>
      <c r="AP12961" s="34"/>
      <c r="AQ12961" s="34"/>
      <c r="AR12961" s="34"/>
    </row>
    <row r="12962" spans="41:44" x14ac:dyDescent="0.25">
      <c r="AO12962" s="34"/>
      <c r="AP12962" s="34"/>
      <c r="AQ12962" s="34"/>
      <c r="AR12962" s="34"/>
    </row>
    <row r="12963" spans="41:44" x14ac:dyDescent="0.25">
      <c r="AO12963" s="34"/>
      <c r="AP12963" s="34"/>
      <c r="AQ12963" s="34"/>
      <c r="AR12963" s="34"/>
    </row>
    <row r="12964" spans="41:44" x14ac:dyDescent="0.25">
      <c r="AO12964" s="34"/>
      <c r="AP12964" s="34"/>
      <c r="AQ12964" s="34"/>
      <c r="AR12964" s="34"/>
    </row>
    <row r="12965" spans="41:44" x14ac:dyDescent="0.25">
      <c r="AO12965" s="34"/>
      <c r="AP12965" s="34"/>
      <c r="AQ12965" s="34"/>
      <c r="AR12965" s="34"/>
    </row>
    <row r="12966" spans="41:44" x14ac:dyDescent="0.25">
      <c r="AO12966" s="34"/>
      <c r="AP12966" s="34"/>
      <c r="AQ12966" s="34"/>
      <c r="AR12966" s="34"/>
    </row>
    <row r="12967" spans="41:44" x14ac:dyDescent="0.25">
      <c r="AO12967" s="34"/>
      <c r="AP12967" s="34"/>
      <c r="AQ12967" s="34"/>
      <c r="AR12967" s="34"/>
    </row>
    <row r="12968" spans="41:44" x14ac:dyDescent="0.25">
      <c r="AO12968" s="34"/>
      <c r="AP12968" s="34"/>
      <c r="AQ12968" s="34"/>
      <c r="AR12968" s="34"/>
    </row>
    <row r="12969" spans="41:44" x14ac:dyDescent="0.25">
      <c r="AO12969" s="34"/>
      <c r="AP12969" s="34"/>
      <c r="AQ12969" s="34"/>
      <c r="AR12969" s="34"/>
    </row>
    <row r="12970" spans="41:44" x14ac:dyDescent="0.25">
      <c r="AO12970" s="34"/>
      <c r="AP12970" s="34"/>
      <c r="AQ12970" s="34"/>
      <c r="AR12970" s="34"/>
    </row>
    <row r="12971" spans="41:44" x14ac:dyDescent="0.25">
      <c r="AO12971" s="34"/>
      <c r="AP12971" s="34"/>
      <c r="AQ12971" s="34"/>
      <c r="AR12971" s="34"/>
    </row>
    <row r="12972" spans="41:44" x14ac:dyDescent="0.25">
      <c r="AO12972" s="34"/>
      <c r="AP12972" s="34"/>
      <c r="AQ12972" s="34"/>
      <c r="AR12972" s="34"/>
    </row>
    <row r="12973" spans="41:44" x14ac:dyDescent="0.25">
      <c r="AO12973" s="34"/>
      <c r="AP12973" s="34"/>
      <c r="AQ12973" s="34"/>
      <c r="AR12973" s="34"/>
    </row>
    <row r="12974" spans="41:44" x14ac:dyDescent="0.25">
      <c r="AO12974" s="34"/>
      <c r="AP12974" s="34"/>
      <c r="AQ12974" s="34"/>
      <c r="AR12974" s="34"/>
    </row>
    <row r="12975" spans="41:44" x14ac:dyDescent="0.25">
      <c r="AO12975" s="34"/>
      <c r="AP12975" s="34"/>
      <c r="AQ12975" s="34"/>
      <c r="AR12975" s="34"/>
    </row>
    <row r="12976" spans="41:44" x14ac:dyDescent="0.25">
      <c r="AO12976" s="34"/>
      <c r="AP12976" s="34"/>
      <c r="AQ12976" s="34"/>
      <c r="AR12976" s="34"/>
    </row>
    <row r="12977" spans="41:44" x14ac:dyDescent="0.25">
      <c r="AO12977" s="34"/>
      <c r="AP12977" s="34"/>
      <c r="AQ12977" s="34"/>
      <c r="AR12977" s="34"/>
    </row>
    <row r="12978" spans="41:44" x14ac:dyDescent="0.25">
      <c r="AO12978" s="34"/>
      <c r="AP12978" s="34"/>
      <c r="AQ12978" s="34"/>
      <c r="AR12978" s="34"/>
    </row>
    <row r="12979" spans="41:44" x14ac:dyDescent="0.25">
      <c r="AO12979" s="34"/>
      <c r="AP12979" s="34"/>
      <c r="AQ12979" s="34"/>
      <c r="AR12979" s="34"/>
    </row>
    <row r="12980" spans="41:44" x14ac:dyDescent="0.25">
      <c r="AO12980" s="34"/>
      <c r="AP12980" s="34"/>
      <c r="AQ12980" s="34"/>
      <c r="AR12980" s="34"/>
    </row>
    <row r="12981" spans="41:44" x14ac:dyDescent="0.25">
      <c r="AO12981" s="34"/>
      <c r="AP12981" s="34"/>
      <c r="AQ12981" s="34"/>
      <c r="AR12981" s="34"/>
    </row>
    <row r="12982" spans="41:44" x14ac:dyDescent="0.25">
      <c r="AO12982" s="34"/>
      <c r="AP12982" s="34"/>
      <c r="AQ12982" s="34"/>
      <c r="AR12982" s="34"/>
    </row>
    <row r="12983" spans="41:44" x14ac:dyDescent="0.25">
      <c r="AO12983" s="34"/>
      <c r="AP12983" s="34"/>
      <c r="AQ12983" s="34"/>
      <c r="AR12983" s="34"/>
    </row>
    <row r="12984" spans="41:44" x14ac:dyDescent="0.25">
      <c r="AO12984" s="34"/>
      <c r="AP12984" s="34"/>
      <c r="AQ12984" s="34"/>
      <c r="AR12984" s="34"/>
    </row>
    <row r="12985" spans="41:44" x14ac:dyDescent="0.25">
      <c r="AO12985" s="34"/>
      <c r="AP12985" s="34"/>
      <c r="AQ12985" s="34"/>
      <c r="AR12985" s="34"/>
    </row>
    <row r="12986" spans="41:44" x14ac:dyDescent="0.25">
      <c r="AO12986" s="34"/>
      <c r="AP12986" s="34"/>
      <c r="AQ12986" s="34"/>
      <c r="AR12986" s="34"/>
    </row>
    <row r="12987" spans="41:44" x14ac:dyDescent="0.25">
      <c r="AO12987" s="34"/>
      <c r="AP12987" s="34"/>
      <c r="AQ12987" s="34"/>
      <c r="AR12987" s="34"/>
    </row>
    <row r="12988" spans="41:44" x14ac:dyDescent="0.25">
      <c r="AO12988" s="34"/>
      <c r="AP12988" s="34"/>
      <c r="AQ12988" s="34"/>
      <c r="AR12988" s="34"/>
    </row>
    <row r="12989" spans="41:44" x14ac:dyDescent="0.25">
      <c r="AO12989" s="34"/>
      <c r="AP12989" s="34"/>
      <c r="AQ12989" s="34"/>
      <c r="AR12989" s="34"/>
    </row>
    <row r="12990" spans="41:44" x14ac:dyDescent="0.25">
      <c r="AO12990" s="34"/>
      <c r="AP12990" s="34"/>
      <c r="AQ12990" s="34"/>
      <c r="AR12990" s="34"/>
    </row>
    <row r="12991" spans="41:44" x14ac:dyDescent="0.25">
      <c r="AO12991" s="34"/>
      <c r="AP12991" s="34"/>
      <c r="AQ12991" s="34"/>
      <c r="AR12991" s="34"/>
    </row>
    <row r="12992" spans="41:44" x14ac:dyDescent="0.25">
      <c r="AO12992" s="34"/>
      <c r="AP12992" s="34"/>
      <c r="AQ12992" s="34"/>
      <c r="AR12992" s="34"/>
    </row>
    <row r="12993" spans="41:44" x14ac:dyDescent="0.25">
      <c r="AO12993" s="34"/>
      <c r="AP12993" s="34"/>
      <c r="AQ12993" s="34"/>
      <c r="AR12993" s="34"/>
    </row>
    <row r="12994" spans="41:44" x14ac:dyDescent="0.25">
      <c r="AO12994" s="34"/>
      <c r="AP12994" s="34"/>
      <c r="AQ12994" s="34"/>
      <c r="AR12994" s="34"/>
    </row>
    <row r="12995" spans="41:44" x14ac:dyDescent="0.25">
      <c r="AO12995" s="34"/>
      <c r="AP12995" s="34"/>
      <c r="AQ12995" s="34"/>
      <c r="AR12995" s="34"/>
    </row>
    <row r="12996" spans="41:44" x14ac:dyDescent="0.25">
      <c r="AO12996" s="34"/>
      <c r="AP12996" s="34"/>
      <c r="AQ12996" s="34"/>
      <c r="AR12996" s="34"/>
    </row>
    <row r="12997" spans="41:44" x14ac:dyDescent="0.25">
      <c r="AO12997" s="34"/>
      <c r="AP12997" s="34"/>
      <c r="AQ12997" s="34"/>
      <c r="AR12997" s="34"/>
    </row>
    <row r="12998" spans="41:44" x14ac:dyDescent="0.25">
      <c r="AO12998" s="34"/>
      <c r="AP12998" s="34"/>
      <c r="AQ12998" s="34"/>
      <c r="AR12998" s="34"/>
    </row>
    <row r="12999" spans="41:44" x14ac:dyDescent="0.25">
      <c r="AO12999" s="34"/>
      <c r="AP12999" s="34"/>
      <c r="AQ12999" s="34"/>
      <c r="AR12999" s="34"/>
    </row>
    <row r="13000" spans="41:44" x14ac:dyDescent="0.25">
      <c r="AO13000" s="34"/>
      <c r="AP13000" s="34"/>
      <c r="AQ13000" s="34"/>
      <c r="AR13000" s="34"/>
    </row>
    <row r="13001" spans="41:44" x14ac:dyDescent="0.25">
      <c r="AO13001" s="34"/>
      <c r="AP13001" s="34"/>
      <c r="AQ13001" s="34"/>
      <c r="AR13001" s="34"/>
    </row>
    <row r="13002" spans="41:44" x14ac:dyDescent="0.25">
      <c r="AO13002" s="34"/>
      <c r="AP13002" s="34"/>
      <c r="AQ13002" s="34"/>
      <c r="AR13002" s="34"/>
    </row>
    <row r="13003" spans="41:44" x14ac:dyDescent="0.25">
      <c r="AO13003" s="34"/>
      <c r="AP13003" s="34"/>
      <c r="AQ13003" s="34"/>
      <c r="AR13003" s="34"/>
    </row>
    <row r="13004" spans="41:44" x14ac:dyDescent="0.25">
      <c r="AO13004" s="34"/>
      <c r="AP13004" s="34"/>
      <c r="AQ13004" s="34"/>
      <c r="AR13004" s="34"/>
    </row>
    <row r="13005" spans="41:44" x14ac:dyDescent="0.25">
      <c r="AO13005" s="34"/>
      <c r="AP13005" s="34"/>
      <c r="AQ13005" s="34"/>
      <c r="AR13005" s="34"/>
    </row>
    <row r="13006" spans="41:44" x14ac:dyDescent="0.25">
      <c r="AO13006" s="34"/>
      <c r="AP13006" s="34"/>
      <c r="AQ13006" s="34"/>
      <c r="AR13006" s="34"/>
    </row>
    <row r="13007" spans="41:44" x14ac:dyDescent="0.25">
      <c r="AO13007" s="34"/>
      <c r="AP13007" s="34"/>
      <c r="AQ13007" s="34"/>
      <c r="AR13007" s="34"/>
    </row>
    <row r="13008" spans="41:44" x14ac:dyDescent="0.25">
      <c r="AO13008" s="34"/>
      <c r="AP13008" s="34"/>
      <c r="AQ13008" s="34"/>
      <c r="AR13008" s="34"/>
    </row>
    <row r="13009" spans="41:44" x14ac:dyDescent="0.25">
      <c r="AO13009" s="34"/>
      <c r="AP13009" s="34"/>
      <c r="AQ13009" s="34"/>
      <c r="AR13009" s="34"/>
    </row>
    <row r="13010" spans="41:44" x14ac:dyDescent="0.25">
      <c r="AO13010" s="34"/>
      <c r="AP13010" s="34"/>
      <c r="AQ13010" s="34"/>
      <c r="AR13010" s="34"/>
    </row>
    <row r="13011" spans="41:44" x14ac:dyDescent="0.25">
      <c r="AO13011" s="34"/>
      <c r="AP13011" s="34"/>
      <c r="AQ13011" s="34"/>
      <c r="AR13011" s="34"/>
    </row>
    <row r="13012" spans="41:44" x14ac:dyDescent="0.25">
      <c r="AO13012" s="34"/>
      <c r="AP13012" s="34"/>
      <c r="AQ13012" s="34"/>
      <c r="AR13012" s="34"/>
    </row>
    <row r="13013" spans="41:44" x14ac:dyDescent="0.25">
      <c r="AO13013" s="34"/>
      <c r="AP13013" s="34"/>
      <c r="AQ13013" s="34"/>
      <c r="AR13013" s="34"/>
    </row>
    <row r="13014" spans="41:44" x14ac:dyDescent="0.25">
      <c r="AO13014" s="34"/>
      <c r="AP13014" s="34"/>
      <c r="AQ13014" s="34"/>
      <c r="AR13014" s="34"/>
    </row>
    <row r="13015" spans="41:44" x14ac:dyDescent="0.25">
      <c r="AO13015" s="34"/>
      <c r="AP13015" s="34"/>
      <c r="AQ13015" s="34"/>
      <c r="AR13015" s="34"/>
    </row>
    <row r="13016" spans="41:44" x14ac:dyDescent="0.25">
      <c r="AO13016" s="34"/>
      <c r="AP13016" s="34"/>
      <c r="AQ13016" s="34"/>
      <c r="AR13016" s="34"/>
    </row>
    <row r="13017" spans="41:44" x14ac:dyDescent="0.25">
      <c r="AO13017" s="34"/>
      <c r="AP13017" s="34"/>
      <c r="AQ13017" s="34"/>
      <c r="AR13017" s="34"/>
    </row>
    <row r="13018" spans="41:44" x14ac:dyDescent="0.25">
      <c r="AO13018" s="34"/>
      <c r="AP13018" s="34"/>
      <c r="AQ13018" s="34"/>
      <c r="AR13018" s="34"/>
    </row>
    <row r="13019" spans="41:44" x14ac:dyDescent="0.25">
      <c r="AO13019" s="34"/>
      <c r="AP13019" s="34"/>
      <c r="AQ13019" s="34"/>
      <c r="AR13019" s="34"/>
    </row>
    <row r="13020" spans="41:44" x14ac:dyDescent="0.25">
      <c r="AO13020" s="34"/>
      <c r="AP13020" s="34"/>
      <c r="AQ13020" s="34"/>
      <c r="AR13020" s="34"/>
    </row>
    <row r="13021" spans="41:44" x14ac:dyDescent="0.25">
      <c r="AO13021" s="34"/>
      <c r="AP13021" s="34"/>
      <c r="AQ13021" s="34"/>
      <c r="AR13021" s="34"/>
    </row>
    <row r="13022" spans="41:44" x14ac:dyDescent="0.25">
      <c r="AO13022" s="34"/>
      <c r="AP13022" s="34"/>
      <c r="AQ13022" s="34"/>
      <c r="AR13022" s="34"/>
    </row>
    <row r="13023" spans="41:44" x14ac:dyDescent="0.25">
      <c r="AO13023" s="34"/>
      <c r="AP13023" s="34"/>
      <c r="AQ13023" s="34"/>
      <c r="AR13023" s="34"/>
    </row>
    <row r="13024" spans="41:44" x14ac:dyDescent="0.25">
      <c r="AO13024" s="34"/>
      <c r="AP13024" s="34"/>
      <c r="AQ13024" s="34"/>
      <c r="AR13024" s="34"/>
    </row>
    <row r="13025" spans="41:44" x14ac:dyDescent="0.25">
      <c r="AO13025" s="34"/>
      <c r="AP13025" s="34"/>
      <c r="AQ13025" s="34"/>
      <c r="AR13025" s="34"/>
    </row>
    <row r="13026" spans="41:44" x14ac:dyDescent="0.25">
      <c r="AO13026" s="34"/>
      <c r="AP13026" s="34"/>
      <c r="AQ13026" s="34"/>
      <c r="AR13026" s="34"/>
    </row>
    <row r="13027" spans="41:44" x14ac:dyDescent="0.25">
      <c r="AO13027" s="34"/>
      <c r="AP13027" s="34"/>
      <c r="AQ13027" s="34"/>
      <c r="AR13027" s="34"/>
    </row>
    <row r="13028" spans="41:44" x14ac:dyDescent="0.25">
      <c r="AO13028" s="34"/>
      <c r="AP13028" s="34"/>
      <c r="AQ13028" s="34"/>
      <c r="AR13028" s="34"/>
    </row>
    <row r="13029" spans="41:44" x14ac:dyDescent="0.25">
      <c r="AO13029" s="34"/>
      <c r="AP13029" s="34"/>
      <c r="AQ13029" s="34"/>
      <c r="AR13029" s="34"/>
    </row>
    <row r="13030" spans="41:44" x14ac:dyDescent="0.25">
      <c r="AO13030" s="34"/>
      <c r="AP13030" s="34"/>
      <c r="AQ13030" s="34"/>
      <c r="AR13030" s="34"/>
    </row>
    <row r="13031" spans="41:44" x14ac:dyDescent="0.25">
      <c r="AO13031" s="34"/>
      <c r="AP13031" s="34"/>
      <c r="AQ13031" s="34"/>
      <c r="AR13031" s="34"/>
    </row>
    <row r="13032" spans="41:44" x14ac:dyDescent="0.25">
      <c r="AO13032" s="34"/>
      <c r="AP13032" s="34"/>
      <c r="AQ13032" s="34"/>
      <c r="AR13032" s="34"/>
    </row>
    <row r="13033" spans="41:44" x14ac:dyDescent="0.25">
      <c r="AO13033" s="34"/>
      <c r="AP13033" s="34"/>
      <c r="AQ13033" s="34"/>
      <c r="AR13033" s="34"/>
    </row>
    <row r="13034" spans="41:44" x14ac:dyDescent="0.25">
      <c r="AO13034" s="34"/>
      <c r="AP13034" s="34"/>
      <c r="AQ13034" s="34"/>
      <c r="AR13034" s="34"/>
    </row>
    <row r="13035" spans="41:44" x14ac:dyDescent="0.25">
      <c r="AO13035" s="34"/>
      <c r="AP13035" s="34"/>
      <c r="AQ13035" s="34"/>
      <c r="AR13035" s="34"/>
    </row>
    <row r="13036" spans="41:44" x14ac:dyDescent="0.25">
      <c r="AO13036" s="34"/>
      <c r="AP13036" s="34"/>
      <c r="AQ13036" s="34"/>
      <c r="AR13036" s="34"/>
    </row>
    <row r="13037" spans="41:44" x14ac:dyDescent="0.25">
      <c r="AO13037" s="34"/>
      <c r="AP13037" s="34"/>
      <c r="AQ13037" s="34"/>
      <c r="AR13037" s="34"/>
    </row>
    <row r="13038" spans="41:44" x14ac:dyDescent="0.25">
      <c r="AO13038" s="34"/>
      <c r="AP13038" s="34"/>
      <c r="AQ13038" s="34"/>
      <c r="AR13038" s="34"/>
    </row>
    <row r="13039" spans="41:44" x14ac:dyDescent="0.25">
      <c r="AO13039" s="34"/>
      <c r="AP13039" s="34"/>
      <c r="AQ13039" s="34"/>
      <c r="AR13039" s="34"/>
    </row>
    <row r="13040" spans="41:44" x14ac:dyDescent="0.25">
      <c r="AO13040" s="34"/>
      <c r="AP13040" s="34"/>
      <c r="AQ13040" s="34"/>
      <c r="AR13040" s="34"/>
    </row>
    <row r="13041" spans="41:44" x14ac:dyDescent="0.25">
      <c r="AO13041" s="34"/>
      <c r="AP13041" s="34"/>
      <c r="AQ13041" s="34"/>
      <c r="AR13041" s="34"/>
    </row>
    <row r="13042" spans="41:44" x14ac:dyDescent="0.25">
      <c r="AO13042" s="34"/>
      <c r="AP13042" s="34"/>
      <c r="AQ13042" s="34"/>
      <c r="AR13042" s="34"/>
    </row>
    <row r="13043" spans="41:44" x14ac:dyDescent="0.25">
      <c r="AO13043" s="34"/>
      <c r="AP13043" s="34"/>
      <c r="AQ13043" s="34"/>
      <c r="AR13043" s="34"/>
    </row>
    <row r="13044" spans="41:44" x14ac:dyDescent="0.25">
      <c r="AO13044" s="34"/>
      <c r="AP13044" s="34"/>
      <c r="AQ13044" s="34"/>
      <c r="AR13044" s="34"/>
    </row>
    <row r="13045" spans="41:44" x14ac:dyDescent="0.25">
      <c r="AO13045" s="34"/>
      <c r="AP13045" s="34"/>
      <c r="AQ13045" s="34"/>
      <c r="AR13045" s="34"/>
    </row>
    <row r="13046" spans="41:44" x14ac:dyDescent="0.25">
      <c r="AO13046" s="34"/>
      <c r="AP13046" s="34"/>
      <c r="AQ13046" s="34"/>
      <c r="AR13046" s="34"/>
    </row>
    <row r="13047" spans="41:44" x14ac:dyDescent="0.25">
      <c r="AO13047" s="34"/>
      <c r="AP13047" s="34"/>
      <c r="AQ13047" s="34"/>
      <c r="AR13047" s="34"/>
    </row>
    <row r="13048" spans="41:44" x14ac:dyDescent="0.25">
      <c r="AO13048" s="34"/>
      <c r="AP13048" s="34"/>
      <c r="AQ13048" s="34"/>
      <c r="AR13048" s="34"/>
    </row>
    <row r="13049" spans="41:44" x14ac:dyDescent="0.25">
      <c r="AO13049" s="34"/>
      <c r="AP13049" s="34"/>
      <c r="AQ13049" s="34"/>
      <c r="AR13049" s="34"/>
    </row>
    <row r="13050" spans="41:44" x14ac:dyDescent="0.25">
      <c r="AO13050" s="34"/>
      <c r="AP13050" s="34"/>
      <c r="AQ13050" s="34"/>
      <c r="AR13050" s="34"/>
    </row>
    <row r="13051" spans="41:44" x14ac:dyDescent="0.25">
      <c r="AO13051" s="34"/>
      <c r="AP13051" s="34"/>
      <c r="AQ13051" s="34"/>
      <c r="AR13051" s="34"/>
    </row>
    <row r="13052" spans="41:44" x14ac:dyDescent="0.25">
      <c r="AO13052" s="34"/>
      <c r="AP13052" s="34"/>
      <c r="AQ13052" s="34"/>
      <c r="AR13052" s="34"/>
    </row>
    <row r="13053" spans="41:44" x14ac:dyDescent="0.25">
      <c r="AO13053" s="34"/>
      <c r="AP13053" s="34"/>
      <c r="AQ13053" s="34"/>
      <c r="AR13053" s="34"/>
    </row>
    <row r="13054" spans="41:44" x14ac:dyDescent="0.25">
      <c r="AO13054" s="34"/>
      <c r="AP13054" s="34"/>
      <c r="AQ13054" s="34"/>
      <c r="AR13054" s="34"/>
    </row>
    <row r="13055" spans="41:44" x14ac:dyDescent="0.25">
      <c r="AO13055" s="34"/>
      <c r="AP13055" s="34"/>
      <c r="AQ13055" s="34"/>
      <c r="AR13055" s="34"/>
    </row>
    <row r="13056" spans="41:44" x14ac:dyDescent="0.25">
      <c r="AO13056" s="34"/>
      <c r="AP13056" s="34"/>
      <c r="AQ13056" s="34"/>
      <c r="AR13056" s="34"/>
    </row>
    <row r="13057" spans="41:44" x14ac:dyDescent="0.25">
      <c r="AO13057" s="34"/>
      <c r="AP13057" s="34"/>
      <c r="AQ13057" s="34"/>
      <c r="AR13057" s="34"/>
    </row>
    <row r="13058" spans="41:44" x14ac:dyDescent="0.25">
      <c r="AO13058" s="34"/>
      <c r="AP13058" s="34"/>
      <c r="AQ13058" s="34"/>
      <c r="AR13058" s="34"/>
    </row>
    <row r="13059" spans="41:44" x14ac:dyDescent="0.25">
      <c r="AO13059" s="34"/>
      <c r="AP13059" s="34"/>
      <c r="AQ13059" s="34"/>
      <c r="AR13059" s="34"/>
    </row>
    <row r="13060" spans="41:44" x14ac:dyDescent="0.25">
      <c r="AO13060" s="34"/>
      <c r="AP13060" s="34"/>
      <c r="AQ13060" s="34"/>
      <c r="AR13060" s="34"/>
    </row>
    <row r="13061" spans="41:44" x14ac:dyDescent="0.25">
      <c r="AO13061" s="34"/>
      <c r="AP13061" s="34"/>
      <c r="AQ13061" s="34"/>
      <c r="AR13061" s="34"/>
    </row>
    <row r="13062" spans="41:44" x14ac:dyDescent="0.25">
      <c r="AO13062" s="34"/>
      <c r="AP13062" s="34"/>
      <c r="AQ13062" s="34"/>
      <c r="AR13062" s="34"/>
    </row>
    <row r="13063" spans="41:44" x14ac:dyDescent="0.25">
      <c r="AO13063" s="34"/>
      <c r="AP13063" s="34"/>
      <c r="AQ13063" s="34"/>
      <c r="AR13063" s="34"/>
    </row>
    <row r="13064" spans="41:44" x14ac:dyDescent="0.25">
      <c r="AO13064" s="34"/>
      <c r="AP13064" s="34"/>
      <c r="AQ13064" s="34"/>
      <c r="AR13064" s="34"/>
    </row>
    <row r="13065" spans="41:44" x14ac:dyDescent="0.25">
      <c r="AO13065" s="34"/>
      <c r="AP13065" s="34"/>
      <c r="AQ13065" s="34"/>
      <c r="AR13065" s="34"/>
    </row>
    <row r="13066" spans="41:44" x14ac:dyDescent="0.25">
      <c r="AO13066" s="34"/>
      <c r="AP13066" s="34"/>
      <c r="AQ13066" s="34"/>
      <c r="AR13066" s="34"/>
    </row>
    <row r="13067" spans="41:44" x14ac:dyDescent="0.25">
      <c r="AO13067" s="34"/>
      <c r="AP13067" s="34"/>
      <c r="AQ13067" s="34"/>
      <c r="AR13067" s="34"/>
    </row>
    <row r="13068" spans="41:44" x14ac:dyDescent="0.25">
      <c r="AO13068" s="34"/>
      <c r="AP13068" s="34"/>
      <c r="AQ13068" s="34"/>
      <c r="AR13068" s="34"/>
    </row>
    <row r="13069" spans="41:44" x14ac:dyDescent="0.25">
      <c r="AO13069" s="34"/>
      <c r="AP13069" s="34"/>
      <c r="AQ13069" s="34"/>
      <c r="AR13069" s="34"/>
    </row>
    <row r="13070" spans="41:44" x14ac:dyDescent="0.25">
      <c r="AO13070" s="34"/>
      <c r="AP13070" s="34"/>
      <c r="AQ13070" s="34"/>
      <c r="AR13070" s="34"/>
    </row>
    <row r="13071" spans="41:44" x14ac:dyDescent="0.25">
      <c r="AO13071" s="34"/>
      <c r="AP13071" s="34"/>
      <c r="AQ13071" s="34"/>
      <c r="AR13071" s="34"/>
    </row>
    <row r="13072" spans="41:44" x14ac:dyDescent="0.25">
      <c r="AO13072" s="34"/>
      <c r="AP13072" s="34"/>
      <c r="AQ13072" s="34"/>
      <c r="AR13072" s="34"/>
    </row>
    <row r="13073" spans="41:44" x14ac:dyDescent="0.25">
      <c r="AO13073" s="34"/>
      <c r="AP13073" s="34"/>
      <c r="AQ13073" s="34"/>
      <c r="AR13073" s="34"/>
    </row>
    <row r="13074" spans="41:44" x14ac:dyDescent="0.25">
      <c r="AO13074" s="34"/>
      <c r="AP13074" s="34"/>
      <c r="AQ13074" s="34"/>
      <c r="AR13074" s="34"/>
    </row>
    <row r="13075" spans="41:44" x14ac:dyDescent="0.25">
      <c r="AO13075" s="34"/>
      <c r="AP13075" s="34"/>
      <c r="AQ13075" s="34"/>
      <c r="AR13075" s="34"/>
    </row>
    <row r="13076" spans="41:44" x14ac:dyDescent="0.25">
      <c r="AO13076" s="34"/>
      <c r="AP13076" s="34"/>
      <c r="AQ13076" s="34"/>
      <c r="AR13076" s="34"/>
    </row>
    <row r="13077" spans="41:44" x14ac:dyDescent="0.25">
      <c r="AO13077" s="34"/>
      <c r="AP13077" s="34"/>
      <c r="AQ13077" s="34"/>
      <c r="AR13077" s="34"/>
    </row>
    <row r="13078" spans="41:44" x14ac:dyDescent="0.25">
      <c r="AO13078" s="34"/>
      <c r="AP13078" s="34"/>
      <c r="AQ13078" s="34"/>
      <c r="AR13078" s="34"/>
    </row>
    <row r="13079" spans="41:44" x14ac:dyDescent="0.25">
      <c r="AO13079" s="34"/>
      <c r="AP13079" s="34"/>
      <c r="AQ13079" s="34"/>
      <c r="AR13079" s="34"/>
    </row>
    <row r="13080" spans="41:44" x14ac:dyDescent="0.25">
      <c r="AO13080" s="34"/>
      <c r="AP13080" s="34"/>
      <c r="AQ13080" s="34"/>
      <c r="AR13080" s="34"/>
    </row>
    <row r="13081" spans="41:44" x14ac:dyDescent="0.25">
      <c r="AO13081" s="34"/>
      <c r="AP13081" s="34"/>
      <c r="AQ13081" s="34"/>
      <c r="AR13081" s="34"/>
    </row>
    <row r="13082" spans="41:44" x14ac:dyDescent="0.25">
      <c r="AO13082" s="34"/>
      <c r="AP13082" s="34"/>
      <c r="AQ13082" s="34"/>
      <c r="AR13082" s="34"/>
    </row>
    <row r="13083" spans="41:44" x14ac:dyDescent="0.25">
      <c r="AO13083" s="34"/>
      <c r="AP13083" s="34"/>
      <c r="AQ13083" s="34"/>
      <c r="AR13083" s="34"/>
    </row>
    <row r="13084" spans="41:44" x14ac:dyDescent="0.25">
      <c r="AO13084" s="34"/>
      <c r="AP13084" s="34"/>
      <c r="AQ13084" s="34"/>
      <c r="AR13084" s="34"/>
    </row>
    <row r="13085" spans="41:44" x14ac:dyDescent="0.25">
      <c r="AO13085" s="34"/>
      <c r="AP13085" s="34"/>
      <c r="AQ13085" s="34"/>
      <c r="AR13085" s="34"/>
    </row>
    <row r="13086" spans="41:44" x14ac:dyDescent="0.25">
      <c r="AO13086" s="34"/>
      <c r="AP13086" s="34"/>
      <c r="AQ13086" s="34"/>
      <c r="AR13086" s="34"/>
    </row>
    <row r="13087" spans="41:44" x14ac:dyDescent="0.25">
      <c r="AO13087" s="34"/>
      <c r="AP13087" s="34"/>
      <c r="AQ13087" s="34"/>
      <c r="AR13087" s="34"/>
    </row>
    <row r="13088" spans="41:44" x14ac:dyDescent="0.25">
      <c r="AO13088" s="34"/>
      <c r="AP13088" s="34"/>
      <c r="AQ13088" s="34"/>
      <c r="AR13088" s="34"/>
    </row>
    <row r="13089" spans="41:44" x14ac:dyDescent="0.25">
      <c r="AO13089" s="34"/>
      <c r="AP13089" s="34"/>
      <c r="AQ13089" s="34"/>
      <c r="AR13089" s="34"/>
    </row>
    <row r="13090" spans="41:44" x14ac:dyDescent="0.25">
      <c r="AO13090" s="34"/>
      <c r="AP13090" s="34"/>
      <c r="AQ13090" s="34"/>
      <c r="AR13090" s="34"/>
    </row>
    <row r="13091" spans="41:44" x14ac:dyDescent="0.25">
      <c r="AO13091" s="34"/>
      <c r="AP13091" s="34"/>
      <c r="AQ13091" s="34"/>
      <c r="AR13091" s="34"/>
    </row>
    <row r="13092" spans="41:44" x14ac:dyDescent="0.25">
      <c r="AO13092" s="34"/>
      <c r="AP13092" s="34"/>
      <c r="AQ13092" s="34"/>
      <c r="AR13092" s="34"/>
    </row>
    <row r="13093" spans="41:44" x14ac:dyDescent="0.25">
      <c r="AO13093" s="34"/>
      <c r="AP13093" s="34"/>
      <c r="AQ13093" s="34"/>
      <c r="AR13093" s="34"/>
    </row>
    <row r="13094" spans="41:44" x14ac:dyDescent="0.25">
      <c r="AO13094" s="34"/>
      <c r="AP13094" s="34"/>
      <c r="AQ13094" s="34"/>
      <c r="AR13094" s="34"/>
    </row>
    <row r="13095" spans="41:44" x14ac:dyDescent="0.25">
      <c r="AO13095" s="34"/>
      <c r="AP13095" s="34"/>
      <c r="AQ13095" s="34"/>
      <c r="AR13095" s="34"/>
    </row>
    <row r="13096" spans="41:44" x14ac:dyDescent="0.25">
      <c r="AO13096" s="34"/>
      <c r="AP13096" s="34"/>
      <c r="AQ13096" s="34"/>
      <c r="AR13096" s="34"/>
    </row>
    <row r="13097" spans="41:44" x14ac:dyDescent="0.25">
      <c r="AO13097" s="34"/>
      <c r="AP13097" s="34"/>
      <c r="AQ13097" s="34"/>
      <c r="AR13097" s="34"/>
    </row>
    <row r="13098" spans="41:44" x14ac:dyDescent="0.25">
      <c r="AO13098" s="34"/>
      <c r="AP13098" s="34"/>
      <c r="AQ13098" s="34"/>
      <c r="AR13098" s="34"/>
    </row>
    <row r="13099" spans="41:44" x14ac:dyDescent="0.25">
      <c r="AO13099" s="34"/>
      <c r="AP13099" s="34"/>
      <c r="AQ13099" s="34"/>
      <c r="AR13099" s="34"/>
    </row>
    <row r="13100" spans="41:44" x14ac:dyDescent="0.25">
      <c r="AO13100" s="34"/>
      <c r="AP13100" s="34"/>
      <c r="AQ13100" s="34"/>
      <c r="AR13100" s="34"/>
    </row>
    <row r="13101" spans="41:44" x14ac:dyDescent="0.25">
      <c r="AO13101" s="34"/>
      <c r="AP13101" s="34"/>
      <c r="AQ13101" s="34"/>
      <c r="AR13101" s="34"/>
    </row>
    <row r="13102" spans="41:44" x14ac:dyDescent="0.25">
      <c r="AO13102" s="34"/>
      <c r="AP13102" s="34"/>
      <c r="AQ13102" s="34"/>
      <c r="AR13102" s="34"/>
    </row>
    <row r="13103" spans="41:44" x14ac:dyDescent="0.25">
      <c r="AO13103" s="34"/>
      <c r="AP13103" s="34"/>
      <c r="AQ13103" s="34"/>
      <c r="AR13103" s="34"/>
    </row>
    <row r="13104" spans="41:44" x14ac:dyDescent="0.25">
      <c r="AO13104" s="34"/>
      <c r="AP13104" s="34"/>
      <c r="AQ13104" s="34"/>
      <c r="AR13104" s="34"/>
    </row>
    <row r="13105" spans="41:44" x14ac:dyDescent="0.25">
      <c r="AO13105" s="34"/>
      <c r="AP13105" s="34"/>
      <c r="AQ13105" s="34"/>
      <c r="AR13105" s="34"/>
    </row>
    <row r="13106" spans="41:44" x14ac:dyDescent="0.25">
      <c r="AO13106" s="34"/>
      <c r="AP13106" s="34"/>
      <c r="AQ13106" s="34"/>
      <c r="AR13106" s="34"/>
    </row>
    <row r="13107" spans="41:44" x14ac:dyDescent="0.25">
      <c r="AO13107" s="34"/>
      <c r="AP13107" s="34"/>
      <c r="AQ13107" s="34"/>
      <c r="AR13107" s="34"/>
    </row>
    <row r="13108" spans="41:44" x14ac:dyDescent="0.25">
      <c r="AO13108" s="34"/>
      <c r="AP13108" s="34"/>
      <c r="AQ13108" s="34"/>
      <c r="AR13108" s="34"/>
    </row>
    <row r="13109" spans="41:44" x14ac:dyDescent="0.25">
      <c r="AO13109" s="34"/>
      <c r="AP13109" s="34"/>
      <c r="AQ13109" s="34"/>
      <c r="AR13109" s="34"/>
    </row>
    <row r="13110" spans="41:44" x14ac:dyDescent="0.25">
      <c r="AO13110" s="34"/>
      <c r="AP13110" s="34"/>
      <c r="AQ13110" s="34"/>
      <c r="AR13110" s="34"/>
    </row>
    <row r="13111" spans="41:44" x14ac:dyDescent="0.25">
      <c r="AO13111" s="34"/>
      <c r="AP13111" s="34"/>
      <c r="AQ13111" s="34"/>
      <c r="AR13111" s="34"/>
    </row>
    <row r="13112" spans="41:44" x14ac:dyDescent="0.25">
      <c r="AO13112" s="34"/>
      <c r="AP13112" s="34"/>
      <c r="AQ13112" s="34"/>
      <c r="AR13112" s="34"/>
    </row>
    <row r="13113" spans="41:44" x14ac:dyDescent="0.25">
      <c r="AO13113" s="34"/>
      <c r="AP13113" s="34"/>
      <c r="AQ13113" s="34"/>
      <c r="AR13113" s="34"/>
    </row>
    <row r="13114" spans="41:44" x14ac:dyDescent="0.25">
      <c r="AO13114" s="34"/>
      <c r="AP13114" s="34"/>
      <c r="AQ13114" s="34"/>
      <c r="AR13114" s="34"/>
    </row>
    <row r="13115" spans="41:44" x14ac:dyDescent="0.25">
      <c r="AO13115" s="34"/>
      <c r="AP13115" s="34"/>
      <c r="AQ13115" s="34"/>
      <c r="AR13115" s="34"/>
    </row>
    <row r="13116" spans="41:44" x14ac:dyDescent="0.25">
      <c r="AO13116" s="34"/>
      <c r="AP13116" s="34"/>
      <c r="AQ13116" s="34"/>
      <c r="AR13116" s="34"/>
    </row>
    <row r="13117" spans="41:44" x14ac:dyDescent="0.25">
      <c r="AO13117" s="34"/>
      <c r="AP13117" s="34"/>
      <c r="AQ13117" s="34"/>
      <c r="AR13117" s="34"/>
    </row>
    <row r="13118" spans="41:44" x14ac:dyDescent="0.25">
      <c r="AO13118" s="34"/>
      <c r="AP13118" s="34"/>
      <c r="AQ13118" s="34"/>
      <c r="AR13118" s="34"/>
    </row>
    <row r="13119" spans="41:44" x14ac:dyDescent="0.25">
      <c r="AO13119" s="34"/>
      <c r="AP13119" s="34"/>
      <c r="AQ13119" s="34"/>
      <c r="AR13119" s="34"/>
    </row>
    <row r="13120" spans="41:44" x14ac:dyDescent="0.25">
      <c r="AO13120" s="34"/>
      <c r="AP13120" s="34"/>
      <c r="AQ13120" s="34"/>
      <c r="AR13120" s="34"/>
    </row>
    <row r="13121" spans="41:44" x14ac:dyDescent="0.25">
      <c r="AO13121" s="34"/>
      <c r="AP13121" s="34"/>
      <c r="AQ13121" s="34"/>
      <c r="AR13121" s="34"/>
    </row>
    <row r="13122" spans="41:44" x14ac:dyDescent="0.25">
      <c r="AO13122" s="34"/>
      <c r="AP13122" s="34"/>
      <c r="AQ13122" s="34"/>
      <c r="AR13122" s="34"/>
    </row>
    <row r="13123" spans="41:44" x14ac:dyDescent="0.25">
      <c r="AO13123" s="34"/>
      <c r="AP13123" s="34"/>
      <c r="AQ13123" s="34"/>
      <c r="AR13123" s="34"/>
    </row>
    <row r="13124" spans="41:44" x14ac:dyDescent="0.25">
      <c r="AO13124" s="34"/>
      <c r="AP13124" s="34"/>
      <c r="AQ13124" s="34"/>
      <c r="AR13124" s="34"/>
    </row>
    <row r="13125" spans="41:44" x14ac:dyDescent="0.25">
      <c r="AO13125" s="34"/>
      <c r="AP13125" s="34"/>
      <c r="AQ13125" s="34"/>
      <c r="AR13125" s="34"/>
    </row>
    <row r="13126" spans="41:44" x14ac:dyDescent="0.25">
      <c r="AO13126" s="34"/>
      <c r="AP13126" s="34"/>
      <c r="AQ13126" s="34"/>
      <c r="AR13126" s="34"/>
    </row>
    <row r="13127" spans="41:44" x14ac:dyDescent="0.25">
      <c r="AO13127" s="34"/>
      <c r="AP13127" s="34"/>
      <c r="AQ13127" s="34"/>
      <c r="AR13127" s="34"/>
    </row>
    <row r="13128" spans="41:44" x14ac:dyDescent="0.25">
      <c r="AO13128" s="34"/>
      <c r="AP13128" s="34"/>
      <c r="AQ13128" s="34"/>
      <c r="AR13128" s="34"/>
    </row>
    <row r="13129" spans="41:44" x14ac:dyDescent="0.25">
      <c r="AO13129" s="34"/>
      <c r="AP13129" s="34"/>
      <c r="AQ13129" s="34"/>
      <c r="AR13129" s="34"/>
    </row>
    <row r="13130" spans="41:44" x14ac:dyDescent="0.25">
      <c r="AO13130" s="34"/>
      <c r="AP13130" s="34"/>
      <c r="AQ13130" s="34"/>
      <c r="AR13130" s="34"/>
    </row>
    <row r="13131" spans="41:44" x14ac:dyDescent="0.25">
      <c r="AO13131" s="34"/>
      <c r="AP13131" s="34"/>
      <c r="AQ13131" s="34"/>
      <c r="AR13131" s="34"/>
    </row>
    <row r="13132" spans="41:44" x14ac:dyDescent="0.25">
      <c r="AO13132" s="34"/>
      <c r="AP13132" s="34"/>
      <c r="AQ13132" s="34"/>
      <c r="AR13132" s="34"/>
    </row>
    <row r="13133" spans="41:44" x14ac:dyDescent="0.25">
      <c r="AO13133" s="34"/>
      <c r="AP13133" s="34"/>
      <c r="AQ13133" s="34"/>
      <c r="AR13133" s="34"/>
    </row>
    <row r="13134" spans="41:44" x14ac:dyDescent="0.25">
      <c r="AO13134" s="34"/>
      <c r="AP13134" s="34"/>
      <c r="AQ13134" s="34"/>
      <c r="AR13134" s="34"/>
    </row>
    <row r="13135" spans="41:44" x14ac:dyDescent="0.25">
      <c r="AO13135" s="34"/>
      <c r="AP13135" s="34"/>
      <c r="AQ13135" s="34"/>
      <c r="AR13135" s="34"/>
    </row>
    <row r="13136" spans="41:44" x14ac:dyDescent="0.25">
      <c r="AO13136" s="34"/>
      <c r="AP13136" s="34"/>
      <c r="AQ13136" s="34"/>
      <c r="AR13136" s="34"/>
    </row>
    <row r="13137" spans="41:44" x14ac:dyDescent="0.25">
      <c r="AO13137" s="34"/>
      <c r="AP13137" s="34"/>
      <c r="AQ13137" s="34"/>
      <c r="AR13137" s="34"/>
    </row>
    <row r="13138" spans="41:44" x14ac:dyDescent="0.25">
      <c r="AO13138" s="34"/>
      <c r="AP13138" s="34"/>
      <c r="AQ13138" s="34"/>
      <c r="AR13138" s="34"/>
    </row>
    <row r="13139" spans="41:44" x14ac:dyDescent="0.25">
      <c r="AO13139" s="34"/>
      <c r="AP13139" s="34"/>
      <c r="AQ13139" s="34"/>
      <c r="AR13139" s="34"/>
    </row>
    <row r="13140" spans="41:44" x14ac:dyDescent="0.25">
      <c r="AO13140" s="34"/>
      <c r="AP13140" s="34"/>
      <c r="AQ13140" s="34"/>
      <c r="AR13140" s="34"/>
    </row>
    <row r="13141" spans="41:44" x14ac:dyDescent="0.25">
      <c r="AO13141" s="34"/>
      <c r="AP13141" s="34"/>
      <c r="AQ13141" s="34"/>
      <c r="AR13141" s="34"/>
    </row>
    <row r="13142" spans="41:44" x14ac:dyDescent="0.25">
      <c r="AO13142" s="34"/>
      <c r="AP13142" s="34"/>
      <c r="AQ13142" s="34"/>
      <c r="AR13142" s="34"/>
    </row>
    <row r="13143" spans="41:44" x14ac:dyDescent="0.25">
      <c r="AO13143" s="34"/>
      <c r="AP13143" s="34"/>
      <c r="AQ13143" s="34"/>
      <c r="AR13143" s="34"/>
    </row>
    <row r="13144" spans="41:44" x14ac:dyDescent="0.25">
      <c r="AO13144" s="34"/>
      <c r="AP13144" s="34"/>
      <c r="AQ13144" s="34"/>
      <c r="AR13144" s="34"/>
    </row>
    <row r="13145" spans="41:44" x14ac:dyDescent="0.25">
      <c r="AO13145" s="34"/>
      <c r="AP13145" s="34"/>
      <c r="AQ13145" s="34"/>
      <c r="AR13145" s="34"/>
    </row>
    <row r="13146" spans="41:44" x14ac:dyDescent="0.25">
      <c r="AO13146" s="34"/>
      <c r="AP13146" s="34"/>
      <c r="AQ13146" s="34"/>
      <c r="AR13146" s="34"/>
    </row>
    <row r="13147" spans="41:44" x14ac:dyDescent="0.25">
      <c r="AO13147" s="34"/>
      <c r="AP13147" s="34"/>
      <c r="AQ13147" s="34"/>
      <c r="AR13147" s="34"/>
    </row>
    <row r="13148" spans="41:44" x14ac:dyDescent="0.25">
      <c r="AO13148" s="34"/>
      <c r="AP13148" s="34"/>
      <c r="AQ13148" s="34"/>
      <c r="AR13148" s="34"/>
    </row>
    <row r="13149" spans="41:44" x14ac:dyDescent="0.25">
      <c r="AO13149" s="34"/>
      <c r="AP13149" s="34"/>
      <c r="AQ13149" s="34"/>
      <c r="AR13149" s="34"/>
    </row>
    <row r="13150" spans="41:44" x14ac:dyDescent="0.25">
      <c r="AO13150" s="34"/>
      <c r="AP13150" s="34"/>
      <c r="AQ13150" s="34"/>
      <c r="AR13150" s="34"/>
    </row>
    <row r="13151" spans="41:44" x14ac:dyDescent="0.25">
      <c r="AO13151" s="34"/>
      <c r="AP13151" s="34"/>
      <c r="AQ13151" s="34"/>
      <c r="AR13151" s="34"/>
    </row>
    <row r="13152" spans="41:44" x14ac:dyDescent="0.25">
      <c r="AO13152" s="34"/>
      <c r="AP13152" s="34"/>
      <c r="AQ13152" s="34"/>
      <c r="AR13152" s="34"/>
    </row>
    <row r="13153" spans="41:44" x14ac:dyDescent="0.25">
      <c r="AO13153" s="34"/>
      <c r="AP13153" s="34"/>
      <c r="AQ13153" s="34"/>
      <c r="AR13153" s="34"/>
    </row>
    <row r="13154" spans="41:44" x14ac:dyDescent="0.25">
      <c r="AO13154" s="34"/>
      <c r="AP13154" s="34"/>
      <c r="AQ13154" s="34"/>
      <c r="AR13154" s="34"/>
    </row>
    <row r="13155" spans="41:44" x14ac:dyDescent="0.25">
      <c r="AO13155" s="34"/>
      <c r="AP13155" s="34"/>
      <c r="AQ13155" s="34"/>
      <c r="AR13155" s="34"/>
    </row>
    <row r="13156" spans="41:44" x14ac:dyDescent="0.25">
      <c r="AO13156" s="34"/>
      <c r="AP13156" s="34"/>
      <c r="AQ13156" s="34"/>
      <c r="AR13156" s="34"/>
    </row>
    <row r="13157" spans="41:44" x14ac:dyDescent="0.25">
      <c r="AO13157" s="34"/>
      <c r="AP13157" s="34"/>
      <c r="AQ13157" s="34"/>
      <c r="AR13157" s="34"/>
    </row>
    <row r="13158" spans="41:44" x14ac:dyDescent="0.25">
      <c r="AO13158" s="34"/>
      <c r="AP13158" s="34"/>
      <c r="AQ13158" s="34"/>
      <c r="AR13158" s="34"/>
    </row>
    <row r="13159" spans="41:44" x14ac:dyDescent="0.25">
      <c r="AO13159" s="34"/>
      <c r="AP13159" s="34"/>
      <c r="AQ13159" s="34"/>
      <c r="AR13159" s="34"/>
    </row>
    <row r="13160" spans="41:44" x14ac:dyDescent="0.25">
      <c r="AO13160" s="34"/>
      <c r="AP13160" s="34"/>
      <c r="AQ13160" s="34"/>
      <c r="AR13160" s="34"/>
    </row>
    <row r="13161" spans="41:44" x14ac:dyDescent="0.25">
      <c r="AO13161" s="34"/>
      <c r="AP13161" s="34"/>
      <c r="AQ13161" s="34"/>
      <c r="AR13161" s="34"/>
    </row>
    <row r="13162" spans="41:44" x14ac:dyDescent="0.25">
      <c r="AO13162" s="34"/>
      <c r="AP13162" s="34"/>
      <c r="AQ13162" s="34"/>
      <c r="AR13162" s="34"/>
    </row>
    <row r="13163" spans="41:44" x14ac:dyDescent="0.25">
      <c r="AO13163" s="34"/>
      <c r="AP13163" s="34"/>
      <c r="AQ13163" s="34"/>
      <c r="AR13163" s="34"/>
    </row>
    <row r="13164" spans="41:44" x14ac:dyDescent="0.25">
      <c r="AO13164" s="34"/>
      <c r="AP13164" s="34"/>
      <c r="AQ13164" s="34"/>
      <c r="AR13164" s="34"/>
    </row>
    <row r="13165" spans="41:44" x14ac:dyDescent="0.25">
      <c r="AO13165" s="34"/>
      <c r="AP13165" s="34"/>
      <c r="AQ13165" s="34"/>
      <c r="AR13165" s="34"/>
    </row>
    <row r="13166" spans="41:44" x14ac:dyDescent="0.25">
      <c r="AO13166" s="34"/>
      <c r="AP13166" s="34"/>
      <c r="AQ13166" s="34"/>
      <c r="AR13166" s="34"/>
    </row>
    <row r="13167" spans="41:44" x14ac:dyDescent="0.25">
      <c r="AO13167" s="34"/>
      <c r="AP13167" s="34"/>
      <c r="AQ13167" s="34"/>
      <c r="AR13167" s="34"/>
    </row>
    <row r="13168" spans="41:44" x14ac:dyDescent="0.25">
      <c r="AO13168" s="34"/>
      <c r="AP13168" s="34"/>
      <c r="AQ13168" s="34"/>
      <c r="AR13168" s="34"/>
    </row>
    <row r="13169" spans="41:44" x14ac:dyDescent="0.25">
      <c r="AO13169" s="34"/>
      <c r="AP13169" s="34"/>
      <c r="AQ13169" s="34"/>
      <c r="AR13169" s="34"/>
    </row>
    <row r="13170" spans="41:44" x14ac:dyDescent="0.25">
      <c r="AO13170" s="34"/>
      <c r="AP13170" s="34"/>
      <c r="AQ13170" s="34"/>
      <c r="AR13170" s="34"/>
    </row>
    <row r="13171" spans="41:44" x14ac:dyDescent="0.25">
      <c r="AO13171" s="34"/>
      <c r="AP13171" s="34"/>
      <c r="AQ13171" s="34"/>
      <c r="AR13171" s="34"/>
    </row>
    <row r="13172" spans="41:44" x14ac:dyDescent="0.25">
      <c r="AO13172" s="34"/>
      <c r="AP13172" s="34"/>
      <c r="AQ13172" s="34"/>
      <c r="AR13172" s="34"/>
    </row>
    <row r="13173" spans="41:44" x14ac:dyDescent="0.25">
      <c r="AO13173" s="34"/>
      <c r="AP13173" s="34"/>
      <c r="AQ13173" s="34"/>
      <c r="AR13173" s="34"/>
    </row>
    <row r="13174" spans="41:44" x14ac:dyDescent="0.25">
      <c r="AO13174" s="34"/>
      <c r="AP13174" s="34"/>
      <c r="AQ13174" s="34"/>
      <c r="AR13174" s="34"/>
    </row>
    <row r="13175" spans="41:44" x14ac:dyDescent="0.25">
      <c r="AO13175" s="34"/>
      <c r="AP13175" s="34"/>
      <c r="AQ13175" s="34"/>
      <c r="AR13175" s="34"/>
    </row>
    <row r="13176" spans="41:44" x14ac:dyDescent="0.25">
      <c r="AO13176" s="34"/>
      <c r="AP13176" s="34"/>
      <c r="AQ13176" s="34"/>
      <c r="AR13176" s="34"/>
    </row>
    <row r="13177" spans="41:44" x14ac:dyDescent="0.25">
      <c r="AO13177" s="34"/>
      <c r="AP13177" s="34"/>
      <c r="AQ13177" s="34"/>
      <c r="AR13177" s="34"/>
    </row>
    <row r="13178" spans="41:44" x14ac:dyDescent="0.25">
      <c r="AO13178" s="34"/>
      <c r="AP13178" s="34"/>
      <c r="AQ13178" s="34"/>
      <c r="AR13178" s="34"/>
    </row>
    <row r="13179" spans="41:44" x14ac:dyDescent="0.25">
      <c r="AO13179" s="34"/>
      <c r="AP13179" s="34"/>
      <c r="AQ13179" s="34"/>
      <c r="AR13179" s="34"/>
    </row>
    <row r="13180" spans="41:44" x14ac:dyDescent="0.25">
      <c r="AO13180" s="34"/>
      <c r="AP13180" s="34"/>
      <c r="AQ13180" s="34"/>
      <c r="AR13180" s="34"/>
    </row>
    <row r="13181" spans="41:44" x14ac:dyDescent="0.25">
      <c r="AO13181" s="34"/>
      <c r="AP13181" s="34"/>
      <c r="AQ13181" s="34"/>
      <c r="AR13181" s="34"/>
    </row>
    <row r="13182" spans="41:44" x14ac:dyDescent="0.25">
      <c r="AO13182" s="34"/>
      <c r="AP13182" s="34"/>
      <c r="AQ13182" s="34"/>
      <c r="AR13182" s="34"/>
    </row>
    <row r="13183" spans="41:44" x14ac:dyDescent="0.25">
      <c r="AO13183" s="34"/>
      <c r="AP13183" s="34"/>
      <c r="AQ13183" s="34"/>
      <c r="AR13183" s="34"/>
    </row>
    <row r="13184" spans="41:44" x14ac:dyDescent="0.25">
      <c r="AO13184" s="34"/>
      <c r="AP13184" s="34"/>
      <c r="AQ13184" s="34"/>
      <c r="AR13184" s="34"/>
    </row>
    <row r="13185" spans="41:44" x14ac:dyDescent="0.25">
      <c r="AO13185" s="34"/>
      <c r="AP13185" s="34"/>
      <c r="AQ13185" s="34"/>
      <c r="AR13185" s="34"/>
    </row>
    <row r="13186" spans="41:44" x14ac:dyDescent="0.25">
      <c r="AO13186" s="34"/>
      <c r="AP13186" s="34"/>
      <c r="AQ13186" s="34"/>
      <c r="AR13186" s="34"/>
    </row>
    <row r="13187" spans="41:44" x14ac:dyDescent="0.25">
      <c r="AO13187" s="34"/>
      <c r="AP13187" s="34"/>
      <c r="AQ13187" s="34"/>
      <c r="AR13187" s="34"/>
    </row>
    <row r="13188" spans="41:44" x14ac:dyDescent="0.25">
      <c r="AO13188" s="34"/>
      <c r="AP13188" s="34"/>
      <c r="AQ13188" s="34"/>
      <c r="AR13188" s="34"/>
    </row>
    <row r="13189" spans="41:44" x14ac:dyDescent="0.25">
      <c r="AO13189" s="34"/>
      <c r="AP13189" s="34"/>
      <c r="AQ13189" s="34"/>
      <c r="AR13189" s="34"/>
    </row>
    <row r="13190" spans="41:44" x14ac:dyDescent="0.25">
      <c r="AO13190" s="34"/>
      <c r="AP13190" s="34"/>
      <c r="AQ13190" s="34"/>
      <c r="AR13190" s="34"/>
    </row>
    <row r="13191" spans="41:44" x14ac:dyDescent="0.25">
      <c r="AO13191" s="34"/>
      <c r="AP13191" s="34"/>
      <c r="AQ13191" s="34"/>
      <c r="AR13191" s="34"/>
    </row>
    <row r="13192" spans="41:44" x14ac:dyDescent="0.25">
      <c r="AO13192" s="34"/>
      <c r="AP13192" s="34"/>
      <c r="AQ13192" s="34"/>
      <c r="AR13192" s="34"/>
    </row>
    <row r="13193" spans="41:44" x14ac:dyDescent="0.25">
      <c r="AO13193" s="34"/>
      <c r="AP13193" s="34"/>
      <c r="AQ13193" s="34"/>
      <c r="AR13193" s="34"/>
    </row>
    <row r="13194" spans="41:44" x14ac:dyDescent="0.25">
      <c r="AO13194" s="34"/>
      <c r="AP13194" s="34"/>
      <c r="AQ13194" s="34"/>
      <c r="AR13194" s="34"/>
    </row>
    <row r="13195" spans="41:44" x14ac:dyDescent="0.25">
      <c r="AO13195" s="34"/>
      <c r="AP13195" s="34"/>
      <c r="AQ13195" s="34"/>
      <c r="AR13195" s="34"/>
    </row>
    <row r="13196" spans="41:44" x14ac:dyDescent="0.25">
      <c r="AO13196" s="34"/>
      <c r="AP13196" s="34"/>
      <c r="AQ13196" s="34"/>
      <c r="AR13196" s="34"/>
    </row>
    <row r="13197" spans="41:44" x14ac:dyDescent="0.25">
      <c r="AO13197" s="34"/>
      <c r="AP13197" s="34"/>
      <c r="AQ13197" s="34"/>
      <c r="AR13197" s="34"/>
    </row>
    <row r="13198" spans="41:44" x14ac:dyDescent="0.25">
      <c r="AO13198" s="34"/>
      <c r="AP13198" s="34"/>
      <c r="AQ13198" s="34"/>
      <c r="AR13198" s="34"/>
    </row>
    <row r="13199" spans="41:44" x14ac:dyDescent="0.25">
      <c r="AO13199" s="34"/>
      <c r="AP13199" s="34"/>
      <c r="AQ13199" s="34"/>
      <c r="AR13199" s="34"/>
    </row>
    <row r="13200" spans="41:44" x14ac:dyDescent="0.25">
      <c r="AO13200" s="34"/>
      <c r="AP13200" s="34"/>
      <c r="AQ13200" s="34"/>
      <c r="AR13200" s="34"/>
    </row>
    <row r="13201" spans="41:44" x14ac:dyDescent="0.25">
      <c r="AO13201" s="34"/>
      <c r="AP13201" s="34"/>
      <c r="AQ13201" s="34"/>
      <c r="AR13201" s="34"/>
    </row>
    <row r="13202" spans="41:44" x14ac:dyDescent="0.25">
      <c r="AO13202" s="34"/>
      <c r="AP13202" s="34"/>
      <c r="AQ13202" s="34"/>
      <c r="AR13202" s="34"/>
    </row>
    <row r="13203" spans="41:44" x14ac:dyDescent="0.25">
      <c r="AO13203" s="34"/>
      <c r="AP13203" s="34"/>
      <c r="AQ13203" s="34"/>
      <c r="AR13203" s="34"/>
    </row>
    <row r="13204" spans="41:44" x14ac:dyDescent="0.25">
      <c r="AO13204" s="34"/>
      <c r="AP13204" s="34"/>
      <c r="AQ13204" s="34"/>
      <c r="AR13204" s="34"/>
    </row>
    <row r="13205" spans="41:44" x14ac:dyDescent="0.25">
      <c r="AO13205" s="34"/>
      <c r="AP13205" s="34"/>
      <c r="AQ13205" s="34"/>
      <c r="AR13205" s="34"/>
    </row>
    <row r="13206" spans="41:44" x14ac:dyDescent="0.25">
      <c r="AO13206" s="34"/>
      <c r="AP13206" s="34"/>
      <c r="AQ13206" s="34"/>
      <c r="AR13206" s="34"/>
    </row>
    <row r="13207" spans="41:44" x14ac:dyDescent="0.25">
      <c r="AO13207" s="34"/>
      <c r="AP13207" s="34"/>
      <c r="AQ13207" s="34"/>
      <c r="AR13207" s="34"/>
    </row>
    <row r="13208" spans="41:44" x14ac:dyDescent="0.25">
      <c r="AO13208" s="34"/>
      <c r="AP13208" s="34"/>
      <c r="AQ13208" s="34"/>
      <c r="AR13208" s="34"/>
    </row>
    <row r="13209" spans="41:44" x14ac:dyDescent="0.25">
      <c r="AO13209" s="34"/>
      <c r="AP13209" s="34"/>
      <c r="AQ13209" s="34"/>
      <c r="AR13209" s="34"/>
    </row>
    <row r="13210" spans="41:44" x14ac:dyDescent="0.25">
      <c r="AO13210" s="34"/>
      <c r="AP13210" s="34"/>
      <c r="AQ13210" s="34"/>
      <c r="AR13210" s="34"/>
    </row>
    <row r="13211" spans="41:44" x14ac:dyDescent="0.25">
      <c r="AO13211" s="34"/>
      <c r="AP13211" s="34"/>
      <c r="AQ13211" s="34"/>
      <c r="AR13211" s="34"/>
    </row>
    <row r="13212" spans="41:44" x14ac:dyDescent="0.25">
      <c r="AO13212" s="34"/>
      <c r="AP13212" s="34"/>
      <c r="AQ13212" s="34"/>
      <c r="AR13212" s="34"/>
    </row>
    <row r="13213" spans="41:44" x14ac:dyDescent="0.25">
      <c r="AO13213" s="34"/>
      <c r="AP13213" s="34"/>
      <c r="AQ13213" s="34"/>
      <c r="AR13213" s="34"/>
    </row>
    <row r="13214" spans="41:44" x14ac:dyDescent="0.25">
      <c r="AO13214" s="34"/>
      <c r="AP13214" s="34"/>
      <c r="AQ13214" s="34"/>
      <c r="AR13214" s="34"/>
    </row>
    <row r="13215" spans="41:44" x14ac:dyDescent="0.25">
      <c r="AO13215" s="34"/>
      <c r="AP13215" s="34"/>
      <c r="AQ13215" s="34"/>
      <c r="AR13215" s="34"/>
    </row>
    <row r="13216" spans="41:44" x14ac:dyDescent="0.25">
      <c r="AO13216" s="34"/>
      <c r="AP13216" s="34"/>
      <c r="AQ13216" s="34"/>
      <c r="AR13216" s="34"/>
    </row>
    <row r="13217" spans="41:44" x14ac:dyDescent="0.25">
      <c r="AO13217" s="34"/>
      <c r="AP13217" s="34"/>
      <c r="AQ13217" s="34"/>
      <c r="AR13217" s="34"/>
    </row>
    <row r="13218" spans="41:44" x14ac:dyDescent="0.25">
      <c r="AO13218" s="34"/>
      <c r="AP13218" s="34"/>
      <c r="AQ13218" s="34"/>
      <c r="AR13218" s="34"/>
    </row>
    <row r="13219" spans="41:44" x14ac:dyDescent="0.25">
      <c r="AO13219" s="34"/>
      <c r="AP13219" s="34"/>
      <c r="AQ13219" s="34"/>
      <c r="AR13219" s="34"/>
    </row>
    <row r="13220" spans="41:44" x14ac:dyDescent="0.25">
      <c r="AO13220" s="34"/>
      <c r="AP13220" s="34"/>
      <c r="AQ13220" s="34"/>
      <c r="AR13220" s="34"/>
    </row>
    <row r="13221" spans="41:44" x14ac:dyDescent="0.25">
      <c r="AO13221" s="34"/>
      <c r="AP13221" s="34"/>
      <c r="AQ13221" s="34"/>
      <c r="AR13221" s="34"/>
    </row>
    <row r="13222" spans="41:44" x14ac:dyDescent="0.25">
      <c r="AO13222" s="34"/>
      <c r="AP13222" s="34"/>
      <c r="AQ13222" s="34"/>
      <c r="AR13222" s="34"/>
    </row>
    <row r="13223" spans="41:44" x14ac:dyDescent="0.25">
      <c r="AO13223" s="34"/>
      <c r="AP13223" s="34"/>
      <c r="AQ13223" s="34"/>
      <c r="AR13223" s="34"/>
    </row>
    <row r="13224" spans="41:44" x14ac:dyDescent="0.25">
      <c r="AO13224" s="34"/>
      <c r="AP13224" s="34"/>
      <c r="AQ13224" s="34"/>
      <c r="AR13224" s="34"/>
    </row>
    <row r="13225" spans="41:44" x14ac:dyDescent="0.25">
      <c r="AO13225" s="34"/>
      <c r="AP13225" s="34"/>
      <c r="AQ13225" s="34"/>
      <c r="AR13225" s="34"/>
    </row>
    <row r="13226" spans="41:44" x14ac:dyDescent="0.25">
      <c r="AO13226" s="34"/>
      <c r="AP13226" s="34"/>
      <c r="AQ13226" s="34"/>
      <c r="AR13226" s="34"/>
    </row>
    <row r="13227" spans="41:44" x14ac:dyDescent="0.25">
      <c r="AO13227" s="34"/>
      <c r="AP13227" s="34"/>
      <c r="AQ13227" s="34"/>
      <c r="AR13227" s="34"/>
    </row>
    <row r="13228" spans="41:44" x14ac:dyDescent="0.25">
      <c r="AO13228" s="34"/>
      <c r="AP13228" s="34"/>
      <c r="AQ13228" s="34"/>
      <c r="AR13228" s="34"/>
    </row>
    <row r="13229" spans="41:44" x14ac:dyDescent="0.25">
      <c r="AO13229" s="34"/>
      <c r="AP13229" s="34"/>
      <c r="AQ13229" s="34"/>
      <c r="AR13229" s="34"/>
    </row>
    <row r="13230" spans="41:44" x14ac:dyDescent="0.25">
      <c r="AO13230" s="34"/>
      <c r="AP13230" s="34"/>
      <c r="AQ13230" s="34"/>
      <c r="AR13230" s="34"/>
    </row>
    <row r="13231" spans="41:44" x14ac:dyDescent="0.25">
      <c r="AO13231" s="34"/>
      <c r="AP13231" s="34"/>
      <c r="AQ13231" s="34"/>
      <c r="AR13231" s="34"/>
    </row>
    <row r="13232" spans="41:44" x14ac:dyDescent="0.25">
      <c r="AO13232" s="34"/>
      <c r="AP13232" s="34"/>
      <c r="AQ13232" s="34"/>
      <c r="AR13232" s="34"/>
    </row>
    <row r="13233" spans="41:44" x14ac:dyDescent="0.25">
      <c r="AO13233" s="34"/>
      <c r="AP13233" s="34"/>
      <c r="AQ13233" s="34"/>
      <c r="AR13233" s="34"/>
    </row>
    <row r="13234" spans="41:44" x14ac:dyDescent="0.25">
      <c r="AO13234" s="34"/>
      <c r="AP13234" s="34"/>
      <c r="AQ13234" s="34"/>
      <c r="AR13234" s="34"/>
    </row>
    <row r="13235" spans="41:44" x14ac:dyDescent="0.25">
      <c r="AO13235" s="34"/>
      <c r="AP13235" s="34"/>
      <c r="AQ13235" s="34"/>
      <c r="AR13235" s="34"/>
    </row>
    <row r="13236" spans="41:44" x14ac:dyDescent="0.25">
      <c r="AO13236" s="34"/>
      <c r="AP13236" s="34"/>
      <c r="AQ13236" s="34"/>
      <c r="AR13236" s="34"/>
    </row>
    <row r="13237" spans="41:44" x14ac:dyDescent="0.25">
      <c r="AO13237" s="34"/>
      <c r="AP13237" s="34"/>
      <c r="AQ13237" s="34"/>
      <c r="AR13237" s="34"/>
    </row>
    <row r="13238" spans="41:44" x14ac:dyDescent="0.25">
      <c r="AO13238" s="34"/>
      <c r="AP13238" s="34"/>
      <c r="AQ13238" s="34"/>
      <c r="AR13238" s="34"/>
    </row>
    <row r="13239" spans="41:44" x14ac:dyDescent="0.25">
      <c r="AO13239" s="34"/>
      <c r="AP13239" s="34"/>
      <c r="AQ13239" s="34"/>
      <c r="AR13239" s="34"/>
    </row>
    <row r="13240" spans="41:44" x14ac:dyDescent="0.25">
      <c r="AO13240" s="34"/>
      <c r="AP13240" s="34"/>
      <c r="AQ13240" s="34"/>
      <c r="AR13240" s="34"/>
    </row>
    <row r="13241" spans="41:44" x14ac:dyDescent="0.25">
      <c r="AO13241" s="34"/>
      <c r="AP13241" s="34"/>
      <c r="AQ13241" s="34"/>
      <c r="AR13241" s="34"/>
    </row>
    <row r="13242" spans="41:44" x14ac:dyDescent="0.25">
      <c r="AO13242" s="34"/>
      <c r="AP13242" s="34"/>
      <c r="AQ13242" s="34"/>
      <c r="AR13242" s="34"/>
    </row>
    <row r="13243" spans="41:44" x14ac:dyDescent="0.25">
      <c r="AO13243" s="34"/>
      <c r="AP13243" s="34"/>
      <c r="AQ13243" s="34"/>
      <c r="AR13243" s="34"/>
    </row>
    <row r="13244" spans="41:44" x14ac:dyDescent="0.25">
      <c r="AO13244" s="34"/>
      <c r="AP13244" s="34"/>
      <c r="AQ13244" s="34"/>
      <c r="AR13244" s="34"/>
    </row>
    <row r="13245" spans="41:44" x14ac:dyDescent="0.25">
      <c r="AO13245" s="34"/>
      <c r="AP13245" s="34"/>
      <c r="AQ13245" s="34"/>
      <c r="AR13245" s="34"/>
    </row>
    <row r="13246" spans="41:44" x14ac:dyDescent="0.25">
      <c r="AO13246" s="34"/>
      <c r="AP13246" s="34"/>
      <c r="AQ13246" s="34"/>
      <c r="AR13246" s="34"/>
    </row>
    <row r="13247" spans="41:44" x14ac:dyDescent="0.25">
      <c r="AO13247" s="34"/>
      <c r="AP13247" s="34"/>
      <c r="AQ13247" s="34"/>
      <c r="AR13247" s="34"/>
    </row>
    <row r="13248" spans="41:44" x14ac:dyDescent="0.25">
      <c r="AO13248" s="34"/>
      <c r="AP13248" s="34"/>
      <c r="AQ13248" s="34"/>
      <c r="AR13248" s="34"/>
    </row>
    <row r="13249" spans="41:44" x14ac:dyDescent="0.25">
      <c r="AO13249" s="34"/>
      <c r="AP13249" s="34"/>
      <c r="AQ13249" s="34"/>
      <c r="AR13249" s="34"/>
    </row>
    <row r="13250" spans="41:44" x14ac:dyDescent="0.25">
      <c r="AO13250" s="34"/>
      <c r="AP13250" s="34"/>
      <c r="AQ13250" s="34"/>
      <c r="AR13250" s="34"/>
    </row>
    <row r="13251" spans="41:44" x14ac:dyDescent="0.25">
      <c r="AO13251" s="34"/>
      <c r="AP13251" s="34"/>
      <c r="AQ13251" s="34"/>
      <c r="AR13251" s="34"/>
    </row>
    <row r="13252" spans="41:44" x14ac:dyDescent="0.25">
      <c r="AO13252" s="34"/>
      <c r="AP13252" s="34"/>
      <c r="AQ13252" s="34"/>
      <c r="AR13252" s="34"/>
    </row>
    <row r="13253" spans="41:44" x14ac:dyDescent="0.25">
      <c r="AO13253" s="34"/>
      <c r="AP13253" s="34"/>
      <c r="AQ13253" s="34"/>
      <c r="AR13253" s="34"/>
    </row>
    <row r="13254" spans="41:44" x14ac:dyDescent="0.25">
      <c r="AO13254" s="34"/>
      <c r="AP13254" s="34"/>
      <c r="AQ13254" s="34"/>
      <c r="AR13254" s="34"/>
    </row>
    <row r="13255" spans="41:44" x14ac:dyDescent="0.25">
      <c r="AO13255" s="34"/>
      <c r="AP13255" s="34"/>
      <c r="AQ13255" s="34"/>
      <c r="AR13255" s="34"/>
    </row>
    <row r="13256" spans="41:44" x14ac:dyDescent="0.25">
      <c r="AO13256" s="34"/>
      <c r="AP13256" s="34"/>
      <c r="AQ13256" s="34"/>
      <c r="AR13256" s="34"/>
    </row>
    <row r="13257" spans="41:44" x14ac:dyDescent="0.25">
      <c r="AO13257" s="34"/>
      <c r="AP13257" s="34"/>
      <c r="AQ13257" s="34"/>
      <c r="AR13257" s="34"/>
    </row>
    <row r="13258" spans="41:44" x14ac:dyDescent="0.25">
      <c r="AO13258" s="34"/>
      <c r="AP13258" s="34"/>
      <c r="AQ13258" s="34"/>
      <c r="AR13258" s="34"/>
    </row>
    <row r="13259" spans="41:44" x14ac:dyDescent="0.25">
      <c r="AO13259" s="34"/>
      <c r="AP13259" s="34"/>
      <c r="AQ13259" s="34"/>
      <c r="AR13259" s="34"/>
    </row>
    <row r="13260" spans="41:44" x14ac:dyDescent="0.25">
      <c r="AO13260" s="34"/>
      <c r="AP13260" s="34"/>
      <c r="AQ13260" s="34"/>
      <c r="AR13260" s="34"/>
    </row>
    <row r="13261" spans="41:44" x14ac:dyDescent="0.25">
      <c r="AO13261" s="34"/>
      <c r="AP13261" s="34"/>
      <c r="AQ13261" s="34"/>
      <c r="AR13261" s="34"/>
    </row>
    <row r="13262" spans="41:44" x14ac:dyDescent="0.25">
      <c r="AO13262" s="34"/>
      <c r="AP13262" s="34"/>
      <c r="AQ13262" s="34"/>
      <c r="AR13262" s="34"/>
    </row>
    <row r="13263" spans="41:44" x14ac:dyDescent="0.25">
      <c r="AO13263" s="34"/>
      <c r="AP13263" s="34"/>
      <c r="AQ13263" s="34"/>
      <c r="AR13263" s="34"/>
    </row>
    <row r="13264" spans="41:44" x14ac:dyDescent="0.25">
      <c r="AO13264" s="34"/>
      <c r="AP13264" s="34"/>
      <c r="AQ13264" s="34"/>
      <c r="AR13264" s="34"/>
    </row>
    <row r="13265" spans="41:44" x14ac:dyDescent="0.25">
      <c r="AO13265" s="34"/>
      <c r="AP13265" s="34"/>
      <c r="AQ13265" s="34"/>
      <c r="AR13265" s="34"/>
    </row>
    <row r="13266" spans="41:44" x14ac:dyDescent="0.25">
      <c r="AO13266" s="34"/>
      <c r="AP13266" s="34"/>
      <c r="AQ13266" s="34"/>
      <c r="AR13266" s="34"/>
    </row>
    <row r="13267" spans="41:44" x14ac:dyDescent="0.25">
      <c r="AO13267" s="34"/>
      <c r="AP13267" s="34"/>
      <c r="AQ13267" s="34"/>
      <c r="AR13267" s="34"/>
    </row>
    <row r="13268" spans="41:44" x14ac:dyDescent="0.25">
      <c r="AO13268" s="34"/>
      <c r="AP13268" s="34"/>
      <c r="AQ13268" s="34"/>
      <c r="AR13268" s="34"/>
    </row>
    <row r="13269" spans="41:44" x14ac:dyDescent="0.25">
      <c r="AO13269" s="34"/>
      <c r="AP13269" s="34"/>
      <c r="AQ13269" s="34"/>
      <c r="AR13269" s="34"/>
    </row>
    <row r="13270" spans="41:44" x14ac:dyDescent="0.25">
      <c r="AO13270" s="34"/>
      <c r="AP13270" s="34"/>
      <c r="AQ13270" s="34"/>
      <c r="AR13270" s="34"/>
    </row>
    <row r="13271" spans="41:44" x14ac:dyDescent="0.25">
      <c r="AO13271" s="34"/>
      <c r="AP13271" s="34"/>
      <c r="AQ13271" s="34"/>
      <c r="AR13271" s="34"/>
    </row>
    <row r="13272" spans="41:44" x14ac:dyDescent="0.25">
      <c r="AO13272" s="34"/>
      <c r="AP13272" s="34"/>
      <c r="AQ13272" s="34"/>
      <c r="AR13272" s="34"/>
    </row>
    <row r="13273" spans="41:44" x14ac:dyDescent="0.25">
      <c r="AO13273" s="34"/>
      <c r="AP13273" s="34"/>
      <c r="AQ13273" s="34"/>
      <c r="AR13273" s="34"/>
    </row>
    <row r="13274" spans="41:44" x14ac:dyDescent="0.25">
      <c r="AO13274" s="34"/>
      <c r="AP13274" s="34"/>
      <c r="AQ13274" s="34"/>
      <c r="AR13274" s="34"/>
    </row>
    <row r="13275" spans="41:44" x14ac:dyDescent="0.25">
      <c r="AO13275" s="34"/>
      <c r="AP13275" s="34"/>
      <c r="AQ13275" s="34"/>
      <c r="AR13275" s="34"/>
    </row>
    <row r="13276" spans="41:44" x14ac:dyDescent="0.25">
      <c r="AO13276" s="34"/>
      <c r="AP13276" s="34"/>
      <c r="AQ13276" s="34"/>
      <c r="AR13276" s="34"/>
    </row>
    <row r="13277" spans="41:44" x14ac:dyDescent="0.25">
      <c r="AO13277" s="34"/>
      <c r="AP13277" s="34"/>
      <c r="AQ13277" s="34"/>
      <c r="AR13277" s="34"/>
    </row>
    <row r="13278" spans="41:44" x14ac:dyDescent="0.25">
      <c r="AO13278" s="34"/>
      <c r="AP13278" s="34"/>
      <c r="AQ13278" s="34"/>
      <c r="AR13278" s="34"/>
    </row>
    <row r="13279" spans="41:44" x14ac:dyDescent="0.25">
      <c r="AO13279" s="34"/>
      <c r="AP13279" s="34"/>
      <c r="AQ13279" s="34"/>
      <c r="AR13279" s="34"/>
    </row>
    <row r="13280" spans="41:44" x14ac:dyDescent="0.25">
      <c r="AO13280" s="34"/>
      <c r="AP13280" s="34"/>
      <c r="AQ13280" s="34"/>
      <c r="AR13280" s="34"/>
    </row>
    <row r="13281" spans="41:44" x14ac:dyDescent="0.25">
      <c r="AO13281" s="34"/>
      <c r="AP13281" s="34"/>
      <c r="AQ13281" s="34"/>
      <c r="AR13281" s="34"/>
    </row>
    <row r="13282" spans="41:44" x14ac:dyDescent="0.25">
      <c r="AO13282" s="34"/>
      <c r="AP13282" s="34"/>
      <c r="AQ13282" s="34"/>
      <c r="AR13282" s="34"/>
    </row>
    <row r="13283" spans="41:44" x14ac:dyDescent="0.25">
      <c r="AO13283" s="34"/>
      <c r="AP13283" s="34"/>
      <c r="AQ13283" s="34"/>
      <c r="AR13283" s="34"/>
    </row>
    <row r="13284" spans="41:44" x14ac:dyDescent="0.25">
      <c r="AO13284" s="34"/>
      <c r="AP13284" s="34"/>
      <c r="AQ13284" s="34"/>
      <c r="AR13284" s="34"/>
    </row>
    <row r="13285" spans="41:44" x14ac:dyDescent="0.25">
      <c r="AO13285" s="34"/>
      <c r="AP13285" s="34"/>
      <c r="AQ13285" s="34"/>
      <c r="AR13285" s="34"/>
    </row>
    <row r="13286" spans="41:44" x14ac:dyDescent="0.25">
      <c r="AO13286" s="34"/>
      <c r="AP13286" s="34"/>
      <c r="AQ13286" s="34"/>
      <c r="AR13286" s="34"/>
    </row>
    <row r="13287" spans="41:44" x14ac:dyDescent="0.25">
      <c r="AO13287" s="34"/>
      <c r="AP13287" s="34"/>
      <c r="AQ13287" s="34"/>
      <c r="AR13287" s="34"/>
    </row>
    <row r="13288" spans="41:44" x14ac:dyDescent="0.25">
      <c r="AO13288" s="34"/>
      <c r="AP13288" s="34"/>
      <c r="AQ13288" s="34"/>
      <c r="AR13288" s="34"/>
    </row>
    <row r="13289" spans="41:44" x14ac:dyDescent="0.25">
      <c r="AO13289" s="34"/>
      <c r="AP13289" s="34"/>
      <c r="AQ13289" s="34"/>
      <c r="AR13289" s="34"/>
    </row>
    <row r="13290" spans="41:44" x14ac:dyDescent="0.25">
      <c r="AO13290" s="34"/>
      <c r="AP13290" s="34"/>
      <c r="AQ13290" s="34"/>
      <c r="AR13290" s="34"/>
    </row>
    <row r="13291" spans="41:44" x14ac:dyDescent="0.25">
      <c r="AO13291" s="34"/>
      <c r="AP13291" s="34"/>
      <c r="AQ13291" s="34"/>
      <c r="AR13291" s="34"/>
    </row>
    <row r="13292" spans="41:44" x14ac:dyDescent="0.25">
      <c r="AO13292" s="34"/>
      <c r="AP13292" s="34"/>
      <c r="AQ13292" s="34"/>
      <c r="AR13292" s="34"/>
    </row>
    <row r="13293" spans="41:44" x14ac:dyDescent="0.25">
      <c r="AO13293" s="34"/>
      <c r="AP13293" s="34"/>
      <c r="AQ13293" s="34"/>
      <c r="AR13293" s="34"/>
    </row>
    <row r="13294" spans="41:44" x14ac:dyDescent="0.25">
      <c r="AO13294" s="34"/>
      <c r="AP13294" s="34"/>
      <c r="AQ13294" s="34"/>
      <c r="AR13294" s="34"/>
    </row>
    <row r="13295" spans="41:44" x14ac:dyDescent="0.25">
      <c r="AO13295" s="34"/>
      <c r="AP13295" s="34"/>
      <c r="AQ13295" s="34"/>
      <c r="AR13295" s="34"/>
    </row>
    <row r="13296" spans="41:44" x14ac:dyDescent="0.25">
      <c r="AO13296" s="34"/>
      <c r="AP13296" s="34"/>
      <c r="AQ13296" s="34"/>
      <c r="AR13296" s="34"/>
    </row>
    <row r="13297" spans="41:44" x14ac:dyDescent="0.25">
      <c r="AO13297" s="34"/>
      <c r="AP13297" s="34"/>
      <c r="AQ13297" s="34"/>
      <c r="AR13297" s="34"/>
    </row>
    <row r="13298" spans="41:44" x14ac:dyDescent="0.25">
      <c r="AO13298" s="34"/>
      <c r="AP13298" s="34"/>
      <c r="AQ13298" s="34"/>
      <c r="AR13298" s="34"/>
    </row>
    <row r="13299" spans="41:44" x14ac:dyDescent="0.25">
      <c r="AO13299" s="34"/>
      <c r="AP13299" s="34"/>
      <c r="AQ13299" s="34"/>
      <c r="AR13299" s="34"/>
    </row>
    <row r="13300" spans="41:44" x14ac:dyDescent="0.25">
      <c r="AO13300" s="34"/>
      <c r="AP13300" s="34"/>
      <c r="AQ13300" s="34"/>
      <c r="AR13300" s="34"/>
    </row>
    <row r="13301" spans="41:44" x14ac:dyDescent="0.25">
      <c r="AO13301" s="34"/>
      <c r="AP13301" s="34"/>
      <c r="AQ13301" s="34"/>
      <c r="AR13301" s="34"/>
    </row>
    <row r="13302" spans="41:44" x14ac:dyDescent="0.25">
      <c r="AO13302" s="34"/>
      <c r="AP13302" s="34"/>
      <c r="AQ13302" s="34"/>
      <c r="AR13302" s="34"/>
    </row>
    <row r="13303" spans="41:44" x14ac:dyDescent="0.25">
      <c r="AO13303" s="34"/>
      <c r="AP13303" s="34"/>
      <c r="AQ13303" s="34"/>
      <c r="AR13303" s="34"/>
    </row>
    <row r="13304" spans="41:44" x14ac:dyDescent="0.25">
      <c r="AO13304" s="34"/>
      <c r="AP13304" s="34"/>
      <c r="AQ13304" s="34"/>
      <c r="AR13304" s="34"/>
    </row>
    <row r="13305" spans="41:44" x14ac:dyDescent="0.25">
      <c r="AO13305" s="34"/>
      <c r="AP13305" s="34"/>
      <c r="AQ13305" s="34"/>
      <c r="AR13305" s="34"/>
    </row>
    <row r="13306" spans="41:44" x14ac:dyDescent="0.25">
      <c r="AO13306" s="34"/>
      <c r="AP13306" s="34"/>
      <c r="AQ13306" s="34"/>
      <c r="AR13306" s="34"/>
    </row>
    <row r="13307" spans="41:44" x14ac:dyDescent="0.25">
      <c r="AO13307" s="34"/>
      <c r="AP13307" s="34"/>
      <c r="AQ13307" s="34"/>
      <c r="AR13307" s="34"/>
    </row>
    <row r="13308" spans="41:44" x14ac:dyDescent="0.25">
      <c r="AO13308" s="34"/>
      <c r="AP13308" s="34"/>
      <c r="AQ13308" s="34"/>
      <c r="AR13308" s="34"/>
    </row>
    <row r="13309" spans="41:44" x14ac:dyDescent="0.25">
      <c r="AO13309" s="34"/>
      <c r="AP13309" s="34"/>
      <c r="AQ13309" s="34"/>
      <c r="AR13309" s="34"/>
    </row>
    <row r="13310" spans="41:44" x14ac:dyDescent="0.25">
      <c r="AO13310" s="34"/>
      <c r="AP13310" s="34"/>
      <c r="AQ13310" s="34"/>
      <c r="AR13310" s="34"/>
    </row>
    <row r="13311" spans="41:44" x14ac:dyDescent="0.25">
      <c r="AO13311" s="34"/>
      <c r="AP13311" s="34"/>
      <c r="AQ13311" s="34"/>
      <c r="AR13311" s="34"/>
    </row>
    <row r="13312" spans="41:44" x14ac:dyDescent="0.25">
      <c r="AO13312" s="34"/>
      <c r="AP13312" s="34"/>
      <c r="AQ13312" s="34"/>
      <c r="AR13312" s="34"/>
    </row>
    <row r="13313" spans="41:44" x14ac:dyDescent="0.25">
      <c r="AO13313" s="34"/>
      <c r="AP13313" s="34"/>
      <c r="AQ13313" s="34"/>
      <c r="AR13313" s="34"/>
    </row>
    <row r="13314" spans="41:44" x14ac:dyDescent="0.25">
      <c r="AO13314" s="34"/>
      <c r="AP13314" s="34"/>
      <c r="AQ13314" s="34"/>
      <c r="AR13314" s="34"/>
    </row>
    <row r="13315" spans="41:44" x14ac:dyDescent="0.25">
      <c r="AO13315" s="34"/>
      <c r="AP13315" s="34"/>
      <c r="AQ13315" s="34"/>
      <c r="AR13315" s="34"/>
    </row>
    <row r="13316" spans="41:44" x14ac:dyDescent="0.25">
      <c r="AO13316" s="34"/>
      <c r="AP13316" s="34"/>
      <c r="AQ13316" s="34"/>
      <c r="AR13316" s="34"/>
    </row>
    <row r="13317" spans="41:44" x14ac:dyDescent="0.25">
      <c r="AO13317" s="34"/>
      <c r="AP13317" s="34"/>
      <c r="AQ13317" s="34"/>
      <c r="AR13317" s="34"/>
    </row>
    <row r="13318" spans="41:44" x14ac:dyDescent="0.25">
      <c r="AO13318" s="34"/>
      <c r="AP13318" s="34"/>
      <c r="AQ13318" s="34"/>
      <c r="AR13318" s="34"/>
    </row>
    <row r="13319" spans="41:44" x14ac:dyDescent="0.25">
      <c r="AO13319" s="34"/>
      <c r="AP13319" s="34"/>
      <c r="AQ13319" s="34"/>
      <c r="AR13319" s="34"/>
    </row>
    <row r="13320" spans="41:44" x14ac:dyDescent="0.25">
      <c r="AO13320" s="34"/>
      <c r="AP13320" s="34"/>
      <c r="AQ13320" s="34"/>
      <c r="AR13320" s="34"/>
    </row>
    <row r="13321" spans="41:44" x14ac:dyDescent="0.25">
      <c r="AO13321" s="34"/>
      <c r="AP13321" s="34"/>
      <c r="AQ13321" s="34"/>
      <c r="AR13321" s="34"/>
    </row>
    <row r="13322" spans="41:44" x14ac:dyDescent="0.25">
      <c r="AO13322" s="34"/>
      <c r="AP13322" s="34"/>
      <c r="AQ13322" s="34"/>
      <c r="AR13322" s="34"/>
    </row>
    <row r="13323" spans="41:44" x14ac:dyDescent="0.25">
      <c r="AO13323" s="34"/>
      <c r="AP13323" s="34"/>
      <c r="AQ13323" s="34"/>
      <c r="AR13323" s="34"/>
    </row>
    <row r="13324" spans="41:44" x14ac:dyDescent="0.25">
      <c r="AO13324" s="34"/>
      <c r="AP13324" s="34"/>
      <c r="AQ13324" s="34"/>
      <c r="AR13324" s="34"/>
    </row>
    <row r="13325" spans="41:44" x14ac:dyDescent="0.25">
      <c r="AO13325" s="34"/>
      <c r="AP13325" s="34"/>
      <c r="AQ13325" s="34"/>
      <c r="AR13325" s="34"/>
    </row>
    <row r="13326" spans="41:44" x14ac:dyDescent="0.25">
      <c r="AO13326" s="34"/>
      <c r="AP13326" s="34"/>
      <c r="AQ13326" s="34"/>
      <c r="AR13326" s="34"/>
    </row>
    <row r="13327" spans="41:44" x14ac:dyDescent="0.25">
      <c r="AO13327" s="34"/>
      <c r="AP13327" s="34"/>
      <c r="AQ13327" s="34"/>
      <c r="AR13327" s="34"/>
    </row>
    <row r="13328" spans="41:44" x14ac:dyDescent="0.25">
      <c r="AO13328" s="34"/>
      <c r="AP13328" s="34"/>
      <c r="AQ13328" s="34"/>
      <c r="AR13328" s="34"/>
    </row>
    <row r="13329" spans="41:44" x14ac:dyDescent="0.25">
      <c r="AO13329" s="34"/>
      <c r="AP13329" s="34"/>
      <c r="AQ13329" s="34"/>
      <c r="AR13329" s="34"/>
    </row>
    <row r="13330" spans="41:44" x14ac:dyDescent="0.25">
      <c r="AO13330" s="34"/>
      <c r="AP13330" s="34"/>
      <c r="AQ13330" s="34"/>
      <c r="AR13330" s="34"/>
    </row>
    <row r="13331" spans="41:44" x14ac:dyDescent="0.25">
      <c r="AO13331" s="34"/>
      <c r="AP13331" s="34"/>
      <c r="AQ13331" s="34"/>
      <c r="AR13331" s="34"/>
    </row>
    <row r="13332" spans="41:44" x14ac:dyDescent="0.25">
      <c r="AO13332" s="34"/>
      <c r="AP13332" s="34"/>
      <c r="AQ13332" s="34"/>
      <c r="AR13332" s="34"/>
    </row>
    <row r="13333" spans="41:44" x14ac:dyDescent="0.25">
      <c r="AO13333" s="34"/>
      <c r="AP13333" s="34"/>
      <c r="AQ13333" s="34"/>
      <c r="AR13333" s="34"/>
    </row>
    <row r="13334" spans="41:44" x14ac:dyDescent="0.25">
      <c r="AO13334" s="34"/>
      <c r="AP13334" s="34"/>
      <c r="AQ13334" s="34"/>
      <c r="AR13334" s="34"/>
    </row>
    <row r="13335" spans="41:44" x14ac:dyDescent="0.25">
      <c r="AO13335" s="34"/>
      <c r="AP13335" s="34"/>
      <c r="AQ13335" s="34"/>
      <c r="AR13335" s="34"/>
    </row>
    <row r="13336" spans="41:44" x14ac:dyDescent="0.25">
      <c r="AO13336" s="34"/>
      <c r="AP13336" s="34"/>
      <c r="AQ13336" s="34"/>
      <c r="AR13336" s="34"/>
    </row>
    <row r="13337" spans="41:44" x14ac:dyDescent="0.25">
      <c r="AO13337" s="34"/>
      <c r="AP13337" s="34"/>
      <c r="AQ13337" s="34"/>
      <c r="AR13337" s="34"/>
    </row>
    <row r="13338" spans="41:44" x14ac:dyDescent="0.25">
      <c r="AO13338" s="34"/>
      <c r="AP13338" s="34"/>
      <c r="AQ13338" s="34"/>
      <c r="AR13338" s="34"/>
    </row>
    <row r="13339" spans="41:44" x14ac:dyDescent="0.25">
      <c r="AO13339" s="34"/>
      <c r="AP13339" s="34"/>
      <c r="AQ13339" s="34"/>
      <c r="AR13339" s="34"/>
    </row>
    <row r="13340" spans="41:44" x14ac:dyDescent="0.25">
      <c r="AO13340" s="34"/>
      <c r="AP13340" s="34"/>
      <c r="AQ13340" s="34"/>
      <c r="AR13340" s="34"/>
    </row>
    <row r="13341" spans="41:44" x14ac:dyDescent="0.25">
      <c r="AO13341" s="34"/>
      <c r="AP13341" s="34"/>
      <c r="AQ13341" s="34"/>
      <c r="AR13341" s="34"/>
    </row>
    <row r="13342" spans="41:44" x14ac:dyDescent="0.25">
      <c r="AO13342" s="34"/>
      <c r="AP13342" s="34"/>
      <c r="AQ13342" s="34"/>
      <c r="AR13342" s="34"/>
    </row>
    <row r="13343" spans="41:44" x14ac:dyDescent="0.25">
      <c r="AO13343" s="34"/>
      <c r="AP13343" s="34"/>
      <c r="AQ13343" s="34"/>
      <c r="AR13343" s="34"/>
    </row>
    <row r="13344" spans="41:44" x14ac:dyDescent="0.25">
      <c r="AO13344" s="34"/>
      <c r="AP13344" s="34"/>
      <c r="AQ13344" s="34"/>
      <c r="AR13344" s="34"/>
    </row>
    <row r="13345" spans="41:44" x14ac:dyDescent="0.25">
      <c r="AO13345" s="34"/>
      <c r="AP13345" s="34"/>
      <c r="AQ13345" s="34"/>
      <c r="AR13345" s="34"/>
    </row>
    <row r="13346" spans="41:44" x14ac:dyDescent="0.25">
      <c r="AO13346" s="34"/>
      <c r="AP13346" s="34"/>
      <c r="AQ13346" s="34"/>
      <c r="AR13346" s="34"/>
    </row>
    <row r="13347" spans="41:44" x14ac:dyDescent="0.25">
      <c r="AO13347" s="34"/>
      <c r="AP13347" s="34"/>
      <c r="AQ13347" s="34"/>
      <c r="AR13347" s="34"/>
    </row>
    <row r="13348" spans="41:44" x14ac:dyDescent="0.25">
      <c r="AO13348" s="34"/>
      <c r="AP13348" s="34"/>
      <c r="AQ13348" s="34"/>
      <c r="AR13348" s="34"/>
    </row>
    <row r="13349" spans="41:44" x14ac:dyDescent="0.25">
      <c r="AO13349" s="34"/>
      <c r="AP13349" s="34"/>
      <c r="AQ13349" s="34"/>
      <c r="AR13349" s="34"/>
    </row>
    <row r="13350" spans="41:44" x14ac:dyDescent="0.25">
      <c r="AO13350" s="34"/>
      <c r="AP13350" s="34"/>
      <c r="AQ13350" s="34"/>
      <c r="AR13350" s="34"/>
    </row>
    <row r="13351" spans="41:44" x14ac:dyDescent="0.25">
      <c r="AO13351" s="34"/>
      <c r="AP13351" s="34"/>
      <c r="AQ13351" s="34"/>
      <c r="AR13351" s="34"/>
    </row>
    <row r="13352" spans="41:44" x14ac:dyDescent="0.25">
      <c r="AO13352" s="34"/>
      <c r="AP13352" s="34"/>
      <c r="AQ13352" s="34"/>
      <c r="AR13352" s="34"/>
    </row>
    <row r="13353" spans="41:44" x14ac:dyDescent="0.25">
      <c r="AO13353" s="34"/>
      <c r="AP13353" s="34"/>
      <c r="AQ13353" s="34"/>
      <c r="AR13353" s="34"/>
    </row>
    <row r="13354" spans="41:44" x14ac:dyDescent="0.25">
      <c r="AO13354" s="34"/>
      <c r="AP13354" s="34"/>
      <c r="AQ13354" s="34"/>
      <c r="AR13354" s="34"/>
    </row>
    <row r="13355" spans="41:44" x14ac:dyDescent="0.25">
      <c r="AO13355" s="34"/>
      <c r="AP13355" s="34"/>
      <c r="AQ13355" s="34"/>
      <c r="AR13355" s="34"/>
    </row>
    <row r="13356" spans="41:44" x14ac:dyDescent="0.25">
      <c r="AO13356" s="34"/>
      <c r="AP13356" s="34"/>
      <c r="AQ13356" s="34"/>
      <c r="AR13356" s="34"/>
    </row>
    <row r="13357" spans="41:44" x14ac:dyDescent="0.25">
      <c r="AO13357" s="34"/>
      <c r="AP13357" s="34"/>
      <c r="AQ13357" s="34"/>
      <c r="AR13357" s="34"/>
    </row>
    <row r="13358" spans="41:44" x14ac:dyDescent="0.25">
      <c r="AO13358" s="34"/>
      <c r="AP13358" s="34"/>
      <c r="AQ13358" s="34"/>
      <c r="AR13358" s="34"/>
    </row>
    <row r="13359" spans="41:44" x14ac:dyDescent="0.25">
      <c r="AO13359" s="34"/>
      <c r="AP13359" s="34"/>
      <c r="AQ13359" s="34"/>
      <c r="AR13359" s="34"/>
    </row>
    <row r="13360" spans="41:44" x14ac:dyDescent="0.25">
      <c r="AO13360" s="34"/>
      <c r="AP13360" s="34"/>
      <c r="AQ13360" s="34"/>
      <c r="AR13360" s="34"/>
    </row>
    <row r="13361" spans="41:44" x14ac:dyDescent="0.25">
      <c r="AO13361" s="34"/>
      <c r="AP13361" s="34"/>
      <c r="AQ13361" s="34"/>
      <c r="AR13361" s="34"/>
    </row>
    <row r="13362" spans="41:44" x14ac:dyDescent="0.25">
      <c r="AO13362" s="34"/>
      <c r="AP13362" s="34"/>
      <c r="AQ13362" s="34"/>
      <c r="AR13362" s="34"/>
    </row>
    <row r="13363" spans="41:44" x14ac:dyDescent="0.25">
      <c r="AO13363" s="34"/>
      <c r="AP13363" s="34"/>
      <c r="AQ13363" s="34"/>
      <c r="AR13363" s="34"/>
    </row>
    <row r="13364" spans="41:44" x14ac:dyDescent="0.25">
      <c r="AO13364" s="34"/>
      <c r="AP13364" s="34"/>
      <c r="AQ13364" s="34"/>
      <c r="AR13364" s="34"/>
    </row>
    <row r="13365" spans="41:44" x14ac:dyDescent="0.25">
      <c r="AO13365" s="34"/>
      <c r="AP13365" s="34"/>
      <c r="AQ13365" s="34"/>
      <c r="AR13365" s="34"/>
    </row>
    <row r="13366" spans="41:44" x14ac:dyDescent="0.25">
      <c r="AO13366" s="34"/>
      <c r="AP13366" s="34"/>
      <c r="AQ13366" s="34"/>
      <c r="AR13366" s="34"/>
    </row>
    <row r="13367" spans="41:44" x14ac:dyDescent="0.25">
      <c r="AO13367" s="34"/>
      <c r="AP13367" s="34"/>
      <c r="AQ13367" s="34"/>
      <c r="AR13367" s="34"/>
    </row>
    <row r="13368" spans="41:44" x14ac:dyDescent="0.25">
      <c r="AO13368" s="34"/>
      <c r="AP13368" s="34"/>
      <c r="AQ13368" s="34"/>
      <c r="AR13368" s="34"/>
    </row>
    <row r="13369" spans="41:44" x14ac:dyDescent="0.25">
      <c r="AO13369" s="34"/>
      <c r="AP13369" s="34"/>
      <c r="AQ13369" s="34"/>
      <c r="AR13369" s="34"/>
    </row>
    <row r="13370" spans="41:44" x14ac:dyDescent="0.25">
      <c r="AO13370" s="34"/>
      <c r="AP13370" s="34"/>
      <c r="AQ13370" s="34"/>
      <c r="AR13370" s="34"/>
    </row>
    <row r="13371" spans="41:44" x14ac:dyDescent="0.25">
      <c r="AO13371" s="34"/>
      <c r="AP13371" s="34"/>
      <c r="AQ13371" s="34"/>
      <c r="AR13371" s="34"/>
    </row>
    <row r="13372" spans="41:44" x14ac:dyDescent="0.25">
      <c r="AO13372" s="34"/>
      <c r="AP13372" s="34"/>
      <c r="AQ13372" s="34"/>
      <c r="AR13372" s="34"/>
    </row>
    <row r="13373" spans="41:44" x14ac:dyDescent="0.25">
      <c r="AO13373" s="34"/>
      <c r="AP13373" s="34"/>
      <c r="AQ13373" s="34"/>
      <c r="AR13373" s="34"/>
    </row>
    <row r="13374" spans="41:44" x14ac:dyDescent="0.25">
      <c r="AO13374" s="34"/>
      <c r="AP13374" s="34"/>
      <c r="AQ13374" s="34"/>
      <c r="AR13374" s="34"/>
    </row>
    <row r="13375" spans="41:44" x14ac:dyDescent="0.25">
      <c r="AO13375" s="34"/>
      <c r="AP13375" s="34"/>
      <c r="AQ13375" s="34"/>
      <c r="AR13375" s="34"/>
    </row>
    <row r="13376" spans="41:44" x14ac:dyDescent="0.25">
      <c r="AO13376" s="34"/>
      <c r="AP13376" s="34"/>
      <c r="AQ13376" s="34"/>
      <c r="AR13376" s="34"/>
    </row>
    <row r="13377" spans="41:44" x14ac:dyDescent="0.25">
      <c r="AO13377" s="34"/>
      <c r="AP13377" s="34"/>
      <c r="AQ13377" s="34"/>
      <c r="AR13377" s="34"/>
    </row>
    <row r="13378" spans="41:44" x14ac:dyDescent="0.25">
      <c r="AO13378" s="34"/>
      <c r="AP13378" s="34"/>
      <c r="AQ13378" s="34"/>
      <c r="AR13378" s="34"/>
    </row>
    <row r="13379" spans="41:44" x14ac:dyDescent="0.25">
      <c r="AO13379" s="34"/>
      <c r="AP13379" s="34"/>
      <c r="AQ13379" s="34"/>
      <c r="AR13379" s="34"/>
    </row>
    <row r="13380" spans="41:44" x14ac:dyDescent="0.25">
      <c r="AO13380" s="34"/>
      <c r="AP13380" s="34"/>
      <c r="AQ13380" s="34"/>
      <c r="AR13380" s="34"/>
    </row>
    <row r="13381" spans="41:44" x14ac:dyDescent="0.25">
      <c r="AO13381" s="34"/>
      <c r="AP13381" s="34"/>
      <c r="AQ13381" s="34"/>
      <c r="AR13381" s="34"/>
    </row>
    <row r="13382" spans="41:44" x14ac:dyDescent="0.25">
      <c r="AO13382" s="34"/>
      <c r="AP13382" s="34"/>
      <c r="AQ13382" s="34"/>
      <c r="AR13382" s="34"/>
    </row>
    <row r="13383" spans="41:44" x14ac:dyDescent="0.25">
      <c r="AO13383" s="34"/>
      <c r="AP13383" s="34"/>
      <c r="AQ13383" s="34"/>
      <c r="AR13383" s="34"/>
    </row>
    <row r="13384" spans="41:44" x14ac:dyDescent="0.25">
      <c r="AO13384" s="34"/>
      <c r="AP13384" s="34"/>
      <c r="AQ13384" s="34"/>
      <c r="AR13384" s="34"/>
    </row>
    <row r="13385" spans="41:44" x14ac:dyDescent="0.25">
      <c r="AO13385" s="34"/>
      <c r="AP13385" s="34"/>
      <c r="AQ13385" s="34"/>
      <c r="AR13385" s="34"/>
    </row>
    <row r="13386" spans="41:44" x14ac:dyDescent="0.25">
      <c r="AO13386" s="34"/>
      <c r="AP13386" s="34"/>
      <c r="AQ13386" s="34"/>
      <c r="AR13386" s="34"/>
    </row>
    <row r="13387" spans="41:44" x14ac:dyDescent="0.25">
      <c r="AO13387" s="34"/>
      <c r="AP13387" s="34"/>
      <c r="AQ13387" s="34"/>
      <c r="AR13387" s="34"/>
    </row>
    <row r="13388" spans="41:44" x14ac:dyDescent="0.25">
      <c r="AO13388" s="34"/>
      <c r="AP13388" s="34"/>
      <c r="AQ13388" s="34"/>
      <c r="AR13388" s="34"/>
    </row>
    <row r="13389" spans="41:44" x14ac:dyDescent="0.25">
      <c r="AO13389" s="34"/>
      <c r="AP13389" s="34"/>
      <c r="AQ13389" s="34"/>
      <c r="AR13389" s="34"/>
    </row>
    <row r="13390" spans="41:44" x14ac:dyDescent="0.25">
      <c r="AO13390" s="34"/>
      <c r="AP13390" s="34"/>
      <c r="AQ13390" s="34"/>
      <c r="AR13390" s="34"/>
    </row>
    <row r="13391" spans="41:44" x14ac:dyDescent="0.25">
      <c r="AO13391" s="34"/>
      <c r="AP13391" s="34"/>
      <c r="AQ13391" s="34"/>
      <c r="AR13391" s="34"/>
    </row>
    <row r="13392" spans="41:44" x14ac:dyDescent="0.25">
      <c r="AO13392" s="34"/>
      <c r="AP13392" s="34"/>
      <c r="AQ13392" s="34"/>
      <c r="AR13392" s="34"/>
    </row>
    <row r="13393" spans="41:44" x14ac:dyDescent="0.25">
      <c r="AO13393" s="34"/>
      <c r="AP13393" s="34"/>
      <c r="AQ13393" s="34"/>
      <c r="AR13393" s="34"/>
    </row>
    <row r="13394" spans="41:44" x14ac:dyDescent="0.25">
      <c r="AO13394" s="34"/>
      <c r="AP13394" s="34"/>
      <c r="AQ13394" s="34"/>
      <c r="AR13394" s="34"/>
    </row>
    <row r="13395" spans="41:44" x14ac:dyDescent="0.25">
      <c r="AO13395" s="34"/>
      <c r="AP13395" s="34"/>
      <c r="AQ13395" s="34"/>
      <c r="AR13395" s="34"/>
    </row>
    <row r="13396" spans="41:44" x14ac:dyDescent="0.25">
      <c r="AO13396" s="34"/>
      <c r="AP13396" s="34"/>
      <c r="AQ13396" s="34"/>
      <c r="AR13396" s="34"/>
    </row>
    <row r="13397" spans="41:44" x14ac:dyDescent="0.25">
      <c r="AO13397" s="34"/>
      <c r="AP13397" s="34"/>
      <c r="AQ13397" s="34"/>
      <c r="AR13397" s="34"/>
    </row>
    <row r="13398" spans="41:44" x14ac:dyDescent="0.25">
      <c r="AO13398" s="34"/>
      <c r="AP13398" s="34"/>
      <c r="AQ13398" s="34"/>
      <c r="AR13398" s="34"/>
    </row>
    <row r="13399" spans="41:44" x14ac:dyDescent="0.25">
      <c r="AO13399" s="34"/>
      <c r="AP13399" s="34"/>
      <c r="AQ13399" s="34"/>
      <c r="AR13399" s="34"/>
    </row>
    <row r="13400" spans="41:44" x14ac:dyDescent="0.25">
      <c r="AO13400" s="34"/>
      <c r="AP13400" s="34"/>
      <c r="AQ13400" s="34"/>
      <c r="AR13400" s="34"/>
    </row>
    <row r="13401" spans="41:44" x14ac:dyDescent="0.25">
      <c r="AO13401" s="34"/>
      <c r="AP13401" s="34"/>
      <c r="AQ13401" s="34"/>
      <c r="AR13401" s="34"/>
    </row>
    <row r="13402" spans="41:44" x14ac:dyDescent="0.25">
      <c r="AO13402" s="34"/>
      <c r="AP13402" s="34"/>
      <c r="AQ13402" s="34"/>
      <c r="AR13402" s="34"/>
    </row>
    <row r="13403" spans="41:44" x14ac:dyDescent="0.25">
      <c r="AO13403" s="34"/>
      <c r="AP13403" s="34"/>
      <c r="AQ13403" s="34"/>
      <c r="AR13403" s="34"/>
    </row>
    <row r="13404" spans="41:44" x14ac:dyDescent="0.25">
      <c r="AO13404" s="34"/>
      <c r="AP13404" s="34"/>
      <c r="AQ13404" s="34"/>
      <c r="AR13404" s="34"/>
    </row>
    <row r="13405" spans="41:44" x14ac:dyDescent="0.25">
      <c r="AO13405" s="34"/>
      <c r="AP13405" s="34"/>
      <c r="AQ13405" s="34"/>
      <c r="AR13405" s="34"/>
    </row>
    <row r="13406" spans="41:44" x14ac:dyDescent="0.25">
      <c r="AO13406" s="34"/>
      <c r="AP13406" s="34"/>
      <c r="AQ13406" s="34"/>
      <c r="AR13406" s="34"/>
    </row>
    <row r="13407" spans="41:44" x14ac:dyDescent="0.25">
      <c r="AO13407" s="34"/>
      <c r="AP13407" s="34"/>
      <c r="AQ13407" s="34"/>
      <c r="AR13407" s="34"/>
    </row>
    <row r="13408" spans="41:44" x14ac:dyDescent="0.25">
      <c r="AO13408" s="34"/>
      <c r="AP13408" s="34"/>
      <c r="AQ13408" s="34"/>
      <c r="AR13408" s="34"/>
    </row>
    <row r="13409" spans="41:44" x14ac:dyDescent="0.25">
      <c r="AO13409" s="34"/>
      <c r="AP13409" s="34"/>
      <c r="AQ13409" s="34"/>
      <c r="AR13409" s="34"/>
    </row>
    <row r="13410" spans="41:44" x14ac:dyDescent="0.25">
      <c r="AO13410" s="34"/>
      <c r="AP13410" s="34"/>
      <c r="AQ13410" s="34"/>
      <c r="AR13410" s="34"/>
    </row>
    <row r="13411" spans="41:44" x14ac:dyDescent="0.25">
      <c r="AO13411" s="34"/>
      <c r="AP13411" s="34"/>
      <c r="AQ13411" s="34"/>
      <c r="AR13411" s="34"/>
    </row>
    <row r="13412" spans="41:44" x14ac:dyDescent="0.25">
      <c r="AO13412" s="34"/>
      <c r="AP13412" s="34"/>
      <c r="AQ13412" s="34"/>
      <c r="AR13412" s="34"/>
    </row>
    <row r="13413" spans="41:44" x14ac:dyDescent="0.25">
      <c r="AO13413" s="34"/>
      <c r="AP13413" s="34"/>
      <c r="AQ13413" s="34"/>
      <c r="AR13413" s="34"/>
    </row>
    <row r="13414" spans="41:44" x14ac:dyDescent="0.25">
      <c r="AO13414" s="34"/>
      <c r="AP13414" s="34"/>
      <c r="AQ13414" s="34"/>
      <c r="AR13414" s="34"/>
    </row>
    <row r="13415" spans="41:44" x14ac:dyDescent="0.25">
      <c r="AO13415" s="34"/>
      <c r="AP13415" s="34"/>
      <c r="AQ13415" s="34"/>
      <c r="AR13415" s="34"/>
    </row>
    <row r="13416" spans="41:44" x14ac:dyDescent="0.25">
      <c r="AO13416" s="34"/>
      <c r="AP13416" s="34"/>
      <c r="AQ13416" s="34"/>
      <c r="AR13416" s="34"/>
    </row>
    <row r="13417" spans="41:44" x14ac:dyDescent="0.25">
      <c r="AO13417" s="34"/>
      <c r="AP13417" s="34"/>
      <c r="AQ13417" s="34"/>
      <c r="AR13417" s="34"/>
    </row>
    <row r="13418" spans="41:44" x14ac:dyDescent="0.25">
      <c r="AO13418" s="34"/>
      <c r="AP13418" s="34"/>
      <c r="AQ13418" s="34"/>
      <c r="AR13418" s="34"/>
    </row>
    <row r="13419" spans="41:44" x14ac:dyDescent="0.25">
      <c r="AO13419" s="34"/>
      <c r="AP13419" s="34"/>
      <c r="AQ13419" s="34"/>
      <c r="AR13419" s="34"/>
    </row>
    <row r="13420" spans="41:44" x14ac:dyDescent="0.25">
      <c r="AO13420" s="34"/>
      <c r="AP13420" s="34"/>
      <c r="AQ13420" s="34"/>
      <c r="AR13420" s="34"/>
    </row>
    <row r="13421" spans="41:44" x14ac:dyDescent="0.25">
      <c r="AO13421" s="34"/>
      <c r="AP13421" s="34"/>
      <c r="AQ13421" s="34"/>
      <c r="AR13421" s="34"/>
    </row>
    <row r="13422" spans="41:44" x14ac:dyDescent="0.25">
      <c r="AO13422" s="34"/>
      <c r="AP13422" s="34"/>
      <c r="AQ13422" s="34"/>
      <c r="AR13422" s="34"/>
    </row>
    <row r="13423" spans="41:44" x14ac:dyDescent="0.25">
      <c r="AO13423" s="34"/>
      <c r="AP13423" s="34"/>
      <c r="AQ13423" s="34"/>
      <c r="AR13423" s="34"/>
    </row>
    <row r="13424" spans="41:44" x14ac:dyDescent="0.25">
      <c r="AO13424" s="34"/>
      <c r="AP13424" s="34"/>
      <c r="AQ13424" s="34"/>
      <c r="AR13424" s="34"/>
    </row>
    <row r="13425" spans="41:44" x14ac:dyDescent="0.25">
      <c r="AO13425" s="34"/>
      <c r="AP13425" s="34"/>
      <c r="AQ13425" s="34"/>
      <c r="AR13425" s="34"/>
    </row>
    <row r="13426" spans="41:44" x14ac:dyDescent="0.25">
      <c r="AO13426" s="34"/>
      <c r="AP13426" s="34"/>
      <c r="AQ13426" s="34"/>
      <c r="AR13426" s="34"/>
    </row>
    <row r="13427" spans="41:44" x14ac:dyDescent="0.25">
      <c r="AO13427" s="34"/>
      <c r="AP13427" s="34"/>
      <c r="AQ13427" s="34"/>
      <c r="AR13427" s="34"/>
    </row>
    <row r="13428" spans="41:44" x14ac:dyDescent="0.25">
      <c r="AO13428" s="34"/>
      <c r="AP13428" s="34"/>
      <c r="AQ13428" s="34"/>
      <c r="AR13428" s="34"/>
    </row>
    <row r="13429" spans="41:44" x14ac:dyDescent="0.25">
      <c r="AO13429" s="34"/>
      <c r="AP13429" s="34"/>
      <c r="AQ13429" s="34"/>
      <c r="AR13429" s="34"/>
    </row>
    <row r="13430" spans="41:44" x14ac:dyDescent="0.25">
      <c r="AO13430" s="34"/>
      <c r="AP13430" s="34"/>
      <c r="AQ13430" s="34"/>
      <c r="AR13430" s="34"/>
    </row>
    <row r="13431" spans="41:44" x14ac:dyDescent="0.25">
      <c r="AO13431" s="34"/>
      <c r="AP13431" s="34"/>
      <c r="AQ13431" s="34"/>
      <c r="AR13431" s="34"/>
    </row>
    <row r="13432" spans="41:44" x14ac:dyDescent="0.25">
      <c r="AO13432" s="34"/>
      <c r="AP13432" s="34"/>
      <c r="AQ13432" s="34"/>
      <c r="AR13432" s="34"/>
    </row>
    <row r="13433" spans="41:44" x14ac:dyDescent="0.25">
      <c r="AO13433" s="34"/>
      <c r="AP13433" s="34"/>
      <c r="AQ13433" s="34"/>
      <c r="AR13433" s="34"/>
    </row>
    <row r="13434" spans="41:44" x14ac:dyDescent="0.25">
      <c r="AO13434" s="34"/>
      <c r="AP13434" s="34"/>
      <c r="AQ13434" s="34"/>
      <c r="AR13434" s="34"/>
    </row>
    <row r="13435" spans="41:44" x14ac:dyDescent="0.25">
      <c r="AO13435" s="34"/>
      <c r="AP13435" s="34"/>
      <c r="AQ13435" s="34"/>
      <c r="AR13435" s="34"/>
    </row>
    <row r="13436" spans="41:44" x14ac:dyDescent="0.25">
      <c r="AO13436" s="34"/>
      <c r="AP13436" s="34"/>
      <c r="AQ13436" s="34"/>
      <c r="AR13436" s="34"/>
    </row>
    <row r="13437" spans="41:44" x14ac:dyDescent="0.25">
      <c r="AO13437" s="34"/>
      <c r="AP13437" s="34"/>
      <c r="AQ13437" s="34"/>
      <c r="AR13437" s="34"/>
    </row>
    <row r="13438" spans="41:44" x14ac:dyDescent="0.25">
      <c r="AO13438" s="34"/>
      <c r="AP13438" s="34"/>
      <c r="AQ13438" s="34"/>
      <c r="AR13438" s="34"/>
    </row>
    <row r="13439" spans="41:44" x14ac:dyDescent="0.25">
      <c r="AO13439" s="34"/>
      <c r="AP13439" s="34"/>
      <c r="AQ13439" s="34"/>
      <c r="AR13439" s="34"/>
    </row>
    <row r="13440" spans="41:44" x14ac:dyDescent="0.25">
      <c r="AO13440" s="34"/>
      <c r="AP13440" s="34"/>
      <c r="AQ13440" s="34"/>
      <c r="AR13440" s="34"/>
    </row>
    <row r="13441" spans="41:44" x14ac:dyDescent="0.25">
      <c r="AO13441" s="34"/>
      <c r="AP13441" s="34"/>
      <c r="AQ13441" s="34"/>
      <c r="AR13441" s="34"/>
    </row>
    <row r="13442" spans="41:44" x14ac:dyDescent="0.25">
      <c r="AO13442" s="34"/>
      <c r="AP13442" s="34"/>
      <c r="AQ13442" s="34"/>
      <c r="AR13442" s="34"/>
    </row>
    <row r="13443" spans="41:44" x14ac:dyDescent="0.25">
      <c r="AO13443" s="34"/>
      <c r="AP13443" s="34"/>
      <c r="AQ13443" s="34"/>
      <c r="AR13443" s="34"/>
    </row>
    <row r="13444" spans="41:44" x14ac:dyDescent="0.25">
      <c r="AO13444" s="34"/>
      <c r="AP13444" s="34"/>
      <c r="AQ13444" s="34"/>
      <c r="AR13444" s="34"/>
    </row>
    <row r="13445" spans="41:44" x14ac:dyDescent="0.25">
      <c r="AO13445" s="34"/>
      <c r="AP13445" s="34"/>
      <c r="AQ13445" s="34"/>
      <c r="AR13445" s="34"/>
    </row>
    <row r="13446" spans="41:44" x14ac:dyDescent="0.25">
      <c r="AO13446" s="34"/>
      <c r="AP13446" s="34"/>
      <c r="AQ13446" s="34"/>
      <c r="AR13446" s="34"/>
    </row>
    <row r="13447" spans="41:44" x14ac:dyDescent="0.25">
      <c r="AO13447" s="34"/>
      <c r="AP13447" s="34"/>
      <c r="AQ13447" s="34"/>
      <c r="AR13447" s="34"/>
    </row>
    <row r="13448" spans="41:44" x14ac:dyDescent="0.25">
      <c r="AO13448" s="34"/>
      <c r="AP13448" s="34"/>
      <c r="AQ13448" s="34"/>
      <c r="AR13448" s="34"/>
    </row>
    <row r="13449" spans="41:44" x14ac:dyDescent="0.25">
      <c r="AO13449" s="34"/>
      <c r="AP13449" s="34"/>
      <c r="AQ13449" s="34"/>
      <c r="AR13449" s="34"/>
    </row>
    <row r="13450" spans="41:44" x14ac:dyDescent="0.25">
      <c r="AO13450" s="34"/>
      <c r="AP13450" s="34"/>
      <c r="AQ13450" s="34"/>
      <c r="AR13450" s="34"/>
    </row>
    <row r="13451" spans="41:44" x14ac:dyDescent="0.25">
      <c r="AO13451" s="34"/>
      <c r="AP13451" s="34"/>
      <c r="AQ13451" s="34"/>
      <c r="AR13451" s="34"/>
    </row>
    <row r="13452" spans="41:44" x14ac:dyDescent="0.25">
      <c r="AO13452" s="34"/>
      <c r="AP13452" s="34"/>
      <c r="AQ13452" s="34"/>
      <c r="AR13452" s="34"/>
    </row>
    <row r="13453" spans="41:44" x14ac:dyDescent="0.25">
      <c r="AO13453" s="34"/>
      <c r="AP13453" s="34"/>
      <c r="AQ13453" s="34"/>
      <c r="AR13453" s="34"/>
    </row>
    <row r="13454" spans="41:44" x14ac:dyDescent="0.25">
      <c r="AO13454" s="34"/>
      <c r="AP13454" s="34"/>
      <c r="AQ13454" s="34"/>
      <c r="AR13454" s="34"/>
    </row>
    <row r="13455" spans="41:44" x14ac:dyDescent="0.25">
      <c r="AO13455" s="34"/>
      <c r="AP13455" s="34"/>
      <c r="AQ13455" s="34"/>
      <c r="AR13455" s="34"/>
    </row>
    <row r="13456" spans="41:44" x14ac:dyDescent="0.25">
      <c r="AO13456" s="34"/>
      <c r="AP13456" s="34"/>
      <c r="AQ13456" s="34"/>
      <c r="AR13456" s="34"/>
    </row>
    <row r="13457" spans="41:44" x14ac:dyDescent="0.25">
      <c r="AO13457" s="34"/>
      <c r="AP13457" s="34"/>
      <c r="AQ13457" s="34"/>
      <c r="AR13457" s="34"/>
    </row>
    <row r="13458" spans="41:44" x14ac:dyDescent="0.25">
      <c r="AO13458" s="34"/>
      <c r="AP13458" s="34"/>
      <c r="AQ13458" s="34"/>
      <c r="AR13458" s="34"/>
    </row>
    <row r="13459" spans="41:44" x14ac:dyDescent="0.25">
      <c r="AO13459" s="34"/>
      <c r="AP13459" s="34"/>
      <c r="AQ13459" s="34"/>
      <c r="AR13459" s="34"/>
    </row>
    <row r="13460" spans="41:44" x14ac:dyDescent="0.25">
      <c r="AO13460" s="34"/>
      <c r="AP13460" s="34"/>
      <c r="AQ13460" s="34"/>
      <c r="AR13460" s="34"/>
    </row>
    <row r="13461" spans="41:44" x14ac:dyDescent="0.25">
      <c r="AO13461" s="34"/>
      <c r="AP13461" s="34"/>
      <c r="AQ13461" s="34"/>
      <c r="AR13461" s="34"/>
    </row>
    <row r="13462" spans="41:44" x14ac:dyDescent="0.25">
      <c r="AO13462" s="34"/>
      <c r="AP13462" s="34"/>
      <c r="AQ13462" s="34"/>
      <c r="AR13462" s="34"/>
    </row>
    <row r="13463" spans="41:44" x14ac:dyDescent="0.25">
      <c r="AO13463" s="34"/>
      <c r="AP13463" s="34"/>
      <c r="AQ13463" s="34"/>
      <c r="AR13463" s="34"/>
    </row>
    <row r="13464" spans="41:44" x14ac:dyDescent="0.25">
      <c r="AO13464" s="34"/>
      <c r="AP13464" s="34"/>
      <c r="AQ13464" s="34"/>
      <c r="AR13464" s="34"/>
    </row>
    <row r="13465" spans="41:44" x14ac:dyDescent="0.25">
      <c r="AO13465" s="34"/>
      <c r="AP13465" s="34"/>
      <c r="AQ13465" s="34"/>
      <c r="AR13465" s="34"/>
    </row>
    <row r="13466" spans="41:44" x14ac:dyDescent="0.25">
      <c r="AO13466" s="34"/>
      <c r="AP13466" s="34"/>
      <c r="AQ13466" s="34"/>
      <c r="AR13466" s="34"/>
    </row>
    <row r="13467" spans="41:44" x14ac:dyDescent="0.25">
      <c r="AO13467" s="34"/>
      <c r="AP13467" s="34"/>
      <c r="AQ13467" s="34"/>
      <c r="AR13467" s="34"/>
    </row>
    <row r="13468" spans="41:44" x14ac:dyDescent="0.25">
      <c r="AO13468" s="34"/>
      <c r="AP13468" s="34"/>
      <c r="AQ13468" s="34"/>
      <c r="AR13468" s="34"/>
    </row>
    <row r="13469" spans="41:44" x14ac:dyDescent="0.25">
      <c r="AO13469" s="34"/>
      <c r="AP13469" s="34"/>
      <c r="AQ13469" s="34"/>
      <c r="AR13469" s="34"/>
    </row>
    <row r="13470" spans="41:44" x14ac:dyDescent="0.25">
      <c r="AO13470" s="34"/>
      <c r="AP13470" s="34"/>
      <c r="AQ13470" s="34"/>
      <c r="AR13470" s="34"/>
    </row>
    <row r="13471" spans="41:44" x14ac:dyDescent="0.25">
      <c r="AO13471" s="34"/>
      <c r="AP13471" s="34"/>
      <c r="AQ13471" s="34"/>
      <c r="AR13471" s="34"/>
    </row>
    <row r="13472" spans="41:44" x14ac:dyDescent="0.25">
      <c r="AO13472" s="34"/>
      <c r="AP13472" s="34"/>
      <c r="AQ13472" s="34"/>
      <c r="AR13472" s="34"/>
    </row>
    <row r="13473" spans="41:44" x14ac:dyDescent="0.25">
      <c r="AO13473" s="34"/>
      <c r="AP13473" s="34"/>
      <c r="AQ13473" s="34"/>
      <c r="AR13473" s="34"/>
    </row>
    <row r="13474" spans="41:44" x14ac:dyDescent="0.25">
      <c r="AO13474" s="34"/>
      <c r="AP13474" s="34"/>
      <c r="AQ13474" s="34"/>
      <c r="AR13474" s="34"/>
    </row>
    <row r="13475" spans="41:44" x14ac:dyDescent="0.25">
      <c r="AO13475" s="34"/>
      <c r="AP13475" s="34"/>
      <c r="AQ13475" s="34"/>
      <c r="AR13475" s="34"/>
    </row>
    <row r="13476" spans="41:44" x14ac:dyDescent="0.25">
      <c r="AO13476" s="34"/>
      <c r="AP13476" s="34"/>
      <c r="AQ13476" s="34"/>
      <c r="AR13476" s="34"/>
    </row>
    <row r="13477" spans="41:44" x14ac:dyDescent="0.25">
      <c r="AO13477" s="34"/>
      <c r="AP13477" s="34"/>
      <c r="AQ13477" s="34"/>
      <c r="AR13477" s="34"/>
    </row>
    <row r="13478" spans="41:44" x14ac:dyDescent="0.25">
      <c r="AO13478" s="34"/>
      <c r="AP13478" s="34"/>
      <c r="AQ13478" s="34"/>
      <c r="AR13478" s="34"/>
    </row>
    <row r="13479" spans="41:44" x14ac:dyDescent="0.25">
      <c r="AO13479" s="34"/>
      <c r="AP13479" s="34"/>
      <c r="AQ13479" s="34"/>
      <c r="AR13479" s="34"/>
    </row>
    <row r="13480" spans="41:44" x14ac:dyDescent="0.25">
      <c r="AO13480" s="34"/>
      <c r="AP13480" s="34"/>
      <c r="AQ13480" s="34"/>
      <c r="AR13480" s="34"/>
    </row>
    <row r="13481" spans="41:44" x14ac:dyDescent="0.25">
      <c r="AO13481" s="34"/>
      <c r="AP13481" s="34"/>
      <c r="AQ13481" s="34"/>
      <c r="AR13481" s="34"/>
    </row>
    <row r="13482" spans="41:44" x14ac:dyDescent="0.25">
      <c r="AO13482" s="34"/>
      <c r="AP13482" s="34"/>
      <c r="AQ13482" s="34"/>
      <c r="AR13482" s="34"/>
    </row>
    <row r="13483" spans="41:44" x14ac:dyDescent="0.25">
      <c r="AO13483" s="34"/>
      <c r="AP13483" s="34"/>
      <c r="AQ13483" s="34"/>
      <c r="AR13483" s="34"/>
    </row>
    <row r="13484" spans="41:44" x14ac:dyDescent="0.25">
      <c r="AO13484" s="34"/>
      <c r="AP13484" s="34"/>
      <c r="AQ13484" s="34"/>
      <c r="AR13484" s="34"/>
    </row>
    <row r="13485" spans="41:44" x14ac:dyDescent="0.25">
      <c r="AO13485" s="34"/>
      <c r="AP13485" s="34"/>
      <c r="AQ13485" s="34"/>
      <c r="AR13485" s="34"/>
    </row>
    <row r="13486" spans="41:44" x14ac:dyDescent="0.25">
      <c r="AO13486" s="34"/>
      <c r="AP13486" s="34"/>
      <c r="AQ13486" s="34"/>
      <c r="AR13486" s="34"/>
    </row>
    <row r="13487" spans="41:44" x14ac:dyDescent="0.25">
      <c r="AO13487" s="34"/>
      <c r="AP13487" s="34"/>
      <c r="AQ13487" s="34"/>
      <c r="AR13487" s="34"/>
    </row>
    <row r="13488" spans="41:44" x14ac:dyDescent="0.25">
      <c r="AO13488" s="34"/>
      <c r="AP13488" s="34"/>
      <c r="AQ13488" s="34"/>
      <c r="AR13488" s="34"/>
    </row>
    <row r="13489" spans="41:44" x14ac:dyDescent="0.25">
      <c r="AO13489" s="34"/>
      <c r="AP13489" s="34"/>
      <c r="AQ13489" s="34"/>
      <c r="AR13489" s="34"/>
    </row>
    <row r="13490" spans="41:44" x14ac:dyDescent="0.25">
      <c r="AO13490" s="34"/>
      <c r="AP13490" s="34"/>
      <c r="AQ13490" s="34"/>
      <c r="AR13490" s="34"/>
    </row>
    <row r="13491" spans="41:44" x14ac:dyDescent="0.25">
      <c r="AO13491" s="34"/>
      <c r="AP13491" s="34"/>
      <c r="AQ13491" s="34"/>
      <c r="AR13491" s="34"/>
    </row>
    <row r="13492" spans="41:44" x14ac:dyDescent="0.25">
      <c r="AO13492" s="34"/>
      <c r="AP13492" s="34"/>
      <c r="AQ13492" s="34"/>
      <c r="AR13492" s="34"/>
    </row>
    <row r="13493" spans="41:44" x14ac:dyDescent="0.25">
      <c r="AO13493" s="34"/>
      <c r="AP13493" s="34"/>
      <c r="AQ13493" s="34"/>
      <c r="AR13493" s="34"/>
    </row>
    <row r="13494" spans="41:44" x14ac:dyDescent="0.25">
      <c r="AO13494" s="34"/>
      <c r="AP13494" s="34"/>
      <c r="AQ13494" s="34"/>
      <c r="AR13494" s="34"/>
    </row>
    <row r="13495" spans="41:44" x14ac:dyDescent="0.25">
      <c r="AO13495" s="34"/>
      <c r="AP13495" s="34"/>
      <c r="AQ13495" s="34"/>
      <c r="AR13495" s="34"/>
    </row>
    <row r="13496" spans="41:44" x14ac:dyDescent="0.25">
      <c r="AO13496" s="34"/>
      <c r="AP13496" s="34"/>
      <c r="AQ13496" s="34"/>
      <c r="AR13496" s="34"/>
    </row>
    <row r="13497" spans="41:44" x14ac:dyDescent="0.25">
      <c r="AO13497" s="34"/>
      <c r="AP13497" s="34"/>
      <c r="AQ13497" s="34"/>
      <c r="AR13497" s="34"/>
    </row>
    <row r="13498" spans="41:44" x14ac:dyDescent="0.25">
      <c r="AO13498" s="34"/>
      <c r="AP13498" s="34"/>
      <c r="AQ13498" s="34"/>
      <c r="AR13498" s="34"/>
    </row>
    <row r="13499" spans="41:44" x14ac:dyDescent="0.25">
      <c r="AO13499" s="34"/>
      <c r="AP13499" s="34"/>
      <c r="AQ13499" s="34"/>
      <c r="AR13499" s="34"/>
    </row>
    <row r="13500" spans="41:44" x14ac:dyDescent="0.25">
      <c r="AO13500" s="34"/>
      <c r="AP13500" s="34"/>
      <c r="AQ13500" s="34"/>
      <c r="AR13500" s="34"/>
    </row>
    <row r="13501" spans="41:44" x14ac:dyDescent="0.25">
      <c r="AO13501" s="34"/>
      <c r="AP13501" s="34"/>
      <c r="AQ13501" s="34"/>
      <c r="AR13501" s="34"/>
    </row>
    <row r="13502" spans="41:44" x14ac:dyDescent="0.25">
      <c r="AO13502" s="34"/>
      <c r="AP13502" s="34"/>
      <c r="AQ13502" s="34"/>
      <c r="AR13502" s="34"/>
    </row>
    <row r="13503" spans="41:44" x14ac:dyDescent="0.25">
      <c r="AO13503" s="34"/>
      <c r="AP13503" s="34"/>
      <c r="AQ13503" s="34"/>
      <c r="AR13503" s="34"/>
    </row>
    <row r="13504" spans="41:44" x14ac:dyDescent="0.25">
      <c r="AO13504" s="34"/>
      <c r="AP13504" s="34"/>
      <c r="AQ13504" s="34"/>
      <c r="AR13504" s="34"/>
    </row>
    <row r="13505" spans="41:44" x14ac:dyDescent="0.25">
      <c r="AO13505" s="34"/>
      <c r="AP13505" s="34"/>
      <c r="AQ13505" s="34"/>
      <c r="AR13505" s="34"/>
    </row>
    <row r="13506" spans="41:44" x14ac:dyDescent="0.25">
      <c r="AO13506" s="34"/>
      <c r="AP13506" s="34"/>
      <c r="AQ13506" s="34"/>
      <c r="AR13506" s="34"/>
    </row>
    <row r="13507" spans="41:44" x14ac:dyDescent="0.25">
      <c r="AO13507" s="34"/>
      <c r="AP13507" s="34"/>
      <c r="AQ13507" s="34"/>
      <c r="AR13507" s="34"/>
    </row>
    <row r="13508" spans="41:44" x14ac:dyDescent="0.25">
      <c r="AO13508" s="34"/>
      <c r="AP13508" s="34"/>
      <c r="AQ13508" s="34"/>
      <c r="AR13508" s="34"/>
    </row>
    <row r="13509" spans="41:44" x14ac:dyDescent="0.25">
      <c r="AO13509" s="34"/>
      <c r="AP13509" s="34"/>
      <c r="AQ13509" s="34"/>
      <c r="AR13509" s="34"/>
    </row>
    <row r="13510" spans="41:44" x14ac:dyDescent="0.25">
      <c r="AO13510" s="34"/>
      <c r="AP13510" s="34"/>
      <c r="AQ13510" s="34"/>
      <c r="AR13510" s="34"/>
    </row>
    <row r="13511" spans="41:44" x14ac:dyDescent="0.25">
      <c r="AO13511" s="34"/>
      <c r="AP13511" s="34"/>
      <c r="AQ13511" s="34"/>
      <c r="AR13511" s="34"/>
    </row>
    <row r="13512" spans="41:44" x14ac:dyDescent="0.25">
      <c r="AO13512" s="34"/>
      <c r="AP13512" s="34"/>
      <c r="AQ13512" s="34"/>
      <c r="AR13512" s="34"/>
    </row>
    <row r="13513" spans="41:44" x14ac:dyDescent="0.25">
      <c r="AO13513" s="34"/>
      <c r="AP13513" s="34"/>
      <c r="AQ13513" s="34"/>
      <c r="AR13513" s="34"/>
    </row>
    <row r="13514" spans="41:44" x14ac:dyDescent="0.25">
      <c r="AO13514" s="34"/>
      <c r="AP13514" s="34"/>
      <c r="AQ13514" s="34"/>
      <c r="AR13514" s="34"/>
    </row>
    <row r="13515" spans="41:44" x14ac:dyDescent="0.25">
      <c r="AO13515" s="34"/>
      <c r="AP13515" s="34"/>
      <c r="AQ13515" s="34"/>
      <c r="AR13515" s="34"/>
    </row>
    <row r="13516" spans="41:44" x14ac:dyDescent="0.25">
      <c r="AO13516" s="34"/>
      <c r="AP13516" s="34"/>
      <c r="AQ13516" s="34"/>
      <c r="AR13516" s="34"/>
    </row>
    <row r="13517" spans="41:44" x14ac:dyDescent="0.25">
      <c r="AO13517" s="34"/>
      <c r="AP13517" s="34"/>
      <c r="AQ13517" s="34"/>
      <c r="AR13517" s="34"/>
    </row>
    <row r="13518" spans="41:44" x14ac:dyDescent="0.25">
      <c r="AO13518" s="34"/>
      <c r="AP13518" s="34"/>
      <c r="AQ13518" s="34"/>
      <c r="AR13518" s="34"/>
    </row>
    <row r="13519" spans="41:44" x14ac:dyDescent="0.25">
      <c r="AO13519" s="34"/>
      <c r="AP13519" s="34"/>
      <c r="AQ13519" s="34"/>
      <c r="AR13519" s="34"/>
    </row>
    <row r="13520" spans="41:44" x14ac:dyDescent="0.25">
      <c r="AO13520" s="34"/>
      <c r="AP13520" s="34"/>
      <c r="AQ13520" s="34"/>
      <c r="AR13520" s="34"/>
    </row>
    <row r="13521" spans="41:44" x14ac:dyDescent="0.25">
      <c r="AO13521" s="34"/>
      <c r="AP13521" s="34"/>
      <c r="AQ13521" s="34"/>
      <c r="AR13521" s="34"/>
    </row>
    <row r="13522" spans="41:44" x14ac:dyDescent="0.25">
      <c r="AO13522" s="34"/>
      <c r="AP13522" s="34"/>
      <c r="AQ13522" s="34"/>
      <c r="AR13522" s="34"/>
    </row>
    <row r="13523" spans="41:44" x14ac:dyDescent="0.25">
      <c r="AO13523" s="34"/>
      <c r="AP13523" s="34"/>
      <c r="AQ13523" s="34"/>
      <c r="AR13523" s="34"/>
    </row>
    <row r="13524" spans="41:44" x14ac:dyDescent="0.25">
      <c r="AO13524" s="34"/>
      <c r="AP13524" s="34"/>
      <c r="AQ13524" s="34"/>
      <c r="AR13524" s="34"/>
    </row>
    <row r="13525" spans="41:44" x14ac:dyDescent="0.25">
      <c r="AO13525" s="34"/>
      <c r="AP13525" s="34"/>
      <c r="AQ13525" s="34"/>
      <c r="AR13525" s="34"/>
    </row>
    <row r="13526" spans="41:44" x14ac:dyDescent="0.25">
      <c r="AO13526" s="34"/>
      <c r="AP13526" s="34"/>
      <c r="AQ13526" s="34"/>
      <c r="AR13526" s="34"/>
    </row>
    <row r="13527" spans="41:44" x14ac:dyDescent="0.25">
      <c r="AO13527" s="34"/>
      <c r="AP13527" s="34"/>
      <c r="AQ13527" s="34"/>
      <c r="AR13527" s="34"/>
    </row>
    <row r="13528" spans="41:44" x14ac:dyDescent="0.25">
      <c r="AO13528" s="34"/>
      <c r="AP13528" s="34"/>
      <c r="AQ13528" s="34"/>
      <c r="AR13528" s="34"/>
    </row>
    <row r="13529" spans="41:44" x14ac:dyDescent="0.25">
      <c r="AO13529" s="34"/>
      <c r="AP13529" s="34"/>
      <c r="AQ13529" s="34"/>
      <c r="AR13529" s="34"/>
    </row>
    <row r="13530" spans="41:44" x14ac:dyDescent="0.25">
      <c r="AO13530" s="34"/>
      <c r="AP13530" s="34"/>
      <c r="AQ13530" s="34"/>
      <c r="AR13530" s="34"/>
    </row>
    <row r="13531" spans="41:44" x14ac:dyDescent="0.25">
      <c r="AO13531" s="34"/>
      <c r="AP13531" s="34"/>
      <c r="AQ13531" s="34"/>
      <c r="AR13531" s="34"/>
    </row>
    <row r="13532" spans="41:44" x14ac:dyDescent="0.25">
      <c r="AO13532" s="34"/>
      <c r="AP13532" s="34"/>
      <c r="AQ13532" s="34"/>
      <c r="AR13532" s="34"/>
    </row>
    <row r="13533" spans="41:44" x14ac:dyDescent="0.25">
      <c r="AO13533" s="34"/>
      <c r="AP13533" s="34"/>
      <c r="AQ13533" s="34"/>
      <c r="AR13533" s="34"/>
    </row>
    <row r="13534" spans="41:44" x14ac:dyDescent="0.25">
      <c r="AO13534" s="34"/>
      <c r="AP13534" s="34"/>
      <c r="AQ13534" s="34"/>
      <c r="AR13534" s="34"/>
    </row>
    <row r="13535" spans="41:44" x14ac:dyDescent="0.25">
      <c r="AO13535" s="34"/>
      <c r="AP13535" s="34"/>
      <c r="AQ13535" s="34"/>
      <c r="AR13535" s="34"/>
    </row>
    <row r="13536" spans="41:44" x14ac:dyDescent="0.25">
      <c r="AO13536" s="34"/>
      <c r="AP13536" s="34"/>
      <c r="AQ13536" s="34"/>
      <c r="AR13536" s="34"/>
    </row>
    <row r="13537" spans="41:44" x14ac:dyDescent="0.25">
      <c r="AO13537" s="34"/>
      <c r="AP13537" s="34"/>
      <c r="AQ13537" s="34"/>
      <c r="AR13537" s="34"/>
    </row>
    <row r="13538" spans="41:44" x14ac:dyDescent="0.25">
      <c r="AO13538" s="34"/>
      <c r="AP13538" s="34"/>
      <c r="AQ13538" s="34"/>
      <c r="AR13538" s="34"/>
    </row>
    <row r="13539" spans="41:44" x14ac:dyDescent="0.25">
      <c r="AO13539" s="34"/>
      <c r="AP13539" s="34"/>
      <c r="AQ13539" s="34"/>
      <c r="AR13539" s="34"/>
    </row>
    <row r="13540" spans="41:44" x14ac:dyDescent="0.25">
      <c r="AO13540" s="34"/>
      <c r="AP13540" s="34"/>
      <c r="AQ13540" s="34"/>
      <c r="AR13540" s="34"/>
    </row>
    <row r="13541" spans="41:44" x14ac:dyDescent="0.25">
      <c r="AO13541" s="34"/>
      <c r="AP13541" s="34"/>
      <c r="AQ13541" s="34"/>
      <c r="AR13541" s="34"/>
    </row>
    <row r="13542" spans="41:44" x14ac:dyDescent="0.25">
      <c r="AO13542" s="34"/>
      <c r="AP13542" s="34"/>
      <c r="AQ13542" s="34"/>
      <c r="AR13542" s="34"/>
    </row>
    <row r="13543" spans="41:44" x14ac:dyDescent="0.25">
      <c r="AO13543" s="34"/>
      <c r="AP13543" s="34"/>
      <c r="AQ13543" s="34"/>
      <c r="AR13543" s="34"/>
    </row>
    <row r="13544" spans="41:44" x14ac:dyDescent="0.25">
      <c r="AO13544" s="34"/>
      <c r="AP13544" s="34"/>
      <c r="AQ13544" s="34"/>
      <c r="AR13544" s="34"/>
    </row>
    <row r="13545" spans="41:44" x14ac:dyDescent="0.25">
      <c r="AO13545" s="34"/>
      <c r="AP13545" s="34"/>
      <c r="AQ13545" s="34"/>
      <c r="AR13545" s="34"/>
    </row>
    <row r="13546" spans="41:44" x14ac:dyDescent="0.25">
      <c r="AO13546" s="34"/>
      <c r="AP13546" s="34"/>
      <c r="AQ13546" s="34"/>
      <c r="AR13546" s="34"/>
    </row>
    <row r="13547" spans="41:44" x14ac:dyDescent="0.25">
      <c r="AO13547" s="34"/>
      <c r="AP13547" s="34"/>
      <c r="AQ13547" s="34"/>
      <c r="AR13547" s="34"/>
    </row>
    <row r="13548" spans="41:44" x14ac:dyDescent="0.25">
      <c r="AO13548" s="34"/>
      <c r="AP13548" s="34"/>
      <c r="AQ13548" s="34"/>
      <c r="AR13548" s="34"/>
    </row>
    <row r="13549" spans="41:44" x14ac:dyDescent="0.25">
      <c r="AO13549" s="34"/>
      <c r="AP13549" s="34"/>
      <c r="AQ13549" s="34"/>
      <c r="AR13549" s="34"/>
    </row>
    <row r="13550" spans="41:44" x14ac:dyDescent="0.25">
      <c r="AO13550" s="34"/>
      <c r="AP13550" s="34"/>
      <c r="AQ13550" s="34"/>
      <c r="AR13550" s="34"/>
    </row>
    <row r="13551" spans="41:44" x14ac:dyDescent="0.25">
      <c r="AO13551" s="34"/>
      <c r="AP13551" s="34"/>
      <c r="AQ13551" s="34"/>
      <c r="AR13551" s="34"/>
    </row>
    <row r="13552" spans="41:44" x14ac:dyDescent="0.25">
      <c r="AO13552" s="34"/>
      <c r="AP13552" s="34"/>
      <c r="AQ13552" s="34"/>
      <c r="AR13552" s="34"/>
    </row>
    <row r="13553" spans="41:44" x14ac:dyDescent="0.25">
      <c r="AO13553" s="34"/>
      <c r="AP13553" s="34"/>
      <c r="AQ13553" s="34"/>
      <c r="AR13553" s="34"/>
    </row>
    <row r="13554" spans="41:44" x14ac:dyDescent="0.25">
      <c r="AO13554" s="34"/>
      <c r="AP13554" s="34"/>
      <c r="AQ13554" s="34"/>
      <c r="AR13554" s="34"/>
    </row>
    <row r="13555" spans="41:44" x14ac:dyDescent="0.25">
      <c r="AO13555" s="34"/>
      <c r="AP13555" s="34"/>
      <c r="AQ13555" s="34"/>
      <c r="AR13555" s="34"/>
    </row>
    <row r="13556" spans="41:44" x14ac:dyDescent="0.25">
      <c r="AO13556" s="34"/>
      <c r="AP13556" s="34"/>
      <c r="AQ13556" s="34"/>
      <c r="AR13556" s="34"/>
    </row>
    <row r="13557" spans="41:44" x14ac:dyDescent="0.25">
      <c r="AO13557" s="34"/>
      <c r="AP13557" s="34"/>
      <c r="AQ13557" s="34"/>
      <c r="AR13557" s="34"/>
    </row>
    <row r="13558" spans="41:44" x14ac:dyDescent="0.25">
      <c r="AO13558" s="34"/>
      <c r="AP13558" s="34"/>
      <c r="AQ13558" s="34"/>
      <c r="AR13558" s="34"/>
    </row>
    <row r="13559" spans="41:44" x14ac:dyDescent="0.25">
      <c r="AO13559" s="34"/>
      <c r="AP13559" s="34"/>
      <c r="AQ13559" s="34"/>
      <c r="AR13559" s="34"/>
    </row>
    <row r="13560" spans="41:44" x14ac:dyDescent="0.25">
      <c r="AO13560" s="34"/>
      <c r="AP13560" s="34"/>
      <c r="AQ13560" s="34"/>
      <c r="AR13560" s="34"/>
    </row>
    <row r="13561" spans="41:44" x14ac:dyDescent="0.25">
      <c r="AO13561" s="34"/>
      <c r="AP13561" s="34"/>
      <c r="AQ13561" s="34"/>
      <c r="AR13561" s="34"/>
    </row>
    <row r="13562" spans="41:44" x14ac:dyDescent="0.25">
      <c r="AO13562" s="34"/>
      <c r="AP13562" s="34"/>
      <c r="AQ13562" s="34"/>
      <c r="AR13562" s="34"/>
    </row>
    <row r="13563" spans="41:44" x14ac:dyDescent="0.25">
      <c r="AO13563" s="34"/>
      <c r="AP13563" s="34"/>
      <c r="AQ13563" s="34"/>
      <c r="AR13563" s="34"/>
    </row>
    <row r="13564" spans="41:44" x14ac:dyDescent="0.25">
      <c r="AO13564" s="34"/>
      <c r="AP13564" s="34"/>
      <c r="AQ13564" s="34"/>
      <c r="AR13564" s="34"/>
    </row>
    <row r="13565" spans="41:44" x14ac:dyDescent="0.25">
      <c r="AO13565" s="34"/>
      <c r="AP13565" s="34"/>
      <c r="AQ13565" s="34"/>
      <c r="AR13565" s="34"/>
    </row>
    <row r="13566" spans="41:44" x14ac:dyDescent="0.25">
      <c r="AO13566" s="34"/>
      <c r="AP13566" s="34"/>
      <c r="AQ13566" s="34"/>
      <c r="AR13566" s="34"/>
    </row>
    <row r="13567" spans="41:44" x14ac:dyDescent="0.25">
      <c r="AO13567" s="34"/>
      <c r="AP13567" s="34"/>
      <c r="AQ13567" s="34"/>
      <c r="AR13567" s="34"/>
    </row>
    <row r="13568" spans="41:44" x14ac:dyDescent="0.25">
      <c r="AO13568" s="34"/>
      <c r="AP13568" s="34"/>
      <c r="AQ13568" s="34"/>
      <c r="AR13568" s="34"/>
    </row>
    <row r="13569" spans="41:44" x14ac:dyDescent="0.25">
      <c r="AO13569" s="34"/>
      <c r="AP13569" s="34"/>
      <c r="AQ13569" s="34"/>
      <c r="AR13569" s="34"/>
    </row>
    <row r="13570" spans="41:44" x14ac:dyDescent="0.25">
      <c r="AO13570" s="34"/>
      <c r="AP13570" s="34"/>
      <c r="AQ13570" s="34"/>
      <c r="AR13570" s="34"/>
    </row>
    <row r="13571" spans="41:44" x14ac:dyDescent="0.25">
      <c r="AO13571" s="34"/>
      <c r="AP13571" s="34"/>
      <c r="AQ13571" s="34"/>
      <c r="AR13571" s="34"/>
    </row>
    <row r="13572" spans="41:44" x14ac:dyDescent="0.25">
      <c r="AO13572" s="34"/>
      <c r="AP13572" s="34"/>
      <c r="AQ13572" s="34"/>
      <c r="AR13572" s="34"/>
    </row>
    <row r="13573" spans="41:44" x14ac:dyDescent="0.25">
      <c r="AO13573" s="34"/>
      <c r="AP13573" s="34"/>
      <c r="AQ13573" s="34"/>
      <c r="AR13573" s="34"/>
    </row>
    <row r="13574" spans="41:44" x14ac:dyDescent="0.25">
      <c r="AO13574" s="34"/>
      <c r="AP13574" s="34"/>
      <c r="AQ13574" s="34"/>
      <c r="AR13574" s="34"/>
    </row>
    <row r="13575" spans="41:44" x14ac:dyDescent="0.25">
      <c r="AO13575" s="34"/>
      <c r="AP13575" s="34"/>
      <c r="AQ13575" s="34"/>
      <c r="AR13575" s="34"/>
    </row>
    <row r="13576" spans="41:44" x14ac:dyDescent="0.25">
      <c r="AO13576" s="34"/>
      <c r="AP13576" s="34"/>
      <c r="AQ13576" s="34"/>
      <c r="AR13576" s="34"/>
    </row>
    <row r="13577" spans="41:44" x14ac:dyDescent="0.25">
      <c r="AO13577" s="34"/>
      <c r="AP13577" s="34"/>
      <c r="AQ13577" s="34"/>
      <c r="AR13577" s="34"/>
    </row>
    <row r="13578" spans="41:44" x14ac:dyDescent="0.25">
      <c r="AO13578" s="34"/>
      <c r="AP13578" s="34"/>
      <c r="AQ13578" s="34"/>
      <c r="AR13578" s="34"/>
    </row>
    <row r="13579" spans="41:44" x14ac:dyDescent="0.25">
      <c r="AO13579" s="34"/>
      <c r="AP13579" s="34"/>
      <c r="AQ13579" s="34"/>
      <c r="AR13579" s="34"/>
    </row>
    <row r="13580" spans="41:44" x14ac:dyDescent="0.25">
      <c r="AO13580" s="34"/>
      <c r="AP13580" s="34"/>
      <c r="AQ13580" s="34"/>
      <c r="AR13580" s="34"/>
    </row>
    <row r="13581" spans="41:44" x14ac:dyDescent="0.25">
      <c r="AO13581" s="34"/>
      <c r="AP13581" s="34"/>
      <c r="AQ13581" s="34"/>
      <c r="AR13581" s="34"/>
    </row>
    <row r="13582" spans="41:44" x14ac:dyDescent="0.25">
      <c r="AO13582" s="34"/>
      <c r="AP13582" s="34"/>
      <c r="AQ13582" s="34"/>
      <c r="AR13582" s="34"/>
    </row>
    <row r="13583" spans="41:44" x14ac:dyDescent="0.25">
      <c r="AO13583" s="34"/>
      <c r="AP13583" s="34"/>
      <c r="AQ13583" s="34"/>
      <c r="AR13583" s="34"/>
    </row>
    <row r="13584" spans="41:44" x14ac:dyDescent="0.25">
      <c r="AO13584" s="34"/>
      <c r="AP13584" s="34"/>
      <c r="AQ13584" s="34"/>
      <c r="AR13584" s="34"/>
    </row>
    <row r="13585" spans="41:44" x14ac:dyDescent="0.25">
      <c r="AO13585" s="34"/>
      <c r="AP13585" s="34"/>
      <c r="AQ13585" s="34"/>
      <c r="AR13585" s="34"/>
    </row>
    <row r="13586" spans="41:44" x14ac:dyDescent="0.25">
      <c r="AO13586" s="34"/>
      <c r="AP13586" s="34"/>
      <c r="AQ13586" s="34"/>
      <c r="AR13586" s="34"/>
    </row>
    <row r="13587" spans="41:44" x14ac:dyDescent="0.25">
      <c r="AO13587" s="34"/>
      <c r="AP13587" s="34"/>
      <c r="AQ13587" s="34"/>
      <c r="AR13587" s="34"/>
    </row>
    <row r="13588" spans="41:44" x14ac:dyDescent="0.25">
      <c r="AO13588" s="34"/>
      <c r="AP13588" s="34"/>
      <c r="AQ13588" s="34"/>
      <c r="AR13588" s="34"/>
    </row>
    <row r="13589" spans="41:44" x14ac:dyDescent="0.25">
      <c r="AO13589" s="34"/>
      <c r="AP13589" s="34"/>
      <c r="AQ13589" s="34"/>
      <c r="AR13589" s="34"/>
    </row>
    <row r="13590" spans="41:44" x14ac:dyDescent="0.25">
      <c r="AO13590" s="34"/>
      <c r="AP13590" s="34"/>
      <c r="AQ13590" s="34"/>
      <c r="AR13590" s="34"/>
    </row>
    <row r="13591" spans="41:44" x14ac:dyDescent="0.25">
      <c r="AO13591" s="34"/>
      <c r="AP13591" s="34"/>
      <c r="AQ13591" s="34"/>
      <c r="AR13591" s="34"/>
    </row>
    <row r="13592" spans="41:44" x14ac:dyDescent="0.25">
      <c r="AO13592" s="34"/>
      <c r="AP13592" s="34"/>
      <c r="AQ13592" s="34"/>
      <c r="AR13592" s="34"/>
    </row>
    <row r="13593" spans="41:44" x14ac:dyDescent="0.25">
      <c r="AO13593" s="34"/>
      <c r="AP13593" s="34"/>
      <c r="AQ13593" s="34"/>
      <c r="AR13593" s="34"/>
    </row>
    <row r="13594" spans="41:44" x14ac:dyDescent="0.25">
      <c r="AO13594" s="34"/>
      <c r="AP13594" s="34"/>
      <c r="AQ13594" s="34"/>
      <c r="AR13594" s="34"/>
    </row>
    <row r="13595" spans="41:44" x14ac:dyDescent="0.25">
      <c r="AO13595" s="34"/>
      <c r="AP13595" s="34"/>
      <c r="AQ13595" s="34"/>
      <c r="AR13595" s="34"/>
    </row>
    <row r="13596" spans="41:44" x14ac:dyDescent="0.25">
      <c r="AO13596" s="34"/>
      <c r="AP13596" s="34"/>
      <c r="AQ13596" s="34"/>
      <c r="AR13596" s="34"/>
    </row>
    <row r="13597" spans="41:44" x14ac:dyDescent="0.25">
      <c r="AO13597" s="34"/>
      <c r="AP13597" s="34"/>
      <c r="AQ13597" s="34"/>
      <c r="AR13597" s="34"/>
    </row>
    <row r="13598" spans="41:44" x14ac:dyDescent="0.25">
      <c r="AO13598" s="34"/>
      <c r="AP13598" s="34"/>
      <c r="AQ13598" s="34"/>
      <c r="AR13598" s="34"/>
    </row>
    <row r="13599" spans="41:44" x14ac:dyDescent="0.25">
      <c r="AO13599" s="34"/>
      <c r="AP13599" s="34"/>
      <c r="AQ13599" s="34"/>
      <c r="AR13599" s="34"/>
    </row>
    <row r="13600" spans="41:44" x14ac:dyDescent="0.25">
      <c r="AO13600" s="34"/>
      <c r="AP13600" s="34"/>
      <c r="AQ13600" s="34"/>
      <c r="AR13600" s="34"/>
    </row>
    <row r="13601" spans="41:44" x14ac:dyDescent="0.25">
      <c r="AO13601" s="34"/>
      <c r="AP13601" s="34"/>
      <c r="AQ13601" s="34"/>
      <c r="AR13601" s="34"/>
    </row>
    <row r="13602" spans="41:44" x14ac:dyDescent="0.25">
      <c r="AO13602" s="34"/>
      <c r="AP13602" s="34"/>
      <c r="AQ13602" s="34"/>
      <c r="AR13602" s="34"/>
    </row>
    <row r="13603" spans="41:44" x14ac:dyDescent="0.25">
      <c r="AO13603" s="34"/>
      <c r="AP13603" s="34"/>
      <c r="AQ13603" s="34"/>
      <c r="AR13603" s="34"/>
    </row>
    <row r="13604" spans="41:44" x14ac:dyDescent="0.25">
      <c r="AO13604" s="34"/>
      <c r="AP13604" s="34"/>
      <c r="AQ13604" s="34"/>
      <c r="AR13604" s="34"/>
    </row>
    <row r="13605" spans="41:44" x14ac:dyDescent="0.25">
      <c r="AO13605" s="34"/>
      <c r="AP13605" s="34"/>
      <c r="AQ13605" s="34"/>
      <c r="AR13605" s="34"/>
    </row>
    <row r="13606" spans="41:44" x14ac:dyDescent="0.25">
      <c r="AO13606" s="34"/>
      <c r="AP13606" s="34"/>
      <c r="AQ13606" s="34"/>
      <c r="AR13606" s="34"/>
    </row>
    <row r="13607" spans="41:44" x14ac:dyDescent="0.25">
      <c r="AO13607" s="34"/>
      <c r="AP13607" s="34"/>
      <c r="AQ13607" s="34"/>
      <c r="AR13607" s="34"/>
    </row>
    <row r="13608" spans="41:44" x14ac:dyDescent="0.25">
      <c r="AO13608" s="34"/>
      <c r="AP13608" s="34"/>
      <c r="AQ13608" s="34"/>
      <c r="AR13608" s="34"/>
    </row>
    <row r="13609" spans="41:44" x14ac:dyDescent="0.25">
      <c r="AO13609" s="34"/>
      <c r="AP13609" s="34"/>
      <c r="AQ13609" s="34"/>
      <c r="AR13609" s="34"/>
    </row>
    <row r="13610" spans="41:44" x14ac:dyDescent="0.25">
      <c r="AO13610" s="34"/>
      <c r="AP13610" s="34"/>
      <c r="AQ13610" s="34"/>
      <c r="AR13610" s="34"/>
    </row>
    <row r="13611" spans="41:44" x14ac:dyDescent="0.25">
      <c r="AO13611" s="34"/>
      <c r="AP13611" s="34"/>
      <c r="AQ13611" s="34"/>
      <c r="AR13611" s="34"/>
    </row>
    <row r="13612" spans="41:44" x14ac:dyDescent="0.25">
      <c r="AO13612" s="34"/>
      <c r="AP13612" s="34"/>
      <c r="AQ13612" s="34"/>
      <c r="AR13612" s="34"/>
    </row>
    <row r="13613" spans="41:44" x14ac:dyDescent="0.25">
      <c r="AO13613" s="34"/>
      <c r="AP13613" s="34"/>
      <c r="AQ13613" s="34"/>
      <c r="AR13613" s="34"/>
    </row>
    <row r="13614" spans="41:44" x14ac:dyDescent="0.25">
      <c r="AO13614" s="34"/>
      <c r="AP13614" s="34"/>
      <c r="AQ13614" s="34"/>
      <c r="AR13614" s="34"/>
    </row>
    <row r="13615" spans="41:44" x14ac:dyDescent="0.25">
      <c r="AO13615" s="34"/>
      <c r="AP13615" s="34"/>
      <c r="AQ13615" s="34"/>
      <c r="AR13615" s="34"/>
    </row>
    <row r="13616" spans="41:44" x14ac:dyDescent="0.25">
      <c r="AO13616" s="34"/>
      <c r="AP13616" s="34"/>
      <c r="AQ13616" s="34"/>
      <c r="AR13616" s="34"/>
    </row>
    <row r="13617" spans="41:44" x14ac:dyDescent="0.25">
      <c r="AO13617" s="34"/>
      <c r="AP13617" s="34"/>
      <c r="AQ13617" s="34"/>
      <c r="AR13617" s="34"/>
    </row>
    <row r="13618" spans="41:44" x14ac:dyDescent="0.25">
      <c r="AO13618" s="34"/>
      <c r="AP13618" s="34"/>
      <c r="AQ13618" s="34"/>
      <c r="AR13618" s="34"/>
    </row>
    <row r="13619" spans="41:44" x14ac:dyDescent="0.25">
      <c r="AO13619" s="34"/>
      <c r="AP13619" s="34"/>
      <c r="AQ13619" s="34"/>
      <c r="AR13619" s="34"/>
    </row>
    <row r="13620" spans="41:44" x14ac:dyDescent="0.25">
      <c r="AO13620" s="34"/>
      <c r="AP13620" s="34"/>
      <c r="AQ13620" s="34"/>
      <c r="AR13620" s="34"/>
    </row>
    <row r="13621" spans="41:44" x14ac:dyDescent="0.25">
      <c r="AO13621" s="34"/>
      <c r="AP13621" s="34"/>
      <c r="AQ13621" s="34"/>
      <c r="AR13621" s="34"/>
    </row>
    <row r="13622" spans="41:44" x14ac:dyDescent="0.25">
      <c r="AO13622" s="34"/>
      <c r="AP13622" s="34"/>
      <c r="AQ13622" s="34"/>
      <c r="AR13622" s="34"/>
    </row>
    <row r="13623" spans="41:44" x14ac:dyDescent="0.25">
      <c r="AO13623" s="34"/>
      <c r="AP13623" s="34"/>
      <c r="AQ13623" s="34"/>
      <c r="AR13623" s="34"/>
    </row>
    <row r="13624" spans="41:44" x14ac:dyDescent="0.25">
      <c r="AO13624" s="34"/>
      <c r="AP13624" s="34"/>
      <c r="AQ13624" s="34"/>
      <c r="AR13624" s="34"/>
    </row>
    <row r="13625" spans="41:44" x14ac:dyDescent="0.25">
      <c r="AO13625" s="34"/>
      <c r="AP13625" s="34"/>
      <c r="AQ13625" s="34"/>
      <c r="AR13625" s="34"/>
    </row>
    <row r="13626" spans="41:44" x14ac:dyDescent="0.25">
      <c r="AO13626" s="34"/>
      <c r="AP13626" s="34"/>
      <c r="AQ13626" s="34"/>
      <c r="AR13626" s="34"/>
    </row>
    <row r="13627" spans="41:44" x14ac:dyDescent="0.25">
      <c r="AO13627" s="34"/>
      <c r="AP13627" s="34"/>
      <c r="AQ13627" s="34"/>
      <c r="AR13627" s="34"/>
    </row>
    <row r="13628" spans="41:44" x14ac:dyDescent="0.25">
      <c r="AO13628" s="34"/>
      <c r="AP13628" s="34"/>
      <c r="AQ13628" s="34"/>
      <c r="AR13628" s="34"/>
    </row>
    <row r="13629" spans="41:44" x14ac:dyDescent="0.25">
      <c r="AO13629" s="34"/>
      <c r="AP13629" s="34"/>
      <c r="AQ13629" s="34"/>
      <c r="AR13629" s="34"/>
    </row>
    <row r="13630" spans="41:44" x14ac:dyDescent="0.25">
      <c r="AO13630" s="34"/>
      <c r="AP13630" s="34"/>
      <c r="AQ13630" s="34"/>
      <c r="AR13630" s="34"/>
    </row>
    <row r="13631" spans="41:44" x14ac:dyDescent="0.25">
      <c r="AO13631" s="34"/>
      <c r="AP13631" s="34"/>
      <c r="AQ13631" s="34"/>
      <c r="AR13631" s="34"/>
    </row>
    <row r="13632" spans="41:44" x14ac:dyDescent="0.25">
      <c r="AO13632" s="34"/>
      <c r="AP13632" s="34"/>
      <c r="AQ13632" s="34"/>
      <c r="AR13632" s="34"/>
    </row>
    <row r="13633" spans="41:44" x14ac:dyDescent="0.25">
      <c r="AO13633" s="34"/>
      <c r="AP13633" s="34"/>
      <c r="AQ13633" s="34"/>
      <c r="AR13633" s="34"/>
    </row>
    <row r="13634" spans="41:44" x14ac:dyDescent="0.25">
      <c r="AO13634" s="34"/>
      <c r="AP13634" s="34"/>
      <c r="AQ13634" s="34"/>
      <c r="AR13634" s="34"/>
    </row>
    <row r="13635" spans="41:44" x14ac:dyDescent="0.25">
      <c r="AO13635" s="34"/>
      <c r="AP13635" s="34"/>
      <c r="AQ13635" s="34"/>
      <c r="AR13635" s="34"/>
    </row>
    <row r="13636" spans="41:44" x14ac:dyDescent="0.25">
      <c r="AO13636" s="34"/>
      <c r="AP13636" s="34"/>
      <c r="AQ13636" s="34"/>
      <c r="AR13636" s="34"/>
    </row>
    <row r="13637" spans="41:44" x14ac:dyDescent="0.25">
      <c r="AO13637" s="34"/>
      <c r="AP13637" s="34"/>
      <c r="AQ13637" s="34"/>
      <c r="AR13637" s="34"/>
    </row>
    <row r="13638" spans="41:44" x14ac:dyDescent="0.25">
      <c r="AO13638" s="34"/>
      <c r="AP13638" s="34"/>
      <c r="AQ13638" s="34"/>
      <c r="AR13638" s="34"/>
    </row>
    <row r="13639" spans="41:44" x14ac:dyDescent="0.25">
      <c r="AO13639" s="34"/>
      <c r="AP13639" s="34"/>
      <c r="AQ13639" s="34"/>
      <c r="AR13639" s="34"/>
    </row>
    <row r="13640" spans="41:44" x14ac:dyDescent="0.25">
      <c r="AO13640" s="34"/>
      <c r="AP13640" s="34"/>
      <c r="AQ13640" s="34"/>
      <c r="AR13640" s="34"/>
    </row>
    <row r="13641" spans="41:44" x14ac:dyDescent="0.25">
      <c r="AO13641" s="34"/>
      <c r="AP13641" s="34"/>
      <c r="AQ13641" s="34"/>
      <c r="AR13641" s="34"/>
    </row>
    <row r="13642" spans="41:44" x14ac:dyDescent="0.25">
      <c r="AO13642" s="34"/>
      <c r="AP13642" s="34"/>
      <c r="AQ13642" s="34"/>
      <c r="AR13642" s="34"/>
    </row>
    <row r="13643" spans="41:44" x14ac:dyDescent="0.25">
      <c r="AO13643" s="34"/>
      <c r="AP13643" s="34"/>
      <c r="AQ13643" s="34"/>
      <c r="AR13643" s="34"/>
    </row>
    <row r="13644" spans="41:44" x14ac:dyDescent="0.25">
      <c r="AO13644" s="34"/>
      <c r="AP13644" s="34"/>
      <c r="AQ13644" s="34"/>
      <c r="AR13644" s="34"/>
    </row>
    <row r="13645" spans="41:44" x14ac:dyDescent="0.25">
      <c r="AO13645" s="34"/>
      <c r="AP13645" s="34"/>
      <c r="AQ13645" s="34"/>
      <c r="AR13645" s="34"/>
    </row>
    <row r="13646" spans="41:44" x14ac:dyDescent="0.25">
      <c r="AO13646" s="34"/>
      <c r="AP13646" s="34"/>
      <c r="AQ13646" s="34"/>
      <c r="AR13646" s="34"/>
    </row>
    <row r="13647" spans="41:44" x14ac:dyDescent="0.25">
      <c r="AO13647" s="34"/>
      <c r="AP13647" s="34"/>
      <c r="AQ13647" s="34"/>
      <c r="AR13647" s="34"/>
    </row>
    <row r="13648" spans="41:44" x14ac:dyDescent="0.25">
      <c r="AO13648" s="34"/>
      <c r="AP13648" s="34"/>
      <c r="AQ13648" s="34"/>
      <c r="AR13648" s="34"/>
    </row>
    <row r="13649" spans="41:44" x14ac:dyDescent="0.25">
      <c r="AO13649" s="34"/>
      <c r="AP13649" s="34"/>
      <c r="AQ13649" s="34"/>
      <c r="AR13649" s="34"/>
    </row>
    <row r="13650" spans="41:44" x14ac:dyDescent="0.25">
      <c r="AO13650" s="34"/>
      <c r="AP13650" s="34"/>
      <c r="AQ13650" s="34"/>
      <c r="AR13650" s="34"/>
    </row>
    <row r="13651" spans="41:44" x14ac:dyDescent="0.25">
      <c r="AO13651" s="34"/>
      <c r="AP13651" s="34"/>
      <c r="AQ13651" s="34"/>
      <c r="AR13651" s="34"/>
    </row>
    <row r="13652" spans="41:44" x14ac:dyDescent="0.25">
      <c r="AO13652" s="34"/>
      <c r="AP13652" s="34"/>
      <c r="AQ13652" s="34"/>
      <c r="AR13652" s="34"/>
    </row>
    <row r="13653" spans="41:44" x14ac:dyDescent="0.25">
      <c r="AO13653" s="34"/>
      <c r="AP13653" s="34"/>
      <c r="AQ13653" s="34"/>
      <c r="AR13653" s="34"/>
    </row>
    <row r="13654" spans="41:44" x14ac:dyDescent="0.25">
      <c r="AO13654" s="34"/>
      <c r="AP13654" s="34"/>
      <c r="AQ13654" s="34"/>
      <c r="AR13654" s="34"/>
    </row>
    <row r="13655" spans="41:44" x14ac:dyDescent="0.25">
      <c r="AO13655" s="34"/>
      <c r="AP13655" s="34"/>
      <c r="AQ13655" s="34"/>
      <c r="AR13655" s="34"/>
    </row>
    <row r="13656" spans="41:44" x14ac:dyDescent="0.25">
      <c r="AO13656" s="34"/>
      <c r="AP13656" s="34"/>
      <c r="AQ13656" s="34"/>
      <c r="AR13656" s="34"/>
    </row>
    <row r="13657" spans="41:44" x14ac:dyDescent="0.25">
      <c r="AO13657" s="34"/>
      <c r="AP13657" s="34"/>
      <c r="AQ13657" s="34"/>
      <c r="AR13657" s="34"/>
    </row>
    <row r="13658" spans="41:44" x14ac:dyDescent="0.25">
      <c r="AO13658" s="34"/>
      <c r="AP13658" s="34"/>
      <c r="AQ13658" s="34"/>
      <c r="AR13658" s="34"/>
    </row>
    <row r="13659" spans="41:44" x14ac:dyDescent="0.25">
      <c r="AO13659" s="34"/>
      <c r="AP13659" s="34"/>
      <c r="AQ13659" s="34"/>
      <c r="AR13659" s="34"/>
    </row>
    <row r="13660" spans="41:44" x14ac:dyDescent="0.25">
      <c r="AO13660" s="34"/>
      <c r="AP13660" s="34"/>
      <c r="AQ13660" s="34"/>
      <c r="AR13660" s="34"/>
    </row>
    <row r="13661" spans="41:44" x14ac:dyDescent="0.25">
      <c r="AO13661" s="34"/>
      <c r="AP13661" s="34"/>
      <c r="AQ13661" s="34"/>
      <c r="AR13661" s="34"/>
    </row>
    <row r="13662" spans="41:44" x14ac:dyDescent="0.25">
      <c r="AO13662" s="34"/>
      <c r="AP13662" s="34"/>
      <c r="AQ13662" s="34"/>
      <c r="AR13662" s="34"/>
    </row>
    <row r="13663" spans="41:44" x14ac:dyDescent="0.25">
      <c r="AO13663" s="34"/>
      <c r="AP13663" s="34"/>
      <c r="AQ13663" s="34"/>
      <c r="AR13663" s="34"/>
    </row>
    <row r="13664" spans="41:44" x14ac:dyDescent="0.25">
      <c r="AO13664" s="34"/>
      <c r="AP13664" s="34"/>
      <c r="AQ13664" s="34"/>
      <c r="AR13664" s="34"/>
    </row>
    <row r="13665" spans="41:44" x14ac:dyDescent="0.25">
      <c r="AO13665" s="34"/>
      <c r="AP13665" s="34"/>
      <c r="AQ13665" s="34"/>
      <c r="AR13665" s="34"/>
    </row>
    <row r="13666" spans="41:44" x14ac:dyDescent="0.25">
      <c r="AO13666" s="34"/>
      <c r="AP13666" s="34"/>
      <c r="AQ13666" s="34"/>
      <c r="AR13666" s="34"/>
    </row>
    <row r="13667" spans="41:44" x14ac:dyDescent="0.25">
      <c r="AO13667" s="34"/>
      <c r="AP13667" s="34"/>
      <c r="AQ13667" s="34"/>
      <c r="AR13667" s="34"/>
    </row>
    <row r="13668" spans="41:44" x14ac:dyDescent="0.25">
      <c r="AO13668" s="34"/>
      <c r="AP13668" s="34"/>
      <c r="AQ13668" s="34"/>
      <c r="AR13668" s="34"/>
    </row>
    <row r="13669" spans="41:44" x14ac:dyDescent="0.25">
      <c r="AO13669" s="34"/>
      <c r="AP13669" s="34"/>
      <c r="AQ13669" s="34"/>
      <c r="AR13669" s="34"/>
    </row>
    <row r="13670" spans="41:44" x14ac:dyDescent="0.25">
      <c r="AO13670" s="34"/>
      <c r="AP13670" s="34"/>
      <c r="AQ13670" s="34"/>
      <c r="AR13670" s="34"/>
    </row>
    <row r="13671" spans="41:44" x14ac:dyDescent="0.25">
      <c r="AO13671" s="34"/>
      <c r="AP13671" s="34"/>
      <c r="AQ13671" s="34"/>
      <c r="AR13671" s="34"/>
    </row>
    <row r="13672" spans="41:44" x14ac:dyDescent="0.25">
      <c r="AO13672" s="34"/>
      <c r="AP13672" s="34"/>
      <c r="AQ13672" s="34"/>
      <c r="AR13672" s="34"/>
    </row>
    <row r="13673" spans="41:44" x14ac:dyDescent="0.25">
      <c r="AO13673" s="34"/>
      <c r="AP13673" s="34"/>
      <c r="AQ13673" s="34"/>
      <c r="AR13673" s="34"/>
    </row>
    <row r="13674" spans="41:44" x14ac:dyDescent="0.25">
      <c r="AO13674" s="34"/>
      <c r="AP13674" s="34"/>
      <c r="AQ13674" s="34"/>
      <c r="AR13674" s="34"/>
    </row>
    <row r="13675" spans="41:44" x14ac:dyDescent="0.25">
      <c r="AO13675" s="34"/>
      <c r="AP13675" s="34"/>
      <c r="AQ13675" s="34"/>
      <c r="AR13675" s="34"/>
    </row>
    <row r="13676" spans="41:44" x14ac:dyDescent="0.25">
      <c r="AO13676" s="34"/>
      <c r="AP13676" s="34"/>
      <c r="AQ13676" s="34"/>
      <c r="AR13676" s="34"/>
    </row>
    <row r="13677" spans="41:44" x14ac:dyDescent="0.25">
      <c r="AO13677" s="34"/>
      <c r="AP13677" s="34"/>
      <c r="AQ13677" s="34"/>
      <c r="AR13677" s="34"/>
    </row>
    <row r="13678" spans="41:44" x14ac:dyDescent="0.25">
      <c r="AO13678" s="34"/>
      <c r="AP13678" s="34"/>
      <c r="AQ13678" s="34"/>
      <c r="AR13678" s="34"/>
    </row>
    <row r="13679" spans="41:44" x14ac:dyDescent="0.25">
      <c r="AO13679" s="34"/>
      <c r="AP13679" s="34"/>
      <c r="AQ13679" s="34"/>
      <c r="AR13679" s="34"/>
    </row>
    <row r="13680" spans="41:44" x14ac:dyDescent="0.25">
      <c r="AO13680" s="34"/>
      <c r="AP13680" s="34"/>
      <c r="AQ13680" s="34"/>
      <c r="AR13680" s="34"/>
    </row>
    <row r="13681" spans="41:44" x14ac:dyDescent="0.25">
      <c r="AO13681" s="34"/>
      <c r="AP13681" s="34"/>
      <c r="AQ13681" s="34"/>
      <c r="AR13681" s="34"/>
    </row>
    <row r="13682" spans="41:44" x14ac:dyDescent="0.25">
      <c r="AO13682" s="34"/>
      <c r="AP13682" s="34"/>
      <c r="AQ13682" s="34"/>
      <c r="AR13682" s="34"/>
    </row>
    <row r="13683" spans="41:44" x14ac:dyDescent="0.25">
      <c r="AO13683" s="34"/>
      <c r="AP13683" s="34"/>
      <c r="AQ13683" s="34"/>
      <c r="AR13683" s="34"/>
    </row>
    <row r="13684" spans="41:44" x14ac:dyDescent="0.25">
      <c r="AO13684" s="34"/>
      <c r="AP13684" s="34"/>
      <c r="AQ13684" s="34"/>
      <c r="AR13684" s="34"/>
    </row>
    <row r="13685" spans="41:44" x14ac:dyDescent="0.25">
      <c r="AO13685" s="34"/>
      <c r="AP13685" s="34"/>
      <c r="AQ13685" s="34"/>
      <c r="AR13685" s="34"/>
    </row>
    <row r="13686" spans="41:44" x14ac:dyDescent="0.25">
      <c r="AO13686" s="34"/>
      <c r="AP13686" s="34"/>
      <c r="AQ13686" s="34"/>
      <c r="AR13686" s="34"/>
    </row>
    <row r="13687" spans="41:44" x14ac:dyDescent="0.25">
      <c r="AO13687" s="34"/>
      <c r="AP13687" s="34"/>
      <c r="AQ13687" s="34"/>
      <c r="AR13687" s="34"/>
    </row>
    <row r="13688" spans="41:44" x14ac:dyDescent="0.25">
      <c r="AO13688" s="34"/>
      <c r="AP13688" s="34"/>
      <c r="AQ13688" s="34"/>
      <c r="AR13688" s="34"/>
    </row>
    <row r="13689" spans="41:44" x14ac:dyDescent="0.25">
      <c r="AO13689" s="34"/>
      <c r="AP13689" s="34"/>
      <c r="AQ13689" s="34"/>
      <c r="AR13689" s="34"/>
    </row>
    <row r="13690" spans="41:44" x14ac:dyDescent="0.25">
      <c r="AO13690" s="34"/>
      <c r="AP13690" s="34"/>
      <c r="AQ13690" s="34"/>
      <c r="AR13690" s="34"/>
    </row>
    <row r="13691" spans="41:44" x14ac:dyDescent="0.25">
      <c r="AO13691" s="34"/>
      <c r="AP13691" s="34"/>
      <c r="AQ13691" s="34"/>
      <c r="AR13691" s="34"/>
    </row>
    <row r="13692" spans="41:44" x14ac:dyDescent="0.25">
      <c r="AO13692" s="34"/>
      <c r="AP13692" s="34"/>
      <c r="AQ13692" s="34"/>
      <c r="AR13692" s="34"/>
    </row>
    <row r="13693" spans="41:44" x14ac:dyDescent="0.25">
      <c r="AO13693" s="34"/>
      <c r="AP13693" s="34"/>
      <c r="AQ13693" s="34"/>
      <c r="AR13693" s="34"/>
    </row>
    <row r="13694" spans="41:44" x14ac:dyDescent="0.25">
      <c r="AO13694" s="34"/>
      <c r="AP13694" s="34"/>
      <c r="AQ13694" s="34"/>
      <c r="AR13694" s="34"/>
    </row>
    <row r="13695" spans="41:44" x14ac:dyDescent="0.25">
      <c r="AO13695" s="34"/>
      <c r="AP13695" s="34"/>
      <c r="AQ13695" s="34"/>
      <c r="AR13695" s="34"/>
    </row>
    <row r="13696" spans="41:44" x14ac:dyDescent="0.25">
      <c r="AO13696" s="34"/>
      <c r="AP13696" s="34"/>
      <c r="AQ13696" s="34"/>
      <c r="AR13696" s="34"/>
    </row>
    <row r="13697" spans="41:44" x14ac:dyDescent="0.25">
      <c r="AO13697" s="34"/>
      <c r="AP13697" s="34"/>
      <c r="AQ13697" s="34"/>
      <c r="AR13697" s="34"/>
    </row>
    <row r="13698" spans="41:44" x14ac:dyDescent="0.25">
      <c r="AO13698" s="34"/>
      <c r="AP13698" s="34"/>
      <c r="AQ13698" s="34"/>
      <c r="AR13698" s="34"/>
    </row>
    <row r="13699" spans="41:44" x14ac:dyDescent="0.25">
      <c r="AO13699" s="34"/>
      <c r="AP13699" s="34"/>
      <c r="AQ13699" s="34"/>
      <c r="AR13699" s="34"/>
    </row>
    <row r="13700" spans="41:44" x14ac:dyDescent="0.25">
      <c r="AO13700" s="34"/>
      <c r="AP13700" s="34"/>
      <c r="AQ13700" s="34"/>
      <c r="AR13700" s="34"/>
    </row>
    <row r="13701" spans="41:44" x14ac:dyDescent="0.25">
      <c r="AO13701" s="34"/>
      <c r="AP13701" s="34"/>
      <c r="AQ13701" s="34"/>
      <c r="AR13701" s="34"/>
    </row>
    <row r="13702" spans="41:44" x14ac:dyDescent="0.25">
      <c r="AO13702" s="34"/>
      <c r="AP13702" s="34"/>
      <c r="AQ13702" s="34"/>
      <c r="AR13702" s="34"/>
    </row>
    <row r="13703" spans="41:44" x14ac:dyDescent="0.25">
      <c r="AO13703" s="34"/>
      <c r="AP13703" s="34"/>
      <c r="AQ13703" s="34"/>
      <c r="AR13703" s="34"/>
    </row>
    <row r="13704" spans="41:44" x14ac:dyDescent="0.25">
      <c r="AO13704" s="34"/>
      <c r="AP13704" s="34"/>
      <c r="AQ13704" s="34"/>
      <c r="AR13704" s="34"/>
    </row>
    <row r="13705" spans="41:44" x14ac:dyDescent="0.25">
      <c r="AO13705" s="34"/>
      <c r="AP13705" s="34"/>
      <c r="AQ13705" s="34"/>
      <c r="AR13705" s="34"/>
    </row>
    <row r="13706" spans="41:44" x14ac:dyDescent="0.25">
      <c r="AO13706" s="34"/>
      <c r="AP13706" s="34"/>
      <c r="AQ13706" s="34"/>
      <c r="AR13706" s="34"/>
    </row>
    <row r="13707" spans="41:44" x14ac:dyDescent="0.25">
      <c r="AO13707" s="34"/>
      <c r="AP13707" s="34"/>
      <c r="AQ13707" s="34"/>
      <c r="AR13707" s="34"/>
    </row>
    <row r="13708" spans="41:44" x14ac:dyDescent="0.25">
      <c r="AO13708" s="34"/>
      <c r="AP13708" s="34"/>
      <c r="AQ13708" s="34"/>
      <c r="AR13708" s="34"/>
    </row>
    <row r="13709" spans="41:44" x14ac:dyDescent="0.25">
      <c r="AO13709" s="34"/>
      <c r="AP13709" s="34"/>
      <c r="AQ13709" s="34"/>
      <c r="AR13709" s="34"/>
    </row>
    <row r="13710" spans="41:44" x14ac:dyDescent="0.25">
      <c r="AO13710" s="34"/>
      <c r="AP13710" s="34"/>
      <c r="AQ13710" s="34"/>
      <c r="AR13710" s="34"/>
    </row>
    <row r="13711" spans="41:44" x14ac:dyDescent="0.25">
      <c r="AO13711" s="34"/>
      <c r="AP13711" s="34"/>
      <c r="AQ13711" s="34"/>
      <c r="AR13711" s="34"/>
    </row>
    <row r="13712" spans="41:44" x14ac:dyDescent="0.25">
      <c r="AO13712" s="34"/>
      <c r="AP13712" s="34"/>
      <c r="AQ13712" s="34"/>
      <c r="AR13712" s="34"/>
    </row>
    <row r="13713" spans="41:44" x14ac:dyDescent="0.25">
      <c r="AO13713" s="34"/>
      <c r="AP13713" s="34"/>
      <c r="AQ13713" s="34"/>
      <c r="AR13713" s="34"/>
    </row>
    <row r="13714" spans="41:44" x14ac:dyDescent="0.25">
      <c r="AO13714" s="34"/>
      <c r="AP13714" s="34"/>
      <c r="AQ13714" s="34"/>
      <c r="AR13714" s="34"/>
    </row>
    <row r="13715" spans="41:44" x14ac:dyDescent="0.25">
      <c r="AO13715" s="34"/>
      <c r="AP13715" s="34"/>
      <c r="AQ13715" s="34"/>
      <c r="AR13715" s="34"/>
    </row>
    <row r="13716" spans="41:44" x14ac:dyDescent="0.25">
      <c r="AO13716" s="34"/>
      <c r="AP13716" s="34"/>
      <c r="AQ13716" s="34"/>
      <c r="AR13716" s="34"/>
    </row>
    <row r="13717" spans="41:44" x14ac:dyDescent="0.25">
      <c r="AO13717" s="34"/>
      <c r="AP13717" s="34"/>
      <c r="AQ13717" s="34"/>
      <c r="AR13717" s="34"/>
    </row>
    <row r="13718" spans="41:44" x14ac:dyDescent="0.25">
      <c r="AO13718" s="34"/>
      <c r="AP13718" s="34"/>
      <c r="AQ13718" s="34"/>
      <c r="AR13718" s="34"/>
    </row>
    <row r="13719" spans="41:44" x14ac:dyDescent="0.25">
      <c r="AO13719" s="34"/>
      <c r="AP13719" s="34"/>
      <c r="AQ13719" s="34"/>
      <c r="AR13719" s="34"/>
    </row>
    <row r="13720" spans="41:44" x14ac:dyDescent="0.25">
      <c r="AO13720" s="34"/>
      <c r="AP13720" s="34"/>
      <c r="AQ13720" s="34"/>
      <c r="AR13720" s="34"/>
    </row>
    <row r="13721" spans="41:44" x14ac:dyDescent="0.25">
      <c r="AO13721" s="34"/>
      <c r="AP13721" s="34"/>
      <c r="AQ13721" s="34"/>
      <c r="AR13721" s="34"/>
    </row>
    <row r="13722" spans="41:44" x14ac:dyDescent="0.25">
      <c r="AO13722" s="34"/>
      <c r="AP13722" s="34"/>
      <c r="AQ13722" s="34"/>
      <c r="AR13722" s="34"/>
    </row>
    <row r="13723" spans="41:44" x14ac:dyDescent="0.25">
      <c r="AO13723" s="34"/>
      <c r="AP13723" s="34"/>
      <c r="AQ13723" s="34"/>
      <c r="AR13723" s="34"/>
    </row>
    <row r="13724" spans="41:44" x14ac:dyDescent="0.25">
      <c r="AO13724" s="34"/>
      <c r="AP13724" s="34"/>
      <c r="AQ13724" s="34"/>
      <c r="AR13724" s="34"/>
    </row>
    <row r="13725" spans="41:44" x14ac:dyDescent="0.25">
      <c r="AO13725" s="34"/>
      <c r="AP13725" s="34"/>
      <c r="AQ13725" s="34"/>
      <c r="AR13725" s="34"/>
    </row>
    <row r="13726" spans="41:44" x14ac:dyDescent="0.25">
      <c r="AO13726" s="34"/>
      <c r="AP13726" s="34"/>
      <c r="AQ13726" s="34"/>
      <c r="AR13726" s="34"/>
    </row>
    <row r="13727" spans="41:44" x14ac:dyDescent="0.25">
      <c r="AO13727" s="34"/>
      <c r="AP13727" s="34"/>
      <c r="AQ13727" s="34"/>
      <c r="AR13727" s="34"/>
    </row>
    <row r="13728" spans="41:44" x14ac:dyDescent="0.25">
      <c r="AO13728" s="34"/>
      <c r="AP13728" s="34"/>
      <c r="AQ13728" s="34"/>
      <c r="AR13728" s="34"/>
    </row>
    <row r="13729" spans="41:44" x14ac:dyDescent="0.25">
      <c r="AO13729" s="34"/>
      <c r="AP13729" s="34"/>
      <c r="AQ13729" s="34"/>
      <c r="AR13729" s="34"/>
    </row>
    <row r="13730" spans="41:44" x14ac:dyDescent="0.25">
      <c r="AO13730" s="34"/>
      <c r="AP13730" s="34"/>
      <c r="AQ13730" s="34"/>
      <c r="AR13730" s="34"/>
    </row>
    <row r="13731" spans="41:44" x14ac:dyDescent="0.25">
      <c r="AO13731" s="34"/>
      <c r="AP13731" s="34"/>
      <c r="AQ13731" s="34"/>
      <c r="AR13731" s="34"/>
    </row>
    <row r="13732" spans="41:44" x14ac:dyDescent="0.25">
      <c r="AO13732" s="34"/>
      <c r="AP13732" s="34"/>
      <c r="AQ13732" s="34"/>
      <c r="AR13732" s="34"/>
    </row>
    <row r="13733" spans="41:44" x14ac:dyDescent="0.25">
      <c r="AO13733" s="34"/>
      <c r="AP13733" s="34"/>
      <c r="AQ13733" s="34"/>
      <c r="AR13733" s="34"/>
    </row>
    <row r="13734" spans="41:44" x14ac:dyDescent="0.25">
      <c r="AO13734" s="34"/>
      <c r="AP13734" s="34"/>
      <c r="AQ13734" s="34"/>
      <c r="AR13734" s="34"/>
    </row>
    <row r="13735" spans="41:44" x14ac:dyDescent="0.25">
      <c r="AO13735" s="34"/>
      <c r="AP13735" s="34"/>
      <c r="AQ13735" s="34"/>
      <c r="AR13735" s="34"/>
    </row>
    <row r="13736" spans="41:44" x14ac:dyDescent="0.25">
      <c r="AO13736" s="34"/>
      <c r="AP13736" s="34"/>
      <c r="AQ13736" s="34"/>
      <c r="AR13736" s="34"/>
    </row>
    <row r="13737" spans="41:44" x14ac:dyDescent="0.25">
      <c r="AO13737" s="34"/>
      <c r="AP13737" s="34"/>
      <c r="AQ13737" s="34"/>
      <c r="AR13737" s="34"/>
    </row>
    <row r="13738" spans="41:44" x14ac:dyDescent="0.25">
      <c r="AO13738" s="34"/>
      <c r="AP13738" s="34"/>
      <c r="AQ13738" s="34"/>
      <c r="AR13738" s="34"/>
    </row>
    <row r="13739" spans="41:44" x14ac:dyDescent="0.25">
      <c r="AO13739" s="34"/>
      <c r="AP13739" s="34"/>
      <c r="AQ13739" s="34"/>
      <c r="AR13739" s="34"/>
    </row>
    <row r="13740" spans="41:44" x14ac:dyDescent="0.25">
      <c r="AO13740" s="34"/>
      <c r="AP13740" s="34"/>
      <c r="AQ13740" s="34"/>
      <c r="AR13740" s="34"/>
    </row>
    <row r="13741" spans="41:44" x14ac:dyDescent="0.25">
      <c r="AO13741" s="34"/>
      <c r="AP13741" s="34"/>
      <c r="AQ13741" s="34"/>
      <c r="AR13741" s="34"/>
    </row>
    <row r="13742" spans="41:44" x14ac:dyDescent="0.25">
      <c r="AO13742" s="34"/>
      <c r="AP13742" s="34"/>
      <c r="AQ13742" s="34"/>
      <c r="AR13742" s="34"/>
    </row>
    <row r="13743" spans="41:44" x14ac:dyDescent="0.25">
      <c r="AO13743" s="34"/>
      <c r="AP13743" s="34"/>
      <c r="AQ13743" s="34"/>
      <c r="AR13743" s="34"/>
    </row>
    <row r="13744" spans="41:44" x14ac:dyDescent="0.25">
      <c r="AO13744" s="34"/>
      <c r="AP13744" s="34"/>
      <c r="AQ13744" s="34"/>
      <c r="AR13744" s="34"/>
    </row>
    <row r="13745" spans="41:44" x14ac:dyDescent="0.25">
      <c r="AO13745" s="34"/>
      <c r="AP13745" s="34"/>
      <c r="AQ13745" s="34"/>
      <c r="AR13745" s="34"/>
    </row>
    <row r="13746" spans="41:44" x14ac:dyDescent="0.25">
      <c r="AO13746" s="34"/>
      <c r="AP13746" s="34"/>
      <c r="AQ13746" s="34"/>
      <c r="AR13746" s="34"/>
    </row>
    <row r="13747" spans="41:44" x14ac:dyDescent="0.25">
      <c r="AO13747" s="34"/>
      <c r="AP13747" s="34"/>
      <c r="AQ13747" s="34"/>
      <c r="AR13747" s="34"/>
    </row>
    <row r="13748" spans="41:44" x14ac:dyDescent="0.25">
      <c r="AO13748" s="34"/>
      <c r="AP13748" s="34"/>
      <c r="AQ13748" s="34"/>
      <c r="AR13748" s="34"/>
    </row>
    <row r="13749" spans="41:44" x14ac:dyDescent="0.25">
      <c r="AO13749" s="34"/>
      <c r="AP13749" s="34"/>
      <c r="AQ13749" s="34"/>
      <c r="AR13749" s="34"/>
    </row>
    <row r="13750" spans="41:44" x14ac:dyDescent="0.25">
      <c r="AO13750" s="34"/>
      <c r="AP13750" s="34"/>
      <c r="AQ13750" s="34"/>
      <c r="AR13750" s="34"/>
    </row>
    <row r="13751" spans="41:44" x14ac:dyDescent="0.25">
      <c r="AO13751" s="34"/>
      <c r="AP13751" s="34"/>
      <c r="AQ13751" s="34"/>
      <c r="AR13751" s="34"/>
    </row>
    <row r="13752" spans="41:44" x14ac:dyDescent="0.25">
      <c r="AO13752" s="34"/>
      <c r="AP13752" s="34"/>
      <c r="AQ13752" s="34"/>
      <c r="AR13752" s="34"/>
    </row>
    <row r="13753" spans="41:44" x14ac:dyDescent="0.25">
      <c r="AO13753" s="34"/>
      <c r="AP13753" s="34"/>
      <c r="AQ13753" s="34"/>
      <c r="AR13753" s="34"/>
    </row>
    <row r="13754" spans="41:44" x14ac:dyDescent="0.25">
      <c r="AO13754" s="34"/>
      <c r="AP13754" s="34"/>
      <c r="AQ13754" s="34"/>
      <c r="AR13754" s="34"/>
    </row>
    <row r="13755" spans="41:44" x14ac:dyDescent="0.25">
      <c r="AO13755" s="34"/>
      <c r="AP13755" s="34"/>
      <c r="AQ13755" s="34"/>
      <c r="AR13755" s="34"/>
    </row>
    <row r="13756" spans="41:44" x14ac:dyDescent="0.25">
      <c r="AO13756" s="34"/>
      <c r="AP13756" s="34"/>
      <c r="AQ13756" s="34"/>
      <c r="AR13756" s="34"/>
    </row>
    <row r="13757" spans="41:44" x14ac:dyDescent="0.25">
      <c r="AO13757" s="34"/>
      <c r="AP13757" s="34"/>
      <c r="AQ13757" s="34"/>
      <c r="AR13757" s="34"/>
    </row>
    <row r="13758" spans="41:44" x14ac:dyDescent="0.25">
      <c r="AO13758" s="34"/>
      <c r="AP13758" s="34"/>
      <c r="AQ13758" s="34"/>
      <c r="AR13758" s="34"/>
    </row>
    <row r="13759" spans="41:44" x14ac:dyDescent="0.25">
      <c r="AO13759" s="34"/>
      <c r="AP13759" s="34"/>
      <c r="AQ13759" s="34"/>
      <c r="AR13759" s="34"/>
    </row>
    <row r="13760" spans="41:44" x14ac:dyDescent="0.25">
      <c r="AO13760" s="34"/>
      <c r="AP13760" s="34"/>
      <c r="AQ13760" s="34"/>
      <c r="AR13760" s="34"/>
    </row>
    <row r="13761" spans="41:44" x14ac:dyDescent="0.25">
      <c r="AO13761" s="34"/>
      <c r="AP13761" s="34"/>
      <c r="AQ13761" s="34"/>
      <c r="AR13761" s="34"/>
    </row>
    <row r="13762" spans="41:44" x14ac:dyDescent="0.25">
      <c r="AO13762" s="34"/>
      <c r="AP13762" s="34"/>
      <c r="AQ13762" s="34"/>
      <c r="AR13762" s="34"/>
    </row>
    <row r="13763" spans="41:44" x14ac:dyDescent="0.25">
      <c r="AO13763" s="34"/>
      <c r="AP13763" s="34"/>
      <c r="AQ13763" s="34"/>
      <c r="AR13763" s="34"/>
    </row>
    <row r="13764" spans="41:44" x14ac:dyDescent="0.25">
      <c r="AO13764" s="34"/>
      <c r="AP13764" s="34"/>
      <c r="AQ13764" s="34"/>
      <c r="AR13764" s="34"/>
    </row>
    <row r="13765" spans="41:44" x14ac:dyDescent="0.25">
      <c r="AO13765" s="34"/>
      <c r="AP13765" s="34"/>
      <c r="AQ13765" s="34"/>
      <c r="AR13765" s="34"/>
    </row>
    <row r="13766" spans="41:44" x14ac:dyDescent="0.25">
      <c r="AO13766" s="34"/>
      <c r="AP13766" s="34"/>
      <c r="AQ13766" s="34"/>
      <c r="AR13766" s="34"/>
    </row>
    <row r="13767" spans="41:44" x14ac:dyDescent="0.25">
      <c r="AO13767" s="34"/>
      <c r="AP13767" s="34"/>
      <c r="AQ13767" s="34"/>
      <c r="AR13767" s="34"/>
    </row>
    <row r="13768" spans="41:44" x14ac:dyDescent="0.25">
      <c r="AO13768" s="34"/>
      <c r="AP13768" s="34"/>
      <c r="AQ13768" s="34"/>
      <c r="AR13768" s="34"/>
    </row>
    <row r="13769" spans="41:44" x14ac:dyDescent="0.25">
      <c r="AO13769" s="34"/>
      <c r="AP13769" s="34"/>
      <c r="AQ13769" s="34"/>
      <c r="AR13769" s="34"/>
    </row>
    <row r="13770" spans="41:44" x14ac:dyDescent="0.25">
      <c r="AO13770" s="34"/>
      <c r="AP13770" s="34"/>
      <c r="AQ13770" s="34"/>
      <c r="AR13770" s="34"/>
    </row>
    <row r="13771" spans="41:44" x14ac:dyDescent="0.25">
      <c r="AO13771" s="34"/>
      <c r="AP13771" s="34"/>
      <c r="AQ13771" s="34"/>
      <c r="AR13771" s="34"/>
    </row>
    <row r="13772" spans="41:44" x14ac:dyDescent="0.25">
      <c r="AO13772" s="34"/>
      <c r="AP13772" s="34"/>
      <c r="AQ13772" s="34"/>
      <c r="AR13772" s="34"/>
    </row>
    <row r="13773" spans="41:44" x14ac:dyDescent="0.25">
      <c r="AO13773" s="34"/>
      <c r="AP13773" s="34"/>
      <c r="AQ13773" s="34"/>
      <c r="AR13773" s="34"/>
    </row>
    <row r="13774" spans="41:44" x14ac:dyDescent="0.25">
      <c r="AO13774" s="34"/>
      <c r="AP13774" s="34"/>
      <c r="AQ13774" s="34"/>
      <c r="AR13774" s="34"/>
    </row>
    <row r="13775" spans="41:44" x14ac:dyDescent="0.25">
      <c r="AO13775" s="34"/>
      <c r="AP13775" s="34"/>
      <c r="AQ13775" s="34"/>
      <c r="AR13775" s="34"/>
    </row>
    <row r="13776" spans="41:44" x14ac:dyDescent="0.25">
      <c r="AO13776" s="34"/>
      <c r="AP13776" s="34"/>
      <c r="AQ13776" s="34"/>
      <c r="AR13776" s="34"/>
    </row>
    <row r="13777" spans="41:44" x14ac:dyDescent="0.25">
      <c r="AO13777" s="34"/>
      <c r="AP13777" s="34"/>
      <c r="AQ13777" s="34"/>
      <c r="AR13777" s="34"/>
    </row>
    <row r="13778" spans="41:44" x14ac:dyDescent="0.25">
      <c r="AO13778" s="34"/>
      <c r="AP13778" s="34"/>
      <c r="AQ13778" s="34"/>
      <c r="AR13778" s="34"/>
    </row>
    <row r="13779" spans="41:44" x14ac:dyDescent="0.25">
      <c r="AO13779" s="34"/>
      <c r="AP13779" s="34"/>
      <c r="AQ13779" s="34"/>
      <c r="AR13779" s="34"/>
    </row>
    <row r="13780" spans="41:44" x14ac:dyDescent="0.25">
      <c r="AO13780" s="34"/>
      <c r="AP13780" s="34"/>
      <c r="AQ13780" s="34"/>
      <c r="AR13780" s="34"/>
    </row>
    <row r="13781" spans="41:44" x14ac:dyDescent="0.25">
      <c r="AO13781" s="34"/>
      <c r="AP13781" s="34"/>
      <c r="AQ13781" s="34"/>
      <c r="AR13781" s="34"/>
    </row>
    <row r="13782" spans="41:44" x14ac:dyDescent="0.25">
      <c r="AO13782" s="34"/>
      <c r="AP13782" s="34"/>
      <c r="AQ13782" s="34"/>
      <c r="AR13782" s="34"/>
    </row>
    <row r="13783" spans="41:44" x14ac:dyDescent="0.25">
      <c r="AO13783" s="34"/>
      <c r="AP13783" s="34"/>
      <c r="AQ13783" s="34"/>
      <c r="AR13783" s="34"/>
    </row>
    <row r="13784" spans="41:44" x14ac:dyDescent="0.25">
      <c r="AO13784" s="34"/>
      <c r="AP13784" s="34"/>
      <c r="AQ13784" s="34"/>
      <c r="AR13784" s="34"/>
    </row>
    <row r="13785" spans="41:44" x14ac:dyDescent="0.25">
      <c r="AO13785" s="34"/>
      <c r="AP13785" s="34"/>
      <c r="AQ13785" s="34"/>
      <c r="AR13785" s="34"/>
    </row>
    <row r="13786" spans="41:44" x14ac:dyDescent="0.25">
      <c r="AO13786" s="34"/>
      <c r="AP13786" s="34"/>
      <c r="AQ13786" s="34"/>
      <c r="AR13786" s="34"/>
    </row>
    <row r="13787" spans="41:44" x14ac:dyDescent="0.25">
      <c r="AO13787" s="34"/>
      <c r="AP13787" s="34"/>
      <c r="AQ13787" s="34"/>
      <c r="AR13787" s="34"/>
    </row>
    <row r="13788" spans="41:44" x14ac:dyDescent="0.25">
      <c r="AO13788" s="34"/>
      <c r="AP13788" s="34"/>
      <c r="AQ13788" s="34"/>
      <c r="AR13788" s="34"/>
    </row>
    <row r="13789" spans="41:44" x14ac:dyDescent="0.25">
      <c r="AO13789" s="34"/>
      <c r="AP13789" s="34"/>
      <c r="AQ13789" s="34"/>
      <c r="AR13789" s="34"/>
    </row>
    <row r="13790" spans="41:44" x14ac:dyDescent="0.25">
      <c r="AO13790" s="34"/>
      <c r="AP13790" s="34"/>
      <c r="AQ13790" s="34"/>
      <c r="AR13790" s="34"/>
    </row>
    <row r="13791" spans="41:44" x14ac:dyDescent="0.25">
      <c r="AO13791" s="34"/>
      <c r="AP13791" s="34"/>
      <c r="AQ13791" s="34"/>
      <c r="AR13791" s="34"/>
    </row>
    <row r="13792" spans="41:44" x14ac:dyDescent="0.25">
      <c r="AO13792" s="34"/>
      <c r="AP13792" s="34"/>
      <c r="AQ13792" s="34"/>
      <c r="AR13792" s="34"/>
    </row>
    <row r="13793" spans="41:44" x14ac:dyDescent="0.25">
      <c r="AO13793" s="34"/>
      <c r="AP13793" s="34"/>
      <c r="AQ13793" s="34"/>
      <c r="AR13793" s="34"/>
    </row>
    <row r="13794" spans="41:44" x14ac:dyDescent="0.25">
      <c r="AO13794" s="34"/>
      <c r="AP13794" s="34"/>
      <c r="AQ13794" s="34"/>
      <c r="AR13794" s="34"/>
    </row>
    <row r="13795" spans="41:44" x14ac:dyDescent="0.25">
      <c r="AO13795" s="34"/>
      <c r="AP13795" s="34"/>
      <c r="AQ13795" s="34"/>
      <c r="AR13795" s="34"/>
    </row>
    <row r="13796" spans="41:44" x14ac:dyDescent="0.25">
      <c r="AO13796" s="34"/>
      <c r="AP13796" s="34"/>
      <c r="AQ13796" s="34"/>
      <c r="AR13796" s="34"/>
    </row>
    <row r="13797" spans="41:44" x14ac:dyDescent="0.25">
      <c r="AO13797" s="34"/>
      <c r="AP13797" s="34"/>
      <c r="AQ13797" s="34"/>
      <c r="AR13797" s="34"/>
    </row>
    <row r="13798" spans="41:44" x14ac:dyDescent="0.25">
      <c r="AO13798" s="34"/>
      <c r="AP13798" s="34"/>
      <c r="AQ13798" s="34"/>
      <c r="AR13798" s="34"/>
    </row>
    <row r="13799" spans="41:44" x14ac:dyDescent="0.25">
      <c r="AO13799" s="34"/>
      <c r="AP13799" s="34"/>
      <c r="AQ13799" s="34"/>
      <c r="AR13799" s="34"/>
    </row>
    <row r="13800" spans="41:44" x14ac:dyDescent="0.25">
      <c r="AO13800" s="34"/>
      <c r="AP13800" s="34"/>
      <c r="AQ13800" s="34"/>
      <c r="AR13800" s="34"/>
    </row>
    <row r="13801" spans="41:44" x14ac:dyDescent="0.25">
      <c r="AO13801" s="34"/>
      <c r="AP13801" s="34"/>
      <c r="AQ13801" s="34"/>
      <c r="AR13801" s="34"/>
    </row>
    <row r="13802" spans="41:44" x14ac:dyDescent="0.25">
      <c r="AO13802" s="34"/>
      <c r="AP13802" s="34"/>
      <c r="AQ13802" s="34"/>
      <c r="AR13802" s="34"/>
    </row>
    <row r="13803" spans="41:44" x14ac:dyDescent="0.25">
      <c r="AO13803" s="34"/>
      <c r="AP13803" s="34"/>
      <c r="AQ13803" s="34"/>
      <c r="AR13803" s="34"/>
    </row>
    <row r="13804" spans="41:44" x14ac:dyDescent="0.25">
      <c r="AO13804" s="34"/>
      <c r="AP13804" s="34"/>
      <c r="AQ13804" s="34"/>
      <c r="AR13804" s="34"/>
    </row>
    <row r="13805" spans="41:44" x14ac:dyDescent="0.25">
      <c r="AO13805" s="34"/>
      <c r="AP13805" s="34"/>
      <c r="AQ13805" s="34"/>
      <c r="AR13805" s="34"/>
    </row>
    <row r="13806" spans="41:44" x14ac:dyDescent="0.25">
      <c r="AO13806" s="34"/>
      <c r="AP13806" s="34"/>
      <c r="AQ13806" s="34"/>
      <c r="AR13806" s="34"/>
    </row>
    <row r="13807" spans="41:44" x14ac:dyDescent="0.25">
      <c r="AO13807" s="34"/>
      <c r="AP13807" s="34"/>
      <c r="AQ13807" s="34"/>
      <c r="AR13807" s="34"/>
    </row>
    <row r="13808" spans="41:44" x14ac:dyDescent="0.25">
      <c r="AO13808" s="34"/>
      <c r="AP13808" s="34"/>
      <c r="AQ13808" s="34"/>
      <c r="AR13808" s="34"/>
    </row>
    <row r="13809" spans="41:44" x14ac:dyDescent="0.25">
      <c r="AO13809" s="34"/>
      <c r="AP13809" s="34"/>
      <c r="AQ13809" s="34"/>
      <c r="AR13809" s="34"/>
    </row>
    <row r="13810" spans="41:44" x14ac:dyDescent="0.25">
      <c r="AO13810" s="34"/>
      <c r="AP13810" s="34"/>
      <c r="AQ13810" s="34"/>
      <c r="AR13810" s="34"/>
    </row>
    <row r="13811" spans="41:44" x14ac:dyDescent="0.25">
      <c r="AO13811" s="34"/>
      <c r="AP13811" s="34"/>
      <c r="AQ13811" s="34"/>
      <c r="AR13811" s="34"/>
    </row>
    <row r="13812" spans="41:44" x14ac:dyDescent="0.25">
      <c r="AO13812" s="34"/>
      <c r="AP13812" s="34"/>
      <c r="AQ13812" s="34"/>
      <c r="AR13812" s="34"/>
    </row>
    <row r="13813" spans="41:44" x14ac:dyDescent="0.25">
      <c r="AO13813" s="34"/>
      <c r="AP13813" s="34"/>
      <c r="AQ13813" s="34"/>
      <c r="AR13813" s="34"/>
    </row>
    <row r="13814" spans="41:44" x14ac:dyDescent="0.25">
      <c r="AO13814" s="34"/>
      <c r="AP13814" s="34"/>
      <c r="AQ13814" s="34"/>
      <c r="AR13814" s="34"/>
    </row>
    <row r="13815" spans="41:44" x14ac:dyDescent="0.25">
      <c r="AO13815" s="34"/>
      <c r="AP13815" s="34"/>
      <c r="AQ13815" s="34"/>
      <c r="AR13815" s="34"/>
    </row>
    <row r="13816" spans="41:44" x14ac:dyDescent="0.25">
      <c r="AO13816" s="34"/>
      <c r="AP13816" s="34"/>
      <c r="AQ13816" s="34"/>
      <c r="AR13816" s="34"/>
    </row>
    <row r="13817" spans="41:44" x14ac:dyDescent="0.25">
      <c r="AO13817" s="34"/>
      <c r="AP13817" s="34"/>
      <c r="AQ13817" s="34"/>
      <c r="AR13817" s="34"/>
    </row>
    <row r="13818" spans="41:44" x14ac:dyDescent="0.25">
      <c r="AO13818" s="34"/>
      <c r="AP13818" s="34"/>
      <c r="AQ13818" s="34"/>
      <c r="AR13818" s="34"/>
    </row>
    <row r="13819" spans="41:44" x14ac:dyDescent="0.25">
      <c r="AO13819" s="34"/>
      <c r="AP13819" s="34"/>
      <c r="AQ13819" s="34"/>
      <c r="AR13819" s="34"/>
    </row>
    <row r="13820" spans="41:44" x14ac:dyDescent="0.25">
      <c r="AO13820" s="34"/>
      <c r="AP13820" s="34"/>
      <c r="AQ13820" s="34"/>
      <c r="AR13820" s="34"/>
    </row>
    <row r="13821" spans="41:44" x14ac:dyDescent="0.25">
      <c r="AO13821" s="34"/>
      <c r="AP13821" s="34"/>
      <c r="AQ13821" s="34"/>
      <c r="AR13821" s="34"/>
    </row>
    <row r="13822" spans="41:44" x14ac:dyDescent="0.25">
      <c r="AO13822" s="34"/>
      <c r="AP13822" s="34"/>
      <c r="AQ13822" s="34"/>
      <c r="AR13822" s="34"/>
    </row>
    <row r="13823" spans="41:44" x14ac:dyDescent="0.25">
      <c r="AO13823" s="34"/>
      <c r="AP13823" s="34"/>
      <c r="AQ13823" s="34"/>
      <c r="AR13823" s="34"/>
    </row>
    <row r="13824" spans="41:44" x14ac:dyDescent="0.25">
      <c r="AO13824" s="34"/>
      <c r="AP13824" s="34"/>
      <c r="AQ13824" s="34"/>
      <c r="AR13824" s="34"/>
    </row>
    <row r="13825" spans="41:44" x14ac:dyDescent="0.25">
      <c r="AO13825" s="34"/>
      <c r="AP13825" s="34"/>
      <c r="AQ13825" s="34"/>
      <c r="AR13825" s="34"/>
    </row>
    <row r="13826" spans="41:44" x14ac:dyDescent="0.25">
      <c r="AO13826" s="34"/>
      <c r="AP13826" s="34"/>
      <c r="AQ13826" s="34"/>
      <c r="AR13826" s="34"/>
    </row>
    <row r="13827" spans="41:44" x14ac:dyDescent="0.25">
      <c r="AO13827" s="34"/>
      <c r="AP13827" s="34"/>
      <c r="AQ13827" s="34"/>
      <c r="AR13827" s="34"/>
    </row>
    <row r="13828" spans="41:44" x14ac:dyDescent="0.25">
      <c r="AO13828" s="34"/>
      <c r="AP13828" s="34"/>
      <c r="AQ13828" s="34"/>
      <c r="AR13828" s="34"/>
    </row>
    <row r="13829" spans="41:44" x14ac:dyDescent="0.25">
      <c r="AO13829" s="34"/>
      <c r="AP13829" s="34"/>
      <c r="AQ13829" s="34"/>
      <c r="AR13829" s="34"/>
    </row>
    <row r="13830" spans="41:44" x14ac:dyDescent="0.25">
      <c r="AO13830" s="34"/>
      <c r="AP13830" s="34"/>
      <c r="AQ13830" s="34"/>
      <c r="AR13830" s="34"/>
    </row>
    <row r="13831" spans="41:44" x14ac:dyDescent="0.25">
      <c r="AO13831" s="34"/>
      <c r="AP13831" s="34"/>
      <c r="AQ13831" s="34"/>
      <c r="AR13831" s="34"/>
    </row>
    <row r="13832" spans="41:44" x14ac:dyDescent="0.25">
      <c r="AO13832" s="34"/>
      <c r="AP13832" s="34"/>
      <c r="AQ13832" s="34"/>
      <c r="AR13832" s="34"/>
    </row>
    <row r="13833" spans="41:44" x14ac:dyDescent="0.25">
      <c r="AO13833" s="34"/>
      <c r="AP13833" s="34"/>
      <c r="AQ13833" s="34"/>
      <c r="AR13833" s="34"/>
    </row>
    <row r="13834" spans="41:44" x14ac:dyDescent="0.25">
      <c r="AO13834" s="34"/>
      <c r="AP13834" s="34"/>
      <c r="AQ13834" s="34"/>
      <c r="AR13834" s="34"/>
    </row>
    <row r="13835" spans="41:44" x14ac:dyDescent="0.25">
      <c r="AO13835" s="34"/>
      <c r="AP13835" s="34"/>
      <c r="AQ13835" s="34"/>
      <c r="AR13835" s="34"/>
    </row>
    <row r="13836" spans="41:44" x14ac:dyDescent="0.25">
      <c r="AO13836" s="34"/>
      <c r="AP13836" s="34"/>
      <c r="AQ13836" s="34"/>
      <c r="AR13836" s="34"/>
    </row>
    <row r="13837" spans="41:44" x14ac:dyDescent="0.25">
      <c r="AO13837" s="34"/>
      <c r="AP13837" s="34"/>
      <c r="AQ13837" s="34"/>
      <c r="AR13837" s="34"/>
    </row>
    <row r="13838" spans="41:44" x14ac:dyDescent="0.25">
      <c r="AO13838" s="34"/>
      <c r="AP13838" s="34"/>
      <c r="AQ13838" s="34"/>
      <c r="AR13838" s="34"/>
    </row>
    <row r="13839" spans="41:44" x14ac:dyDescent="0.25">
      <c r="AO13839" s="34"/>
      <c r="AP13839" s="34"/>
      <c r="AQ13839" s="34"/>
      <c r="AR13839" s="34"/>
    </row>
    <row r="13840" spans="41:44" x14ac:dyDescent="0.25">
      <c r="AO13840" s="34"/>
      <c r="AP13840" s="34"/>
      <c r="AQ13840" s="34"/>
      <c r="AR13840" s="34"/>
    </row>
    <row r="13841" spans="41:44" x14ac:dyDescent="0.25">
      <c r="AO13841" s="34"/>
      <c r="AP13841" s="34"/>
      <c r="AQ13841" s="34"/>
      <c r="AR13841" s="34"/>
    </row>
    <row r="13842" spans="41:44" x14ac:dyDescent="0.25">
      <c r="AO13842" s="34"/>
      <c r="AP13842" s="34"/>
      <c r="AQ13842" s="34"/>
      <c r="AR13842" s="34"/>
    </row>
    <row r="13843" spans="41:44" x14ac:dyDescent="0.25">
      <c r="AO13843" s="34"/>
      <c r="AP13843" s="34"/>
      <c r="AQ13843" s="34"/>
      <c r="AR13843" s="34"/>
    </row>
    <row r="13844" spans="41:44" x14ac:dyDescent="0.25">
      <c r="AO13844" s="34"/>
      <c r="AP13844" s="34"/>
      <c r="AQ13844" s="34"/>
      <c r="AR13844" s="34"/>
    </row>
    <row r="13845" spans="41:44" x14ac:dyDescent="0.25">
      <c r="AO13845" s="34"/>
      <c r="AP13845" s="34"/>
      <c r="AQ13845" s="34"/>
      <c r="AR13845" s="34"/>
    </row>
    <row r="13846" spans="41:44" x14ac:dyDescent="0.25">
      <c r="AO13846" s="34"/>
      <c r="AP13846" s="34"/>
      <c r="AQ13846" s="34"/>
      <c r="AR13846" s="34"/>
    </row>
    <row r="13847" spans="41:44" x14ac:dyDescent="0.25">
      <c r="AO13847" s="34"/>
      <c r="AP13847" s="34"/>
      <c r="AQ13847" s="34"/>
      <c r="AR13847" s="34"/>
    </row>
    <row r="13848" spans="41:44" x14ac:dyDescent="0.25">
      <c r="AO13848" s="34"/>
      <c r="AP13848" s="34"/>
      <c r="AQ13848" s="34"/>
      <c r="AR13848" s="34"/>
    </row>
    <row r="13849" spans="41:44" x14ac:dyDescent="0.25">
      <c r="AO13849" s="34"/>
      <c r="AP13849" s="34"/>
      <c r="AQ13849" s="34"/>
      <c r="AR13849" s="34"/>
    </row>
    <row r="13850" spans="41:44" x14ac:dyDescent="0.25">
      <c r="AO13850" s="34"/>
      <c r="AP13850" s="34"/>
      <c r="AQ13850" s="34"/>
      <c r="AR13850" s="34"/>
    </row>
    <row r="13851" spans="41:44" x14ac:dyDescent="0.25">
      <c r="AO13851" s="34"/>
      <c r="AP13851" s="34"/>
      <c r="AQ13851" s="34"/>
      <c r="AR13851" s="34"/>
    </row>
    <row r="13852" spans="41:44" x14ac:dyDescent="0.25">
      <c r="AO13852" s="34"/>
      <c r="AP13852" s="34"/>
      <c r="AQ13852" s="34"/>
      <c r="AR13852" s="34"/>
    </row>
    <row r="13853" spans="41:44" x14ac:dyDescent="0.25">
      <c r="AO13853" s="34"/>
      <c r="AP13853" s="34"/>
      <c r="AQ13853" s="34"/>
      <c r="AR13853" s="34"/>
    </row>
    <row r="13854" spans="41:44" x14ac:dyDescent="0.25">
      <c r="AO13854" s="34"/>
      <c r="AP13854" s="34"/>
      <c r="AQ13854" s="34"/>
      <c r="AR13854" s="34"/>
    </row>
    <row r="13855" spans="41:44" x14ac:dyDescent="0.25">
      <c r="AO13855" s="34"/>
      <c r="AP13855" s="34"/>
      <c r="AQ13855" s="34"/>
      <c r="AR13855" s="34"/>
    </row>
    <row r="13856" spans="41:44" x14ac:dyDescent="0.25">
      <c r="AO13856" s="34"/>
      <c r="AP13856" s="34"/>
      <c r="AQ13856" s="34"/>
      <c r="AR13856" s="34"/>
    </row>
    <row r="13857" spans="41:44" x14ac:dyDescent="0.25">
      <c r="AO13857" s="34"/>
      <c r="AP13857" s="34"/>
      <c r="AQ13857" s="34"/>
      <c r="AR13857" s="34"/>
    </row>
    <row r="13858" spans="41:44" x14ac:dyDescent="0.25">
      <c r="AO13858" s="34"/>
      <c r="AP13858" s="34"/>
      <c r="AQ13858" s="34"/>
      <c r="AR13858" s="34"/>
    </row>
    <row r="13859" spans="41:44" x14ac:dyDescent="0.25">
      <c r="AO13859" s="34"/>
      <c r="AP13859" s="34"/>
      <c r="AQ13859" s="34"/>
      <c r="AR13859" s="34"/>
    </row>
    <row r="13860" spans="41:44" x14ac:dyDescent="0.25">
      <c r="AO13860" s="34"/>
      <c r="AP13860" s="34"/>
      <c r="AQ13860" s="34"/>
      <c r="AR13860" s="34"/>
    </row>
    <row r="13861" spans="41:44" x14ac:dyDescent="0.25">
      <c r="AO13861" s="34"/>
      <c r="AP13861" s="34"/>
      <c r="AQ13861" s="34"/>
      <c r="AR13861" s="34"/>
    </row>
    <row r="13862" spans="41:44" x14ac:dyDescent="0.25">
      <c r="AO13862" s="34"/>
      <c r="AP13862" s="34"/>
      <c r="AQ13862" s="34"/>
      <c r="AR13862" s="34"/>
    </row>
    <row r="13863" spans="41:44" x14ac:dyDescent="0.25">
      <c r="AO13863" s="34"/>
      <c r="AP13863" s="34"/>
      <c r="AQ13863" s="34"/>
      <c r="AR13863" s="34"/>
    </row>
    <row r="13864" spans="41:44" x14ac:dyDescent="0.25">
      <c r="AO13864" s="34"/>
      <c r="AP13864" s="34"/>
      <c r="AQ13864" s="34"/>
      <c r="AR13864" s="34"/>
    </row>
    <row r="13865" spans="41:44" x14ac:dyDescent="0.25">
      <c r="AO13865" s="34"/>
      <c r="AP13865" s="34"/>
      <c r="AQ13865" s="34"/>
      <c r="AR13865" s="34"/>
    </row>
    <row r="13866" spans="41:44" x14ac:dyDescent="0.25">
      <c r="AO13866" s="34"/>
      <c r="AP13866" s="34"/>
      <c r="AQ13866" s="34"/>
      <c r="AR13866" s="34"/>
    </row>
    <row r="13867" spans="41:44" x14ac:dyDescent="0.25">
      <c r="AO13867" s="34"/>
      <c r="AP13867" s="34"/>
      <c r="AQ13867" s="34"/>
      <c r="AR13867" s="34"/>
    </row>
    <row r="13868" spans="41:44" x14ac:dyDescent="0.25">
      <c r="AO13868" s="34"/>
      <c r="AP13868" s="34"/>
      <c r="AQ13868" s="34"/>
      <c r="AR13868" s="34"/>
    </row>
    <row r="13869" spans="41:44" x14ac:dyDescent="0.25">
      <c r="AO13869" s="34"/>
      <c r="AP13869" s="34"/>
      <c r="AQ13869" s="34"/>
      <c r="AR13869" s="34"/>
    </row>
    <row r="13870" spans="41:44" x14ac:dyDescent="0.25">
      <c r="AO13870" s="34"/>
      <c r="AP13870" s="34"/>
      <c r="AQ13870" s="34"/>
      <c r="AR13870" s="34"/>
    </row>
    <row r="13871" spans="41:44" x14ac:dyDescent="0.25">
      <c r="AO13871" s="34"/>
      <c r="AP13871" s="34"/>
      <c r="AQ13871" s="34"/>
      <c r="AR13871" s="34"/>
    </row>
    <row r="13872" spans="41:44" x14ac:dyDescent="0.25">
      <c r="AO13872" s="34"/>
      <c r="AP13872" s="34"/>
      <c r="AQ13872" s="34"/>
      <c r="AR13872" s="34"/>
    </row>
    <row r="13873" spans="41:44" x14ac:dyDescent="0.25">
      <c r="AO13873" s="34"/>
      <c r="AP13873" s="34"/>
      <c r="AQ13873" s="34"/>
      <c r="AR13873" s="34"/>
    </row>
    <row r="13874" spans="41:44" x14ac:dyDescent="0.25">
      <c r="AO13874" s="34"/>
      <c r="AP13874" s="34"/>
      <c r="AQ13874" s="34"/>
      <c r="AR13874" s="34"/>
    </row>
    <row r="13875" spans="41:44" x14ac:dyDescent="0.25">
      <c r="AO13875" s="34"/>
      <c r="AP13875" s="34"/>
      <c r="AQ13875" s="34"/>
      <c r="AR13875" s="34"/>
    </row>
    <row r="13876" spans="41:44" x14ac:dyDescent="0.25">
      <c r="AO13876" s="34"/>
      <c r="AP13876" s="34"/>
      <c r="AQ13876" s="34"/>
      <c r="AR13876" s="34"/>
    </row>
    <row r="13877" spans="41:44" x14ac:dyDescent="0.25">
      <c r="AO13877" s="34"/>
      <c r="AP13877" s="34"/>
      <c r="AQ13877" s="34"/>
      <c r="AR13877" s="34"/>
    </row>
    <row r="13878" spans="41:44" x14ac:dyDescent="0.25">
      <c r="AO13878" s="34"/>
      <c r="AP13878" s="34"/>
      <c r="AQ13878" s="34"/>
      <c r="AR13878" s="34"/>
    </row>
    <row r="13879" spans="41:44" x14ac:dyDescent="0.25">
      <c r="AO13879" s="34"/>
      <c r="AP13879" s="34"/>
      <c r="AQ13879" s="34"/>
      <c r="AR13879" s="34"/>
    </row>
    <row r="13880" spans="41:44" x14ac:dyDescent="0.25">
      <c r="AO13880" s="34"/>
      <c r="AP13880" s="34"/>
      <c r="AQ13880" s="34"/>
      <c r="AR13880" s="34"/>
    </row>
    <row r="13881" spans="41:44" x14ac:dyDescent="0.25">
      <c r="AO13881" s="34"/>
      <c r="AP13881" s="34"/>
      <c r="AQ13881" s="34"/>
      <c r="AR13881" s="34"/>
    </row>
    <row r="13882" spans="41:44" x14ac:dyDescent="0.25">
      <c r="AO13882" s="34"/>
      <c r="AP13882" s="34"/>
      <c r="AQ13882" s="34"/>
      <c r="AR13882" s="34"/>
    </row>
    <row r="13883" spans="41:44" x14ac:dyDescent="0.25">
      <c r="AO13883" s="34"/>
      <c r="AP13883" s="34"/>
      <c r="AQ13883" s="34"/>
      <c r="AR13883" s="34"/>
    </row>
    <row r="13884" spans="41:44" x14ac:dyDescent="0.25">
      <c r="AO13884" s="34"/>
      <c r="AP13884" s="34"/>
      <c r="AQ13884" s="34"/>
      <c r="AR13884" s="34"/>
    </row>
    <row r="13885" spans="41:44" x14ac:dyDescent="0.25">
      <c r="AO13885" s="34"/>
      <c r="AP13885" s="34"/>
      <c r="AQ13885" s="34"/>
      <c r="AR13885" s="34"/>
    </row>
    <row r="13886" spans="41:44" x14ac:dyDescent="0.25">
      <c r="AO13886" s="34"/>
      <c r="AP13886" s="34"/>
      <c r="AQ13886" s="34"/>
      <c r="AR13886" s="34"/>
    </row>
    <row r="13887" spans="41:44" x14ac:dyDescent="0.25">
      <c r="AO13887" s="34"/>
      <c r="AP13887" s="34"/>
      <c r="AQ13887" s="34"/>
      <c r="AR13887" s="34"/>
    </row>
    <row r="13888" spans="41:44" x14ac:dyDescent="0.25">
      <c r="AO13888" s="34"/>
      <c r="AP13888" s="34"/>
      <c r="AQ13888" s="34"/>
      <c r="AR13888" s="34"/>
    </row>
    <row r="13889" spans="41:44" x14ac:dyDescent="0.25">
      <c r="AO13889" s="34"/>
      <c r="AP13889" s="34"/>
      <c r="AQ13889" s="34"/>
      <c r="AR13889" s="34"/>
    </row>
    <row r="13890" spans="41:44" x14ac:dyDescent="0.25">
      <c r="AO13890" s="34"/>
      <c r="AP13890" s="34"/>
      <c r="AQ13890" s="34"/>
      <c r="AR13890" s="34"/>
    </row>
    <row r="13891" spans="41:44" x14ac:dyDescent="0.25">
      <c r="AO13891" s="34"/>
      <c r="AP13891" s="34"/>
      <c r="AQ13891" s="34"/>
      <c r="AR13891" s="34"/>
    </row>
    <row r="13892" spans="41:44" x14ac:dyDescent="0.25">
      <c r="AO13892" s="34"/>
      <c r="AP13892" s="34"/>
      <c r="AQ13892" s="34"/>
      <c r="AR13892" s="34"/>
    </row>
    <row r="13893" spans="41:44" x14ac:dyDescent="0.25">
      <c r="AO13893" s="34"/>
      <c r="AP13893" s="34"/>
      <c r="AQ13893" s="34"/>
      <c r="AR13893" s="34"/>
    </row>
    <row r="13894" spans="41:44" x14ac:dyDescent="0.25">
      <c r="AO13894" s="34"/>
      <c r="AP13894" s="34"/>
      <c r="AQ13894" s="34"/>
      <c r="AR13894" s="34"/>
    </row>
    <row r="13895" spans="41:44" x14ac:dyDescent="0.25">
      <c r="AO13895" s="34"/>
      <c r="AP13895" s="34"/>
      <c r="AQ13895" s="34"/>
      <c r="AR13895" s="34"/>
    </row>
    <row r="13896" spans="41:44" x14ac:dyDescent="0.25">
      <c r="AO13896" s="34"/>
      <c r="AP13896" s="34"/>
      <c r="AQ13896" s="34"/>
      <c r="AR13896" s="34"/>
    </row>
    <row r="13897" spans="41:44" x14ac:dyDescent="0.25">
      <c r="AO13897" s="34"/>
      <c r="AP13897" s="34"/>
      <c r="AQ13897" s="34"/>
      <c r="AR13897" s="34"/>
    </row>
    <row r="13898" spans="41:44" x14ac:dyDescent="0.25">
      <c r="AO13898" s="34"/>
      <c r="AP13898" s="34"/>
      <c r="AQ13898" s="34"/>
      <c r="AR13898" s="34"/>
    </row>
    <row r="13899" spans="41:44" x14ac:dyDescent="0.25">
      <c r="AO13899" s="34"/>
      <c r="AP13899" s="34"/>
      <c r="AQ13899" s="34"/>
      <c r="AR13899" s="34"/>
    </row>
    <row r="13900" spans="41:44" x14ac:dyDescent="0.25">
      <c r="AO13900" s="34"/>
      <c r="AP13900" s="34"/>
      <c r="AQ13900" s="34"/>
      <c r="AR13900" s="34"/>
    </row>
    <row r="13901" spans="41:44" x14ac:dyDescent="0.25">
      <c r="AO13901" s="34"/>
      <c r="AP13901" s="34"/>
      <c r="AQ13901" s="34"/>
      <c r="AR13901" s="34"/>
    </row>
    <row r="13902" spans="41:44" x14ac:dyDescent="0.25">
      <c r="AO13902" s="34"/>
      <c r="AP13902" s="34"/>
      <c r="AQ13902" s="34"/>
      <c r="AR13902" s="34"/>
    </row>
    <row r="13903" spans="41:44" x14ac:dyDescent="0.25">
      <c r="AO13903" s="34"/>
      <c r="AP13903" s="34"/>
      <c r="AQ13903" s="34"/>
      <c r="AR13903" s="34"/>
    </row>
    <row r="13904" spans="41:44" x14ac:dyDescent="0.25">
      <c r="AO13904" s="34"/>
      <c r="AP13904" s="34"/>
      <c r="AQ13904" s="34"/>
      <c r="AR13904" s="34"/>
    </row>
    <row r="13905" spans="41:44" x14ac:dyDescent="0.25">
      <c r="AO13905" s="34"/>
      <c r="AP13905" s="34"/>
      <c r="AQ13905" s="34"/>
      <c r="AR13905" s="34"/>
    </row>
    <row r="13906" spans="41:44" x14ac:dyDescent="0.25">
      <c r="AO13906" s="34"/>
      <c r="AP13906" s="34"/>
      <c r="AQ13906" s="34"/>
      <c r="AR13906" s="34"/>
    </row>
    <row r="13907" spans="41:44" x14ac:dyDescent="0.25">
      <c r="AO13907" s="34"/>
      <c r="AP13907" s="34"/>
      <c r="AQ13907" s="34"/>
      <c r="AR13907" s="34"/>
    </row>
    <row r="13908" spans="41:44" x14ac:dyDescent="0.25">
      <c r="AO13908" s="34"/>
      <c r="AP13908" s="34"/>
      <c r="AQ13908" s="34"/>
      <c r="AR13908" s="34"/>
    </row>
    <row r="13909" spans="41:44" x14ac:dyDescent="0.25">
      <c r="AO13909" s="34"/>
      <c r="AP13909" s="34"/>
      <c r="AQ13909" s="34"/>
      <c r="AR13909" s="34"/>
    </row>
    <row r="13910" spans="41:44" x14ac:dyDescent="0.25">
      <c r="AO13910" s="34"/>
      <c r="AP13910" s="34"/>
      <c r="AQ13910" s="34"/>
      <c r="AR13910" s="34"/>
    </row>
    <row r="13911" spans="41:44" x14ac:dyDescent="0.25">
      <c r="AO13911" s="34"/>
      <c r="AP13911" s="34"/>
      <c r="AQ13911" s="34"/>
      <c r="AR13911" s="34"/>
    </row>
    <row r="13912" spans="41:44" x14ac:dyDescent="0.25">
      <c r="AO13912" s="34"/>
      <c r="AP13912" s="34"/>
      <c r="AQ13912" s="34"/>
      <c r="AR13912" s="34"/>
    </row>
    <row r="13913" spans="41:44" x14ac:dyDescent="0.25">
      <c r="AO13913" s="34"/>
      <c r="AP13913" s="34"/>
      <c r="AQ13913" s="34"/>
      <c r="AR13913" s="34"/>
    </row>
    <row r="13914" spans="41:44" x14ac:dyDescent="0.25">
      <c r="AO13914" s="34"/>
      <c r="AP13914" s="34"/>
      <c r="AQ13914" s="34"/>
      <c r="AR13914" s="34"/>
    </row>
    <row r="13915" spans="41:44" x14ac:dyDescent="0.25">
      <c r="AO13915" s="34"/>
      <c r="AP13915" s="34"/>
      <c r="AQ13915" s="34"/>
      <c r="AR13915" s="34"/>
    </row>
    <row r="13916" spans="41:44" x14ac:dyDescent="0.25">
      <c r="AO13916" s="34"/>
      <c r="AP13916" s="34"/>
      <c r="AQ13916" s="34"/>
      <c r="AR13916" s="34"/>
    </row>
    <row r="13917" spans="41:44" x14ac:dyDescent="0.25">
      <c r="AO13917" s="34"/>
      <c r="AP13917" s="34"/>
      <c r="AQ13917" s="34"/>
      <c r="AR13917" s="34"/>
    </row>
    <row r="13918" spans="41:44" x14ac:dyDescent="0.25">
      <c r="AO13918" s="34"/>
      <c r="AP13918" s="34"/>
      <c r="AQ13918" s="34"/>
      <c r="AR13918" s="34"/>
    </row>
    <row r="13919" spans="41:44" x14ac:dyDescent="0.25">
      <c r="AO13919" s="34"/>
      <c r="AP13919" s="34"/>
      <c r="AQ13919" s="34"/>
      <c r="AR13919" s="34"/>
    </row>
    <row r="13920" spans="41:44" x14ac:dyDescent="0.25">
      <c r="AO13920" s="34"/>
      <c r="AP13920" s="34"/>
      <c r="AQ13920" s="34"/>
      <c r="AR13920" s="34"/>
    </row>
    <row r="13921" spans="41:44" x14ac:dyDescent="0.25">
      <c r="AO13921" s="34"/>
      <c r="AP13921" s="34"/>
      <c r="AQ13921" s="34"/>
      <c r="AR13921" s="34"/>
    </row>
    <row r="13922" spans="41:44" x14ac:dyDescent="0.25">
      <c r="AO13922" s="34"/>
      <c r="AP13922" s="34"/>
      <c r="AQ13922" s="34"/>
      <c r="AR13922" s="34"/>
    </row>
    <row r="13923" spans="41:44" x14ac:dyDescent="0.25">
      <c r="AO13923" s="34"/>
      <c r="AP13923" s="34"/>
      <c r="AQ13923" s="34"/>
      <c r="AR13923" s="34"/>
    </row>
    <row r="13924" spans="41:44" x14ac:dyDescent="0.25">
      <c r="AO13924" s="34"/>
      <c r="AP13924" s="34"/>
      <c r="AQ13924" s="34"/>
      <c r="AR13924" s="34"/>
    </row>
    <row r="13925" spans="41:44" x14ac:dyDescent="0.25">
      <c r="AO13925" s="34"/>
      <c r="AP13925" s="34"/>
      <c r="AQ13925" s="34"/>
      <c r="AR13925" s="34"/>
    </row>
    <row r="13926" spans="41:44" x14ac:dyDescent="0.25">
      <c r="AO13926" s="34"/>
      <c r="AP13926" s="34"/>
      <c r="AQ13926" s="34"/>
      <c r="AR13926" s="34"/>
    </row>
    <row r="13927" spans="41:44" x14ac:dyDescent="0.25">
      <c r="AO13927" s="34"/>
      <c r="AP13927" s="34"/>
      <c r="AQ13927" s="34"/>
      <c r="AR13927" s="34"/>
    </row>
    <row r="13928" spans="41:44" x14ac:dyDescent="0.25">
      <c r="AO13928" s="34"/>
      <c r="AP13928" s="34"/>
      <c r="AQ13928" s="34"/>
      <c r="AR13928" s="34"/>
    </row>
    <row r="13929" spans="41:44" x14ac:dyDescent="0.25">
      <c r="AO13929" s="34"/>
      <c r="AP13929" s="34"/>
      <c r="AQ13929" s="34"/>
      <c r="AR13929" s="34"/>
    </row>
    <row r="13930" spans="41:44" x14ac:dyDescent="0.25">
      <c r="AO13930" s="34"/>
      <c r="AP13930" s="34"/>
      <c r="AQ13930" s="34"/>
      <c r="AR13930" s="34"/>
    </row>
    <row r="13931" spans="41:44" x14ac:dyDescent="0.25">
      <c r="AO13931" s="34"/>
      <c r="AP13931" s="34"/>
      <c r="AQ13931" s="34"/>
      <c r="AR13931" s="34"/>
    </row>
    <row r="13932" spans="41:44" x14ac:dyDescent="0.25">
      <c r="AO13932" s="34"/>
      <c r="AP13932" s="34"/>
      <c r="AQ13932" s="34"/>
      <c r="AR13932" s="34"/>
    </row>
    <row r="13933" spans="41:44" x14ac:dyDescent="0.25">
      <c r="AO13933" s="34"/>
      <c r="AP13933" s="34"/>
      <c r="AQ13933" s="34"/>
      <c r="AR13933" s="34"/>
    </row>
    <row r="13934" spans="41:44" x14ac:dyDescent="0.25">
      <c r="AO13934" s="34"/>
      <c r="AP13934" s="34"/>
      <c r="AQ13934" s="34"/>
      <c r="AR13934" s="34"/>
    </row>
    <row r="13935" spans="41:44" x14ac:dyDescent="0.25">
      <c r="AO13935" s="34"/>
      <c r="AP13935" s="34"/>
      <c r="AQ13935" s="34"/>
      <c r="AR13935" s="34"/>
    </row>
    <row r="13936" spans="41:44" x14ac:dyDescent="0.25">
      <c r="AO13936" s="34"/>
      <c r="AP13936" s="34"/>
      <c r="AQ13936" s="34"/>
      <c r="AR13936" s="34"/>
    </row>
    <row r="13937" spans="41:44" x14ac:dyDescent="0.25">
      <c r="AO13937" s="34"/>
      <c r="AP13937" s="34"/>
      <c r="AQ13937" s="34"/>
      <c r="AR13937" s="34"/>
    </row>
    <row r="13938" spans="41:44" x14ac:dyDescent="0.25">
      <c r="AO13938" s="34"/>
      <c r="AP13938" s="34"/>
      <c r="AQ13938" s="34"/>
      <c r="AR13938" s="34"/>
    </row>
    <row r="13939" spans="41:44" x14ac:dyDescent="0.25">
      <c r="AO13939" s="34"/>
      <c r="AP13939" s="34"/>
      <c r="AQ13939" s="34"/>
      <c r="AR13939" s="34"/>
    </row>
    <row r="13940" spans="41:44" x14ac:dyDescent="0.25">
      <c r="AO13940" s="34"/>
      <c r="AP13940" s="34"/>
      <c r="AQ13940" s="34"/>
      <c r="AR13940" s="34"/>
    </row>
    <row r="13941" spans="41:44" x14ac:dyDescent="0.25">
      <c r="AO13941" s="34"/>
      <c r="AP13941" s="34"/>
      <c r="AQ13941" s="34"/>
      <c r="AR13941" s="34"/>
    </row>
    <row r="13942" spans="41:44" x14ac:dyDescent="0.25">
      <c r="AO13942" s="34"/>
      <c r="AP13942" s="34"/>
      <c r="AQ13942" s="34"/>
      <c r="AR13942" s="34"/>
    </row>
    <row r="13943" spans="41:44" x14ac:dyDescent="0.25">
      <c r="AO13943" s="34"/>
      <c r="AP13943" s="34"/>
      <c r="AQ13943" s="34"/>
      <c r="AR13943" s="34"/>
    </row>
    <row r="13944" spans="41:44" x14ac:dyDescent="0.25">
      <c r="AO13944" s="34"/>
      <c r="AP13944" s="34"/>
      <c r="AQ13944" s="34"/>
      <c r="AR13944" s="34"/>
    </row>
    <row r="13945" spans="41:44" x14ac:dyDescent="0.25">
      <c r="AO13945" s="34"/>
      <c r="AP13945" s="34"/>
      <c r="AQ13945" s="34"/>
      <c r="AR13945" s="34"/>
    </row>
    <row r="13946" spans="41:44" x14ac:dyDescent="0.25">
      <c r="AO13946" s="34"/>
      <c r="AP13946" s="34"/>
      <c r="AQ13946" s="34"/>
      <c r="AR13946" s="34"/>
    </row>
    <row r="13947" spans="41:44" x14ac:dyDescent="0.25">
      <c r="AO13947" s="34"/>
      <c r="AP13947" s="34"/>
      <c r="AQ13947" s="34"/>
      <c r="AR13947" s="34"/>
    </row>
    <row r="13948" spans="41:44" x14ac:dyDescent="0.25">
      <c r="AO13948" s="34"/>
      <c r="AP13948" s="34"/>
      <c r="AQ13948" s="34"/>
      <c r="AR13948" s="34"/>
    </row>
    <row r="13949" spans="41:44" x14ac:dyDescent="0.25">
      <c r="AO13949" s="34"/>
      <c r="AP13949" s="34"/>
      <c r="AQ13949" s="34"/>
      <c r="AR13949" s="34"/>
    </row>
    <row r="13950" spans="41:44" x14ac:dyDescent="0.25">
      <c r="AO13950" s="34"/>
      <c r="AP13950" s="34"/>
      <c r="AQ13950" s="34"/>
      <c r="AR13950" s="34"/>
    </row>
    <row r="13951" spans="41:44" x14ac:dyDescent="0.25">
      <c r="AO13951" s="34"/>
      <c r="AP13951" s="34"/>
      <c r="AQ13951" s="34"/>
      <c r="AR13951" s="34"/>
    </row>
    <row r="13952" spans="41:44" x14ac:dyDescent="0.25">
      <c r="AO13952" s="34"/>
      <c r="AP13952" s="34"/>
      <c r="AQ13952" s="34"/>
      <c r="AR13952" s="34"/>
    </row>
    <row r="13953" spans="41:44" x14ac:dyDescent="0.25">
      <c r="AO13953" s="34"/>
      <c r="AP13953" s="34"/>
      <c r="AQ13953" s="34"/>
      <c r="AR13953" s="34"/>
    </row>
    <row r="13954" spans="41:44" x14ac:dyDescent="0.25">
      <c r="AO13954" s="34"/>
      <c r="AP13954" s="34"/>
      <c r="AQ13954" s="34"/>
      <c r="AR13954" s="34"/>
    </row>
    <row r="13955" spans="41:44" x14ac:dyDescent="0.25">
      <c r="AO13955" s="34"/>
      <c r="AP13955" s="34"/>
      <c r="AQ13955" s="34"/>
      <c r="AR13955" s="34"/>
    </row>
    <row r="13956" spans="41:44" x14ac:dyDescent="0.25">
      <c r="AO13956" s="34"/>
      <c r="AP13956" s="34"/>
      <c r="AQ13956" s="34"/>
      <c r="AR13956" s="34"/>
    </row>
    <row r="13957" spans="41:44" x14ac:dyDescent="0.25">
      <c r="AO13957" s="34"/>
      <c r="AP13957" s="34"/>
      <c r="AQ13957" s="34"/>
      <c r="AR13957" s="34"/>
    </row>
    <row r="13958" spans="41:44" x14ac:dyDescent="0.25">
      <c r="AO13958" s="34"/>
      <c r="AP13958" s="34"/>
      <c r="AQ13958" s="34"/>
      <c r="AR13958" s="34"/>
    </row>
    <row r="13959" spans="41:44" x14ac:dyDescent="0.25">
      <c r="AO13959" s="34"/>
      <c r="AP13959" s="34"/>
      <c r="AQ13959" s="34"/>
      <c r="AR13959" s="34"/>
    </row>
    <row r="13960" spans="41:44" x14ac:dyDescent="0.25">
      <c r="AO13960" s="34"/>
      <c r="AP13960" s="34"/>
      <c r="AQ13960" s="34"/>
      <c r="AR13960" s="34"/>
    </row>
    <row r="13961" spans="41:44" x14ac:dyDescent="0.25">
      <c r="AO13961" s="34"/>
      <c r="AP13961" s="34"/>
      <c r="AQ13961" s="34"/>
      <c r="AR13961" s="34"/>
    </row>
    <row r="13962" spans="41:44" x14ac:dyDescent="0.25">
      <c r="AO13962" s="34"/>
      <c r="AP13962" s="34"/>
      <c r="AQ13962" s="34"/>
      <c r="AR13962" s="34"/>
    </row>
    <row r="13963" spans="41:44" x14ac:dyDescent="0.25">
      <c r="AO13963" s="34"/>
      <c r="AP13963" s="34"/>
      <c r="AQ13963" s="34"/>
      <c r="AR13963" s="34"/>
    </row>
    <row r="13964" spans="41:44" x14ac:dyDescent="0.25">
      <c r="AO13964" s="34"/>
      <c r="AP13964" s="34"/>
      <c r="AQ13964" s="34"/>
      <c r="AR13964" s="34"/>
    </row>
    <row r="13965" spans="41:44" x14ac:dyDescent="0.25">
      <c r="AO13965" s="34"/>
      <c r="AP13965" s="34"/>
      <c r="AQ13965" s="34"/>
      <c r="AR13965" s="34"/>
    </row>
    <row r="13966" spans="41:44" x14ac:dyDescent="0.25">
      <c r="AO13966" s="34"/>
      <c r="AP13966" s="34"/>
      <c r="AQ13966" s="34"/>
      <c r="AR13966" s="34"/>
    </row>
    <row r="13967" spans="41:44" x14ac:dyDescent="0.25">
      <c r="AO13967" s="34"/>
      <c r="AP13967" s="34"/>
      <c r="AQ13967" s="34"/>
      <c r="AR13967" s="34"/>
    </row>
    <row r="13968" spans="41:44" x14ac:dyDescent="0.25">
      <c r="AO13968" s="34"/>
      <c r="AP13968" s="34"/>
      <c r="AQ13968" s="34"/>
      <c r="AR13968" s="34"/>
    </row>
    <row r="13969" spans="41:44" x14ac:dyDescent="0.25">
      <c r="AO13969" s="34"/>
      <c r="AP13969" s="34"/>
      <c r="AQ13969" s="34"/>
      <c r="AR13969" s="34"/>
    </row>
    <row r="13970" spans="41:44" x14ac:dyDescent="0.25">
      <c r="AO13970" s="34"/>
      <c r="AP13970" s="34"/>
      <c r="AQ13970" s="34"/>
      <c r="AR13970" s="34"/>
    </row>
    <row r="13971" spans="41:44" x14ac:dyDescent="0.25">
      <c r="AO13971" s="34"/>
      <c r="AP13971" s="34"/>
      <c r="AQ13971" s="34"/>
      <c r="AR13971" s="34"/>
    </row>
    <row r="13972" spans="41:44" x14ac:dyDescent="0.25">
      <c r="AO13972" s="34"/>
      <c r="AP13972" s="34"/>
      <c r="AQ13972" s="34"/>
      <c r="AR13972" s="34"/>
    </row>
    <row r="13973" spans="41:44" x14ac:dyDescent="0.25">
      <c r="AO13973" s="34"/>
      <c r="AP13973" s="34"/>
      <c r="AQ13973" s="34"/>
      <c r="AR13973" s="34"/>
    </row>
    <row r="13974" spans="41:44" x14ac:dyDescent="0.25">
      <c r="AO13974" s="34"/>
      <c r="AP13974" s="34"/>
      <c r="AQ13974" s="34"/>
      <c r="AR13974" s="34"/>
    </row>
    <row r="13975" spans="41:44" x14ac:dyDescent="0.25">
      <c r="AO13975" s="34"/>
      <c r="AP13975" s="34"/>
      <c r="AQ13975" s="34"/>
      <c r="AR13975" s="34"/>
    </row>
    <row r="13976" spans="41:44" x14ac:dyDescent="0.25">
      <c r="AO13976" s="34"/>
      <c r="AP13976" s="34"/>
      <c r="AQ13976" s="34"/>
      <c r="AR13976" s="34"/>
    </row>
    <row r="13977" spans="41:44" x14ac:dyDescent="0.25">
      <c r="AO13977" s="34"/>
      <c r="AP13977" s="34"/>
      <c r="AQ13977" s="34"/>
      <c r="AR13977" s="34"/>
    </row>
    <row r="13978" spans="41:44" x14ac:dyDescent="0.25">
      <c r="AO13978" s="34"/>
      <c r="AP13978" s="34"/>
      <c r="AQ13978" s="34"/>
      <c r="AR13978" s="34"/>
    </row>
    <row r="13979" spans="41:44" x14ac:dyDescent="0.25">
      <c r="AO13979" s="34"/>
      <c r="AP13979" s="34"/>
      <c r="AQ13979" s="34"/>
      <c r="AR13979" s="34"/>
    </row>
    <row r="13980" spans="41:44" x14ac:dyDescent="0.25">
      <c r="AO13980" s="34"/>
      <c r="AP13980" s="34"/>
      <c r="AQ13980" s="34"/>
      <c r="AR13980" s="34"/>
    </row>
    <row r="13981" spans="41:44" x14ac:dyDescent="0.25">
      <c r="AO13981" s="34"/>
      <c r="AP13981" s="34"/>
      <c r="AQ13981" s="34"/>
      <c r="AR13981" s="34"/>
    </row>
    <row r="13982" spans="41:44" x14ac:dyDescent="0.25">
      <c r="AO13982" s="34"/>
      <c r="AP13982" s="34"/>
      <c r="AQ13982" s="34"/>
      <c r="AR13982" s="34"/>
    </row>
    <row r="13983" spans="41:44" x14ac:dyDescent="0.25">
      <c r="AO13983" s="34"/>
      <c r="AP13983" s="34"/>
      <c r="AQ13983" s="34"/>
      <c r="AR13983" s="34"/>
    </row>
    <row r="13984" spans="41:44" x14ac:dyDescent="0.25">
      <c r="AO13984" s="34"/>
      <c r="AP13984" s="34"/>
      <c r="AQ13984" s="34"/>
      <c r="AR13984" s="34"/>
    </row>
    <row r="13985" spans="41:44" x14ac:dyDescent="0.25">
      <c r="AO13985" s="34"/>
      <c r="AP13985" s="34"/>
      <c r="AQ13985" s="34"/>
      <c r="AR13985" s="34"/>
    </row>
    <row r="13986" spans="41:44" x14ac:dyDescent="0.25">
      <c r="AO13986" s="34"/>
      <c r="AP13986" s="34"/>
      <c r="AQ13986" s="34"/>
      <c r="AR13986" s="34"/>
    </row>
    <row r="13987" spans="41:44" x14ac:dyDescent="0.25">
      <c r="AO13987" s="34"/>
      <c r="AP13987" s="34"/>
      <c r="AQ13987" s="34"/>
      <c r="AR13987" s="34"/>
    </row>
    <row r="13988" spans="41:44" x14ac:dyDescent="0.25">
      <c r="AO13988" s="34"/>
      <c r="AP13988" s="34"/>
      <c r="AQ13988" s="34"/>
      <c r="AR13988" s="34"/>
    </row>
    <row r="13989" spans="41:44" x14ac:dyDescent="0.25">
      <c r="AO13989" s="34"/>
      <c r="AP13989" s="34"/>
      <c r="AQ13989" s="34"/>
      <c r="AR13989" s="34"/>
    </row>
    <row r="13990" spans="41:44" x14ac:dyDescent="0.25">
      <c r="AO13990" s="34"/>
      <c r="AP13990" s="34"/>
      <c r="AQ13990" s="34"/>
      <c r="AR13990" s="34"/>
    </row>
    <row r="13991" spans="41:44" x14ac:dyDescent="0.25">
      <c r="AO13991" s="34"/>
      <c r="AP13991" s="34"/>
      <c r="AQ13991" s="34"/>
      <c r="AR13991" s="34"/>
    </row>
    <row r="13992" spans="41:44" x14ac:dyDescent="0.25">
      <c r="AO13992" s="34"/>
      <c r="AP13992" s="34"/>
      <c r="AQ13992" s="34"/>
      <c r="AR13992" s="34"/>
    </row>
    <row r="13993" spans="41:44" x14ac:dyDescent="0.25">
      <c r="AO13993" s="34"/>
      <c r="AP13993" s="34"/>
      <c r="AQ13993" s="34"/>
      <c r="AR13993" s="34"/>
    </row>
    <row r="13994" spans="41:44" x14ac:dyDescent="0.25">
      <c r="AO13994" s="34"/>
      <c r="AP13994" s="34"/>
      <c r="AQ13994" s="34"/>
      <c r="AR13994" s="34"/>
    </row>
    <row r="13995" spans="41:44" x14ac:dyDescent="0.25">
      <c r="AO13995" s="34"/>
      <c r="AP13995" s="34"/>
      <c r="AQ13995" s="34"/>
      <c r="AR13995" s="34"/>
    </row>
    <row r="13996" spans="41:44" x14ac:dyDescent="0.25">
      <c r="AO13996" s="34"/>
      <c r="AP13996" s="34"/>
      <c r="AQ13996" s="34"/>
      <c r="AR13996" s="34"/>
    </row>
    <row r="13997" spans="41:44" x14ac:dyDescent="0.25">
      <c r="AO13997" s="34"/>
      <c r="AP13997" s="34"/>
      <c r="AQ13997" s="34"/>
      <c r="AR13997" s="34"/>
    </row>
    <row r="13998" spans="41:44" x14ac:dyDescent="0.25">
      <c r="AO13998" s="34"/>
      <c r="AP13998" s="34"/>
      <c r="AQ13998" s="34"/>
      <c r="AR13998" s="34"/>
    </row>
    <row r="13999" spans="41:44" x14ac:dyDescent="0.25">
      <c r="AO13999" s="34"/>
      <c r="AP13999" s="34"/>
      <c r="AQ13999" s="34"/>
      <c r="AR13999" s="34"/>
    </row>
    <row r="14000" spans="41:44" x14ac:dyDescent="0.25">
      <c r="AO14000" s="34"/>
      <c r="AP14000" s="34"/>
      <c r="AQ14000" s="34"/>
      <c r="AR14000" s="34"/>
    </row>
    <row r="14001" spans="41:44" x14ac:dyDescent="0.25">
      <c r="AO14001" s="34"/>
      <c r="AP14001" s="34"/>
      <c r="AQ14001" s="34"/>
      <c r="AR14001" s="34"/>
    </row>
    <row r="14002" spans="41:44" x14ac:dyDescent="0.25">
      <c r="AO14002" s="34"/>
      <c r="AP14002" s="34"/>
      <c r="AQ14002" s="34"/>
      <c r="AR14002" s="34"/>
    </row>
    <row r="14003" spans="41:44" x14ac:dyDescent="0.25">
      <c r="AO14003" s="34"/>
      <c r="AP14003" s="34"/>
      <c r="AQ14003" s="34"/>
      <c r="AR14003" s="34"/>
    </row>
    <row r="14004" spans="41:44" x14ac:dyDescent="0.25">
      <c r="AO14004" s="34"/>
      <c r="AP14004" s="34"/>
      <c r="AQ14004" s="34"/>
      <c r="AR14004" s="34"/>
    </row>
    <row r="14005" spans="41:44" x14ac:dyDescent="0.25">
      <c r="AO14005" s="34"/>
      <c r="AP14005" s="34"/>
      <c r="AQ14005" s="34"/>
      <c r="AR14005" s="34"/>
    </row>
    <row r="14006" spans="41:44" x14ac:dyDescent="0.25">
      <c r="AO14006" s="34"/>
      <c r="AP14006" s="34"/>
      <c r="AQ14006" s="34"/>
      <c r="AR14006" s="34"/>
    </row>
    <row r="14007" spans="41:44" x14ac:dyDescent="0.25">
      <c r="AO14007" s="34"/>
      <c r="AP14007" s="34"/>
      <c r="AQ14007" s="34"/>
      <c r="AR14007" s="34"/>
    </row>
    <row r="14008" spans="41:44" x14ac:dyDescent="0.25">
      <c r="AO14008" s="34"/>
      <c r="AP14008" s="34"/>
      <c r="AQ14008" s="34"/>
      <c r="AR14008" s="34"/>
    </row>
    <row r="14009" spans="41:44" x14ac:dyDescent="0.25">
      <c r="AO14009" s="34"/>
      <c r="AP14009" s="34"/>
      <c r="AQ14009" s="34"/>
      <c r="AR14009" s="34"/>
    </row>
    <row r="14010" spans="41:44" x14ac:dyDescent="0.25">
      <c r="AO14010" s="34"/>
      <c r="AP14010" s="34"/>
      <c r="AQ14010" s="34"/>
      <c r="AR14010" s="34"/>
    </row>
    <row r="14011" spans="41:44" x14ac:dyDescent="0.25">
      <c r="AO14011" s="34"/>
      <c r="AP14011" s="34"/>
      <c r="AQ14011" s="34"/>
      <c r="AR14011" s="34"/>
    </row>
    <row r="14012" spans="41:44" x14ac:dyDescent="0.25">
      <c r="AO14012" s="34"/>
      <c r="AP14012" s="34"/>
      <c r="AQ14012" s="34"/>
      <c r="AR14012" s="34"/>
    </row>
    <row r="14013" spans="41:44" x14ac:dyDescent="0.25">
      <c r="AO14013" s="34"/>
      <c r="AP14013" s="34"/>
      <c r="AQ14013" s="34"/>
      <c r="AR14013" s="34"/>
    </row>
    <row r="14014" spans="41:44" x14ac:dyDescent="0.25">
      <c r="AO14014" s="34"/>
      <c r="AP14014" s="34"/>
      <c r="AQ14014" s="34"/>
      <c r="AR14014" s="34"/>
    </row>
    <row r="14015" spans="41:44" x14ac:dyDescent="0.25">
      <c r="AO14015" s="34"/>
      <c r="AP14015" s="34"/>
      <c r="AQ14015" s="34"/>
      <c r="AR14015" s="34"/>
    </row>
    <row r="14016" spans="41:44" x14ac:dyDescent="0.25">
      <c r="AO14016" s="34"/>
      <c r="AP14016" s="34"/>
      <c r="AQ14016" s="34"/>
      <c r="AR14016" s="34"/>
    </row>
    <row r="14017" spans="41:44" x14ac:dyDescent="0.25">
      <c r="AO14017" s="34"/>
      <c r="AP14017" s="34"/>
      <c r="AQ14017" s="34"/>
      <c r="AR14017" s="34"/>
    </row>
    <row r="14018" spans="41:44" x14ac:dyDescent="0.25">
      <c r="AO14018" s="34"/>
      <c r="AP14018" s="34"/>
      <c r="AQ14018" s="34"/>
      <c r="AR14018" s="34"/>
    </row>
    <row r="14019" spans="41:44" x14ac:dyDescent="0.25">
      <c r="AO14019" s="34"/>
      <c r="AP14019" s="34"/>
      <c r="AQ14019" s="34"/>
      <c r="AR14019" s="34"/>
    </row>
    <row r="14020" spans="41:44" x14ac:dyDescent="0.25">
      <c r="AO14020" s="34"/>
      <c r="AP14020" s="34"/>
      <c r="AQ14020" s="34"/>
      <c r="AR14020" s="34"/>
    </row>
    <row r="14021" spans="41:44" x14ac:dyDescent="0.25">
      <c r="AO14021" s="34"/>
      <c r="AP14021" s="34"/>
      <c r="AQ14021" s="34"/>
      <c r="AR14021" s="34"/>
    </row>
    <row r="14022" spans="41:44" x14ac:dyDescent="0.25">
      <c r="AO14022" s="34"/>
      <c r="AP14022" s="34"/>
      <c r="AQ14022" s="34"/>
      <c r="AR14022" s="34"/>
    </row>
    <row r="14023" spans="41:44" x14ac:dyDescent="0.25">
      <c r="AO14023" s="34"/>
      <c r="AP14023" s="34"/>
      <c r="AQ14023" s="34"/>
      <c r="AR14023" s="34"/>
    </row>
    <row r="14024" spans="41:44" x14ac:dyDescent="0.25">
      <c r="AO14024" s="34"/>
      <c r="AP14024" s="34"/>
      <c r="AQ14024" s="34"/>
      <c r="AR14024" s="34"/>
    </row>
    <row r="14025" spans="41:44" x14ac:dyDescent="0.25">
      <c r="AO14025" s="34"/>
      <c r="AP14025" s="34"/>
      <c r="AQ14025" s="34"/>
      <c r="AR14025" s="34"/>
    </row>
    <row r="14026" spans="41:44" x14ac:dyDescent="0.25">
      <c r="AO14026" s="34"/>
      <c r="AP14026" s="34"/>
      <c r="AQ14026" s="34"/>
      <c r="AR14026" s="34"/>
    </row>
    <row r="14027" spans="41:44" x14ac:dyDescent="0.25">
      <c r="AO14027" s="34"/>
      <c r="AP14027" s="34"/>
      <c r="AQ14027" s="34"/>
      <c r="AR14027" s="34"/>
    </row>
    <row r="14028" spans="41:44" x14ac:dyDescent="0.25">
      <c r="AO14028" s="34"/>
      <c r="AP14028" s="34"/>
      <c r="AQ14028" s="34"/>
      <c r="AR14028" s="34"/>
    </row>
    <row r="14029" spans="41:44" x14ac:dyDescent="0.25">
      <c r="AO14029" s="34"/>
      <c r="AP14029" s="34"/>
      <c r="AQ14029" s="34"/>
      <c r="AR14029" s="34"/>
    </row>
    <row r="14030" spans="41:44" x14ac:dyDescent="0.25">
      <c r="AO14030" s="34"/>
      <c r="AP14030" s="34"/>
      <c r="AQ14030" s="34"/>
      <c r="AR14030" s="34"/>
    </row>
    <row r="14031" spans="41:44" x14ac:dyDescent="0.25">
      <c r="AO14031" s="34"/>
      <c r="AP14031" s="34"/>
      <c r="AQ14031" s="34"/>
      <c r="AR14031" s="34"/>
    </row>
    <row r="14032" spans="41:44" x14ac:dyDescent="0.25">
      <c r="AO14032" s="34"/>
      <c r="AP14032" s="34"/>
      <c r="AQ14032" s="34"/>
      <c r="AR14032" s="34"/>
    </row>
    <row r="14033" spans="41:44" x14ac:dyDescent="0.25">
      <c r="AO14033" s="34"/>
      <c r="AP14033" s="34"/>
      <c r="AQ14033" s="34"/>
      <c r="AR14033" s="34"/>
    </row>
    <row r="14034" spans="41:44" x14ac:dyDescent="0.25">
      <c r="AO14034" s="34"/>
      <c r="AP14034" s="34"/>
      <c r="AQ14034" s="34"/>
      <c r="AR14034" s="34"/>
    </row>
    <row r="14035" spans="41:44" x14ac:dyDescent="0.25">
      <c r="AO14035" s="34"/>
      <c r="AP14035" s="34"/>
      <c r="AQ14035" s="34"/>
      <c r="AR14035" s="34"/>
    </row>
    <row r="14036" spans="41:44" x14ac:dyDescent="0.25">
      <c r="AO14036" s="34"/>
      <c r="AP14036" s="34"/>
      <c r="AQ14036" s="34"/>
      <c r="AR14036" s="34"/>
    </row>
    <row r="14037" spans="41:44" x14ac:dyDescent="0.25">
      <c r="AO14037" s="34"/>
      <c r="AP14037" s="34"/>
      <c r="AQ14037" s="34"/>
      <c r="AR14037" s="34"/>
    </row>
    <row r="14038" spans="41:44" x14ac:dyDescent="0.25">
      <c r="AO14038" s="34"/>
      <c r="AP14038" s="34"/>
      <c r="AQ14038" s="34"/>
      <c r="AR14038" s="34"/>
    </row>
    <row r="14039" spans="41:44" x14ac:dyDescent="0.25">
      <c r="AO14039" s="34"/>
      <c r="AP14039" s="34"/>
      <c r="AQ14039" s="34"/>
      <c r="AR14039" s="34"/>
    </row>
    <row r="14040" spans="41:44" x14ac:dyDescent="0.25">
      <c r="AO14040" s="34"/>
      <c r="AP14040" s="34"/>
      <c r="AQ14040" s="34"/>
      <c r="AR14040" s="34"/>
    </row>
    <row r="14041" spans="41:44" x14ac:dyDescent="0.25">
      <c r="AO14041" s="34"/>
      <c r="AP14041" s="34"/>
      <c r="AQ14041" s="34"/>
      <c r="AR14041" s="34"/>
    </row>
    <row r="14042" spans="41:44" x14ac:dyDescent="0.25">
      <c r="AO14042" s="34"/>
      <c r="AP14042" s="34"/>
      <c r="AQ14042" s="34"/>
      <c r="AR14042" s="34"/>
    </row>
    <row r="14043" spans="41:44" x14ac:dyDescent="0.25">
      <c r="AO14043" s="34"/>
      <c r="AP14043" s="34"/>
      <c r="AQ14043" s="34"/>
      <c r="AR14043" s="34"/>
    </row>
    <row r="14044" spans="41:44" x14ac:dyDescent="0.25">
      <c r="AO14044" s="34"/>
      <c r="AP14044" s="34"/>
      <c r="AQ14044" s="34"/>
      <c r="AR14044" s="34"/>
    </row>
    <row r="14045" spans="41:44" x14ac:dyDescent="0.25">
      <c r="AO14045" s="34"/>
      <c r="AP14045" s="34"/>
      <c r="AQ14045" s="34"/>
      <c r="AR14045" s="34"/>
    </row>
    <row r="14046" spans="41:44" x14ac:dyDescent="0.25">
      <c r="AO14046" s="34"/>
      <c r="AP14046" s="34"/>
      <c r="AQ14046" s="34"/>
      <c r="AR14046" s="34"/>
    </row>
    <row r="14047" spans="41:44" x14ac:dyDescent="0.25">
      <c r="AO14047" s="34"/>
      <c r="AP14047" s="34"/>
      <c r="AQ14047" s="34"/>
      <c r="AR14047" s="34"/>
    </row>
    <row r="14048" spans="41:44" x14ac:dyDescent="0.25">
      <c r="AO14048" s="34"/>
      <c r="AP14048" s="34"/>
      <c r="AQ14048" s="34"/>
      <c r="AR14048" s="34"/>
    </row>
    <row r="14049" spans="41:44" x14ac:dyDescent="0.25">
      <c r="AO14049" s="34"/>
      <c r="AP14049" s="34"/>
      <c r="AQ14049" s="34"/>
      <c r="AR14049" s="34"/>
    </row>
    <row r="14050" spans="41:44" x14ac:dyDescent="0.25">
      <c r="AO14050" s="34"/>
      <c r="AP14050" s="34"/>
      <c r="AQ14050" s="34"/>
      <c r="AR14050" s="34"/>
    </row>
    <row r="14051" spans="41:44" x14ac:dyDescent="0.25">
      <c r="AO14051" s="34"/>
      <c r="AP14051" s="34"/>
      <c r="AQ14051" s="34"/>
      <c r="AR14051" s="34"/>
    </row>
    <row r="14052" spans="41:44" x14ac:dyDescent="0.25">
      <c r="AO14052" s="34"/>
      <c r="AP14052" s="34"/>
      <c r="AQ14052" s="34"/>
      <c r="AR14052" s="34"/>
    </row>
    <row r="14053" spans="41:44" x14ac:dyDescent="0.25">
      <c r="AO14053" s="34"/>
      <c r="AP14053" s="34"/>
      <c r="AQ14053" s="34"/>
      <c r="AR14053" s="34"/>
    </row>
    <row r="14054" spans="41:44" x14ac:dyDescent="0.25">
      <c r="AO14054" s="34"/>
      <c r="AP14054" s="34"/>
      <c r="AQ14054" s="34"/>
      <c r="AR14054" s="34"/>
    </row>
    <row r="14055" spans="41:44" x14ac:dyDescent="0.25">
      <c r="AO14055" s="34"/>
      <c r="AP14055" s="34"/>
      <c r="AQ14055" s="34"/>
      <c r="AR14055" s="34"/>
    </row>
    <row r="14056" spans="41:44" x14ac:dyDescent="0.25">
      <c r="AO14056" s="34"/>
      <c r="AP14056" s="34"/>
      <c r="AQ14056" s="34"/>
      <c r="AR14056" s="34"/>
    </row>
    <row r="14057" spans="41:44" x14ac:dyDescent="0.25">
      <c r="AO14057" s="34"/>
      <c r="AP14057" s="34"/>
      <c r="AQ14057" s="34"/>
      <c r="AR14057" s="34"/>
    </row>
    <row r="14058" spans="41:44" x14ac:dyDescent="0.25">
      <c r="AO14058" s="34"/>
      <c r="AP14058" s="34"/>
      <c r="AQ14058" s="34"/>
      <c r="AR14058" s="34"/>
    </row>
    <row r="14059" spans="41:44" x14ac:dyDescent="0.25">
      <c r="AO14059" s="34"/>
      <c r="AP14059" s="34"/>
      <c r="AQ14059" s="34"/>
      <c r="AR14059" s="34"/>
    </row>
    <row r="14060" spans="41:44" x14ac:dyDescent="0.25">
      <c r="AO14060" s="34"/>
      <c r="AP14060" s="34"/>
      <c r="AQ14060" s="34"/>
      <c r="AR14060" s="34"/>
    </row>
    <row r="14061" spans="41:44" x14ac:dyDescent="0.25">
      <c r="AO14061" s="34"/>
      <c r="AP14061" s="34"/>
      <c r="AQ14061" s="34"/>
      <c r="AR14061" s="34"/>
    </row>
    <row r="14062" spans="41:44" x14ac:dyDescent="0.25">
      <c r="AO14062" s="34"/>
      <c r="AP14062" s="34"/>
      <c r="AQ14062" s="34"/>
      <c r="AR14062" s="34"/>
    </row>
    <row r="14063" spans="41:44" x14ac:dyDescent="0.25">
      <c r="AO14063" s="34"/>
      <c r="AP14063" s="34"/>
      <c r="AQ14063" s="34"/>
      <c r="AR14063" s="34"/>
    </row>
    <row r="14064" spans="41:44" x14ac:dyDescent="0.25">
      <c r="AO14064" s="34"/>
      <c r="AP14064" s="34"/>
      <c r="AQ14064" s="34"/>
      <c r="AR14064" s="34"/>
    </row>
    <row r="14065" spans="41:44" x14ac:dyDescent="0.25">
      <c r="AO14065" s="34"/>
      <c r="AP14065" s="34"/>
      <c r="AQ14065" s="34"/>
      <c r="AR14065" s="34"/>
    </row>
    <row r="14066" spans="41:44" x14ac:dyDescent="0.25">
      <c r="AO14066" s="34"/>
      <c r="AP14066" s="34"/>
      <c r="AQ14066" s="34"/>
      <c r="AR14066" s="34"/>
    </row>
    <row r="14067" spans="41:44" x14ac:dyDescent="0.25">
      <c r="AO14067" s="34"/>
      <c r="AP14067" s="34"/>
      <c r="AQ14067" s="34"/>
      <c r="AR14067" s="34"/>
    </row>
    <row r="14068" spans="41:44" x14ac:dyDescent="0.25">
      <c r="AO14068" s="34"/>
      <c r="AP14068" s="34"/>
      <c r="AQ14068" s="34"/>
      <c r="AR14068" s="34"/>
    </row>
    <row r="14069" spans="41:44" x14ac:dyDescent="0.25">
      <c r="AO14069" s="34"/>
      <c r="AP14069" s="34"/>
      <c r="AQ14069" s="34"/>
      <c r="AR14069" s="34"/>
    </row>
    <row r="14070" spans="41:44" x14ac:dyDescent="0.25">
      <c r="AO14070" s="34"/>
      <c r="AP14070" s="34"/>
      <c r="AQ14070" s="34"/>
      <c r="AR14070" s="34"/>
    </row>
    <row r="14071" spans="41:44" x14ac:dyDescent="0.25">
      <c r="AO14071" s="34"/>
      <c r="AP14071" s="34"/>
      <c r="AQ14071" s="34"/>
      <c r="AR14071" s="34"/>
    </row>
    <row r="14072" spans="41:44" x14ac:dyDescent="0.25">
      <c r="AO14072" s="34"/>
      <c r="AP14072" s="34"/>
      <c r="AQ14072" s="34"/>
      <c r="AR14072" s="34"/>
    </row>
    <row r="14073" spans="41:44" x14ac:dyDescent="0.25">
      <c r="AO14073" s="34"/>
      <c r="AP14073" s="34"/>
      <c r="AQ14073" s="34"/>
      <c r="AR14073" s="34"/>
    </row>
    <row r="14074" spans="41:44" x14ac:dyDescent="0.25">
      <c r="AO14074" s="34"/>
      <c r="AP14074" s="34"/>
      <c r="AQ14074" s="34"/>
      <c r="AR14074" s="34"/>
    </row>
    <row r="14075" spans="41:44" x14ac:dyDescent="0.25">
      <c r="AO14075" s="34"/>
      <c r="AP14075" s="34"/>
      <c r="AQ14075" s="34"/>
      <c r="AR14075" s="34"/>
    </row>
    <row r="14076" spans="41:44" x14ac:dyDescent="0.25">
      <c r="AO14076" s="34"/>
      <c r="AP14076" s="34"/>
      <c r="AQ14076" s="34"/>
      <c r="AR14076" s="34"/>
    </row>
    <row r="14077" spans="41:44" x14ac:dyDescent="0.25">
      <c r="AO14077" s="34"/>
      <c r="AP14077" s="34"/>
      <c r="AQ14077" s="34"/>
      <c r="AR14077" s="34"/>
    </row>
    <row r="14078" spans="41:44" x14ac:dyDescent="0.25">
      <c r="AO14078" s="34"/>
      <c r="AP14078" s="34"/>
      <c r="AQ14078" s="34"/>
      <c r="AR14078" s="34"/>
    </row>
    <row r="14079" spans="41:44" x14ac:dyDescent="0.25">
      <c r="AO14079" s="34"/>
      <c r="AP14079" s="34"/>
      <c r="AQ14079" s="34"/>
      <c r="AR14079" s="34"/>
    </row>
    <row r="14080" spans="41:44" x14ac:dyDescent="0.25">
      <c r="AO14080" s="34"/>
      <c r="AP14080" s="34"/>
      <c r="AQ14080" s="34"/>
      <c r="AR14080" s="34"/>
    </row>
    <row r="14081" spans="41:44" x14ac:dyDescent="0.25">
      <c r="AO14081" s="34"/>
      <c r="AP14081" s="34"/>
      <c r="AQ14081" s="34"/>
      <c r="AR14081" s="34"/>
    </row>
    <row r="14082" spans="41:44" x14ac:dyDescent="0.25">
      <c r="AO14082" s="34"/>
      <c r="AP14082" s="34"/>
      <c r="AQ14082" s="34"/>
      <c r="AR14082" s="34"/>
    </row>
    <row r="14083" spans="41:44" x14ac:dyDescent="0.25">
      <c r="AO14083" s="34"/>
      <c r="AP14083" s="34"/>
      <c r="AQ14083" s="34"/>
      <c r="AR14083" s="34"/>
    </row>
    <row r="14084" spans="41:44" x14ac:dyDescent="0.25">
      <c r="AO14084" s="34"/>
      <c r="AP14084" s="34"/>
      <c r="AQ14084" s="34"/>
      <c r="AR14084" s="34"/>
    </row>
    <row r="14085" spans="41:44" x14ac:dyDescent="0.25">
      <c r="AO14085" s="34"/>
      <c r="AP14085" s="34"/>
      <c r="AQ14085" s="34"/>
      <c r="AR14085" s="34"/>
    </row>
    <row r="14086" spans="41:44" x14ac:dyDescent="0.25">
      <c r="AO14086" s="34"/>
      <c r="AP14086" s="34"/>
      <c r="AQ14086" s="34"/>
      <c r="AR14086" s="34"/>
    </row>
    <row r="14087" spans="41:44" x14ac:dyDescent="0.25">
      <c r="AO14087" s="34"/>
      <c r="AP14087" s="34"/>
      <c r="AQ14087" s="34"/>
      <c r="AR14087" s="34"/>
    </row>
    <row r="14088" spans="41:44" x14ac:dyDescent="0.25">
      <c r="AO14088" s="34"/>
      <c r="AP14088" s="34"/>
      <c r="AQ14088" s="34"/>
      <c r="AR14088" s="34"/>
    </row>
    <row r="14089" spans="41:44" x14ac:dyDescent="0.25">
      <c r="AO14089" s="34"/>
      <c r="AP14089" s="34"/>
      <c r="AQ14089" s="34"/>
      <c r="AR14089" s="34"/>
    </row>
    <row r="14090" spans="41:44" x14ac:dyDescent="0.25">
      <c r="AO14090" s="34"/>
      <c r="AP14090" s="34"/>
      <c r="AQ14090" s="34"/>
      <c r="AR14090" s="34"/>
    </row>
    <row r="14091" spans="41:44" x14ac:dyDescent="0.25">
      <c r="AO14091" s="34"/>
      <c r="AP14091" s="34"/>
      <c r="AQ14091" s="34"/>
      <c r="AR14091" s="34"/>
    </row>
    <row r="14092" spans="41:44" x14ac:dyDescent="0.25">
      <c r="AO14092" s="34"/>
      <c r="AP14092" s="34"/>
      <c r="AQ14092" s="34"/>
      <c r="AR14092" s="34"/>
    </row>
    <row r="14093" spans="41:44" x14ac:dyDescent="0.25">
      <c r="AO14093" s="34"/>
      <c r="AP14093" s="34"/>
      <c r="AQ14093" s="34"/>
      <c r="AR14093" s="34"/>
    </row>
    <row r="14094" spans="41:44" x14ac:dyDescent="0.25">
      <c r="AO14094" s="34"/>
      <c r="AP14094" s="34"/>
      <c r="AQ14094" s="34"/>
      <c r="AR14094" s="34"/>
    </row>
    <row r="14095" spans="41:44" x14ac:dyDescent="0.25">
      <c r="AO14095" s="34"/>
      <c r="AP14095" s="34"/>
      <c r="AQ14095" s="34"/>
      <c r="AR14095" s="34"/>
    </row>
    <row r="14096" spans="41:44" x14ac:dyDescent="0.25">
      <c r="AO14096" s="34"/>
      <c r="AP14096" s="34"/>
      <c r="AQ14096" s="34"/>
      <c r="AR14096" s="34"/>
    </row>
    <row r="14097" spans="41:44" x14ac:dyDescent="0.25">
      <c r="AO14097" s="34"/>
      <c r="AP14097" s="34"/>
      <c r="AQ14097" s="34"/>
      <c r="AR14097" s="34"/>
    </row>
    <row r="14098" spans="41:44" x14ac:dyDescent="0.25">
      <c r="AO14098" s="34"/>
      <c r="AP14098" s="34"/>
      <c r="AQ14098" s="34"/>
      <c r="AR14098" s="34"/>
    </row>
    <row r="14099" spans="41:44" x14ac:dyDescent="0.25">
      <c r="AO14099" s="34"/>
      <c r="AP14099" s="34"/>
      <c r="AQ14099" s="34"/>
      <c r="AR14099" s="34"/>
    </row>
    <row r="14100" spans="41:44" x14ac:dyDescent="0.25">
      <c r="AO14100" s="34"/>
      <c r="AP14100" s="34"/>
      <c r="AQ14100" s="34"/>
      <c r="AR14100" s="34"/>
    </row>
    <row r="14101" spans="41:44" x14ac:dyDescent="0.25">
      <c r="AO14101" s="34"/>
      <c r="AP14101" s="34"/>
      <c r="AQ14101" s="34"/>
      <c r="AR14101" s="34"/>
    </row>
    <row r="14102" spans="41:44" x14ac:dyDescent="0.25">
      <c r="AO14102" s="34"/>
      <c r="AP14102" s="34"/>
      <c r="AQ14102" s="34"/>
      <c r="AR14102" s="34"/>
    </row>
    <row r="14103" spans="41:44" x14ac:dyDescent="0.25">
      <c r="AO14103" s="34"/>
      <c r="AP14103" s="34"/>
      <c r="AQ14103" s="34"/>
      <c r="AR14103" s="34"/>
    </row>
    <row r="14104" spans="41:44" x14ac:dyDescent="0.25">
      <c r="AO14104" s="34"/>
      <c r="AP14104" s="34"/>
      <c r="AQ14104" s="34"/>
      <c r="AR14104" s="34"/>
    </row>
    <row r="14105" spans="41:44" x14ac:dyDescent="0.25">
      <c r="AO14105" s="34"/>
      <c r="AP14105" s="34"/>
      <c r="AQ14105" s="34"/>
      <c r="AR14105" s="34"/>
    </row>
    <row r="14106" spans="41:44" x14ac:dyDescent="0.25">
      <c r="AO14106" s="34"/>
      <c r="AP14106" s="34"/>
      <c r="AQ14106" s="34"/>
      <c r="AR14106" s="34"/>
    </row>
    <row r="14107" spans="41:44" x14ac:dyDescent="0.25">
      <c r="AO14107" s="34"/>
      <c r="AP14107" s="34"/>
      <c r="AQ14107" s="34"/>
      <c r="AR14107" s="34"/>
    </row>
    <row r="14108" spans="41:44" x14ac:dyDescent="0.25">
      <c r="AO14108" s="34"/>
      <c r="AP14108" s="34"/>
      <c r="AQ14108" s="34"/>
      <c r="AR14108" s="34"/>
    </row>
    <row r="14109" spans="41:44" x14ac:dyDescent="0.25">
      <c r="AO14109" s="34"/>
      <c r="AP14109" s="34"/>
      <c r="AQ14109" s="34"/>
      <c r="AR14109" s="34"/>
    </row>
    <row r="14110" spans="41:44" x14ac:dyDescent="0.25">
      <c r="AO14110" s="34"/>
      <c r="AP14110" s="34"/>
      <c r="AQ14110" s="34"/>
      <c r="AR14110" s="34"/>
    </row>
    <row r="14111" spans="41:44" x14ac:dyDescent="0.25">
      <c r="AO14111" s="34"/>
      <c r="AP14111" s="34"/>
      <c r="AQ14111" s="34"/>
      <c r="AR14111" s="34"/>
    </row>
    <row r="14112" spans="41:44" x14ac:dyDescent="0.25">
      <c r="AO14112" s="34"/>
      <c r="AP14112" s="34"/>
      <c r="AQ14112" s="34"/>
      <c r="AR14112" s="34"/>
    </row>
    <row r="14113" spans="41:44" x14ac:dyDescent="0.25">
      <c r="AO14113" s="34"/>
      <c r="AP14113" s="34"/>
      <c r="AQ14113" s="34"/>
      <c r="AR14113" s="34"/>
    </row>
    <row r="14114" spans="41:44" x14ac:dyDescent="0.25">
      <c r="AO14114" s="34"/>
      <c r="AP14114" s="34"/>
      <c r="AQ14114" s="34"/>
      <c r="AR14114" s="34"/>
    </row>
    <row r="14115" spans="41:44" x14ac:dyDescent="0.25">
      <c r="AO14115" s="34"/>
      <c r="AP14115" s="34"/>
      <c r="AQ14115" s="34"/>
      <c r="AR14115" s="34"/>
    </row>
    <row r="14116" spans="41:44" x14ac:dyDescent="0.25">
      <c r="AO14116" s="34"/>
      <c r="AP14116" s="34"/>
      <c r="AQ14116" s="34"/>
      <c r="AR14116" s="34"/>
    </row>
    <row r="14117" spans="41:44" x14ac:dyDescent="0.25">
      <c r="AO14117" s="34"/>
      <c r="AP14117" s="34"/>
      <c r="AQ14117" s="34"/>
      <c r="AR14117" s="34"/>
    </row>
    <row r="14118" spans="41:44" x14ac:dyDescent="0.25">
      <c r="AO14118" s="34"/>
      <c r="AP14118" s="34"/>
      <c r="AQ14118" s="34"/>
      <c r="AR14118" s="34"/>
    </row>
    <row r="14119" spans="41:44" x14ac:dyDescent="0.25">
      <c r="AO14119" s="34"/>
      <c r="AP14119" s="34"/>
      <c r="AQ14119" s="34"/>
      <c r="AR14119" s="34"/>
    </row>
    <row r="14120" spans="41:44" x14ac:dyDescent="0.25">
      <c r="AO14120" s="34"/>
      <c r="AP14120" s="34"/>
      <c r="AQ14120" s="34"/>
      <c r="AR14120" s="34"/>
    </row>
    <row r="14121" spans="41:44" x14ac:dyDescent="0.25">
      <c r="AO14121" s="34"/>
      <c r="AP14121" s="34"/>
      <c r="AQ14121" s="34"/>
      <c r="AR14121" s="34"/>
    </row>
    <row r="14122" spans="41:44" x14ac:dyDescent="0.25">
      <c r="AO14122" s="34"/>
      <c r="AP14122" s="34"/>
      <c r="AQ14122" s="34"/>
      <c r="AR14122" s="34"/>
    </row>
    <row r="14123" spans="41:44" x14ac:dyDescent="0.25">
      <c r="AO14123" s="34"/>
      <c r="AP14123" s="34"/>
      <c r="AQ14123" s="34"/>
      <c r="AR14123" s="34"/>
    </row>
    <row r="14124" spans="41:44" x14ac:dyDescent="0.25">
      <c r="AO14124" s="34"/>
      <c r="AP14124" s="34"/>
      <c r="AQ14124" s="34"/>
      <c r="AR14124" s="34"/>
    </row>
    <row r="14125" spans="41:44" x14ac:dyDescent="0.25">
      <c r="AO14125" s="34"/>
      <c r="AP14125" s="34"/>
      <c r="AQ14125" s="34"/>
      <c r="AR14125" s="34"/>
    </row>
    <row r="14126" spans="41:44" x14ac:dyDescent="0.25">
      <c r="AO14126" s="34"/>
      <c r="AP14126" s="34"/>
      <c r="AQ14126" s="34"/>
      <c r="AR14126" s="34"/>
    </row>
    <row r="14127" spans="41:44" x14ac:dyDescent="0.25">
      <c r="AO14127" s="34"/>
      <c r="AP14127" s="34"/>
      <c r="AQ14127" s="34"/>
      <c r="AR14127" s="34"/>
    </row>
    <row r="14128" spans="41:44" x14ac:dyDescent="0.25">
      <c r="AO14128" s="34"/>
      <c r="AP14128" s="34"/>
      <c r="AQ14128" s="34"/>
      <c r="AR14128" s="34"/>
    </row>
    <row r="14129" spans="41:44" x14ac:dyDescent="0.25">
      <c r="AO14129" s="34"/>
      <c r="AP14129" s="34"/>
      <c r="AQ14129" s="34"/>
      <c r="AR14129" s="34"/>
    </row>
    <row r="14130" spans="41:44" x14ac:dyDescent="0.25">
      <c r="AO14130" s="34"/>
      <c r="AP14130" s="34"/>
      <c r="AQ14130" s="34"/>
      <c r="AR14130" s="34"/>
    </row>
    <row r="14131" spans="41:44" x14ac:dyDescent="0.25">
      <c r="AO14131" s="34"/>
      <c r="AP14131" s="34"/>
      <c r="AQ14131" s="34"/>
      <c r="AR14131" s="34"/>
    </row>
    <row r="14132" spans="41:44" x14ac:dyDescent="0.25">
      <c r="AO14132" s="34"/>
      <c r="AP14132" s="34"/>
      <c r="AQ14132" s="34"/>
      <c r="AR14132" s="34"/>
    </row>
    <row r="14133" spans="41:44" x14ac:dyDescent="0.25">
      <c r="AO14133" s="34"/>
      <c r="AP14133" s="34"/>
      <c r="AQ14133" s="34"/>
      <c r="AR14133" s="34"/>
    </row>
    <row r="14134" spans="41:44" x14ac:dyDescent="0.25">
      <c r="AO14134" s="34"/>
      <c r="AP14134" s="34"/>
      <c r="AQ14134" s="34"/>
      <c r="AR14134" s="34"/>
    </row>
    <row r="14135" spans="41:44" x14ac:dyDescent="0.25">
      <c r="AO14135" s="34"/>
      <c r="AP14135" s="34"/>
      <c r="AQ14135" s="34"/>
      <c r="AR14135" s="34"/>
    </row>
    <row r="14136" spans="41:44" x14ac:dyDescent="0.25">
      <c r="AO14136" s="34"/>
      <c r="AP14136" s="34"/>
      <c r="AQ14136" s="34"/>
      <c r="AR14136" s="34"/>
    </row>
    <row r="14137" spans="41:44" x14ac:dyDescent="0.25">
      <c r="AO14137" s="34"/>
      <c r="AP14137" s="34"/>
      <c r="AQ14137" s="34"/>
      <c r="AR14137" s="34"/>
    </row>
    <row r="14138" spans="41:44" x14ac:dyDescent="0.25">
      <c r="AO14138" s="34"/>
      <c r="AP14138" s="34"/>
      <c r="AQ14138" s="34"/>
      <c r="AR14138" s="34"/>
    </row>
    <row r="14139" spans="41:44" x14ac:dyDescent="0.25">
      <c r="AO14139" s="34"/>
      <c r="AP14139" s="34"/>
      <c r="AQ14139" s="34"/>
      <c r="AR14139" s="34"/>
    </row>
    <row r="14140" spans="41:44" x14ac:dyDescent="0.25">
      <c r="AO14140" s="34"/>
      <c r="AP14140" s="34"/>
      <c r="AQ14140" s="34"/>
      <c r="AR14140" s="34"/>
    </row>
    <row r="14141" spans="41:44" x14ac:dyDescent="0.25">
      <c r="AO14141" s="34"/>
      <c r="AP14141" s="34"/>
      <c r="AQ14141" s="34"/>
      <c r="AR14141" s="34"/>
    </row>
    <row r="14142" spans="41:44" x14ac:dyDescent="0.25">
      <c r="AO14142" s="34"/>
      <c r="AP14142" s="34"/>
      <c r="AQ14142" s="34"/>
      <c r="AR14142" s="34"/>
    </row>
    <row r="14143" spans="41:44" x14ac:dyDescent="0.25">
      <c r="AO14143" s="34"/>
      <c r="AP14143" s="34"/>
      <c r="AQ14143" s="34"/>
      <c r="AR14143" s="34"/>
    </row>
    <row r="14144" spans="41:44" x14ac:dyDescent="0.25">
      <c r="AO14144" s="34"/>
      <c r="AP14144" s="34"/>
      <c r="AQ14144" s="34"/>
      <c r="AR14144" s="34"/>
    </row>
    <row r="14145" spans="41:44" x14ac:dyDescent="0.25">
      <c r="AO14145" s="34"/>
      <c r="AP14145" s="34"/>
      <c r="AQ14145" s="34"/>
      <c r="AR14145" s="34"/>
    </row>
    <row r="14146" spans="41:44" x14ac:dyDescent="0.25">
      <c r="AO14146" s="34"/>
      <c r="AP14146" s="34"/>
      <c r="AQ14146" s="34"/>
      <c r="AR14146" s="34"/>
    </row>
    <row r="14147" spans="41:44" x14ac:dyDescent="0.25">
      <c r="AO14147" s="34"/>
      <c r="AP14147" s="34"/>
      <c r="AQ14147" s="34"/>
      <c r="AR14147" s="34"/>
    </row>
    <row r="14148" spans="41:44" x14ac:dyDescent="0.25">
      <c r="AO14148" s="34"/>
      <c r="AP14148" s="34"/>
      <c r="AQ14148" s="34"/>
      <c r="AR14148" s="34"/>
    </row>
    <row r="14149" spans="41:44" x14ac:dyDescent="0.25">
      <c r="AO14149" s="34"/>
      <c r="AP14149" s="34"/>
      <c r="AQ14149" s="34"/>
      <c r="AR14149" s="34"/>
    </row>
    <row r="14150" spans="41:44" x14ac:dyDescent="0.25">
      <c r="AO14150" s="34"/>
      <c r="AP14150" s="34"/>
      <c r="AQ14150" s="34"/>
      <c r="AR14150" s="34"/>
    </row>
    <row r="14151" spans="41:44" x14ac:dyDescent="0.25">
      <c r="AO14151" s="34"/>
      <c r="AP14151" s="34"/>
      <c r="AQ14151" s="34"/>
      <c r="AR14151" s="34"/>
    </row>
    <row r="14152" spans="41:44" x14ac:dyDescent="0.25">
      <c r="AO14152" s="34"/>
      <c r="AP14152" s="34"/>
      <c r="AQ14152" s="34"/>
      <c r="AR14152" s="34"/>
    </row>
    <row r="14153" spans="41:44" x14ac:dyDescent="0.25">
      <c r="AO14153" s="34"/>
      <c r="AP14153" s="34"/>
      <c r="AQ14153" s="34"/>
      <c r="AR14153" s="34"/>
    </row>
    <row r="14154" spans="41:44" x14ac:dyDescent="0.25">
      <c r="AO14154" s="34"/>
      <c r="AP14154" s="34"/>
      <c r="AQ14154" s="34"/>
      <c r="AR14154" s="34"/>
    </row>
    <row r="14155" spans="41:44" x14ac:dyDescent="0.25">
      <c r="AO14155" s="34"/>
      <c r="AP14155" s="34"/>
      <c r="AQ14155" s="34"/>
      <c r="AR14155" s="34"/>
    </row>
    <row r="14156" spans="41:44" x14ac:dyDescent="0.25">
      <c r="AO14156" s="34"/>
      <c r="AP14156" s="34"/>
      <c r="AQ14156" s="34"/>
      <c r="AR14156" s="34"/>
    </row>
    <row r="14157" spans="41:44" x14ac:dyDescent="0.25">
      <c r="AO14157" s="34"/>
      <c r="AP14157" s="34"/>
      <c r="AQ14157" s="34"/>
      <c r="AR14157" s="34"/>
    </row>
    <row r="14158" spans="41:44" x14ac:dyDescent="0.25">
      <c r="AO14158" s="34"/>
      <c r="AP14158" s="34"/>
      <c r="AQ14158" s="34"/>
      <c r="AR14158" s="34"/>
    </row>
    <row r="14159" spans="41:44" x14ac:dyDescent="0.25">
      <c r="AO14159" s="34"/>
      <c r="AP14159" s="34"/>
      <c r="AQ14159" s="34"/>
      <c r="AR14159" s="34"/>
    </row>
    <row r="14160" spans="41:44" x14ac:dyDescent="0.25">
      <c r="AO14160" s="34"/>
      <c r="AP14160" s="34"/>
      <c r="AQ14160" s="34"/>
      <c r="AR14160" s="34"/>
    </row>
    <row r="14161" spans="41:44" x14ac:dyDescent="0.25">
      <c r="AO14161" s="34"/>
      <c r="AP14161" s="34"/>
      <c r="AQ14161" s="34"/>
      <c r="AR14161" s="34"/>
    </row>
    <row r="14162" spans="41:44" x14ac:dyDescent="0.25">
      <c r="AO14162" s="34"/>
      <c r="AP14162" s="34"/>
      <c r="AQ14162" s="34"/>
      <c r="AR14162" s="34"/>
    </row>
    <row r="14163" spans="41:44" x14ac:dyDescent="0.25">
      <c r="AO14163" s="34"/>
      <c r="AP14163" s="34"/>
      <c r="AQ14163" s="34"/>
      <c r="AR14163" s="34"/>
    </row>
    <row r="14164" spans="41:44" x14ac:dyDescent="0.25">
      <c r="AO14164" s="34"/>
      <c r="AP14164" s="34"/>
      <c r="AQ14164" s="34"/>
      <c r="AR14164" s="34"/>
    </row>
    <row r="14165" spans="41:44" x14ac:dyDescent="0.25">
      <c r="AO14165" s="34"/>
      <c r="AP14165" s="34"/>
      <c r="AQ14165" s="34"/>
      <c r="AR14165" s="34"/>
    </row>
    <row r="14166" spans="41:44" x14ac:dyDescent="0.25">
      <c r="AO14166" s="34"/>
      <c r="AP14166" s="34"/>
      <c r="AQ14166" s="34"/>
      <c r="AR14166" s="34"/>
    </row>
    <row r="14167" spans="41:44" x14ac:dyDescent="0.25">
      <c r="AO14167" s="34"/>
      <c r="AP14167" s="34"/>
      <c r="AQ14167" s="34"/>
      <c r="AR14167" s="34"/>
    </row>
    <row r="14168" spans="41:44" x14ac:dyDescent="0.25">
      <c r="AO14168" s="34"/>
      <c r="AP14168" s="34"/>
      <c r="AQ14168" s="34"/>
      <c r="AR14168" s="34"/>
    </row>
    <row r="14169" spans="41:44" x14ac:dyDescent="0.25">
      <c r="AO14169" s="34"/>
      <c r="AP14169" s="34"/>
      <c r="AQ14169" s="34"/>
      <c r="AR14169" s="34"/>
    </row>
    <row r="14170" spans="41:44" x14ac:dyDescent="0.25">
      <c r="AO14170" s="34"/>
      <c r="AP14170" s="34"/>
      <c r="AQ14170" s="34"/>
      <c r="AR14170" s="34"/>
    </row>
    <row r="14171" spans="41:44" x14ac:dyDescent="0.25">
      <c r="AO14171" s="34"/>
      <c r="AP14171" s="34"/>
      <c r="AQ14171" s="34"/>
      <c r="AR14171" s="34"/>
    </row>
    <row r="14172" spans="41:44" x14ac:dyDescent="0.25">
      <c r="AO14172" s="34"/>
      <c r="AP14172" s="34"/>
      <c r="AQ14172" s="34"/>
      <c r="AR14172" s="34"/>
    </row>
    <row r="14173" spans="41:44" x14ac:dyDescent="0.25">
      <c r="AO14173" s="34"/>
      <c r="AP14173" s="34"/>
      <c r="AQ14173" s="34"/>
      <c r="AR14173" s="34"/>
    </row>
    <row r="14174" spans="41:44" x14ac:dyDescent="0.25">
      <c r="AO14174" s="34"/>
      <c r="AP14174" s="34"/>
      <c r="AQ14174" s="34"/>
      <c r="AR14174" s="34"/>
    </row>
    <row r="14175" spans="41:44" x14ac:dyDescent="0.25">
      <c r="AO14175" s="34"/>
      <c r="AP14175" s="34"/>
      <c r="AQ14175" s="34"/>
      <c r="AR14175" s="34"/>
    </row>
    <row r="14176" spans="41:44" x14ac:dyDescent="0.25">
      <c r="AO14176" s="34"/>
      <c r="AP14176" s="34"/>
      <c r="AQ14176" s="34"/>
      <c r="AR14176" s="34"/>
    </row>
    <row r="14177" spans="41:44" x14ac:dyDescent="0.25">
      <c r="AO14177" s="34"/>
      <c r="AP14177" s="34"/>
      <c r="AQ14177" s="34"/>
      <c r="AR14177" s="34"/>
    </row>
    <row r="14178" spans="41:44" x14ac:dyDescent="0.25">
      <c r="AO14178" s="34"/>
      <c r="AP14178" s="34"/>
      <c r="AQ14178" s="34"/>
      <c r="AR14178" s="34"/>
    </row>
    <row r="14179" spans="41:44" x14ac:dyDescent="0.25">
      <c r="AO14179" s="34"/>
      <c r="AP14179" s="34"/>
      <c r="AQ14179" s="34"/>
      <c r="AR14179" s="34"/>
    </row>
    <row r="14180" spans="41:44" x14ac:dyDescent="0.25">
      <c r="AO14180" s="34"/>
      <c r="AP14180" s="34"/>
      <c r="AQ14180" s="34"/>
      <c r="AR14180" s="34"/>
    </row>
    <row r="14181" spans="41:44" x14ac:dyDescent="0.25">
      <c r="AO14181" s="34"/>
      <c r="AP14181" s="34"/>
      <c r="AQ14181" s="34"/>
      <c r="AR14181" s="34"/>
    </row>
    <row r="14182" spans="41:44" x14ac:dyDescent="0.25">
      <c r="AO14182" s="34"/>
      <c r="AP14182" s="34"/>
      <c r="AQ14182" s="34"/>
      <c r="AR14182" s="34"/>
    </row>
    <row r="14183" spans="41:44" x14ac:dyDescent="0.25">
      <c r="AO14183" s="34"/>
      <c r="AP14183" s="34"/>
      <c r="AQ14183" s="34"/>
      <c r="AR14183" s="34"/>
    </row>
    <row r="14184" spans="41:44" x14ac:dyDescent="0.25">
      <c r="AO14184" s="34"/>
      <c r="AP14184" s="34"/>
      <c r="AQ14184" s="34"/>
      <c r="AR14184" s="34"/>
    </row>
    <row r="14185" spans="41:44" x14ac:dyDescent="0.25">
      <c r="AO14185" s="34"/>
      <c r="AP14185" s="34"/>
      <c r="AQ14185" s="34"/>
      <c r="AR14185" s="34"/>
    </row>
    <row r="14186" spans="41:44" x14ac:dyDescent="0.25">
      <c r="AO14186" s="34"/>
      <c r="AP14186" s="34"/>
      <c r="AQ14186" s="34"/>
      <c r="AR14186" s="34"/>
    </row>
    <row r="14187" spans="41:44" x14ac:dyDescent="0.25">
      <c r="AO14187" s="34"/>
      <c r="AP14187" s="34"/>
      <c r="AQ14187" s="34"/>
      <c r="AR14187" s="34"/>
    </row>
    <row r="14188" spans="41:44" x14ac:dyDescent="0.25">
      <c r="AO14188" s="34"/>
      <c r="AP14188" s="34"/>
      <c r="AQ14188" s="34"/>
      <c r="AR14188" s="34"/>
    </row>
    <row r="14189" spans="41:44" x14ac:dyDescent="0.25">
      <c r="AO14189" s="34"/>
      <c r="AP14189" s="34"/>
      <c r="AQ14189" s="34"/>
      <c r="AR14189" s="34"/>
    </row>
    <row r="14190" spans="41:44" x14ac:dyDescent="0.25">
      <c r="AO14190" s="34"/>
      <c r="AP14190" s="34"/>
      <c r="AQ14190" s="34"/>
      <c r="AR14190" s="34"/>
    </row>
    <row r="14191" spans="41:44" x14ac:dyDescent="0.25">
      <c r="AO14191" s="34"/>
      <c r="AP14191" s="34"/>
      <c r="AQ14191" s="34"/>
      <c r="AR14191" s="34"/>
    </row>
    <row r="14192" spans="41:44" x14ac:dyDescent="0.25">
      <c r="AO14192" s="34"/>
      <c r="AP14192" s="34"/>
      <c r="AQ14192" s="34"/>
      <c r="AR14192" s="34"/>
    </row>
    <row r="14193" spans="41:44" x14ac:dyDescent="0.25">
      <c r="AO14193" s="34"/>
      <c r="AP14193" s="34"/>
      <c r="AQ14193" s="34"/>
      <c r="AR14193" s="34"/>
    </row>
    <row r="14194" spans="41:44" x14ac:dyDescent="0.25">
      <c r="AO14194" s="34"/>
      <c r="AP14194" s="34"/>
      <c r="AQ14194" s="34"/>
      <c r="AR14194" s="34"/>
    </row>
    <row r="14195" spans="41:44" x14ac:dyDescent="0.25">
      <c r="AO14195" s="34"/>
      <c r="AP14195" s="34"/>
      <c r="AQ14195" s="34"/>
      <c r="AR14195" s="34"/>
    </row>
    <row r="14196" spans="41:44" x14ac:dyDescent="0.25">
      <c r="AO14196" s="34"/>
      <c r="AP14196" s="34"/>
      <c r="AQ14196" s="34"/>
      <c r="AR14196" s="34"/>
    </row>
    <row r="14197" spans="41:44" x14ac:dyDescent="0.25">
      <c r="AO14197" s="34"/>
      <c r="AP14197" s="34"/>
      <c r="AQ14197" s="34"/>
      <c r="AR14197" s="34"/>
    </row>
    <row r="14198" spans="41:44" x14ac:dyDescent="0.25">
      <c r="AO14198" s="34"/>
      <c r="AP14198" s="34"/>
      <c r="AQ14198" s="34"/>
      <c r="AR14198" s="34"/>
    </row>
    <row r="14199" spans="41:44" x14ac:dyDescent="0.25">
      <c r="AO14199" s="34"/>
      <c r="AP14199" s="34"/>
      <c r="AQ14199" s="34"/>
      <c r="AR14199" s="34"/>
    </row>
    <row r="14200" spans="41:44" x14ac:dyDescent="0.25">
      <c r="AO14200" s="34"/>
      <c r="AP14200" s="34"/>
      <c r="AQ14200" s="34"/>
      <c r="AR14200" s="34"/>
    </row>
    <row r="14201" spans="41:44" x14ac:dyDescent="0.25">
      <c r="AO14201" s="34"/>
      <c r="AP14201" s="34"/>
      <c r="AQ14201" s="34"/>
      <c r="AR14201" s="34"/>
    </row>
    <row r="14202" spans="41:44" x14ac:dyDescent="0.25">
      <c r="AO14202" s="34"/>
      <c r="AP14202" s="34"/>
      <c r="AQ14202" s="34"/>
      <c r="AR14202" s="34"/>
    </row>
    <row r="14203" spans="41:44" x14ac:dyDescent="0.25">
      <c r="AO14203" s="34"/>
      <c r="AP14203" s="34"/>
      <c r="AQ14203" s="34"/>
      <c r="AR14203" s="34"/>
    </row>
    <row r="14204" spans="41:44" x14ac:dyDescent="0.25">
      <c r="AO14204" s="34"/>
      <c r="AP14204" s="34"/>
      <c r="AQ14204" s="34"/>
      <c r="AR14204" s="34"/>
    </row>
    <row r="14205" spans="41:44" x14ac:dyDescent="0.25">
      <c r="AO14205" s="34"/>
      <c r="AP14205" s="34"/>
      <c r="AQ14205" s="34"/>
      <c r="AR14205" s="34"/>
    </row>
    <row r="14206" spans="41:44" x14ac:dyDescent="0.25">
      <c r="AO14206" s="34"/>
      <c r="AP14206" s="34"/>
      <c r="AQ14206" s="34"/>
      <c r="AR14206" s="34"/>
    </row>
    <row r="14207" spans="41:44" x14ac:dyDescent="0.25">
      <c r="AO14207" s="34"/>
      <c r="AP14207" s="34"/>
      <c r="AQ14207" s="34"/>
      <c r="AR14207" s="34"/>
    </row>
    <row r="14208" spans="41:44" x14ac:dyDescent="0.25">
      <c r="AO14208" s="34"/>
      <c r="AP14208" s="34"/>
      <c r="AQ14208" s="34"/>
      <c r="AR14208" s="34"/>
    </row>
    <row r="14209" spans="41:44" x14ac:dyDescent="0.25">
      <c r="AO14209" s="34"/>
      <c r="AP14209" s="34"/>
      <c r="AQ14209" s="34"/>
      <c r="AR14209" s="34"/>
    </row>
    <row r="14210" spans="41:44" x14ac:dyDescent="0.25">
      <c r="AO14210" s="34"/>
      <c r="AP14210" s="34"/>
      <c r="AQ14210" s="34"/>
      <c r="AR14210" s="34"/>
    </row>
    <row r="14211" spans="41:44" x14ac:dyDescent="0.25">
      <c r="AO14211" s="34"/>
      <c r="AP14211" s="34"/>
      <c r="AQ14211" s="34"/>
      <c r="AR14211" s="34"/>
    </row>
    <row r="14212" spans="41:44" x14ac:dyDescent="0.25">
      <c r="AO14212" s="34"/>
      <c r="AP14212" s="34"/>
      <c r="AQ14212" s="34"/>
      <c r="AR14212" s="34"/>
    </row>
    <row r="14213" spans="41:44" x14ac:dyDescent="0.25">
      <c r="AO14213" s="34"/>
      <c r="AP14213" s="34"/>
      <c r="AQ14213" s="34"/>
      <c r="AR14213" s="34"/>
    </row>
    <row r="14214" spans="41:44" x14ac:dyDescent="0.25">
      <c r="AO14214" s="34"/>
      <c r="AP14214" s="34"/>
      <c r="AQ14214" s="34"/>
      <c r="AR14214" s="34"/>
    </row>
    <row r="14215" spans="41:44" x14ac:dyDescent="0.25">
      <c r="AO14215" s="34"/>
      <c r="AP14215" s="34"/>
      <c r="AQ14215" s="34"/>
      <c r="AR14215" s="34"/>
    </row>
    <row r="14216" spans="41:44" x14ac:dyDescent="0.25">
      <c r="AO14216" s="34"/>
      <c r="AP14216" s="34"/>
      <c r="AQ14216" s="34"/>
      <c r="AR14216" s="34"/>
    </row>
    <row r="14217" spans="41:44" x14ac:dyDescent="0.25">
      <c r="AO14217" s="34"/>
      <c r="AP14217" s="34"/>
      <c r="AQ14217" s="34"/>
      <c r="AR14217" s="34"/>
    </row>
    <row r="14218" spans="41:44" x14ac:dyDescent="0.25">
      <c r="AO14218" s="34"/>
      <c r="AP14218" s="34"/>
      <c r="AQ14218" s="34"/>
      <c r="AR14218" s="34"/>
    </row>
    <row r="14219" spans="41:44" x14ac:dyDescent="0.25">
      <c r="AO14219" s="34"/>
      <c r="AP14219" s="34"/>
      <c r="AQ14219" s="34"/>
      <c r="AR14219" s="34"/>
    </row>
    <row r="14220" spans="41:44" x14ac:dyDescent="0.25">
      <c r="AO14220" s="34"/>
      <c r="AP14220" s="34"/>
      <c r="AQ14220" s="34"/>
      <c r="AR14220" s="34"/>
    </row>
    <row r="14221" spans="41:44" x14ac:dyDescent="0.25">
      <c r="AO14221" s="34"/>
      <c r="AP14221" s="34"/>
      <c r="AQ14221" s="34"/>
      <c r="AR14221" s="34"/>
    </row>
    <row r="14222" spans="41:44" x14ac:dyDescent="0.25">
      <c r="AO14222" s="34"/>
      <c r="AP14222" s="34"/>
      <c r="AQ14222" s="34"/>
      <c r="AR14222" s="34"/>
    </row>
    <row r="14223" spans="41:44" x14ac:dyDescent="0.25">
      <c r="AO14223" s="34"/>
      <c r="AP14223" s="34"/>
      <c r="AQ14223" s="34"/>
      <c r="AR14223" s="34"/>
    </row>
    <row r="14224" spans="41:44" x14ac:dyDescent="0.25">
      <c r="AO14224" s="34"/>
      <c r="AP14224" s="34"/>
      <c r="AQ14224" s="34"/>
      <c r="AR14224" s="34"/>
    </row>
    <row r="14225" spans="41:44" x14ac:dyDescent="0.25">
      <c r="AO14225" s="34"/>
      <c r="AP14225" s="34"/>
      <c r="AQ14225" s="34"/>
      <c r="AR14225" s="34"/>
    </row>
    <row r="14226" spans="41:44" x14ac:dyDescent="0.25">
      <c r="AO14226" s="34"/>
      <c r="AP14226" s="34"/>
      <c r="AQ14226" s="34"/>
      <c r="AR14226" s="34"/>
    </row>
    <row r="14227" spans="41:44" x14ac:dyDescent="0.25">
      <c r="AO14227" s="34"/>
      <c r="AP14227" s="34"/>
      <c r="AQ14227" s="34"/>
      <c r="AR14227" s="34"/>
    </row>
    <row r="14228" spans="41:44" x14ac:dyDescent="0.25">
      <c r="AO14228" s="34"/>
      <c r="AP14228" s="34"/>
      <c r="AQ14228" s="34"/>
      <c r="AR14228" s="34"/>
    </row>
    <row r="14229" spans="41:44" x14ac:dyDescent="0.25">
      <c r="AO14229" s="34"/>
      <c r="AP14229" s="34"/>
      <c r="AQ14229" s="34"/>
      <c r="AR14229" s="34"/>
    </row>
    <row r="14230" spans="41:44" x14ac:dyDescent="0.25">
      <c r="AO14230" s="34"/>
      <c r="AP14230" s="34"/>
      <c r="AQ14230" s="34"/>
      <c r="AR14230" s="34"/>
    </row>
    <row r="14231" spans="41:44" x14ac:dyDescent="0.25">
      <c r="AO14231" s="34"/>
      <c r="AP14231" s="34"/>
      <c r="AQ14231" s="34"/>
      <c r="AR14231" s="34"/>
    </row>
    <row r="14232" spans="41:44" x14ac:dyDescent="0.25">
      <c r="AO14232" s="34"/>
      <c r="AP14232" s="34"/>
      <c r="AQ14232" s="34"/>
      <c r="AR14232" s="34"/>
    </row>
    <row r="14233" spans="41:44" x14ac:dyDescent="0.25">
      <c r="AO14233" s="34"/>
      <c r="AP14233" s="34"/>
      <c r="AQ14233" s="34"/>
      <c r="AR14233" s="34"/>
    </row>
    <row r="14234" spans="41:44" x14ac:dyDescent="0.25">
      <c r="AO14234" s="34"/>
      <c r="AP14234" s="34"/>
      <c r="AQ14234" s="34"/>
      <c r="AR14234" s="34"/>
    </row>
    <row r="14235" spans="41:44" x14ac:dyDescent="0.25">
      <c r="AO14235" s="34"/>
      <c r="AP14235" s="34"/>
      <c r="AQ14235" s="34"/>
      <c r="AR14235" s="34"/>
    </row>
    <row r="14236" spans="41:44" x14ac:dyDescent="0.25">
      <c r="AO14236" s="34"/>
      <c r="AP14236" s="34"/>
      <c r="AQ14236" s="34"/>
      <c r="AR14236" s="34"/>
    </row>
    <row r="14237" spans="41:44" x14ac:dyDescent="0.25">
      <c r="AO14237" s="34"/>
      <c r="AP14237" s="34"/>
      <c r="AQ14237" s="34"/>
      <c r="AR14237" s="34"/>
    </row>
    <row r="14238" spans="41:44" x14ac:dyDescent="0.25">
      <c r="AO14238" s="34"/>
      <c r="AP14238" s="34"/>
      <c r="AQ14238" s="34"/>
      <c r="AR14238" s="34"/>
    </row>
    <row r="14239" spans="41:44" x14ac:dyDescent="0.25">
      <c r="AO14239" s="34"/>
      <c r="AP14239" s="34"/>
      <c r="AQ14239" s="34"/>
      <c r="AR14239" s="34"/>
    </row>
    <row r="14240" spans="41:44" x14ac:dyDescent="0.25">
      <c r="AO14240" s="34"/>
      <c r="AP14240" s="34"/>
      <c r="AQ14240" s="34"/>
      <c r="AR14240" s="34"/>
    </row>
    <row r="14241" spans="41:44" x14ac:dyDescent="0.25">
      <c r="AO14241" s="34"/>
      <c r="AP14241" s="34"/>
      <c r="AQ14241" s="34"/>
      <c r="AR14241" s="34"/>
    </row>
    <row r="14242" spans="41:44" x14ac:dyDescent="0.25">
      <c r="AO14242" s="34"/>
      <c r="AP14242" s="34"/>
      <c r="AQ14242" s="34"/>
      <c r="AR14242" s="34"/>
    </row>
    <row r="14243" spans="41:44" x14ac:dyDescent="0.25">
      <c r="AO14243" s="34"/>
      <c r="AP14243" s="34"/>
      <c r="AQ14243" s="34"/>
      <c r="AR14243" s="34"/>
    </row>
    <row r="14244" spans="41:44" x14ac:dyDescent="0.25">
      <c r="AO14244" s="34"/>
      <c r="AP14244" s="34"/>
      <c r="AQ14244" s="34"/>
      <c r="AR14244" s="34"/>
    </row>
    <row r="14245" spans="41:44" x14ac:dyDescent="0.25">
      <c r="AO14245" s="34"/>
      <c r="AP14245" s="34"/>
      <c r="AQ14245" s="34"/>
      <c r="AR14245" s="34"/>
    </row>
    <row r="14246" spans="41:44" x14ac:dyDescent="0.25">
      <c r="AO14246" s="34"/>
      <c r="AP14246" s="34"/>
      <c r="AQ14246" s="34"/>
      <c r="AR14246" s="34"/>
    </row>
    <row r="14247" spans="41:44" x14ac:dyDescent="0.25">
      <c r="AO14247" s="34"/>
      <c r="AP14247" s="34"/>
      <c r="AQ14247" s="34"/>
      <c r="AR14247" s="34"/>
    </row>
    <row r="14248" spans="41:44" x14ac:dyDescent="0.25">
      <c r="AO14248" s="34"/>
      <c r="AP14248" s="34"/>
      <c r="AQ14248" s="34"/>
      <c r="AR14248" s="34"/>
    </row>
    <row r="14249" spans="41:44" x14ac:dyDescent="0.25">
      <c r="AO14249" s="34"/>
      <c r="AP14249" s="34"/>
      <c r="AQ14249" s="34"/>
      <c r="AR14249" s="34"/>
    </row>
    <row r="14250" spans="41:44" x14ac:dyDescent="0.25">
      <c r="AO14250" s="34"/>
      <c r="AP14250" s="34"/>
      <c r="AQ14250" s="34"/>
      <c r="AR14250" s="34"/>
    </row>
    <row r="14251" spans="41:44" x14ac:dyDescent="0.25">
      <c r="AO14251" s="34"/>
      <c r="AP14251" s="34"/>
      <c r="AQ14251" s="34"/>
      <c r="AR14251" s="34"/>
    </row>
    <row r="14252" spans="41:44" x14ac:dyDescent="0.25">
      <c r="AO14252" s="34"/>
      <c r="AP14252" s="34"/>
      <c r="AQ14252" s="34"/>
      <c r="AR14252" s="34"/>
    </row>
    <row r="14253" spans="41:44" x14ac:dyDescent="0.25">
      <c r="AO14253" s="34"/>
      <c r="AP14253" s="34"/>
      <c r="AQ14253" s="34"/>
      <c r="AR14253" s="34"/>
    </row>
    <row r="14254" spans="41:44" x14ac:dyDescent="0.25">
      <c r="AO14254" s="34"/>
      <c r="AP14254" s="34"/>
      <c r="AQ14254" s="34"/>
      <c r="AR14254" s="34"/>
    </row>
    <row r="14255" spans="41:44" x14ac:dyDescent="0.25">
      <c r="AO14255" s="34"/>
      <c r="AP14255" s="34"/>
      <c r="AQ14255" s="34"/>
      <c r="AR14255" s="34"/>
    </row>
    <row r="14256" spans="41:44" x14ac:dyDescent="0.25">
      <c r="AO14256" s="34"/>
      <c r="AP14256" s="34"/>
      <c r="AQ14256" s="34"/>
      <c r="AR14256" s="34"/>
    </row>
    <row r="14257" spans="41:44" x14ac:dyDescent="0.25">
      <c r="AO14257" s="34"/>
      <c r="AP14257" s="34"/>
      <c r="AQ14257" s="34"/>
      <c r="AR14257" s="34"/>
    </row>
    <row r="14258" spans="41:44" x14ac:dyDescent="0.25">
      <c r="AO14258" s="34"/>
      <c r="AP14258" s="34"/>
      <c r="AQ14258" s="34"/>
      <c r="AR14258" s="34"/>
    </row>
    <row r="14259" spans="41:44" x14ac:dyDescent="0.25">
      <c r="AO14259" s="34"/>
      <c r="AP14259" s="34"/>
      <c r="AQ14259" s="34"/>
      <c r="AR14259" s="34"/>
    </row>
    <row r="14260" spans="41:44" x14ac:dyDescent="0.25">
      <c r="AO14260" s="34"/>
      <c r="AP14260" s="34"/>
      <c r="AQ14260" s="34"/>
      <c r="AR14260" s="34"/>
    </row>
    <row r="14261" spans="41:44" x14ac:dyDescent="0.25">
      <c r="AO14261" s="34"/>
      <c r="AP14261" s="34"/>
      <c r="AQ14261" s="34"/>
      <c r="AR14261" s="34"/>
    </row>
    <row r="14262" spans="41:44" x14ac:dyDescent="0.25">
      <c r="AO14262" s="34"/>
      <c r="AP14262" s="34"/>
      <c r="AQ14262" s="34"/>
      <c r="AR14262" s="34"/>
    </row>
    <row r="14263" spans="41:44" x14ac:dyDescent="0.25">
      <c r="AO14263" s="34"/>
      <c r="AP14263" s="34"/>
      <c r="AQ14263" s="34"/>
      <c r="AR14263" s="34"/>
    </row>
    <row r="14264" spans="41:44" x14ac:dyDescent="0.25">
      <c r="AO14264" s="34"/>
      <c r="AP14264" s="34"/>
      <c r="AQ14264" s="34"/>
      <c r="AR14264" s="34"/>
    </row>
    <row r="14265" spans="41:44" x14ac:dyDescent="0.25">
      <c r="AO14265" s="34"/>
      <c r="AP14265" s="34"/>
      <c r="AQ14265" s="34"/>
      <c r="AR14265" s="34"/>
    </row>
    <row r="14266" spans="41:44" x14ac:dyDescent="0.25">
      <c r="AO14266" s="34"/>
      <c r="AP14266" s="34"/>
      <c r="AQ14266" s="34"/>
      <c r="AR14266" s="34"/>
    </row>
    <row r="14267" spans="41:44" x14ac:dyDescent="0.25">
      <c r="AO14267" s="34"/>
      <c r="AP14267" s="34"/>
      <c r="AQ14267" s="34"/>
      <c r="AR14267" s="34"/>
    </row>
    <row r="14268" spans="41:44" x14ac:dyDescent="0.25">
      <c r="AO14268" s="34"/>
      <c r="AP14268" s="34"/>
      <c r="AQ14268" s="34"/>
      <c r="AR14268" s="34"/>
    </row>
    <row r="14269" spans="41:44" x14ac:dyDescent="0.25">
      <c r="AO14269" s="34"/>
      <c r="AP14269" s="34"/>
      <c r="AQ14269" s="34"/>
      <c r="AR14269" s="34"/>
    </row>
    <row r="14270" spans="41:44" x14ac:dyDescent="0.25">
      <c r="AO14270" s="34"/>
      <c r="AP14270" s="34"/>
      <c r="AQ14270" s="34"/>
      <c r="AR14270" s="34"/>
    </row>
    <row r="14271" spans="41:44" x14ac:dyDescent="0.25">
      <c r="AO14271" s="34"/>
      <c r="AP14271" s="34"/>
      <c r="AQ14271" s="34"/>
      <c r="AR14271" s="34"/>
    </row>
    <row r="14272" spans="41:44" x14ac:dyDescent="0.25">
      <c r="AO14272" s="34"/>
      <c r="AP14272" s="34"/>
      <c r="AQ14272" s="34"/>
      <c r="AR14272" s="34"/>
    </row>
    <row r="14273" spans="41:44" x14ac:dyDescent="0.25">
      <c r="AO14273" s="34"/>
      <c r="AP14273" s="34"/>
      <c r="AQ14273" s="34"/>
      <c r="AR14273" s="34"/>
    </row>
    <row r="14274" spans="41:44" x14ac:dyDescent="0.25">
      <c r="AO14274" s="34"/>
      <c r="AP14274" s="34"/>
      <c r="AQ14274" s="34"/>
      <c r="AR14274" s="34"/>
    </row>
    <row r="14275" spans="41:44" x14ac:dyDescent="0.25">
      <c r="AO14275" s="34"/>
      <c r="AP14275" s="34"/>
      <c r="AQ14275" s="34"/>
      <c r="AR14275" s="34"/>
    </row>
    <row r="14276" spans="41:44" x14ac:dyDescent="0.25">
      <c r="AO14276" s="34"/>
      <c r="AP14276" s="34"/>
      <c r="AQ14276" s="34"/>
      <c r="AR14276" s="34"/>
    </row>
    <row r="14277" spans="41:44" x14ac:dyDescent="0.25">
      <c r="AO14277" s="34"/>
      <c r="AP14277" s="34"/>
      <c r="AQ14277" s="34"/>
      <c r="AR14277" s="34"/>
    </row>
    <row r="14278" spans="41:44" x14ac:dyDescent="0.25">
      <c r="AO14278" s="34"/>
      <c r="AP14278" s="34"/>
      <c r="AQ14278" s="34"/>
      <c r="AR14278" s="34"/>
    </row>
    <row r="14279" spans="41:44" x14ac:dyDescent="0.25">
      <c r="AO14279" s="34"/>
      <c r="AP14279" s="34"/>
      <c r="AQ14279" s="34"/>
      <c r="AR14279" s="34"/>
    </row>
    <row r="14280" spans="41:44" x14ac:dyDescent="0.25">
      <c r="AO14280" s="34"/>
      <c r="AP14280" s="34"/>
      <c r="AQ14280" s="34"/>
      <c r="AR14280" s="34"/>
    </row>
    <row r="14281" spans="41:44" x14ac:dyDescent="0.25">
      <c r="AO14281" s="34"/>
      <c r="AP14281" s="34"/>
      <c r="AQ14281" s="34"/>
      <c r="AR14281" s="34"/>
    </row>
    <row r="14282" spans="41:44" x14ac:dyDescent="0.25">
      <c r="AO14282" s="34"/>
      <c r="AP14282" s="34"/>
      <c r="AQ14282" s="34"/>
      <c r="AR14282" s="34"/>
    </row>
    <row r="14283" spans="41:44" x14ac:dyDescent="0.25">
      <c r="AO14283" s="34"/>
      <c r="AP14283" s="34"/>
      <c r="AQ14283" s="34"/>
      <c r="AR14283" s="34"/>
    </row>
    <row r="14284" spans="41:44" x14ac:dyDescent="0.25">
      <c r="AO14284" s="34"/>
      <c r="AP14284" s="34"/>
      <c r="AQ14284" s="34"/>
      <c r="AR14284" s="34"/>
    </row>
    <row r="14285" spans="41:44" x14ac:dyDescent="0.25">
      <c r="AO14285" s="34"/>
      <c r="AP14285" s="34"/>
      <c r="AQ14285" s="34"/>
      <c r="AR14285" s="34"/>
    </row>
    <row r="14286" spans="41:44" x14ac:dyDescent="0.25">
      <c r="AO14286" s="34"/>
      <c r="AP14286" s="34"/>
      <c r="AQ14286" s="34"/>
      <c r="AR14286" s="34"/>
    </row>
    <row r="14287" spans="41:44" x14ac:dyDescent="0.25">
      <c r="AO14287" s="34"/>
      <c r="AP14287" s="34"/>
      <c r="AQ14287" s="34"/>
      <c r="AR14287" s="34"/>
    </row>
    <row r="14288" spans="41:44" x14ac:dyDescent="0.25">
      <c r="AO14288" s="34"/>
      <c r="AP14288" s="34"/>
      <c r="AQ14288" s="34"/>
      <c r="AR14288" s="34"/>
    </row>
    <row r="14289" spans="41:44" x14ac:dyDescent="0.25">
      <c r="AO14289" s="34"/>
      <c r="AP14289" s="34"/>
      <c r="AQ14289" s="34"/>
      <c r="AR14289" s="34"/>
    </row>
    <row r="14290" spans="41:44" x14ac:dyDescent="0.25">
      <c r="AO14290" s="34"/>
      <c r="AP14290" s="34"/>
      <c r="AQ14290" s="34"/>
      <c r="AR14290" s="34"/>
    </row>
    <row r="14291" spans="41:44" x14ac:dyDescent="0.25">
      <c r="AO14291" s="34"/>
      <c r="AP14291" s="34"/>
      <c r="AQ14291" s="34"/>
      <c r="AR14291" s="34"/>
    </row>
    <row r="14292" spans="41:44" x14ac:dyDescent="0.25">
      <c r="AO14292" s="34"/>
      <c r="AP14292" s="34"/>
      <c r="AQ14292" s="34"/>
      <c r="AR14292" s="34"/>
    </row>
    <row r="14293" spans="41:44" x14ac:dyDescent="0.25">
      <c r="AO14293" s="34"/>
      <c r="AP14293" s="34"/>
      <c r="AQ14293" s="34"/>
      <c r="AR14293" s="34"/>
    </row>
    <row r="14294" spans="41:44" x14ac:dyDescent="0.25">
      <c r="AO14294" s="34"/>
      <c r="AP14294" s="34"/>
      <c r="AQ14294" s="34"/>
      <c r="AR14294" s="34"/>
    </row>
    <row r="14295" spans="41:44" x14ac:dyDescent="0.25">
      <c r="AO14295" s="34"/>
      <c r="AP14295" s="34"/>
      <c r="AQ14295" s="34"/>
      <c r="AR14295" s="34"/>
    </row>
    <row r="14296" spans="41:44" x14ac:dyDescent="0.25">
      <c r="AO14296" s="34"/>
      <c r="AP14296" s="34"/>
      <c r="AQ14296" s="34"/>
      <c r="AR14296" s="34"/>
    </row>
    <row r="14297" spans="41:44" x14ac:dyDescent="0.25">
      <c r="AO14297" s="34"/>
      <c r="AP14297" s="34"/>
      <c r="AQ14297" s="34"/>
      <c r="AR14297" s="34"/>
    </row>
    <row r="14298" spans="41:44" x14ac:dyDescent="0.25">
      <c r="AO14298" s="34"/>
      <c r="AP14298" s="34"/>
      <c r="AQ14298" s="34"/>
      <c r="AR14298" s="34"/>
    </row>
    <row r="14299" spans="41:44" x14ac:dyDescent="0.25">
      <c r="AO14299" s="34"/>
      <c r="AP14299" s="34"/>
      <c r="AQ14299" s="34"/>
      <c r="AR14299" s="34"/>
    </row>
    <row r="14300" spans="41:44" x14ac:dyDescent="0.25">
      <c r="AO14300" s="34"/>
      <c r="AP14300" s="34"/>
      <c r="AQ14300" s="34"/>
      <c r="AR14300" s="34"/>
    </row>
    <row r="14301" spans="41:44" x14ac:dyDescent="0.25">
      <c r="AO14301" s="34"/>
      <c r="AP14301" s="34"/>
      <c r="AQ14301" s="34"/>
      <c r="AR14301" s="34"/>
    </row>
    <row r="14302" spans="41:44" x14ac:dyDescent="0.25">
      <c r="AO14302" s="34"/>
      <c r="AP14302" s="34"/>
      <c r="AQ14302" s="34"/>
      <c r="AR14302" s="34"/>
    </row>
    <row r="14303" spans="41:44" x14ac:dyDescent="0.25">
      <c r="AO14303" s="34"/>
      <c r="AP14303" s="34"/>
      <c r="AQ14303" s="34"/>
      <c r="AR14303" s="34"/>
    </row>
    <row r="14304" spans="41:44" x14ac:dyDescent="0.25">
      <c r="AO14304" s="34"/>
      <c r="AP14304" s="34"/>
      <c r="AQ14304" s="34"/>
      <c r="AR14304" s="34"/>
    </row>
    <row r="14305" spans="41:44" x14ac:dyDescent="0.25">
      <c r="AO14305" s="34"/>
      <c r="AP14305" s="34"/>
      <c r="AQ14305" s="34"/>
      <c r="AR14305" s="34"/>
    </row>
    <row r="14306" spans="41:44" x14ac:dyDescent="0.25">
      <c r="AO14306" s="34"/>
      <c r="AP14306" s="34"/>
      <c r="AQ14306" s="34"/>
      <c r="AR14306" s="34"/>
    </row>
    <row r="14307" spans="41:44" x14ac:dyDescent="0.25">
      <c r="AO14307" s="34"/>
      <c r="AP14307" s="34"/>
      <c r="AQ14307" s="34"/>
      <c r="AR14307" s="34"/>
    </row>
    <row r="14308" spans="41:44" x14ac:dyDescent="0.25">
      <c r="AO14308" s="34"/>
      <c r="AP14308" s="34"/>
      <c r="AQ14308" s="34"/>
      <c r="AR14308" s="34"/>
    </row>
    <row r="14309" spans="41:44" x14ac:dyDescent="0.25">
      <c r="AO14309" s="34"/>
      <c r="AP14309" s="34"/>
      <c r="AQ14309" s="34"/>
      <c r="AR14309" s="34"/>
    </row>
    <row r="14310" spans="41:44" x14ac:dyDescent="0.25">
      <c r="AO14310" s="34"/>
      <c r="AP14310" s="34"/>
      <c r="AQ14310" s="34"/>
      <c r="AR14310" s="34"/>
    </row>
    <row r="14311" spans="41:44" x14ac:dyDescent="0.25">
      <c r="AO14311" s="34"/>
      <c r="AP14311" s="34"/>
      <c r="AQ14311" s="34"/>
      <c r="AR14311" s="34"/>
    </row>
    <row r="14312" spans="41:44" x14ac:dyDescent="0.25">
      <c r="AO14312" s="34"/>
      <c r="AP14312" s="34"/>
      <c r="AQ14312" s="34"/>
      <c r="AR14312" s="34"/>
    </row>
    <row r="14313" spans="41:44" x14ac:dyDescent="0.25">
      <c r="AO14313" s="34"/>
      <c r="AP14313" s="34"/>
      <c r="AQ14313" s="34"/>
      <c r="AR14313" s="34"/>
    </row>
    <row r="14314" spans="41:44" x14ac:dyDescent="0.25">
      <c r="AO14314" s="34"/>
      <c r="AP14314" s="34"/>
      <c r="AQ14314" s="34"/>
      <c r="AR14314" s="34"/>
    </row>
    <row r="14315" spans="41:44" x14ac:dyDescent="0.25">
      <c r="AO14315" s="34"/>
      <c r="AP14315" s="34"/>
      <c r="AQ14315" s="34"/>
      <c r="AR14315" s="34"/>
    </row>
    <row r="14316" spans="41:44" x14ac:dyDescent="0.25">
      <c r="AO14316" s="34"/>
      <c r="AP14316" s="34"/>
      <c r="AQ14316" s="34"/>
      <c r="AR14316" s="34"/>
    </row>
    <row r="14317" spans="41:44" x14ac:dyDescent="0.25">
      <c r="AO14317" s="34"/>
      <c r="AP14317" s="34"/>
      <c r="AQ14317" s="34"/>
      <c r="AR14317" s="34"/>
    </row>
    <row r="14318" spans="41:44" x14ac:dyDescent="0.25">
      <c r="AO14318" s="34"/>
      <c r="AP14318" s="34"/>
      <c r="AQ14318" s="34"/>
      <c r="AR14318" s="34"/>
    </row>
    <row r="14319" spans="41:44" x14ac:dyDescent="0.25">
      <c r="AO14319" s="34"/>
      <c r="AP14319" s="34"/>
      <c r="AQ14319" s="34"/>
      <c r="AR14319" s="34"/>
    </row>
    <row r="14320" spans="41:44" x14ac:dyDescent="0.25">
      <c r="AO14320" s="34"/>
      <c r="AP14320" s="34"/>
      <c r="AQ14320" s="34"/>
      <c r="AR14320" s="34"/>
    </row>
    <row r="14321" spans="41:44" x14ac:dyDescent="0.25">
      <c r="AO14321" s="34"/>
      <c r="AP14321" s="34"/>
      <c r="AQ14321" s="34"/>
      <c r="AR14321" s="34"/>
    </row>
    <row r="14322" spans="41:44" x14ac:dyDescent="0.25">
      <c r="AO14322" s="34"/>
      <c r="AP14322" s="34"/>
      <c r="AQ14322" s="34"/>
      <c r="AR14322" s="34"/>
    </row>
    <row r="14323" spans="41:44" x14ac:dyDescent="0.25">
      <c r="AO14323" s="34"/>
      <c r="AP14323" s="34"/>
      <c r="AQ14323" s="34"/>
      <c r="AR14323" s="34"/>
    </row>
    <row r="14324" spans="41:44" x14ac:dyDescent="0.25">
      <c r="AO14324" s="34"/>
      <c r="AP14324" s="34"/>
      <c r="AQ14324" s="34"/>
      <c r="AR14324" s="34"/>
    </row>
    <row r="14325" spans="41:44" x14ac:dyDescent="0.25">
      <c r="AO14325" s="34"/>
      <c r="AP14325" s="34"/>
      <c r="AQ14325" s="34"/>
      <c r="AR14325" s="34"/>
    </row>
    <row r="14326" spans="41:44" x14ac:dyDescent="0.25">
      <c r="AO14326" s="34"/>
      <c r="AP14326" s="34"/>
      <c r="AQ14326" s="34"/>
      <c r="AR14326" s="34"/>
    </row>
    <row r="14327" spans="41:44" x14ac:dyDescent="0.25">
      <c r="AO14327" s="34"/>
      <c r="AP14327" s="34"/>
      <c r="AQ14327" s="34"/>
      <c r="AR14327" s="34"/>
    </row>
    <row r="14328" spans="41:44" x14ac:dyDescent="0.25">
      <c r="AO14328" s="34"/>
      <c r="AP14328" s="34"/>
      <c r="AQ14328" s="34"/>
      <c r="AR14328" s="34"/>
    </row>
    <row r="14329" spans="41:44" x14ac:dyDescent="0.25">
      <c r="AO14329" s="34"/>
      <c r="AP14329" s="34"/>
      <c r="AQ14329" s="34"/>
      <c r="AR14329" s="34"/>
    </row>
    <row r="14330" spans="41:44" x14ac:dyDescent="0.25">
      <c r="AO14330" s="34"/>
      <c r="AP14330" s="34"/>
      <c r="AQ14330" s="34"/>
      <c r="AR14330" s="34"/>
    </row>
    <row r="14331" spans="41:44" x14ac:dyDescent="0.25">
      <c r="AO14331" s="34"/>
      <c r="AP14331" s="34"/>
      <c r="AQ14331" s="34"/>
      <c r="AR14331" s="34"/>
    </row>
    <row r="14332" spans="41:44" x14ac:dyDescent="0.25">
      <c r="AO14332" s="34"/>
      <c r="AP14332" s="34"/>
      <c r="AQ14332" s="34"/>
      <c r="AR14332" s="34"/>
    </row>
    <row r="14333" spans="41:44" x14ac:dyDescent="0.25">
      <c r="AO14333" s="34"/>
      <c r="AP14333" s="34"/>
      <c r="AQ14333" s="34"/>
      <c r="AR14333" s="34"/>
    </row>
    <row r="14334" spans="41:44" x14ac:dyDescent="0.25">
      <c r="AO14334" s="34"/>
      <c r="AP14334" s="34"/>
      <c r="AQ14334" s="34"/>
      <c r="AR14334" s="34"/>
    </row>
    <row r="14335" spans="41:44" x14ac:dyDescent="0.25">
      <c r="AO14335" s="34"/>
      <c r="AP14335" s="34"/>
      <c r="AQ14335" s="34"/>
      <c r="AR14335" s="34"/>
    </row>
    <row r="14336" spans="41:44" x14ac:dyDescent="0.25">
      <c r="AO14336" s="34"/>
      <c r="AP14336" s="34"/>
      <c r="AQ14336" s="34"/>
      <c r="AR14336" s="34"/>
    </row>
    <row r="14337" spans="41:44" x14ac:dyDescent="0.25">
      <c r="AO14337" s="34"/>
      <c r="AP14337" s="34"/>
      <c r="AQ14337" s="34"/>
      <c r="AR14337" s="34"/>
    </row>
    <row r="14338" spans="41:44" x14ac:dyDescent="0.25">
      <c r="AO14338" s="34"/>
      <c r="AP14338" s="34"/>
      <c r="AQ14338" s="34"/>
      <c r="AR14338" s="34"/>
    </row>
    <row r="14339" spans="41:44" x14ac:dyDescent="0.25">
      <c r="AO14339" s="34"/>
      <c r="AP14339" s="34"/>
      <c r="AQ14339" s="34"/>
      <c r="AR14339" s="34"/>
    </row>
    <row r="14340" spans="41:44" x14ac:dyDescent="0.25">
      <c r="AO14340" s="34"/>
      <c r="AP14340" s="34"/>
      <c r="AQ14340" s="34"/>
      <c r="AR14340" s="34"/>
    </row>
    <row r="14341" spans="41:44" x14ac:dyDescent="0.25">
      <c r="AO14341" s="34"/>
      <c r="AP14341" s="34"/>
      <c r="AQ14341" s="34"/>
      <c r="AR14341" s="34"/>
    </row>
    <row r="14342" spans="41:44" x14ac:dyDescent="0.25">
      <c r="AO14342" s="34"/>
      <c r="AP14342" s="34"/>
      <c r="AQ14342" s="34"/>
      <c r="AR14342" s="34"/>
    </row>
    <row r="14343" spans="41:44" x14ac:dyDescent="0.25">
      <c r="AO14343" s="34"/>
      <c r="AP14343" s="34"/>
      <c r="AQ14343" s="34"/>
      <c r="AR14343" s="34"/>
    </row>
    <row r="14344" spans="41:44" x14ac:dyDescent="0.25">
      <c r="AO14344" s="34"/>
      <c r="AP14344" s="34"/>
      <c r="AQ14344" s="34"/>
      <c r="AR14344" s="34"/>
    </row>
    <row r="14345" spans="41:44" x14ac:dyDescent="0.25">
      <c r="AO14345" s="34"/>
      <c r="AP14345" s="34"/>
      <c r="AQ14345" s="34"/>
      <c r="AR14345" s="34"/>
    </row>
    <row r="14346" spans="41:44" x14ac:dyDescent="0.25">
      <c r="AO14346" s="34"/>
      <c r="AP14346" s="34"/>
      <c r="AQ14346" s="34"/>
      <c r="AR14346" s="34"/>
    </row>
    <row r="14347" spans="41:44" x14ac:dyDescent="0.25">
      <c r="AO14347" s="34"/>
      <c r="AP14347" s="34"/>
      <c r="AQ14347" s="34"/>
      <c r="AR14347" s="34"/>
    </row>
    <row r="14348" spans="41:44" x14ac:dyDescent="0.25">
      <c r="AO14348" s="34"/>
      <c r="AP14348" s="34"/>
      <c r="AQ14348" s="34"/>
      <c r="AR14348" s="34"/>
    </row>
    <row r="14349" spans="41:44" x14ac:dyDescent="0.25">
      <c r="AO14349" s="34"/>
      <c r="AP14349" s="34"/>
      <c r="AQ14349" s="34"/>
      <c r="AR14349" s="34"/>
    </row>
    <row r="14350" spans="41:44" x14ac:dyDescent="0.25">
      <c r="AO14350" s="34"/>
      <c r="AP14350" s="34"/>
      <c r="AQ14350" s="34"/>
      <c r="AR14350" s="34"/>
    </row>
    <row r="14351" spans="41:44" x14ac:dyDescent="0.25">
      <c r="AO14351" s="34"/>
      <c r="AP14351" s="34"/>
      <c r="AQ14351" s="34"/>
      <c r="AR14351" s="34"/>
    </row>
    <row r="14352" spans="41:44" x14ac:dyDescent="0.25">
      <c r="AO14352" s="34"/>
      <c r="AP14352" s="34"/>
      <c r="AQ14352" s="34"/>
      <c r="AR14352" s="34"/>
    </row>
    <row r="14353" spans="41:44" x14ac:dyDescent="0.25">
      <c r="AO14353" s="34"/>
      <c r="AP14353" s="34"/>
      <c r="AQ14353" s="34"/>
      <c r="AR14353" s="34"/>
    </row>
    <row r="14354" spans="41:44" x14ac:dyDescent="0.25">
      <c r="AO14354" s="34"/>
      <c r="AP14354" s="34"/>
      <c r="AQ14354" s="34"/>
      <c r="AR14354" s="34"/>
    </row>
    <row r="14355" spans="41:44" x14ac:dyDescent="0.25">
      <c r="AO14355" s="34"/>
      <c r="AP14355" s="34"/>
      <c r="AQ14355" s="34"/>
      <c r="AR14355" s="34"/>
    </row>
    <row r="14356" spans="41:44" x14ac:dyDescent="0.25">
      <c r="AO14356" s="34"/>
      <c r="AP14356" s="34"/>
      <c r="AQ14356" s="34"/>
      <c r="AR14356" s="34"/>
    </row>
    <row r="14357" spans="41:44" x14ac:dyDescent="0.25">
      <c r="AO14357" s="34"/>
      <c r="AP14357" s="34"/>
      <c r="AQ14357" s="34"/>
      <c r="AR14357" s="34"/>
    </row>
    <row r="14358" spans="41:44" x14ac:dyDescent="0.25">
      <c r="AO14358" s="34"/>
      <c r="AP14358" s="34"/>
      <c r="AQ14358" s="34"/>
      <c r="AR14358" s="34"/>
    </row>
    <row r="14359" spans="41:44" x14ac:dyDescent="0.25">
      <c r="AO14359" s="34"/>
      <c r="AP14359" s="34"/>
      <c r="AQ14359" s="34"/>
      <c r="AR14359" s="34"/>
    </row>
    <row r="14360" spans="41:44" x14ac:dyDescent="0.25">
      <c r="AO14360" s="34"/>
      <c r="AP14360" s="34"/>
      <c r="AQ14360" s="34"/>
      <c r="AR14360" s="34"/>
    </row>
    <row r="14361" spans="41:44" x14ac:dyDescent="0.25">
      <c r="AO14361" s="34"/>
      <c r="AP14361" s="34"/>
      <c r="AQ14361" s="34"/>
      <c r="AR14361" s="34"/>
    </row>
    <row r="14362" spans="41:44" x14ac:dyDescent="0.25">
      <c r="AO14362" s="34"/>
      <c r="AP14362" s="34"/>
      <c r="AQ14362" s="34"/>
      <c r="AR14362" s="34"/>
    </row>
    <row r="14363" spans="41:44" x14ac:dyDescent="0.25">
      <c r="AO14363" s="34"/>
      <c r="AP14363" s="34"/>
      <c r="AQ14363" s="34"/>
      <c r="AR14363" s="34"/>
    </row>
    <row r="14364" spans="41:44" x14ac:dyDescent="0.25">
      <c r="AO14364" s="34"/>
      <c r="AP14364" s="34"/>
      <c r="AQ14364" s="34"/>
      <c r="AR14364" s="34"/>
    </row>
    <row r="14365" spans="41:44" x14ac:dyDescent="0.25">
      <c r="AO14365" s="34"/>
      <c r="AP14365" s="34"/>
      <c r="AQ14365" s="34"/>
      <c r="AR14365" s="34"/>
    </row>
    <row r="14366" spans="41:44" x14ac:dyDescent="0.25">
      <c r="AO14366" s="34"/>
      <c r="AP14366" s="34"/>
      <c r="AQ14366" s="34"/>
      <c r="AR14366" s="34"/>
    </row>
    <row r="14367" spans="41:44" x14ac:dyDescent="0.25">
      <c r="AO14367" s="34"/>
      <c r="AP14367" s="34"/>
      <c r="AQ14367" s="34"/>
      <c r="AR14367" s="34"/>
    </row>
    <row r="14368" spans="41:44" x14ac:dyDescent="0.25">
      <c r="AO14368" s="34"/>
      <c r="AP14368" s="34"/>
      <c r="AQ14368" s="34"/>
      <c r="AR14368" s="34"/>
    </row>
    <row r="14369" spans="41:44" x14ac:dyDescent="0.25">
      <c r="AO14369" s="34"/>
      <c r="AP14369" s="34"/>
      <c r="AQ14369" s="34"/>
      <c r="AR14369" s="34"/>
    </row>
    <row r="14370" spans="41:44" x14ac:dyDescent="0.25">
      <c r="AO14370" s="34"/>
      <c r="AP14370" s="34"/>
      <c r="AQ14370" s="34"/>
      <c r="AR14370" s="34"/>
    </row>
    <row r="14371" spans="41:44" x14ac:dyDescent="0.25">
      <c r="AO14371" s="34"/>
      <c r="AP14371" s="34"/>
      <c r="AQ14371" s="34"/>
      <c r="AR14371" s="34"/>
    </row>
    <row r="14372" spans="41:44" x14ac:dyDescent="0.25">
      <c r="AO14372" s="34"/>
      <c r="AP14372" s="34"/>
      <c r="AQ14372" s="34"/>
      <c r="AR14372" s="34"/>
    </row>
    <row r="14373" spans="41:44" x14ac:dyDescent="0.25">
      <c r="AO14373" s="34"/>
      <c r="AP14373" s="34"/>
      <c r="AQ14373" s="34"/>
      <c r="AR14373" s="34"/>
    </row>
    <row r="14374" spans="41:44" x14ac:dyDescent="0.25">
      <c r="AO14374" s="34"/>
      <c r="AP14374" s="34"/>
      <c r="AQ14374" s="34"/>
      <c r="AR14374" s="34"/>
    </row>
    <row r="14375" spans="41:44" x14ac:dyDescent="0.25">
      <c r="AO14375" s="34"/>
      <c r="AP14375" s="34"/>
      <c r="AQ14375" s="34"/>
      <c r="AR14375" s="34"/>
    </row>
    <row r="14376" spans="41:44" x14ac:dyDescent="0.25">
      <c r="AO14376" s="34"/>
      <c r="AP14376" s="34"/>
      <c r="AQ14376" s="34"/>
      <c r="AR14376" s="34"/>
    </row>
    <row r="14377" spans="41:44" x14ac:dyDescent="0.25">
      <c r="AO14377" s="34"/>
      <c r="AP14377" s="34"/>
      <c r="AQ14377" s="34"/>
      <c r="AR14377" s="34"/>
    </row>
    <row r="14378" spans="41:44" x14ac:dyDescent="0.25">
      <c r="AO14378" s="34"/>
      <c r="AP14378" s="34"/>
      <c r="AQ14378" s="34"/>
      <c r="AR14378" s="34"/>
    </row>
    <row r="14379" spans="41:44" x14ac:dyDescent="0.25">
      <c r="AO14379" s="34"/>
      <c r="AP14379" s="34"/>
      <c r="AQ14379" s="34"/>
      <c r="AR14379" s="34"/>
    </row>
    <row r="14380" spans="41:44" x14ac:dyDescent="0.25">
      <c r="AO14380" s="34"/>
      <c r="AP14380" s="34"/>
      <c r="AQ14380" s="34"/>
      <c r="AR14380" s="34"/>
    </row>
    <row r="14381" spans="41:44" x14ac:dyDescent="0.25">
      <c r="AO14381" s="34"/>
      <c r="AP14381" s="34"/>
      <c r="AQ14381" s="34"/>
      <c r="AR14381" s="34"/>
    </row>
    <row r="14382" spans="41:44" x14ac:dyDescent="0.25">
      <c r="AO14382" s="34"/>
      <c r="AP14382" s="34"/>
      <c r="AQ14382" s="34"/>
      <c r="AR14382" s="34"/>
    </row>
    <row r="14383" spans="41:44" x14ac:dyDescent="0.25">
      <c r="AO14383" s="34"/>
      <c r="AP14383" s="34"/>
      <c r="AQ14383" s="34"/>
      <c r="AR14383" s="34"/>
    </row>
    <row r="14384" spans="41:44" x14ac:dyDescent="0.25">
      <c r="AO14384" s="34"/>
      <c r="AP14384" s="34"/>
      <c r="AQ14384" s="34"/>
      <c r="AR14384" s="34"/>
    </row>
    <row r="14385" spans="41:44" x14ac:dyDescent="0.25">
      <c r="AO14385" s="34"/>
      <c r="AP14385" s="34"/>
      <c r="AQ14385" s="34"/>
      <c r="AR14385" s="34"/>
    </row>
    <row r="14386" spans="41:44" x14ac:dyDescent="0.25">
      <c r="AO14386" s="34"/>
      <c r="AP14386" s="34"/>
      <c r="AQ14386" s="34"/>
      <c r="AR14386" s="34"/>
    </row>
    <row r="14387" spans="41:44" x14ac:dyDescent="0.25">
      <c r="AO14387" s="34"/>
      <c r="AP14387" s="34"/>
      <c r="AQ14387" s="34"/>
      <c r="AR14387" s="34"/>
    </row>
    <row r="14388" spans="41:44" x14ac:dyDescent="0.25">
      <c r="AO14388" s="34"/>
      <c r="AP14388" s="34"/>
      <c r="AQ14388" s="34"/>
      <c r="AR14388" s="34"/>
    </row>
    <row r="14389" spans="41:44" x14ac:dyDescent="0.25">
      <c r="AO14389" s="34"/>
      <c r="AP14389" s="34"/>
      <c r="AQ14389" s="34"/>
      <c r="AR14389" s="34"/>
    </row>
    <row r="14390" spans="41:44" x14ac:dyDescent="0.25">
      <c r="AO14390" s="34"/>
      <c r="AP14390" s="34"/>
      <c r="AQ14390" s="34"/>
      <c r="AR14390" s="34"/>
    </row>
    <row r="14391" spans="41:44" x14ac:dyDescent="0.25">
      <c r="AO14391" s="34"/>
      <c r="AP14391" s="34"/>
      <c r="AQ14391" s="34"/>
      <c r="AR14391" s="34"/>
    </row>
    <row r="14392" spans="41:44" x14ac:dyDescent="0.25">
      <c r="AO14392" s="34"/>
      <c r="AP14392" s="34"/>
      <c r="AQ14392" s="34"/>
      <c r="AR14392" s="34"/>
    </row>
    <row r="14393" spans="41:44" x14ac:dyDescent="0.25">
      <c r="AO14393" s="34"/>
      <c r="AP14393" s="34"/>
      <c r="AQ14393" s="34"/>
      <c r="AR14393" s="34"/>
    </row>
    <row r="14394" spans="41:44" x14ac:dyDescent="0.25">
      <c r="AO14394" s="34"/>
      <c r="AP14394" s="34"/>
      <c r="AQ14394" s="34"/>
      <c r="AR14394" s="34"/>
    </row>
    <row r="14395" spans="41:44" x14ac:dyDescent="0.25">
      <c r="AO14395" s="34"/>
      <c r="AP14395" s="34"/>
      <c r="AQ14395" s="34"/>
      <c r="AR14395" s="34"/>
    </row>
    <row r="14396" spans="41:44" x14ac:dyDescent="0.25">
      <c r="AO14396" s="34"/>
      <c r="AP14396" s="34"/>
      <c r="AQ14396" s="34"/>
      <c r="AR14396" s="34"/>
    </row>
    <row r="14397" spans="41:44" x14ac:dyDescent="0.25">
      <c r="AO14397" s="34"/>
      <c r="AP14397" s="34"/>
      <c r="AQ14397" s="34"/>
      <c r="AR14397" s="34"/>
    </row>
    <row r="14398" spans="41:44" x14ac:dyDescent="0.25">
      <c r="AO14398" s="34"/>
      <c r="AP14398" s="34"/>
      <c r="AQ14398" s="34"/>
      <c r="AR14398" s="34"/>
    </row>
    <row r="14399" spans="41:44" x14ac:dyDescent="0.25">
      <c r="AO14399" s="34"/>
      <c r="AP14399" s="34"/>
      <c r="AQ14399" s="34"/>
      <c r="AR14399" s="34"/>
    </row>
    <row r="14400" spans="41:44" x14ac:dyDescent="0.25">
      <c r="AO14400" s="34"/>
      <c r="AP14400" s="34"/>
      <c r="AQ14400" s="34"/>
      <c r="AR14400" s="34"/>
    </row>
    <row r="14401" spans="41:44" x14ac:dyDescent="0.25">
      <c r="AO14401" s="34"/>
      <c r="AP14401" s="34"/>
      <c r="AQ14401" s="34"/>
      <c r="AR14401" s="34"/>
    </row>
    <row r="14402" spans="41:44" x14ac:dyDescent="0.25">
      <c r="AO14402" s="34"/>
      <c r="AP14402" s="34"/>
      <c r="AQ14402" s="34"/>
      <c r="AR14402" s="34"/>
    </row>
    <row r="14403" spans="41:44" x14ac:dyDescent="0.25">
      <c r="AO14403" s="34"/>
      <c r="AP14403" s="34"/>
      <c r="AQ14403" s="34"/>
      <c r="AR14403" s="34"/>
    </row>
    <row r="14404" spans="41:44" x14ac:dyDescent="0.25">
      <c r="AO14404" s="34"/>
      <c r="AP14404" s="34"/>
      <c r="AQ14404" s="34"/>
      <c r="AR14404" s="34"/>
    </row>
    <row r="14405" spans="41:44" x14ac:dyDescent="0.25">
      <c r="AO14405" s="34"/>
      <c r="AP14405" s="34"/>
      <c r="AQ14405" s="34"/>
      <c r="AR14405" s="34"/>
    </row>
    <row r="14406" spans="41:44" x14ac:dyDescent="0.25">
      <c r="AO14406" s="34"/>
      <c r="AP14406" s="34"/>
      <c r="AQ14406" s="34"/>
      <c r="AR14406" s="34"/>
    </row>
    <row r="14407" spans="41:44" x14ac:dyDescent="0.25">
      <c r="AO14407" s="34"/>
      <c r="AP14407" s="34"/>
      <c r="AQ14407" s="34"/>
      <c r="AR14407" s="34"/>
    </row>
    <row r="14408" spans="41:44" x14ac:dyDescent="0.25">
      <c r="AO14408" s="34"/>
      <c r="AP14408" s="34"/>
      <c r="AQ14408" s="34"/>
      <c r="AR14408" s="34"/>
    </row>
    <row r="14409" spans="41:44" x14ac:dyDescent="0.25">
      <c r="AO14409" s="34"/>
      <c r="AP14409" s="34"/>
      <c r="AQ14409" s="34"/>
      <c r="AR14409" s="34"/>
    </row>
    <row r="14410" spans="41:44" x14ac:dyDescent="0.25">
      <c r="AO14410" s="34"/>
      <c r="AP14410" s="34"/>
      <c r="AQ14410" s="34"/>
      <c r="AR14410" s="34"/>
    </row>
    <row r="14411" spans="41:44" x14ac:dyDescent="0.25">
      <c r="AO14411" s="34"/>
      <c r="AP14411" s="34"/>
      <c r="AQ14411" s="34"/>
      <c r="AR14411" s="34"/>
    </row>
    <row r="14412" spans="41:44" x14ac:dyDescent="0.25">
      <c r="AO14412" s="34"/>
      <c r="AP14412" s="34"/>
      <c r="AQ14412" s="34"/>
      <c r="AR14412" s="34"/>
    </row>
    <row r="14413" spans="41:44" x14ac:dyDescent="0.25">
      <c r="AO14413" s="34"/>
      <c r="AP14413" s="34"/>
      <c r="AQ14413" s="34"/>
      <c r="AR14413" s="34"/>
    </row>
    <row r="14414" spans="41:44" x14ac:dyDescent="0.25">
      <c r="AO14414" s="34"/>
      <c r="AP14414" s="34"/>
      <c r="AQ14414" s="34"/>
      <c r="AR14414" s="34"/>
    </row>
    <row r="14415" spans="41:44" x14ac:dyDescent="0.25">
      <c r="AO14415" s="34"/>
      <c r="AP14415" s="34"/>
      <c r="AQ14415" s="34"/>
      <c r="AR14415" s="34"/>
    </row>
    <row r="14416" spans="41:44" x14ac:dyDescent="0.25">
      <c r="AO14416" s="34"/>
      <c r="AP14416" s="34"/>
      <c r="AQ14416" s="34"/>
      <c r="AR14416" s="34"/>
    </row>
    <row r="14417" spans="41:44" x14ac:dyDescent="0.25">
      <c r="AO14417" s="34"/>
      <c r="AP14417" s="34"/>
      <c r="AQ14417" s="34"/>
      <c r="AR14417" s="34"/>
    </row>
    <row r="14418" spans="41:44" x14ac:dyDescent="0.25">
      <c r="AO14418" s="34"/>
      <c r="AP14418" s="34"/>
      <c r="AQ14418" s="34"/>
      <c r="AR14418" s="34"/>
    </row>
    <row r="14419" spans="41:44" x14ac:dyDescent="0.25">
      <c r="AO14419" s="34"/>
      <c r="AP14419" s="34"/>
      <c r="AQ14419" s="34"/>
      <c r="AR14419" s="34"/>
    </row>
    <row r="14420" spans="41:44" x14ac:dyDescent="0.25">
      <c r="AO14420" s="34"/>
      <c r="AP14420" s="34"/>
      <c r="AQ14420" s="34"/>
      <c r="AR14420" s="34"/>
    </row>
    <row r="14421" spans="41:44" x14ac:dyDescent="0.25">
      <c r="AO14421" s="34"/>
      <c r="AP14421" s="34"/>
      <c r="AQ14421" s="34"/>
      <c r="AR14421" s="34"/>
    </row>
    <row r="14422" spans="41:44" x14ac:dyDescent="0.25">
      <c r="AO14422" s="34"/>
      <c r="AP14422" s="34"/>
      <c r="AQ14422" s="34"/>
      <c r="AR14422" s="34"/>
    </row>
    <row r="14423" spans="41:44" x14ac:dyDescent="0.25">
      <c r="AO14423" s="34"/>
      <c r="AP14423" s="34"/>
      <c r="AQ14423" s="34"/>
      <c r="AR14423" s="34"/>
    </row>
    <row r="14424" spans="41:44" x14ac:dyDescent="0.25">
      <c r="AO14424" s="34"/>
      <c r="AP14424" s="34"/>
      <c r="AQ14424" s="34"/>
      <c r="AR14424" s="34"/>
    </row>
    <row r="14425" spans="41:44" x14ac:dyDescent="0.25">
      <c r="AO14425" s="34"/>
      <c r="AP14425" s="34"/>
      <c r="AQ14425" s="34"/>
      <c r="AR14425" s="34"/>
    </row>
    <row r="14426" spans="41:44" x14ac:dyDescent="0.25">
      <c r="AO14426" s="34"/>
      <c r="AP14426" s="34"/>
      <c r="AQ14426" s="34"/>
      <c r="AR14426" s="34"/>
    </row>
    <row r="14427" spans="41:44" x14ac:dyDescent="0.25">
      <c r="AO14427" s="34"/>
      <c r="AP14427" s="34"/>
      <c r="AQ14427" s="34"/>
      <c r="AR14427" s="34"/>
    </row>
    <row r="14428" spans="41:44" x14ac:dyDescent="0.25">
      <c r="AO14428" s="34"/>
      <c r="AP14428" s="34"/>
      <c r="AQ14428" s="34"/>
      <c r="AR14428" s="34"/>
    </row>
    <row r="14429" spans="41:44" x14ac:dyDescent="0.25">
      <c r="AO14429" s="34"/>
      <c r="AP14429" s="34"/>
      <c r="AQ14429" s="34"/>
      <c r="AR14429" s="34"/>
    </row>
    <row r="14430" spans="41:44" x14ac:dyDescent="0.25">
      <c r="AO14430" s="34"/>
      <c r="AP14430" s="34"/>
      <c r="AQ14430" s="34"/>
      <c r="AR14430" s="34"/>
    </row>
    <row r="14431" spans="41:44" x14ac:dyDescent="0.25">
      <c r="AO14431" s="34"/>
      <c r="AP14431" s="34"/>
      <c r="AQ14431" s="34"/>
      <c r="AR14431" s="34"/>
    </row>
    <row r="14432" spans="41:44" x14ac:dyDescent="0.25">
      <c r="AO14432" s="34"/>
      <c r="AP14432" s="34"/>
      <c r="AQ14432" s="34"/>
      <c r="AR14432" s="34"/>
    </row>
    <row r="14433" spans="41:44" x14ac:dyDescent="0.25">
      <c r="AO14433" s="34"/>
      <c r="AP14433" s="34"/>
      <c r="AQ14433" s="34"/>
      <c r="AR14433" s="34"/>
    </row>
    <row r="14434" spans="41:44" x14ac:dyDescent="0.25">
      <c r="AO14434" s="34"/>
      <c r="AP14434" s="34"/>
      <c r="AQ14434" s="34"/>
      <c r="AR14434" s="34"/>
    </row>
    <row r="14435" spans="41:44" x14ac:dyDescent="0.25">
      <c r="AO14435" s="34"/>
      <c r="AP14435" s="34"/>
      <c r="AQ14435" s="34"/>
      <c r="AR14435" s="34"/>
    </row>
    <row r="14436" spans="41:44" x14ac:dyDescent="0.25">
      <c r="AO14436" s="34"/>
      <c r="AP14436" s="34"/>
      <c r="AQ14436" s="34"/>
      <c r="AR14436" s="34"/>
    </row>
    <row r="14437" spans="41:44" x14ac:dyDescent="0.25">
      <c r="AO14437" s="34"/>
      <c r="AP14437" s="34"/>
      <c r="AQ14437" s="34"/>
      <c r="AR14437" s="34"/>
    </row>
    <row r="14438" spans="41:44" x14ac:dyDescent="0.25">
      <c r="AO14438" s="34"/>
      <c r="AP14438" s="34"/>
      <c r="AQ14438" s="34"/>
      <c r="AR14438" s="34"/>
    </row>
    <row r="14439" spans="41:44" x14ac:dyDescent="0.25">
      <c r="AO14439" s="34"/>
      <c r="AP14439" s="34"/>
      <c r="AQ14439" s="34"/>
      <c r="AR14439" s="34"/>
    </row>
    <row r="14440" spans="41:44" x14ac:dyDescent="0.25">
      <c r="AO14440" s="34"/>
      <c r="AP14440" s="34"/>
      <c r="AQ14440" s="34"/>
      <c r="AR14440" s="34"/>
    </row>
    <row r="14441" spans="41:44" x14ac:dyDescent="0.25">
      <c r="AO14441" s="34"/>
      <c r="AP14441" s="34"/>
      <c r="AQ14441" s="34"/>
      <c r="AR14441" s="34"/>
    </row>
    <row r="14442" spans="41:44" x14ac:dyDescent="0.25">
      <c r="AO14442" s="34"/>
      <c r="AP14442" s="34"/>
      <c r="AQ14442" s="34"/>
      <c r="AR14442" s="34"/>
    </row>
    <row r="14443" spans="41:44" x14ac:dyDescent="0.25">
      <c r="AO14443" s="34"/>
      <c r="AP14443" s="34"/>
      <c r="AQ14443" s="34"/>
      <c r="AR14443" s="34"/>
    </row>
    <row r="14444" spans="41:44" x14ac:dyDescent="0.25">
      <c r="AO14444" s="34"/>
      <c r="AP14444" s="34"/>
      <c r="AQ14444" s="34"/>
      <c r="AR14444" s="34"/>
    </row>
    <row r="14445" spans="41:44" x14ac:dyDescent="0.25">
      <c r="AO14445" s="34"/>
      <c r="AP14445" s="34"/>
      <c r="AQ14445" s="34"/>
      <c r="AR14445" s="34"/>
    </row>
    <row r="14446" spans="41:44" x14ac:dyDescent="0.25">
      <c r="AO14446" s="34"/>
      <c r="AP14446" s="34"/>
      <c r="AQ14446" s="34"/>
      <c r="AR14446" s="34"/>
    </row>
    <row r="14447" spans="41:44" x14ac:dyDescent="0.25">
      <c r="AO14447" s="34"/>
      <c r="AP14447" s="34"/>
      <c r="AQ14447" s="34"/>
      <c r="AR14447" s="34"/>
    </row>
    <row r="14448" spans="41:44" x14ac:dyDescent="0.25">
      <c r="AO14448" s="34"/>
      <c r="AP14448" s="34"/>
      <c r="AQ14448" s="34"/>
      <c r="AR14448" s="34"/>
    </row>
    <row r="14449" spans="41:44" x14ac:dyDescent="0.25">
      <c r="AO14449" s="34"/>
      <c r="AP14449" s="34"/>
      <c r="AQ14449" s="34"/>
      <c r="AR14449" s="34"/>
    </row>
    <row r="14450" spans="41:44" x14ac:dyDescent="0.25">
      <c r="AO14450" s="34"/>
      <c r="AP14450" s="34"/>
      <c r="AQ14450" s="34"/>
      <c r="AR14450" s="34"/>
    </row>
    <row r="14451" spans="41:44" x14ac:dyDescent="0.25">
      <c r="AO14451" s="34"/>
      <c r="AP14451" s="34"/>
      <c r="AQ14451" s="34"/>
      <c r="AR14451" s="34"/>
    </row>
    <row r="14452" spans="41:44" x14ac:dyDescent="0.25">
      <c r="AO14452" s="34"/>
      <c r="AP14452" s="34"/>
      <c r="AQ14452" s="34"/>
      <c r="AR14452" s="34"/>
    </row>
    <row r="14453" spans="41:44" x14ac:dyDescent="0.25">
      <c r="AO14453" s="34"/>
      <c r="AP14453" s="34"/>
      <c r="AQ14453" s="34"/>
      <c r="AR14453" s="34"/>
    </row>
    <row r="14454" spans="41:44" x14ac:dyDescent="0.25">
      <c r="AO14454" s="34"/>
      <c r="AP14454" s="34"/>
      <c r="AQ14454" s="34"/>
      <c r="AR14454" s="34"/>
    </row>
    <row r="14455" spans="41:44" x14ac:dyDescent="0.25">
      <c r="AO14455" s="34"/>
      <c r="AP14455" s="34"/>
      <c r="AQ14455" s="34"/>
      <c r="AR14455" s="34"/>
    </row>
    <row r="14456" spans="41:44" x14ac:dyDescent="0.25">
      <c r="AO14456" s="34"/>
      <c r="AP14456" s="34"/>
      <c r="AQ14456" s="34"/>
      <c r="AR14456" s="34"/>
    </row>
    <row r="14457" spans="41:44" x14ac:dyDescent="0.25">
      <c r="AO14457" s="34"/>
      <c r="AP14457" s="34"/>
      <c r="AQ14457" s="34"/>
      <c r="AR14457" s="34"/>
    </row>
    <row r="14458" spans="41:44" x14ac:dyDescent="0.25">
      <c r="AO14458" s="34"/>
      <c r="AP14458" s="34"/>
      <c r="AQ14458" s="34"/>
      <c r="AR14458" s="34"/>
    </row>
    <row r="14459" spans="41:44" x14ac:dyDescent="0.25">
      <c r="AO14459" s="34"/>
      <c r="AP14459" s="34"/>
      <c r="AQ14459" s="34"/>
      <c r="AR14459" s="34"/>
    </row>
    <row r="14460" spans="41:44" x14ac:dyDescent="0.25">
      <c r="AO14460" s="34"/>
      <c r="AP14460" s="34"/>
      <c r="AQ14460" s="34"/>
      <c r="AR14460" s="34"/>
    </row>
    <row r="14461" spans="41:44" x14ac:dyDescent="0.25">
      <c r="AO14461" s="34"/>
      <c r="AP14461" s="34"/>
      <c r="AQ14461" s="34"/>
      <c r="AR14461" s="34"/>
    </row>
    <row r="14462" spans="41:44" x14ac:dyDescent="0.25">
      <c r="AO14462" s="34"/>
      <c r="AP14462" s="34"/>
      <c r="AQ14462" s="34"/>
      <c r="AR14462" s="34"/>
    </row>
    <row r="14463" spans="41:44" x14ac:dyDescent="0.25">
      <c r="AO14463" s="34"/>
      <c r="AP14463" s="34"/>
      <c r="AQ14463" s="34"/>
      <c r="AR14463" s="34"/>
    </row>
    <row r="14464" spans="41:44" x14ac:dyDescent="0.25">
      <c r="AO14464" s="34"/>
      <c r="AP14464" s="34"/>
      <c r="AQ14464" s="34"/>
      <c r="AR14464" s="34"/>
    </row>
    <row r="14465" spans="41:44" x14ac:dyDescent="0.25">
      <c r="AO14465" s="34"/>
      <c r="AP14465" s="34"/>
      <c r="AQ14465" s="34"/>
      <c r="AR14465" s="34"/>
    </row>
    <row r="14466" spans="41:44" x14ac:dyDescent="0.25">
      <c r="AO14466" s="34"/>
      <c r="AP14466" s="34"/>
      <c r="AQ14466" s="34"/>
      <c r="AR14466" s="34"/>
    </row>
    <row r="14467" spans="41:44" x14ac:dyDescent="0.25">
      <c r="AO14467" s="34"/>
      <c r="AP14467" s="34"/>
      <c r="AQ14467" s="34"/>
      <c r="AR14467" s="34"/>
    </row>
    <row r="14468" spans="41:44" x14ac:dyDescent="0.25">
      <c r="AO14468" s="34"/>
      <c r="AP14468" s="34"/>
      <c r="AQ14468" s="34"/>
      <c r="AR14468" s="34"/>
    </row>
    <row r="14469" spans="41:44" x14ac:dyDescent="0.25">
      <c r="AO14469" s="34"/>
      <c r="AP14469" s="34"/>
      <c r="AQ14469" s="34"/>
      <c r="AR14469" s="34"/>
    </row>
    <row r="14470" spans="41:44" x14ac:dyDescent="0.25">
      <c r="AO14470" s="34"/>
      <c r="AP14470" s="34"/>
      <c r="AQ14470" s="34"/>
      <c r="AR14470" s="34"/>
    </row>
    <row r="14471" spans="41:44" x14ac:dyDescent="0.25">
      <c r="AO14471" s="34"/>
      <c r="AP14471" s="34"/>
      <c r="AQ14471" s="34"/>
      <c r="AR14471" s="34"/>
    </row>
    <row r="14472" spans="41:44" x14ac:dyDescent="0.25">
      <c r="AO14472" s="34"/>
      <c r="AP14472" s="34"/>
      <c r="AQ14472" s="34"/>
      <c r="AR14472" s="34"/>
    </row>
    <row r="14473" spans="41:44" x14ac:dyDescent="0.25">
      <c r="AO14473" s="34"/>
      <c r="AP14473" s="34"/>
      <c r="AQ14473" s="34"/>
      <c r="AR14473" s="34"/>
    </row>
    <row r="14474" spans="41:44" x14ac:dyDescent="0.25">
      <c r="AO14474" s="34"/>
      <c r="AP14474" s="34"/>
      <c r="AQ14474" s="34"/>
      <c r="AR14474" s="34"/>
    </row>
    <row r="14475" spans="41:44" x14ac:dyDescent="0.25">
      <c r="AO14475" s="34"/>
      <c r="AP14475" s="34"/>
      <c r="AQ14475" s="34"/>
      <c r="AR14475" s="34"/>
    </row>
    <row r="14476" spans="41:44" x14ac:dyDescent="0.25">
      <c r="AO14476" s="34"/>
      <c r="AP14476" s="34"/>
      <c r="AQ14476" s="34"/>
      <c r="AR14476" s="34"/>
    </row>
    <row r="14477" spans="41:44" x14ac:dyDescent="0.25">
      <c r="AO14477" s="34"/>
      <c r="AP14477" s="34"/>
      <c r="AQ14477" s="34"/>
      <c r="AR14477" s="34"/>
    </row>
    <row r="14478" spans="41:44" x14ac:dyDescent="0.25">
      <c r="AO14478" s="34"/>
      <c r="AP14478" s="34"/>
      <c r="AQ14478" s="34"/>
      <c r="AR14478" s="34"/>
    </row>
    <row r="14479" spans="41:44" x14ac:dyDescent="0.25">
      <c r="AO14479" s="34"/>
      <c r="AP14479" s="34"/>
      <c r="AQ14479" s="34"/>
      <c r="AR14479" s="34"/>
    </row>
    <row r="14480" spans="41:44" x14ac:dyDescent="0.25">
      <c r="AO14480" s="34"/>
      <c r="AP14480" s="34"/>
      <c r="AQ14480" s="34"/>
      <c r="AR14480" s="34"/>
    </row>
    <row r="14481" spans="41:44" x14ac:dyDescent="0.25">
      <c r="AO14481" s="34"/>
      <c r="AP14481" s="34"/>
      <c r="AQ14481" s="34"/>
      <c r="AR14481" s="34"/>
    </row>
    <row r="14482" spans="41:44" x14ac:dyDescent="0.25">
      <c r="AO14482" s="34"/>
      <c r="AP14482" s="34"/>
      <c r="AQ14482" s="34"/>
      <c r="AR14482" s="34"/>
    </row>
    <row r="14483" spans="41:44" x14ac:dyDescent="0.25">
      <c r="AO14483" s="34"/>
      <c r="AP14483" s="34"/>
      <c r="AQ14483" s="34"/>
      <c r="AR14483" s="34"/>
    </row>
    <row r="14484" spans="41:44" x14ac:dyDescent="0.25">
      <c r="AO14484" s="34"/>
      <c r="AP14484" s="34"/>
      <c r="AQ14484" s="34"/>
      <c r="AR14484" s="34"/>
    </row>
    <row r="14485" spans="41:44" x14ac:dyDescent="0.25">
      <c r="AO14485" s="34"/>
      <c r="AP14485" s="34"/>
      <c r="AQ14485" s="34"/>
      <c r="AR14485" s="34"/>
    </row>
    <row r="14486" spans="41:44" x14ac:dyDescent="0.25">
      <c r="AO14486" s="34"/>
      <c r="AP14486" s="34"/>
      <c r="AQ14486" s="34"/>
      <c r="AR14486" s="34"/>
    </row>
    <row r="14487" spans="41:44" x14ac:dyDescent="0.25">
      <c r="AO14487" s="34"/>
      <c r="AP14487" s="34"/>
      <c r="AQ14487" s="34"/>
      <c r="AR14487" s="34"/>
    </row>
    <row r="14488" spans="41:44" x14ac:dyDescent="0.25">
      <c r="AO14488" s="34"/>
      <c r="AP14488" s="34"/>
      <c r="AQ14488" s="34"/>
      <c r="AR14488" s="34"/>
    </row>
    <row r="14489" spans="41:44" x14ac:dyDescent="0.25">
      <c r="AO14489" s="34"/>
      <c r="AP14489" s="34"/>
      <c r="AQ14489" s="34"/>
      <c r="AR14489" s="34"/>
    </row>
    <row r="14490" spans="41:44" x14ac:dyDescent="0.25">
      <c r="AO14490" s="34"/>
      <c r="AP14490" s="34"/>
      <c r="AQ14490" s="34"/>
      <c r="AR14490" s="34"/>
    </row>
    <row r="14491" spans="41:44" x14ac:dyDescent="0.25">
      <c r="AO14491" s="34"/>
      <c r="AP14491" s="34"/>
      <c r="AQ14491" s="34"/>
      <c r="AR14491" s="34"/>
    </row>
    <row r="14492" spans="41:44" x14ac:dyDescent="0.25">
      <c r="AO14492" s="34"/>
      <c r="AP14492" s="34"/>
      <c r="AQ14492" s="34"/>
      <c r="AR14492" s="34"/>
    </row>
    <row r="14493" spans="41:44" x14ac:dyDescent="0.25">
      <c r="AO14493" s="34"/>
      <c r="AP14493" s="34"/>
      <c r="AQ14493" s="34"/>
      <c r="AR14493" s="34"/>
    </row>
    <row r="14494" spans="41:44" x14ac:dyDescent="0.25">
      <c r="AO14494" s="34"/>
      <c r="AP14494" s="34"/>
      <c r="AQ14494" s="34"/>
      <c r="AR14494" s="34"/>
    </row>
    <row r="14495" spans="41:44" x14ac:dyDescent="0.25">
      <c r="AO14495" s="34"/>
      <c r="AP14495" s="34"/>
      <c r="AQ14495" s="34"/>
      <c r="AR14495" s="34"/>
    </row>
    <row r="14496" spans="41:44" x14ac:dyDescent="0.25">
      <c r="AO14496" s="34"/>
      <c r="AP14496" s="34"/>
      <c r="AQ14496" s="34"/>
      <c r="AR14496" s="34"/>
    </row>
    <row r="14497" spans="41:44" x14ac:dyDescent="0.25">
      <c r="AO14497" s="34"/>
      <c r="AP14497" s="34"/>
      <c r="AQ14497" s="34"/>
      <c r="AR14497" s="34"/>
    </row>
    <row r="14498" spans="41:44" x14ac:dyDescent="0.25">
      <c r="AO14498" s="34"/>
      <c r="AP14498" s="34"/>
      <c r="AQ14498" s="34"/>
      <c r="AR14498" s="34"/>
    </row>
    <row r="14499" spans="41:44" x14ac:dyDescent="0.25">
      <c r="AO14499" s="34"/>
      <c r="AP14499" s="34"/>
      <c r="AQ14499" s="34"/>
      <c r="AR14499" s="34"/>
    </row>
    <row r="14500" spans="41:44" x14ac:dyDescent="0.25">
      <c r="AO14500" s="34"/>
      <c r="AP14500" s="34"/>
      <c r="AQ14500" s="34"/>
      <c r="AR14500" s="34"/>
    </row>
    <row r="14501" spans="41:44" x14ac:dyDescent="0.25">
      <c r="AO14501" s="34"/>
      <c r="AP14501" s="34"/>
      <c r="AQ14501" s="34"/>
      <c r="AR14501" s="34"/>
    </row>
    <row r="14502" spans="41:44" x14ac:dyDescent="0.25">
      <c r="AO14502" s="34"/>
      <c r="AP14502" s="34"/>
      <c r="AQ14502" s="34"/>
      <c r="AR14502" s="34"/>
    </row>
    <row r="14503" spans="41:44" x14ac:dyDescent="0.25">
      <c r="AO14503" s="34"/>
      <c r="AP14503" s="34"/>
      <c r="AQ14503" s="34"/>
      <c r="AR14503" s="34"/>
    </row>
    <row r="14504" spans="41:44" x14ac:dyDescent="0.25">
      <c r="AO14504" s="34"/>
      <c r="AP14504" s="34"/>
      <c r="AQ14504" s="34"/>
      <c r="AR14504" s="34"/>
    </row>
    <row r="14505" spans="41:44" x14ac:dyDescent="0.25">
      <c r="AO14505" s="34"/>
      <c r="AP14505" s="34"/>
      <c r="AQ14505" s="34"/>
      <c r="AR14505" s="34"/>
    </row>
    <row r="14506" spans="41:44" x14ac:dyDescent="0.25">
      <c r="AO14506" s="34"/>
      <c r="AP14506" s="34"/>
      <c r="AQ14506" s="34"/>
      <c r="AR14506" s="34"/>
    </row>
    <row r="14507" spans="41:44" x14ac:dyDescent="0.25">
      <c r="AO14507" s="34"/>
      <c r="AP14507" s="34"/>
      <c r="AQ14507" s="34"/>
      <c r="AR14507" s="34"/>
    </row>
    <row r="14508" spans="41:44" x14ac:dyDescent="0.25">
      <c r="AO14508" s="34"/>
      <c r="AP14508" s="34"/>
      <c r="AQ14508" s="34"/>
      <c r="AR14508" s="34"/>
    </row>
    <row r="14509" spans="41:44" x14ac:dyDescent="0.25">
      <c r="AO14509" s="34"/>
      <c r="AP14509" s="34"/>
      <c r="AQ14509" s="34"/>
      <c r="AR14509" s="34"/>
    </row>
    <row r="14510" spans="41:44" x14ac:dyDescent="0.25">
      <c r="AO14510" s="34"/>
      <c r="AP14510" s="34"/>
      <c r="AQ14510" s="34"/>
      <c r="AR14510" s="34"/>
    </row>
    <row r="14511" spans="41:44" x14ac:dyDescent="0.25">
      <c r="AO14511" s="34"/>
      <c r="AP14511" s="34"/>
      <c r="AQ14511" s="34"/>
      <c r="AR14511" s="34"/>
    </row>
    <row r="14512" spans="41:44" x14ac:dyDescent="0.25">
      <c r="AO14512" s="34"/>
      <c r="AP14512" s="34"/>
      <c r="AQ14512" s="34"/>
      <c r="AR14512" s="34"/>
    </row>
    <row r="14513" spans="41:44" x14ac:dyDescent="0.25">
      <c r="AO14513" s="34"/>
      <c r="AP14513" s="34"/>
      <c r="AQ14513" s="34"/>
      <c r="AR14513" s="34"/>
    </row>
    <row r="14514" spans="41:44" x14ac:dyDescent="0.25">
      <c r="AO14514" s="34"/>
      <c r="AP14514" s="34"/>
      <c r="AQ14514" s="34"/>
      <c r="AR14514" s="34"/>
    </row>
    <row r="14515" spans="41:44" x14ac:dyDescent="0.25">
      <c r="AO14515" s="34"/>
      <c r="AP14515" s="34"/>
      <c r="AQ14515" s="34"/>
      <c r="AR14515" s="34"/>
    </row>
    <row r="14516" spans="41:44" x14ac:dyDescent="0.25">
      <c r="AO14516" s="34"/>
      <c r="AP14516" s="34"/>
      <c r="AQ14516" s="34"/>
      <c r="AR14516" s="34"/>
    </row>
    <row r="14517" spans="41:44" x14ac:dyDescent="0.25">
      <c r="AO14517" s="34"/>
      <c r="AP14517" s="34"/>
      <c r="AQ14517" s="34"/>
      <c r="AR14517" s="34"/>
    </row>
    <row r="14518" spans="41:44" x14ac:dyDescent="0.25">
      <c r="AO14518" s="34"/>
      <c r="AP14518" s="34"/>
      <c r="AQ14518" s="34"/>
      <c r="AR14518" s="34"/>
    </row>
    <row r="14519" spans="41:44" x14ac:dyDescent="0.25">
      <c r="AO14519" s="34"/>
      <c r="AP14519" s="34"/>
      <c r="AQ14519" s="34"/>
      <c r="AR14519" s="34"/>
    </row>
    <row r="14520" spans="41:44" x14ac:dyDescent="0.25">
      <c r="AO14520" s="34"/>
      <c r="AP14520" s="34"/>
      <c r="AQ14520" s="34"/>
      <c r="AR14520" s="34"/>
    </row>
    <row r="14521" spans="41:44" x14ac:dyDescent="0.25">
      <c r="AO14521" s="34"/>
      <c r="AP14521" s="34"/>
      <c r="AQ14521" s="34"/>
      <c r="AR14521" s="34"/>
    </row>
    <row r="14522" spans="41:44" x14ac:dyDescent="0.25">
      <c r="AO14522" s="34"/>
      <c r="AP14522" s="34"/>
      <c r="AQ14522" s="34"/>
      <c r="AR14522" s="34"/>
    </row>
    <row r="14523" spans="41:44" x14ac:dyDescent="0.25">
      <c r="AO14523" s="34"/>
      <c r="AP14523" s="34"/>
      <c r="AQ14523" s="34"/>
      <c r="AR14523" s="34"/>
    </row>
    <row r="14524" spans="41:44" x14ac:dyDescent="0.25">
      <c r="AO14524" s="34"/>
      <c r="AP14524" s="34"/>
      <c r="AQ14524" s="34"/>
      <c r="AR14524" s="34"/>
    </row>
    <row r="14525" spans="41:44" x14ac:dyDescent="0.25">
      <c r="AO14525" s="34"/>
      <c r="AP14525" s="34"/>
      <c r="AQ14525" s="34"/>
      <c r="AR14525" s="34"/>
    </row>
    <row r="14526" spans="41:44" x14ac:dyDescent="0.25">
      <c r="AO14526" s="34"/>
      <c r="AP14526" s="34"/>
      <c r="AQ14526" s="34"/>
      <c r="AR14526" s="34"/>
    </row>
    <row r="14527" spans="41:44" x14ac:dyDescent="0.25">
      <c r="AO14527" s="34"/>
      <c r="AP14527" s="34"/>
      <c r="AQ14527" s="34"/>
      <c r="AR14527" s="34"/>
    </row>
    <row r="14528" spans="41:44" x14ac:dyDescent="0.25">
      <c r="AO14528" s="34"/>
      <c r="AP14528" s="34"/>
      <c r="AQ14528" s="34"/>
      <c r="AR14528" s="34"/>
    </row>
    <row r="14529" spans="41:44" x14ac:dyDescent="0.25">
      <c r="AO14529" s="34"/>
      <c r="AP14529" s="34"/>
      <c r="AQ14529" s="34"/>
      <c r="AR14529" s="34"/>
    </row>
    <row r="14530" spans="41:44" x14ac:dyDescent="0.25">
      <c r="AO14530" s="34"/>
      <c r="AP14530" s="34"/>
      <c r="AQ14530" s="34"/>
      <c r="AR14530" s="34"/>
    </row>
    <row r="14531" spans="41:44" x14ac:dyDescent="0.25">
      <c r="AO14531" s="34"/>
      <c r="AP14531" s="34"/>
      <c r="AQ14531" s="34"/>
      <c r="AR14531" s="34"/>
    </row>
    <row r="14532" spans="41:44" x14ac:dyDescent="0.25">
      <c r="AO14532" s="34"/>
      <c r="AP14532" s="34"/>
      <c r="AQ14532" s="34"/>
      <c r="AR14532" s="34"/>
    </row>
    <row r="14533" spans="41:44" x14ac:dyDescent="0.25">
      <c r="AO14533" s="34"/>
      <c r="AP14533" s="34"/>
      <c r="AQ14533" s="34"/>
      <c r="AR14533" s="34"/>
    </row>
    <row r="14534" spans="41:44" x14ac:dyDescent="0.25">
      <c r="AO14534" s="34"/>
      <c r="AP14534" s="34"/>
      <c r="AQ14534" s="34"/>
      <c r="AR14534" s="34"/>
    </row>
    <row r="14535" spans="41:44" x14ac:dyDescent="0.25">
      <c r="AO14535" s="34"/>
      <c r="AP14535" s="34"/>
      <c r="AQ14535" s="34"/>
      <c r="AR14535" s="34"/>
    </row>
    <row r="14536" spans="41:44" x14ac:dyDescent="0.25">
      <c r="AO14536" s="34"/>
      <c r="AP14536" s="34"/>
      <c r="AQ14536" s="34"/>
      <c r="AR14536" s="34"/>
    </row>
    <row r="14537" spans="41:44" x14ac:dyDescent="0.25">
      <c r="AO14537" s="34"/>
      <c r="AP14537" s="34"/>
      <c r="AQ14537" s="34"/>
      <c r="AR14537" s="34"/>
    </row>
    <row r="14538" spans="41:44" x14ac:dyDescent="0.25">
      <c r="AO14538" s="34"/>
      <c r="AP14538" s="34"/>
      <c r="AQ14538" s="34"/>
      <c r="AR14538" s="34"/>
    </row>
    <row r="14539" spans="41:44" x14ac:dyDescent="0.25">
      <c r="AO14539" s="34"/>
      <c r="AP14539" s="34"/>
      <c r="AQ14539" s="34"/>
      <c r="AR14539" s="34"/>
    </row>
    <row r="14540" spans="41:44" x14ac:dyDescent="0.25">
      <c r="AO14540" s="34"/>
      <c r="AP14540" s="34"/>
      <c r="AQ14540" s="34"/>
      <c r="AR14540" s="34"/>
    </row>
    <row r="14541" spans="41:44" x14ac:dyDescent="0.25">
      <c r="AO14541" s="34"/>
      <c r="AP14541" s="34"/>
      <c r="AQ14541" s="34"/>
      <c r="AR14541" s="34"/>
    </row>
    <row r="14542" spans="41:44" x14ac:dyDescent="0.25">
      <c r="AO14542" s="34"/>
      <c r="AP14542" s="34"/>
      <c r="AQ14542" s="34"/>
      <c r="AR14542" s="34"/>
    </row>
    <row r="14543" spans="41:44" x14ac:dyDescent="0.25">
      <c r="AO14543" s="34"/>
      <c r="AP14543" s="34"/>
      <c r="AQ14543" s="34"/>
      <c r="AR14543" s="34"/>
    </row>
    <row r="14544" spans="41:44" x14ac:dyDescent="0.25">
      <c r="AO14544" s="34"/>
      <c r="AP14544" s="34"/>
      <c r="AQ14544" s="34"/>
      <c r="AR14544" s="34"/>
    </row>
    <row r="14545" spans="41:44" x14ac:dyDescent="0.25">
      <c r="AO14545" s="34"/>
      <c r="AP14545" s="34"/>
      <c r="AQ14545" s="34"/>
      <c r="AR14545" s="34"/>
    </row>
    <row r="14546" spans="41:44" x14ac:dyDescent="0.25">
      <c r="AO14546" s="34"/>
      <c r="AP14546" s="34"/>
      <c r="AQ14546" s="34"/>
      <c r="AR14546" s="34"/>
    </row>
    <row r="14547" spans="41:44" x14ac:dyDescent="0.25">
      <c r="AO14547" s="34"/>
      <c r="AP14547" s="34"/>
      <c r="AQ14547" s="34"/>
      <c r="AR14547" s="34"/>
    </row>
    <row r="14548" spans="41:44" x14ac:dyDescent="0.25">
      <c r="AO14548" s="34"/>
      <c r="AP14548" s="34"/>
      <c r="AQ14548" s="34"/>
      <c r="AR14548" s="34"/>
    </row>
    <row r="14549" spans="41:44" x14ac:dyDescent="0.25">
      <c r="AO14549" s="34"/>
      <c r="AP14549" s="34"/>
      <c r="AQ14549" s="34"/>
      <c r="AR14549" s="34"/>
    </row>
    <row r="14550" spans="41:44" x14ac:dyDescent="0.25">
      <c r="AO14550" s="34"/>
      <c r="AP14550" s="34"/>
      <c r="AQ14550" s="34"/>
      <c r="AR14550" s="34"/>
    </row>
    <row r="14551" spans="41:44" x14ac:dyDescent="0.25">
      <c r="AO14551" s="34"/>
      <c r="AP14551" s="34"/>
      <c r="AQ14551" s="34"/>
      <c r="AR14551" s="34"/>
    </row>
    <row r="14552" spans="41:44" x14ac:dyDescent="0.25">
      <c r="AO14552" s="34"/>
      <c r="AP14552" s="34"/>
      <c r="AQ14552" s="34"/>
      <c r="AR14552" s="34"/>
    </row>
    <row r="14553" spans="41:44" x14ac:dyDescent="0.25">
      <c r="AO14553" s="34"/>
      <c r="AP14553" s="34"/>
      <c r="AQ14553" s="34"/>
      <c r="AR14553" s="34"/>
    </row>
    <row r="14554" spans="41:44" x14ac:dyDescent="0.25">
      <c r="AO14554" s="34"/>
      <c r="AP14554" s="34"/>
      <c r="AQ14554" s="34"/>
      <c r="AR14554" s="34"/>
    </row>
    <row r="14555" spans="41:44" x14ac:dyDescent="0.25">
      <c r="AO14555" s="34"/>
      <c r="AP14555" s="34"/>
      <c r="AQ14555" s="34"/>
      <c r="AR14555" s="34"/>
    </row>
    <row r="14556" spans="41:44" x14ac:dyDescent="0.25">
      <c r="AO14556" s="34"/>
      <c r="AP14556" s="34"/>
      <c r="AQ14556" s="34"/>
      <c r="AR14556" s="34"/>
    </row>
    <row r="14557" spans="41:44" x14ac:dyDescent="0.25">
      <c r="AO14557" s="34"/>
      <c r="AP14557" s="34"/>
      <c r="AQ14557" s="34"/>
      <c r="AR14557" s="34"/>
    </row>
    <row r="14558" spans="41:44" x14ac:dyDescent="0.25">
      <c r="AO14558" s="34"/>
      <c r="AP14558" s="34"/>
      <c r="AQ14558" s="34"/>
      <c r="AR14558" s="34"/>
    </row>
    <row r="14559" spans="41:44" x14ac:dyDescent="0.25">
      <c r="AO14559" s="34"/>
      <c r="AP14559" s="34"/>
      <c r="AQ14559" s="34"/>
      <c r="AR14559" s="34"/>
    </row>
    <row r="14560" spans="41:44" x14ac:dyDescent="0.25">
      <c r="AO14560" s="34"/>
      <c r="AP14560" s="34"/>
      <c r="AQ14560" s="34"/>
      <c r="AR14560" s="34"/>
    </row>
    <row r="14561" spans="41:44" x14ac:dyDescent="0.25">
      <c r="AO14561" s="34"/>
      <c r="AP14561" s="34"/>
      <c r="AQ14561" s="34"/>
      <c r="AR14561" s="34"/>
    </row>
    <row r="14562" spans="41:44" x14ac:dyDescent="0.25">
      <c r="AO14562" s="34"/>
      <c r="AP14562" s="34"/>
      <c r="AQ14562" s="34"/>
      <c r="AR14562" s="34"/>
    </row>
    <row r="14563" spans="41:44" x14ac:dyDescent="0.25">
      <c r="AO14563" s="34"/>
      <c r="AP14563" s="34"/>
      <c r="AQ14563" s="34"/>
      <c r="AR14563" s="34"/>
    </row>
    <row r="14564" spans="41:44" x14ac:dyDescent="0.25">
      <c r="AO14564" s="34"/>
      <c r="AP14564" s="34"/>
      <c r="AQ14564" s="34"/>
      <c r="AR14564" s="34"/>
    </row>
    <row r="14565" spans="41:44" x14ac:dyDescent="0.25">
      <c r="AO14565" s="34"/>
      <c r="AP14565" s="34"/>
      <c r="AQ14565" s="34"/>
      <c r="AR14565" s="34"/>
    </row>
    <row r="14566" spans="41:44" x14ac:dyDescent="0.25">
      <c r="AO14566" s="34"/>
      <c r="AP14566" s="34"/>
      <c r="AQ14566" s="34"/>
      <c r="AR14566" s="34"/>
    </row>
    <row r="14567" spans="41:44" x14ac:dyDescent="0.25">
      <c r="AO14567" s="34"/>
      <c r="AP14567" s="34"/>
      <c r="AQ14567" s="34"/>
      <c r="AR14567" s="34"/>
    </row>
    <row r="14568" spans="41:44" x14ac:dyDescent="0.25">
      <c r="AO14568" s="34"/>
      <c r="AP14568" s="34"/>
      <c r="AQ14568" s="34"/>
      <c r="AR14568" s="34"/>
    </row>
    <row r="14569" spans="41:44" x14ac:dyDescent="0.25">
      <c r="AO14569" s="34"/>
      <c r="AP14569" s="34"/>
      <c r="AQ14569" s="34"/>
      <c r="AR14569" s="34"/>
    </row>
    <row r="14570" spans="41:44" x14ac:dyDescent="0.25">
      <c r="AO14570" s="34"/>
      <c r="AP14570" s="34"/>
      <c r="AQ14570" s="34"/>
      <c r="AR14570" s="34"/>
    </row>
    <row r="14571" spans="41:44" x14ac:dyDescent="0.25">
      <c r="AO14571" s="34"/>
      <c r="AP14571" s="34"/>
      <c r="AQ14571" s="34"/>
      <c r="AR14571" s="34"/>
    </row>
    <row r="14572" spans="41:44" x14ac:dyDescent="0.25">
      <c r="AO14572" s="34"/>
      <c r="AP14572" s="34"/>
      <c r="AQ14572" s="34"/>
      <c r="AR14572" s="34"/>
    </row>
    <row r="14573" spans="41:44" x14ac:dyDescent="0.25">
      <c r="AO14573" s="34"/>
      <c r="AP14573" s="34"/>
      <c r="AQ14573" s="34"/>
      <c r="AR14573" s="34"/>
    </row>
    <row r="14574" spans="41:44" x14ac:dyDescent="0.25">
      <c r="AO14574" s="34"/>
      <c r="AP14574" s="34"/>
      <c r="AQ14574" s="34"/>
      <c r="AR14574" s="34"/>
    </row>
    <row r="14575" spans="41:44" x14ac:dyDescent="0.25">
      <c r="AO14575" s="34"/>
      <c r="AP14575" s="34"/>
      <c r="AQ14575" s="34"/>
      <c r="AR14575" s="34"/>
    </row>
    <row r="14576" spans="41:44" x14ac:dyDescent="0.25">
      <c r="AO14576" s="34"/>
      <c r="AP14576" s="34"/>
      <c r="AQ14576" s="34"/>
      <c r="AR14576" s="34"/>
    </row>
    <row r="14577" spans="41:44" x14ac:dyDescent="0.25">
      <c r="AO14577" s="34"/>
      <c r="AP14577" s="34"/>
      <c r="AQ14577" s="34"/>
      <c r="AR14577" s="34"/>
    </row>
    <row r="14578" spans="41:44" x14ac:dyDescent="0.25">
      <c r="AO14578" s="34"/>
      <c r="AP14578" s="34"/>
      <c r="AQ14578" s="34"/>
      <c r="AR14578" s="34"/>
    </row>
    <row r="14579" spans="41:44" x14ac:dyDescent="0.25">
      <c r="AO14579" s="34"/>
      <c r="AP14579" s="34"/>
      <c r="AQ14579" s="34"/>
      <c r="AR14579" s="34"/>
    </row>
    <row r="14580" spans="41:44" x14ac:dyDescent="0.25">
      <c r="AO14580" s="34"/>
      <c r="AP14580" s="34"/>
      <c r="AQ14580" s="34"/>
      <c r="AR14580" s="34"/>
    </row>
    <row r="14581" spans="41:44" x14ac:dyDescent="0.25">
      <c r="AO14581" s="34"/>
      <c r="AP14581" s="34"/>
      <c r="AQ14581" s="34"/>
      <c r="AR14581" s="34"/>
    </row>
    <row r="14582" spans="41:44" x14ac:dyDescent="0.25">
      <c r="AO14582" s="34"/>
      <c r="AP14582" s="34"/>
      <c r="AQ14582" s="34"/>
      <c r="AR14582" s="34"/>
    </row>
    <row r="14583" spans="41:44" x14ac:dyDescent="0.25">
      <c r="AO14583" s="34"/>
      <c r="AP14583" s="34"/>
      <c r="AQ14583" s="34"/>
      <c r="AR14583" s="34"/>
    </row>
    <row r="14584" spans="41:44" x14ac:dyDescent="0.25">
      <c r="AO14584" s="34"/>
      <c r="AP14584" s="34"/>
      <c r="AQ14584" s="34"/>
      <c r="AR14584" s="34"/>
    </row>
    <row r="14585" spans="41:44" x14ac:dyDescent="0.25">
      <c r="AO14585" s="34"/>
      <c r="AP14585" s="34"/>
      <c r="AQ14585" s="34"/>
      <c r="AR14585" s="34"/>
    </row>
    <row r="14586" spans="41:44" x14ac:dyDescent="0.25">
      <c r="AO14586" s="34"/>
      <c r="AP14586" s="34"/>
      <c r="AQ14586" s="34"/>
      <c r="AR14586" s="34"/>
    </row>
    <row r="14587" spans="41:44" x14ac:dyDescent="0.25">
      <c r="AO14587" s="34"/>
      <c r="AP14587" s="34"/>
      <c r="AQ14587" s="34"/>
      <c r="AR14587" s="34"/>
    </row>
    <row r="14588" spans="41:44" x14ac:dyDescent="0.25">
      <c r="AO14588" s="34"/>
      <c r="AP14588" s="34"/>
      <c r="AQ14588" s="34"/>
      <c r="AR14588" s="34"/>
    </row>
    <row r="14589" spans="41:44" x14ac:dyDescent="0.25">
      <c r="AO14589" s="34"/>
      <c r="AP14589" s="34"/>
      <c r="AQ14589" s="34"/>
      <c r="AR14589" s="34"/>
    </row>
    <row r="14590" spans="41:44" x14ac:dyDescent="0.25">
      <c r="AO14590" s="34"/>
      <c r="AP14590" s="34"/>
      <c r="AQ14590" s="34"/>
      <c r="AR14590" s="34"/>
    </row>
    <row r="14591" spans="41:44" x14ac:dyDescent="0.25">
      <c r="AO14591" s="34"/>
      <c r="AP14591" s="34"/>
      <c r="AQ14591" s="34"/>
      <c r="AR14591" s="34"/>
    </row>
    <row r="14592" spans="41:44" x14ac:dyDescent="0.25">
      <c r="AO14592" s="34"/>
      <c r="AP14592" s="34"/>
      <c r="AQ14592" s="34"/>
      <c r="AR14592" s="34"/>
    </row>
    <row r="14593" spans="41:44" x14ac:dyDescent="0.25">
      <c r="AO14593" s="34"/>
      <c r="AP14593" s="34"/>
      <c r="AQ14593" s="34"/>
      <c r="AR14593" s="34"/>
    </row>
    <row r="14594" spans="41:44" x14ac:dyDescent="0.25">
      <c r="AO14594" s="34"/>
      <c r="AP14594" s="34"/>
      <c r="AQ14594" s="34"/>
      <c r="AR14594" s="34"/>
    </row>
    <row r="14595" spans="41:44" x14ac:dyDescent="0.25">
      <c r="AO14595" s="34"/>
      <c r="AP14595" s="34"/>
      <c r="AQ14595" s="34"/>
      <c r="AR14595" s="34"/>
    </row>
    <row r="14596" spans="41:44" x14ac:dyDescent="0.25">
      <c r="AO14596" s="34"/>
      <c r="AP14596" s="34"/>
      <c r="AQ14596" s="34"/>
      <c r="AR14596" s="34"/>
    </row>
    <row r="14597" spans="41:44" x14ac:dyDescent="0.25">
      <c r="AO14597" s="34"/>
      <c r="AP14597" s="34"/>
      <c r="AQ14597" s="34"/>
      <c r="AR14597" s="34"/>
    </row>
    <row r="14598" spans="41:44" x14ac:dyDescent="0.25">
      <c r="AO14598" s="34"/>
      <c r="AP14598" s="34"/>
      <c r="AQ14598" s="34"/>
      <c r="AR14598" s="34"/>
    </row>
    <row r="14599" spans="41:44" x14ac:dyDescent="0.25">
      <c r="AO14599" s="34"/>
      <c r="AP14599" s="34"/>
      <c r="AQ14599" s="34"/>
      <c r="AR14599" s="34"/>
    </row>
    <row r="14600" spans="41:44" x14ac:dyDescent="0.25">
      <c r="AO14600" s="34"/>
      <c r="AP14600" s="34"/>
      <c r="AQ14600" s="34"/>
      <c r="AR14600" s="34"/>
    </row>
    <row r="14601" spans="41:44" x14ac:dyDescent="0.25">
      <c r="AO14601" s="34"/>
      <c r="AP14601" s="34"/>
      <c r="AQ14601" s="34"/>
      <c r="AR14601" s="34"/>
    </row>
    <row r="14602" spans="41:44" x14ac:dyDescent="0.25">
      <c r="AO14602" s="34"/>
      <c r="AP14602" s="34"/>
      <c r="AQ14602" s="34"/>
      <c r="AR14602" s="34"/>
    </row>
    <row r="14603" spans="41:44" x14ac:dyDescent="0.25">
      <c r="AO14603" s="34"/>
      <c r="AP14603" s="34"/>
      <c r="AQ14603" s="34"/>
      <c r="AR14603" s="34"/>
    </row>
    <row r="14604" spans="41:44" x14ac:dyDescent="0.25">
      <c r="AO14604" s="34"/>
      <c r="AP14604" s="34"/>
      <c r="AQ14604" s="34"/>
      <c r="AR14604" s="34"/>
    </row>
    <row r="14605" spans="41:44" x14ac:dyDescent="0.25">
      <c r="AO14605" s="34"/>
      <c r="AP14605" s="34"/>
      <c r="AQ14605" s="34"/>
      <c r="AR14605" s="34"/>
    </row>
    <row r="14606" spans="41:44" x14ac:dyDescent="0.25">
      <c r="AO14606" s="34"/>
      <c r="AP14606" s="34"/>
      <c r="AQ14606" s="34"/>
      <c r="AR14606" s="34"/>
    </row>
    <row r="14607" spans="41:44" x14ac:dyDescent="0.25">
      <c r="AO14607" s="34"/>
      <c r="AP14607" s="34"/>
      <c r="AQ14607" s="34"/>
      <c r="AR14607" s="34"/>
    </row>
    <row r="14608" spans="41:44" x14ac:dyDescent="0.25">
      <c r="AO14608" s="34"/>
      <c r="AP14608" s="34"/>
      <c r="AQ14608" s="34"/>
      <c r="AR14608" s="34"/>
    </row>
    <row r="14609" spans="41:44" x14ac:dyDescent="0.25">
      <c r="AO14609" s="34"/>
      <c r="AP14609" s="34"/>
      <c r="AQ14609" s="34"/>
      <c r="AR14609" s="34"/>
    </row>
    <row r="14610" spans="41:44" x14ac:dyDescent="0.25">
      <c r="AO14610" s="34"/>
      <c r="AP14610" s="34"/>
      <c r="AQ14610" s="34"/>
      <c r="AR14610" s="34"/>
    </row>
    <row r="14611" spans="41:44" x14ac:dyDescent="0.25">
      <c r="AO14611" s="34"/>
      <c r="AP14611" s="34"/>
      <c r="AQ14611" s="34"/>
      <c r="AR14611" s="34"/>
    </row>
    <row r="14612" spans="41:44" x14ac:dyDescent="0.25">
      <c r="AO14612" s="34"/>
      <c r="AP14612" s="34"/>
      <c r="AQ14612" s="34"/>
      <c r="AR14612" s="34"/>
    </row>
    <row r="14613" spans="41:44" x14ac:dyDescent="0.25">
      <c r="AO14613" s="34"/>
      <c r="AP14613" s="34"/>
      <c r="AQ14613" s="34"/>
      <c r="AR14613" s="34"/>
    </row>
    <row r="14614" spans="41:44" x14ac:dyDescent="0.25">
      <c r="AO14614" s="34"/>
      <c r="AP14614" s="34"/>
      <c r="AQ14614" s="34"/>
      <c r="AR14614" s="34"/>
    </row>
    <row r="14615" spans="41:44" x14ac:dyDescent="0.25">
      <c r="AO14615" s="34"/>
      <c r="AP14615" s="34"/>
      <c r="AQ14615" s="34"/>
      <c r="AR14615" s="34"/>
    </row>
    <row r="14616" spans="41:44" x14ac:dyDescent="0.25">
      <c r="AO14616" s="34"/>
      <c r="AP14616" s="34"/>
      <c r="AQ14616" s="34"/>
      <c r="AR14616" s="34"/>
    </row>
    <row r="14617" spans="41:44" x14ac:dyDescent="0.25">
      <c r="AO14617" s="34"/>
      <c r="AP14617" s="34"/>
      <c r="AQ14617" s="34"/>
      <c r="AR14617" s="34"/>
    </row>
    <row r="14618" spans="41:44" x14ac:dyDescent="0.25">
      <c r="AO14618" s="34"/>
      <c r="AP14618" s="34"/>
      <c r="AQ14618" s="34"/>
      <c r="AR14618" s="34"/>
    </row>
    <row r="14619" spans="41:44" x14ac:dyDescent="0.25">
      <c r="AO14619" s="34"/>
      <c r="AP14619" s="34"/>
      <c r="AQ14619" s="34"/>
      <c r="AR14619" s="34"/>
    </row>
    <row r="14620" spans="41:44" x14ac:dyDescent="0.25">
      <c r="AO14620" s="34"/>
      <c r="AP14620" s="34"/>
      <c r="AQ14620" s="34"/>
      <c r="AR14620" s="34"/>
    </row>
    <row r="14621" spans="41:44" x14ac:dyDescent="0.25">
      <c r="AO14621" s="34"/>
      <c r="AP14621" s="34"/>
      <c r="AQ14621" s="34"/>
      <c r="AR14621" s="34"/>
    </row>
    <row r="14622" spans="41:44" x14ac:dyDescent="0.25">
      <c r="AO14622" s="34"/>
      <c r="AP14622" s="34"/>
      <c r="AQ14622" s="34"/>
      <c r="AR14622" s="34"/>
    </row>
    <row r="14623" spans="41:44" x14ac:dyDescent="0.25">
      <c r="AO14623" s="34"/>
      <c r="AP14623" s="34"/>
      <c r="AQ14623" s="34"/>
      <c r="AR14623" s="34"/>
    </row>
    <row r="14624" spans="41:44" x14ac:dyDescent="0.25">
      <c r="AO14624" s="34"/>
      <c r="AP14624" s="34"/>
      <c r="AQ14624" s="34"/>
      <c r="AR14624" s="34"/>
    </row>
    <row r="14625" spans="41:44" x14ac:dyDescent="0.25">
      <c r="AO14625" s="34"/>
      <c r="AP14625" s="34"/>
      <c r="AQ14625" s="34"/>
      <c r="AR14625" s="34"/>
    </row>
    <row r="14626" spans="41:44" x14ac:dyDescent="0.25">
      <c r="AO14626" s="34"/>
      <c r="AP14626" s="34"/>
      <c r="AQ14626" s="34"/>
      <c r="AR14626" s="34"/>
    </row>
    <row r="14627" spans="41:44" x14ac:dyDescent="0.25">
      <c r="AO14627" s="34"/>
      <c r="AP14627" s="34"/>
      <c r="AQ14627" s="34"/>
      <c r="AR14627" s="34"/>
    </row>
    <row r="14628" spans="41:44" x14ac:dyDescent="0.25">
      <c r="AO14628" s="34"/>
      <c r="AP14628" s="34"/>
      <c r="AQ14628" s="34"/>
      <c r="AR14628" s="34"/>
    </row>
    <row r="14629" spans="41:44" x14ac:dyDescent="0.25">
      <c r="AO14629" s="34"/>
      <c r="AP14629" s="34"/>
      <c r="AQ14629" s="34"/>
      <c r="AR14629" s="34"/>
    </row>
    <row r="14630" spans="41:44" x14ac:dyDescent="0.25">
      <c r="AO14630" s="34"/>
      <c r="AP14630" s="34"/>
      <c r="AQ14630" s="34"/>
      <c r="AR14630" s="34"/>
    </row>
    <row r="14631" spans="41:44" x14ac:dyDescent="0.25">
      <c r="AO14631" s="34"/>
      <c r="AP14631" s="34"/>
      <c r="AQ14631" s="34"/>
      <c r="AR14631" s="34"/>
    </row>
    <row r="14632" spans="41:44" x14ac:dyDescent="0.25">
      <c r="AO14632" s="34"/>
      <c r="AP14632" s="34"/>
      <c r="AQ14632" s="34"/>
      <c r="AR14632" s="34"/>
    </row>
    <row r="14633" spans="41:44" x14ac:dyDescent="0.25">
      <c r="AO14633" s="34"/>
      <c r="AP14633" s="34"/>
      <c r="AQ14633" s="34"/>
      <c r="AR14633" s="34"/>
    </row>
    <row r="14634" spans="41:44" x14ac:dyDescent="0.25">
      <c r="AO14634" s="34"/>
      <c r="AP14634" s="34"/>
      <c r="AQ14634" s="34"/>
      <c r="AR14634" s="34"/>
    </row>
    <row r="14635" spans="41:44" x14ac:dyDescent="0.25">
      <c r="AO14635" s="34"/>
      <c r="AP14635" s="34"/>
      <c r="AQ14635" s="34"/>
      <c r="AR14635" s="34"/>
    </row>
    <row r="14636" spans="41:44" x14ac:dyDescent="0.25">
      <c r="AO14636" s="34"/>
      <c r="AP14636" s="34"/>
      <c r="AQ14636" s="34"/>
      <c r="AR14636" s="34"/>
    </row>
    <row r="14637" spans="41:44" x14ac:dyDescent="0.25">
      <c r="AO14637" s="34"/>
      <c r="AP14637" s="34"/>
      <c r="AQ14637" s="34"/>
      <c r="AR14637" s="34"/>
    </row>
    <row r="14638" spans="41:44" x14ac:dyDescent="0.25">
      <c r="AO14638" s="34"/>
      <c r="AP14638" s="34"/>
      <c r="AQ14638" s="34"/>
      <c r="AR14638" s="34"/>
    </row>
    <row r="14639" spans="41:44" x14ac:dyDescent="0.25">
      <c r="AO14639" s="34"/>
      <c r="AP14639" s="34"/>
      <c r="AQ14639" s="34"/>
      <c r="AR14639" s="34"/>
    </row>
    <row r="14640" spans="41:44" x14ac:dyDescent="0.25">
      <c r="AO14640" s="34"/>
      <c r="AP14640" s="34"/>
      <c r="AQ14640" s="34"/>
      <c r="AR14640" s="34"/>
    </row>
    <row r="14641" spans="41:44" x14ac:dyDescent="0.25">
      <c r="AO14641" s="34"/>
      <c r="AP14641" s="34"/>
      <c r="AQ14641" s="34"/>
      <c r="AR14641" s="34"/>
    </row>
    <row r="14642" spans="41:44" x14ac:dyDescent="0.25">
      <c r="AO14642" s="34"/>
      <c r="AP14642" s="34"/>
      <c r="AQ14642" s="34"/>
      <c r="AR14642" s="34"/>
    </row>
    <row r="14643" spans="41:44" x14ac:dyDescent="0.25">
      <c r="AO14643" s="34"/>
      <c r="AP14643" s="34"/>
      <c r="AQ14643" s="34"/>
      <c r="AR14643" s="34"/>
    </row>
    <row r="14644" spans="41:44" x14ac:dyDescent="0.25">
      <c r="AO14644" s="34"/>
      <c r="AP14644" s="34"/>
      <c r="AQ14644" s="34"/>
      <c r="AR14644" s="34"/>
    </row>
    <row r="14645" spans="41:44" x14ac:dyDescent="0.25">
      <c r="AO14645" s="34"/>
      <c r="AP14645" s="34"/>
      <c r="AQ14645" s="34"/>
      <c r="AR14645" s="34"/>
    </row>
    <row r="14646" spans="41:44" x14ac:dyDescent="0.25">
      <c r="AO14646" s="34"/>
      <c r="AP14646" s="34"/>
      <c r="AQ14646" s="34"/>
      <c r="AR14646" s="34"/>
    </row>
    <row r="14647" spans="41:44" x14ac:dyDescent="0.25">
      <c r="AO14647" s="34"/>
      <c r="AP14647" s="34"/>
      <c r="AQ14647" s="34"/>
      <c r="AR14647" s="34"/>
    </row>
    <row r="14648" spans="41:44" x14ac:dyDescent="0.25">
      <c r="AO14648" s="34"/>
      <c r="AP14648" s="34"/>
      <c r="AQ14648" s="34"/>
      <c r="AR14648" s="34"/>
    </row>
    <row r="14649" spans="41:44" x14ac:dyDescent="0.25">
      <c r="AO14649" s="34"/>
      <c r="AP14649" s="34"/>
      <c r="AQ14649" s="34"/>
      <c r="AR14649" s="34"/>
    </row>
    <row r="14650" spans="41:44" x14ac:dyDescent="0.25">
      <c r="AO14650" s="34"/>
      <c r="AP14650" s="34"/>
      <c r="AQ14650" s="34"/>
      <c r="AR14650" s="34"/>
    </row>
    <row r="14651" spans="41:44" x14ac:dyDescent="0.25">
      <c r="AO14651" s="34"/>
      <c r="AP14651" s="34"/>
      <c r="AQ14651" s="34"/>
      <c r="AR14651" s="34"/>
    </row>
    <row r="14652" spans="41:44" x14ac:dyDescent="0.25">
      <c r="AO14652" s="34"/>
      <c r="AP14652" s="34"/>
      <c r="AQ14652" s="34"/>
      <c r="AR14652" s="34"/>
    </row>
    <row r="14653" spans="41:44" x14ac:dyDescent="0.25">
      <c r="AO14653" s="34"/>
      <c r="AP14653" s="34"/>
      <c r="AQ14653" s="34"/>
      <c r="AR14653" s="34"/>
    </row>
    <row r="14654" spans="41:44" x14ac:dyDescent="0.25">
      <c r="AO14654" s="34"/>
      <c r="AP14654" s="34"/>
      <c r="AQ14654" s="34"/>
      <c r="AR14654" s="34"/>
    </row>
    <row r="14655" spans="41:44" x14ac:dyDescent="0.25">
      <c r="AO14655" s="34"/>
      <c r="AP14655" s="34"/>
      <c r="AQ14655" s="34"/>
      <c r="AR14655" s="34"/>
    </row>
    <row r="14656" spans="41:44" x14ac:dyDescent="0.25">
      <c r="AO14656" s="34"/>
      <c r="AP14656" s="34"/>
      <c r="AQ14656" s="34"/>
      <c r="AR14656" s="34"/>
    </row>
    <row r="14657" spans="41:44" x14ac:dyDescent="0.25">
      <c r="AO14657" s="34"/>
      <c r="AP14657" s="34"/>
      <c r="AQ14657" s="34"/>
      <c r="AR14657" s="34"/>
    </row>
    <row r="14658" spans="41:44" x14ac:dyDescent="0.25">
      <c r="AO14658" s="34"/>
      <c r="AP14658" s="34"/>
      <c r="AQ14658" s="34"/>
      <c r="AR14658" s="34"/>
    </row>
    <row r="14659" spans="41:44" x14ac:dyDescent="0.25">
      <c r="AO14659" s="34"/>
      <c r="AP14659" s="34"/>
      <c r="AQ14659" s="34"/>
      <c r="AR14659" s="34"/>
    </row>
    <row r="14660" spans="41:44" x14ac:dyDescent="0.25">
      <c r="AO14660" s="34"/>
      <c r="AP14660" s="34"/>
      <c r="AQ14660" s="34"/>
      <c r="AR14660" s="34"/>
    </row>
    <row r="14661" spans="41:44" x14ac:dyDescent="0.25">
      <c r="AO14661" s="34"/>
      <c r="AP14661" s="34"/>
      <c r="AQ14661" s="34"/>
      <c r="AR14661" s="34"/>
    </row>
    <row r="14662" spans="41:44" x14ac:dyDescent="0.25">
      <c r="AO14662" s="34"/>
      <c r="AP14662" s="34"/>
      <c r="AQ14662" s="34"/>
      <c r="AR14662" s="34"/>
    </row>
    <row r="14663" spans="41:44" x14ac:dyDescent="0.25">
      <c r="AO14663" s="34"/>
      <c r="AP14663" s="34"/>
      <c r="AQ14663" s="34"/>
      <c r="AR14663" s="34"/>
    </row>
    <row r="14664" spans="41:44" x14ac:dyDescent="0.25">
      <c r="AO14664" s="34"/>
      <c r="AP14664" s="34"/>
      <c r="AQ14664" s="34"/>
      <c r="AR14664" s="34"/>
    </row>
    <row r="14665" spans="41:44" x14ac:dyDescent="0.25">
      <c r="AO14665" s="34"/>
      <c r="AP14665" s="34"/>
      <c r="AQ14665" s="34"/>
      <c r="AR14665" s="34"/>
    </row>
    <row r="14666" spans="41:44" x14ac:dyDescent="0.25">
      <c r="AO14666" s="34"/>
      <c r="AP14666" s="34"/>
      <c r="AQ14666" s="34"/>
      <c r="AR14666" s="34"/>
    </row>
    <row r="14667" spans="41:44" x14ac:dyDescent="0.25">
      <c r="AO14667" s="34"/>
      <c r="AP14667" s="34"/>
      <c r="AQ14667" s="34"/>
      <c r="AR14667" s="34"/>
    </row>
    <row r="14668" spans="41:44" x14ac:dyDescent="0.25">
      <c r="AO14668" s="34"/>
      <c r="AP14668" s="34"/>
      <c r="AQ14668" s="34"/>
      <c r="AR14668" s="34"/>
    </row>
    <row r="14669" spans="41:44" x14ac:dyDescent="0.25">
      <c r="AO14669" s="34"/>
      <c r="AP14669" s="34"/>
      <c r="AQ14669" s="34"/>
      <c r="AR14669" s="34"/>
    </row>
    <row r="14670" spans="41:44" x14ac:dyDescent="0.25">
      <c r="AO14670" s="34"/>
      <c r="AP14670" s="34"/>
      <c r="AQ14670" s="34"/>
      <c r="AR14670" s="34"/>
    </row>
    <row r="14671" spans="41:44" x14ac:dyDescent="0.25">
      <c r="AO14671" s="34"/>
      <c r="AP14671" s="34"/>
      <c r="AQ14671" s="34"/>
      <c r="AR14671" s="34"/>
    </row>
    <row r="14672" spans="41:44" x14ac:dyDescent="0.25">
      <c r="AO14672" s="34"/>
      <c r="AP14672" s="34"/>
      <c r="AQ14672" s="34"/>
      <c r="AR14672" s="34"/>
    </row>
    <row r="14673" spans="41:44" x14ac:dyDescent="0.25">
      <c r="AO14673" s="34"/>
      <c r="AP14673" s="34"/>
      <c r="AQ14673" s="34"/>
      <c r="AR14673" s="34"/>
    </row>
    <row r="14674" spans="41:44" x14ac:dyDescent="0.25">
      <c r="AO14674" s="34"/>
      <c r="AP14674" s="34"/>
      <c r="AQ14674" s="34"/>
      <c r="AR14674" s="34"/>
    </row>
    <row r="14675" spans="41:44" x14ac:dyDescent="0.25">
      <c r="AO14675" s="34"/>
      <c r="AP14675" s="34"/>
      <c r="AQ14675" s="34"/>
      <c r="AR14675" s="34"/>
    </row>
    <row r="14676" spans="41:44" x14ac:dyDescent="0.25">
      <c r="AO14676" s="34"/>
      <c r="AP14676" s="34"/>
      <c r="AQ14676" s="34"/>
      <c r="AR14676" s="34"/>
    </row>
    <row r="14677" spans="41:44" x14ac:dyDescent="0.25">
      <c r="AO14677" s="34"/>
      <c r="AP14677" s="34"/>
      <c r="AQ14677" s="34"/>
      <c r="AR14677" s="34"/>
    </row>
    <row r="14678" spans="41:44" x14ac:dyDescent="0.25">
      <c r="AO14678" s="34"/>
      <c r="AP14678" s="34"/>
      <c r="AQ14678" s="34"/>
      <c r="AR14678" s="34"/>
    </row>
    <row r="14679" spans="41:44" x14ac:dyDescent="0.25">
      <c r="AO14679" s="34"/>
      <c r="AP14679" s="34"/>
      <c r="AQ14679" s="34"/>
      <c r="AR14679" s="34"/>
    </row>
    <row r="14680" spans="41:44" x14ac:dyDescent="0.25">
      <c r="AO14680" s="34"/>
      <c r="AP14680" s="34"/>
      <c r="AQ14680" s="34"/>
      <c r="AR14680" s="34"/>
    </row>
    <row r="14681" spans="41:44" x14ac:dyDescent="0.25">
      <c r="AO14681" s="34"/>
      <c r="AP14681" s="34"/>
      <c r="AQ14681" s="34"/>
      <c r="AR14681" s="34"/>
    </row>
    <row r="14682" spans="41:44" x14ac:dyDescent="0.25">
      <c r="AO14682" s="34"/>
      <c r="AP14682" s="34"/>
      <c r="AQ14682" s="34"/>
      <c r="AR14682" s="34"/>
    </row>
    <row r="14683" spans="41:44" x14ac:dyDescent="0.25">
      <c r="AO14683" s="34"/>
      <c r="AP14683" s="34"/>
      <c r="AQ14683" s="34"/>
      <c r="AR14683" s="34"/>
    </row>
    <row r="14684" spans="41:44" x14ac:dyDescent="0.25">
      <c r="AO14684" s="34"/>
      <c r="AP14684" s="34"/>
      <c r="AQ14684" s="34"/>
      <c r="AR14684" s="34"/>
    </row>
    <row r="14685" spans="41:44" x14ac:dyDescent="0.25">
      <c r="AO14685" s="34"/>
      <c r="AP14685" s="34"/>
      <c r="AQ14685" s="34"/>
      <c r="AR14685" s="34"/>
    </row>
    <row r="14686" spans="41:44" x14ac:dyDescent="0.25">
      <c r="AO14686" s="34"/>
      <c r="AP14686" s="34"/>
      <c r="AQ14686" s="34"/>
      <c r="AR14686" s="34"/>
    </row>
    <row r="14687" spans="41:44" x14ac:dyDescent="0.25">
      <c r="AO14687" s="34"/>
      <c r="AP14687" s="34"/>
      <c r="AQ14687" s="34"/>
      <c r="AR14687" s="34"/>
    </row>
    <row r="14688" spans="41:44" x14ac:dyDescent="0.25">
      <c r="AO14688" s="34"/>
      <c r="AP14688" s="34"/>
      <c r="AQ14688" s="34"/>
      <c r="AR14688" s="34"/>
    </row>
    <row r="14689" spans="41:44" x14ac:dyDescent="0.25">
      <c r="AO14689" s="34"/>
      <c r="AP14689" s="34"/>
      <c r="AQ14689" s="34"/>
      <c r="AR14689" s="34"/>
    </row>
    <row r="14690" spans="41:44" x14ac:dyDescent="0.25">
      <c r="AO14690" s="34"/>
      <c r="AP14690" s="34"/>
      <c r="AQ14690" s="34"/>
      <c r="AR14690" s="34"/>
    </row>
    <row r="14691" spans="41:44" x14ac:dyDescent="0.25">
      <c r="AO14691" s="34"/>
      <c r="AP14691" s="34"/>
      <c r="AQ14691" s="34"/>
      <c r="AR14691" s="34"/>
    </row>
    <row r="14692" spans="41:44" x14ac:dyDescent="0.25">
      <c r="AO14692" s="34"/>
      <c r="AP14692" s="34"/>
      <c r="AQ14692" s="34"/>
      <c r="AR14692" s="34"/>
    </row>
    <row r="14693" spans="41:44" x14ac:dyDescent="0.25">
      <c r="AO14693" s="34"/>
      <c r="AP14693" s="34"/>
      <c r="AQ14693" s="34"/>
      <c r="AR14693" s="34"/>
    </row>
    <row r="14694" spans="41:44" x14ac:dyDescent="0.25">
      <c r="AO14694" s="34"/>
      <c r="AP14694" s="34"/>
      <c r="AQ14694" s="34"/>
      <c r="AR14694" s="34"/>
    </row>
    <row r="14695" spans="41:44" x14ac:dyDescent="0.25">
      <c r="AO14695" s="34"/>
      <c r="AP14695" s="34"/>
      <c r="AQ14695" s="34"/>
      <c r="AR14695" s="34"/>
    </row>
    <row r="14696" spans="41:44" x14ac:dyDescent="0.25">
      <c r="AO14696" s="34"/>
      <c r="AP14696" s="34"/>
      <c r="AQ14696" s="34"/>
      <c r="AR14696" s="34"/>
    </row>
    <row r="14697" spans="41:44" x14ac:dyDescent="0.25">
      <c r="AO14697" s="34"/>
      <c r="AP14697" s="34"/>
      <c r="AQ14697" s="34"/>
      <c r="AR14697" s="34"/>
    </row>
    <row r="14698" spans="41:44" x14ac:dyDescent="0.25">
      <c r="AO14698" s="34"/>
      <c r="AP14698" s="34"/>
      <c r="AQ14698" s="34"/>
      <c r="AR14698" s="34"/>
    </row>
    <row r="14699" spans="41:44" x14ac:dyDescent="0.25">
      <c r="AO14699" s="34"/>
      <c r="AP14699" s="34"/>
      <c r="AQ14699" s="34"/>
      <c r="AR14699" s="34"/>
    </row>
    <row r="14700" spans="41:44" x14ac:dyDescent="0.25">
      <c r="AO14700" s="34"/>
      <c r="AP14700" s="34"/>
      <c r="AQ14700" s="34"/>
      <c r="AR14700" s="34"/>
    </row>
    <row r="14701" spans="41:44" x14ac:dyDescent="0.25">
      <c r="AO14701" s="34"/>
      <c r="AP14701" s="34"/>
      <c r="AQ14701" s="34"/>
      <c r="AR14701" s="34"/>
    </row>
    <row r="14702" spans="41:44" x14ac:dyDescent="0.25">
      <c r="AO14702" s="34"/>
      <c r="AP14702" s="34"/>
      <c r="AQ14702" s="34"/>
      <c r="AR14702" s="34"/>
    </row>
    <row r="14703" spans="41:44" x14ac:dyDescent="0.25">
      <c r="AO14703" s="34"/>
      <c r="AP14703" s="34"/>
      <c r="AQ14703" s="34"/>
      <c r="AR14703" s="34"/>
    </row>
    <row r="14704" spans="41:44" x14ac:dyDescent="0.25">
      <c r="AO14704" s="34"/>
      <c r="AP14704" s="34"/>
      <c r="AQ14704" s="34"/>
      <c r="AR14704" s="34"/>
    </row>
    <row r="14705" spans="41:44" x14ac:dyDescent="0.25">
      <c r="AO14705" s="34"/>
      <c r="AP14705" s="34"/>
      <c r="AQ14705" s="34"/>
      <c r="AR14705" s="34"/>
    </row>
    <row r="14706" spans="41:44" x14ac:dyDescent="0.25">
      <c r="AO14706" s="34"/>
      <c r="AP14706" s="34"/>
      <c r="AQ14706" s="34"/>
      <c r="AR14706" s="34"/>
    </row>
    <row r="14707" spans="41:44" x14ac:dyDescent="0.25">
      <c r="AO14707" s="34"/>
      <c r="AP14707" s="34"/>
      <c r="AQ14707" s="34"/>
      <c r="AR14707" s="34"/>
    </row>
    <row r="14708" spans="41:44" x14ac:dyDescent="0.25">
      <c r="AO14708" s="34"/>
      <c r="AP14708" s="34"/>
      <c r="AQ14708" s="34"/>
      <c r="AR14708" s="34"/>
    </row>
    <row r="14709" spans="41:44" x14ac:dyDescent="0.25">
      <c r="AO14709" s="34"/>
      <c r="AP14709" s="34"/>
      <c r="AQ14709" s="34"/>
      <c r="AR14709" s="34"/>
    </row>
    <row r="14710" spans="41:44" x14ac:dyDescent="0.25">
      <c r="AO14710" s="34"/>
      <c r="AP14710" s="34"/>
      <c r="AQ14710" s="34"/>
      <c r="AR14710" s="34"/>
    </row>
    <row r="14711" spans="41:44" x14ac:dyDescent="0.25">
      <c r="AO14711" s="34"/>
      <c r="AP14711" s="34"/>
      <c r="AQ14711" s="34"/>
      <c r="AR14711" s="34"/>
    </row>
    <row r="14712" spans="41:44" x14ac:dyDescent="0.25">
      <c r="AO14712" s="34"/>
      <c r="AP14712" s="34"/>
      <c r="AQ14712" s="34"/>
      <c r="AR14712" s="34"/>
    </row>
    <row r="14713" spans="41:44" x14ac:dyDescent="0.25">
      <c r="AO14713" s="34"/>
      <c r="AP14713" s="34"/>
      <c r="AQ14713" s="34"/>
      <c r="AR14713" s="34"/>
    </row>
    <row r="14714" spans="41:44" x14ac:dyDescent="0.25">
      <c r="AO14714" s="34"/>
      <c r="AP14714" s="34"/>
      <c r="AQ14714" s="34"/>
      <c r="AR14714" s="34"/>
    </row>
    <row r="14715" spans="41:44" x14ac:dyDescent="0.25">
      <c r="AO14715" s="34"/>
      <c r="AP14715" s="34"/>
      <c r="AQ14715" s="34"/>
      <c r="AR14715" s="34"/>
    </row>
    <row r="14716" spans="41:44" x14ac:dyDescent="0.25">
      <c r="AO14716" s="34"/>
      <c r="AP14716" s="34"/>
      <c r="AQ14716" s="34"/>
      <c r="AR14716" s="34"/>
    </row>
    <row r="14717" spans="41:44" x14ac:dyDescent="0.25">
      <c r="AO14717" s="34"/>
      <c r="AP14717" s="34"/>
      <c r="AQ14717" s="34"/>
      <c r="AR14717" s="34"/>
    </row>
    <row r="14718" spans="41:44" x14ac:dyDescent="0.25">
      <c r="AO14718" s="34"/>
      <c r="AP14718" s="34"/>
      <c r="AQ14718" s="34"/>
      <c r="AR14718" s="34"/>
    </row>
    <row r="14719" spans="41:44" x14ac:dyDescent="0.25">
      <c r="AO14719" s="34"/>
      <c r="AP14719" s="34"/>
      <c r="AQ14719" s="34"/>
      <c r="AR14719" s="34"/>
    </row>
    <row r="14720" spans="41:44" x14ac:dyDescent="0.25">
      <c r="AO14720" s="34"/>
      <c r="AP14720" s="34"/>
      <c r="AQ14720" s="34"/>
      <c r="AR14720" s="34"/>
    </row>
    <row r="14721" spans="41:44" x14ac:dyDescent="0.25">
      <c r="AO14721" s="34"/>
      <c r="AP14721" s="34"/>
      <c r="AQ14721" s="34"/>
      <c r="AR14721" s="34"/>
    </row>
    <row r="14722" spans="41:44" x14ac:dyDescent="0.25">
      <c r="AO14722" s="34"/>
      <c r="AP14722" s="34"/>
      <c r="AQ14722" s="34"/>
      <c r="AR14722" s="34"/>
    </row>
    <row r="14723" spans="41:44" x14ac:dyDescent="0.25">
      <c r="AO14723" s="34"/>
      <c r="AP14723" s="34"/>
      <c r="AQ14723" s="34"/>
      <c r="AR14723" s="34"/>
    </row>
    <row r="14724" spans="41:44" x14ac:dyDescent="0.25">
      <c r="AO14724" s="34"/>
      <c r="AP14724" s="34"/>
      <c r="AQ14724" s="34"/>
      <c r="AR14724" s="34"/>
    </row>
    <row r="14725" spans="41:44" x14ac:dyDescent="0.25">
      <c r="AO14725" s="34"/>
      <c r="AP14725" s="34"/>
      <c r="AQ14725" s="34"/>
      <c r="AR14725" s="34"/>
    </row>
    <row r="14726" spans="41:44" x14ac:dyDescent="0.25">
      <c r="AO14726" s="34"/>
      <c r="AP14726" s="34"/>
      <c r="AQ14726" s="34"/>
      <c r="AR14726" s="34"/>
    </row>
    <row r="14727" spans="41:44" x14ac:dyDescent="0.25">
      <c r="AO14727" s="34"/>
      <c r="AP14727" s="34"/>
      <c r="AQ14727" s="34"/>
      <c r="AR14727" s="34"/>
    </row>
    <row r="14728" spans="41:44" x14ac:dyDescent="0.25">
      <c r="AO14728" s="34"/>
      <c r="AP14728" s="34"/>
      <c r="AQ14728" s="34"/>
      <c r="AR14728" s="34"/>
    </row>
    <row r="14729" spans="41:44" x14ac:dyDescent="0.25">
      <c r="AO14729" s="34"/>
      <c r="AP14729" s="34"/>
      <c r="AQ14729" s="34"/>
      <c r="AR14729" s="34"/>
    </row>
    <row r="14730" spans="41:44" x14ac:dyDescent="0.25">
      <c r="AO14730" s="34"/>
      <c r="AP14730" s="34"/>
      <c r="AQ14730" s="34"/>
      <c r="AR14730" s="34"/>
    </row>
    <row r="14731" spans="41:44" x14ac:dyDescent="0.25">
      <c r="AO14731" s="34"/>
      <c r="AP14731" s="34"/>
      <c r="AQ14731" s="34"/>
      <c r="AR14731" s="34"/>
    </row>
    <row r="14732" spans="41:44" x14ac:dyDescent="0.25">
      <c r="AO14732" s="34"/>
      <c r="AP14732" s="34"/>
      <c r="AQ14732" s="34"/>
      <c r="AR14732" s="34"/>
    </row>
    <row r="14733" spans="41:44" x14ac:dyDescent="0.25">
      <c r="AO14733" s="34"/>
      <c r="AP14733" s="34"/>
      <c r="AQ14733" s="34"/>
      <c r="AR14733" s="34"/>
    </row>
    <row r="14734" spans="41:44" x14ac:dyDescent="0.25">
      <c r="AO14734" s="34"/>
      <c r="AP14734" s="34"/>
      <c r="AQ14734" s="34"/>
      <c r="AR14734" s="34"/>
    </row>
    <row r="14735" spans="41:44" x14ac:dyDescent="0.25">
      <c r="AO14735" s="34"/>
      <c r="AP14735" s="34"/>
      <c r="AQ14735" s="34"/>
      <c r="AR14735" s="34"/>
    </row>
    <row r="14736" spans="41:44" x14ac:dyDescent="0.25">
      <c r="AO14736" s="34"/>
      <c r="AP14736" s="34"/>
      <c r="AQ14736" s="34"/>
      <c r="AR14736" s="34"/>
    </row>
    <row r="14737" spans="41:44" x14ac:dyDescent="0.25">
      <c r="AO14737" s="34"/>
      <c r="AP14737" s="34"/>
      <c r="AQ14737" s="34"/>
      <c r="AR14737" s="34"/>
    </row>
    <row r="14738" spans="41:44" x14ac:dyDescent="0.25">
      <c r="AO14738" s="34"/>
      <c r="AP14738" s="34"/>
      <c r="AQ14738" s="34"/>
      <c r="AR14738" s="34"/>
    </row>
    <row r="14739" spans="41:44" x14ac:dyDescent="0.25">
      <c r="AO14739" s="34"/>
      <c r="AP14739" s="34"/>
      <c r="AQ14739" s="34"/>
      <c r="AR14739" s="34"/>
    </row>
    <row r="14740" spans="41:44" x14ac:dyDescent="0.25">
      <c r="AO14740" s="34"/>
      <c r="AP14740" s="34"/>
      <c r="AQ14740" s="34"/>
      <c r="AR14740" s="34"/>
    </row>
    <row r="14741" spans="41:44" x14ac:dyDescent="0.25">
      <c r="AO14741" s="34"/>
      <c r="AP14741" s="34"/>
      <c r="AQ14741" s="34"/>
      <c r="AR14741" s="34"/>
    </row>
    <row r="14742" spans="41:44" x14ac:dyDescent="0.25">
      <c r="AO14742" s="34"/>
      <c r="AP14742" s="34"/>
      <c r="AQ14742" s="34"/>
      <c r="AR14742" s="34"/>
    </row>
    <row r="14743" spans="41:44" x14ac:dyDescent="0.25">
      <c r="AO14743" s="34"/>
      <c r="AP14743" s="34"/>
      <c r="AQ14743" s="34"/>
      <c r="AR14743" s="34"/>
    </row>
    <row r="14744" spans="41:44" x14ac:dyDescent="0.25">
      <c r="AO14744" s="34"/>
      <c r="AP14744" s="34"/>
      <c r="AQ14744" s="34"/>
      <c r="AR14744" s="34"/>
    </row>
    <row r="14745" spans="41:44" x14ac:dyDescent="0.25">
      <c r="AO14745" s="34"/>
      <c r="AP14745" s="34"/>
      <c r="AQ14745" s="34"/>
      <c r="AR14745" s="34"/>
    </row>
    <row r="14746" spans="41:44" x14ac:dyDescent="0.25">
      <c r="AO14746" s="34"/>
      <c r="AP14746" s="34"/>
      <c r="AQ14746" s="34"/>
      <c r="AR14746" s="34"/>
    </row>
    <row r="14747" spans="41:44" x14ac:dyDescent="0.25">
      <c r="AO14747" s="34"/>
      <c r="AP14747" s="34"/>
      <c r="AQ14747" s="34"/>
      <c r="AR14747" s="34"/>
    </row>
    <row r="14748" spans="41:44" x14ac:dyDescent="0.25">
      <c r="AO14748" s="34"/>
      <c r="AP14748" s="34"/>
      <c r="AQ14748" s="34"/>
      <c r="AR14748" s="34"/>
    </row>
    <row r="14749" spans="41:44" x14ac:dyDescent="0.25">
      <c r="AO14749" s="34"/>
      <c r="AP14749" s="34"/>
      <c r="AQ14749" s="34"/>
      <c r="AR14749" s="34"/>
    </row>
    <row r="14750" spans="41:44" x14ac:dyDescent="0.25">
      <c r="AO14750" s="34"/>
      <c r="AP14750" s="34"/>
      <c r="AQ14750" s="34"/>
      <c r="AR14750" s="34"/>
    </row>
    <row r="14751" spans="41:44" x14ac:dyDescent="0.25">
      <c r="AO14751" s="34"/>
      <c r="AP14751" s="34"/>
      <c r="AQ14751" s="34"/>
      <c r="AR14751" s="34"/>
    </row>
    <row r="14752" spans="41:44" x14ac:dyDescent="0.25">
      <c r="AO14752" s="34"/>
      <c r="AP14752" s="34"/>
      <c r="AQ14752" s="34"/>
      <c r="AR14752" s="34"/>
    </row>
    <row r="14753" spans="41:44" x14ac:dyDescent="0.25">
      <c r="AO14753" s="34"/>
      <c r="AP14753" s="34"/>
      <c r="AQ14753" s="34"/>
      <c r="AR14753" s="34"/>
    </row>
    <row r="14754" spans="41:44" x14ac:dyDescent="0.25">
      <c r="AO14754" s="34"/>
      <c r="AP14754" s="34"/>
      <c r="AQ14754" s="34"/>
      <c r="AR14754" s="34"/>
    </row>
    <row r="14755" spans="41:44" x14ac:dyDescent="0.25">
      <c r="AO14755" s="34"/>
      <c r="AP14755" s="34"/>
      <c r="AQ14755" s="34"/>
      <c r="AR14755" s="34"/>
    </row>
    <row r="14756" spans="41:44" x14ac:dyDescent="0.25">
      <c r="AO14756" s="34"/>
      <c r="AP14756" s="34"/>
      <c r="AQ14756" s="34"/>
      <c r="AR14756" s="34"/>
    </row>
    <row r="14757" spans="41:44" x14ac:dyDescent="0.25">
      <c r="AO14757" s="34"/>
      <c r="AP14757" s="34"/>
      <c r="AQ14757" s="34"/>
      <c r="AR14757" s="34"/>
    </row>
    <row r="14758" spans="41:44" x14ac:dyDescent="0.25">
      <c r="AO14758" s="34"/>
      <c r="AP14758" s="34"/>
      <c r="AQ14758" s="34"/>
      <c r="AR14758" s="34"/>
    </row>
    <row r="14759" spans="41:44" x14ac:dyDescent="0.25">
      <c r="AO14759" s="34"/>
      <c r="AP14759" s="34"/>
      <c r="AQ14759" s="34"/>
      <c r="AR14759" s="34"/>
    </row>
    <row r="14760" spans="41:44" x14ac:dyDescent="0.25">
      <c r="AO14760" s="34"/>
      <c r="AP14760" s="34"/>
      <c r="AQ14760" s="34"/>
      <c r="AR14760" s="34"/>
    </row>
    <row r="14761" spans="41:44" x14ac:dyDescent="0.25">
      <c r="AO14761" s="34"/>
      <c r="AP14761" s="34"/>
      <c r="AQ14761" s="34"/>
      <c r="AR14761" s="34"/>
    </row>
    <row r="14762" spans="41:44" x14ac:dyDescent="0.25">
      <c r="AO14762" s="34"/>
      <c r="AP14762" s="34"/>
      <c r="AQ14762" s="34"/>
      <c r="AR14762" s="34"/>
    </row>
    <row r="14763" spans="41:44" x14ac:dyDescent="0.25">
      <c r="AO14763" s="34"/>
      <c r="AP14763" s="34"/>
      <c r="AQ14763" s="34"/>
      <c r="AR14763" s="34"/>
    </row>
    <row r="14764" spans="41:44" x14ac:dyDescent="0.25">
      <c r="AO14764" s="34"/>
      <c r="AP14764" s="34"/>
      <c r="AQ14764" s="34"/>
      <c r="AR14764" s="34"/>
    </row>
    <row r="14765" spans="41:44" x14ac:dyDescent="0.25">
      <c r="AO14765" s="34"/>
      <c r="AP14765" s="34"/>
      <c r="AQ14765" s="34"/>
      <c r="AR14765" s="34"/>
    </row>
    <row r="14766" spans="41:44" x14ac:dyDescent="0.25">
      <c r="AO14766" s="34"/>
      <c r="AP14766" s="34"/>
      <c r="AQ14766" s="34"/>
      <c r="AR14766" s="34"/>
    </row>
    <row r="14767" spans="41:44" x14ac:dyDescent="0.25">
      <c r="AO14767" s="34"/>
      <c r="AP14767" s="34"/>
      <c r="AQ14767" s="34"/>
      <c r="AR14767" s="34"/>
    </row>
    <row r="14768" spans="41:44" x14ac:dyDescent="0.25">
      <c r="AO14768" s="34"/>
      <c r="AP14768" s="34"/>
      <c r="AQ14768" s="34"/>
      <c r="AR14768" s="34"/>
    </row>
    <row r="14769" spans="41:44" x14ac:dyDescent="0.25">
      <c r="AO14769" s="34"/>
      <c r="AP14769" s="34"/>
      <c r="AQ14769" s="34"/>
      <c r="AR14769" s="34"/>
    </row>
    <row r="14770" spans="41:44" x14ac:dyDescent="0.25">
      <c r="AO14770" s="34"/>
      <c r="AP14770" s="34"/>
      <c r="AQ14770" s="34"/>
      <c r="AR14770" s="34"/>
    </row>
    <row r="14771" spans="41:44" x14ac:dyDescent="0.25">
      <c r="AO14771" s="34"/>
      <c r="AP14771" s="34"/>
      <c r="AQ14771" s="34"/>
      <c r="AR14771" s="34"/>
    </row>
    <row r="14772" spans="41:44" x14ac:dyDescent="0.25">
      <c r="AO14772" s="34"/>
      <c r="AP14772" s="34"/>
      <c r="AQ14772" s="34"/>
      <c r="AR14772" s="34"/>
    </row>
    <row r="14773" spans="41:44" x14ac:dyDescent="0.25">
      <c r="AO14773" s="34"/>
      <c r="AP14773" s="34"/>
      <c r="AQ14773" s="34"/>
      <c r="AR14773" s="34"/>
    </row>
    <row r="14774" spans="41:44" x14ac:dyDescent="0.25">
      <c r="AO14774" s="34"/>
      <c r="AP14774" s="34"/>
      <c r="AQ14774" s="34"/>
      <c r="AR14774" s="34"/>
    </row>
    <row r="14775" spans="41:44" x14ac:dyDescent="0.25">
      <c r="AO14775" s="34"/>
      <c r="AP14775" s="34"/>
      <c r="AQ14775" s="34"/>
      <c r="AR14775" s="34"/>
    </row>
    <row r="14776" spans="41:44" x14ac:dyDescent="0.25">
      <c r="AO14776" s="34"/>
      <c r="AP14776" s="34"/>
      <c r="AQ14776" s="34"/>
      <c r="AR14776" s="34"/>
    </row>
    <row r="14777" spans="41:44" x14ac:dyDescent="0.25">
      <c r="AO14777" s="34"/>
      <c r="AP14777" s="34"/>
      <c r="AQ14777" s="34"/>
      <c r="AR14777" s="34"/>
    </row>
    <row r="14778" spans="41:44" x14ac:dyDescent="0.25">
      <c r="AO14778" s="34"/>
      <c r="AP14778" s="34"/>
      <c r="AQ14778" s="34"/>
      <c r="AR14778" s="34"/>
    </row>
    <row r="14779" spans="41:44" x14ac:dyDescent="0.25">
      <c r="AO14779" s="34"/>
      <c r="AP14779" s="34"/>
      <c r="AQ14779" s="34"/>
      <c r="AR14779" s="34"/>
    </row>
    <row r="14780" spans="41:44" x14ac:dyDescent="0.25">
      <c r="AO14780" s="34"/>
      <c r="AP14780" s="34"/>
      <c r="AQ14780" s="34"/>
      <c r="AR14780" s="34"/>
    </row>
    <row r="14781" spans="41:44" x14ac:dyDescent="0.25">
      <c r="AO14781" s="34"/>
      <c r="AP14781" s="34"/>
      <c r="AQ14781" s="34"/>
      <c r="AR14781" s="34"/>
    </row>
    <row r="14782" spans="41:44" x14ac:dyDescent="0.25">
      <c r="AO14782" s="34"/>
      <c r="AP14782" s="34"/>
      <c r="AQ14782" s="34"/>
      <c r="AR14782" s="34"/>
    </row>
    <row r="14783" spans="41:44" x14ac:dyDescent="0.25">
      <c r="AO14783" s="34"/>
      <c r="AP14783" s="34"/>
      <c r="AQ14783" s="34"/>
      <c r="AR14783" s="34"/>
    </row>
    <row r="14784" spans="41:44" x14ac:dyDescent="0.25">
      <c r="AO14784" s="34"/>
      <c r="AP14784" s="34"/>
      <c r="AQ14784" s="34"/>
      <c r="AR14784" s="34"/>
    </row>
    <row r="14785" spans="41:44" x14ac:dyDescent="0.25">
      <c r="AO14785" s="34"/>
      <c r="AP14785" s="34"/>
      <c r="AQ14785" s="34"/>
      <c r="AR14785" s="34"/>
    </row>
    <row r="14786" spans="41:44" x14ac:dyDescent="0.25">
      <c r="AO14786" s="34"/>
      <c r="AP14786" s="34"/>
      <c r="AQ14786" s="34"/>
      <c r="AR14786" s="34"/>
    </row>
    <row r="14787" spans="41:44" x14ac:dyDescent="0.25">
      <c r="AO14787" s="34"/>
      <c r="AP14787" s="34"/>
      <c r="AQ14787" s="34"/>
      <c r="AR14787" s="34"/>
    </row>
    <row r="14788" spans="41:44" x14ac:dyDescent="0.25">
      <c r="AO14788" s="34"/>
      <c r="AP14788" s="34"/>
      <c r="AQ14788" s="34"/>
      <c r="AR14788" s="34"/>
    </row>
    <row r="14789" spans="41:44" x14ac:dyDescent="0.25">
      <c r="AO14789" s="34"/>
      <c r="AP14789" s="34"/>
      <c r="AQ14789" s="34"/>
      <c r="AR14789" s="34"/>
    </row>
    <row r="14790" spans="41:44" x14ac:dyDescent="0.25">
      <c r="AO14790" s="34"/>
      <c r="AP14790" s="34"/>
      <c r="AQ14790" s="34"/>
      <c r="AR14790" s="34"/>
    </row>
    <row r="14791" spans="41:44" x14ac:dyDescent="0.25">
      <c r="AO14791" s="34"/>
      <c r="AP14791" s="34"/>
      <c r="AQ14791" s="34"/>
      <c r="AR14791" s="34"/>
    </row>
    <row r="14792" spans="41:44" x14ac:dyDescent="0.25">
      <c r="AO14792" s="34"/>
      <c r="AP14792" s="34"/>
      <c r="AQ14792" s="34"/>
      <c r="AR14792" s="34"/>
    </row>
    <row r="14793" spans="41:44" x14ac:dyDescent="0.25">
      <c r="AO14793" s="34"/>
      <c r="AP14793" s="34"/>
      <c r="AQ14793" s="34"/>
      <c r="AR14793" s="34"/>
    </row>
    <row r="14794" spans="41:44" x14ac:dyDescent="0.25">
      <c r="AO14794" s="34"/>
      <c r="AP14794" s="34"/>
      <c r="AQ14794" s="34"/>
      <c r="AR14794" s="34"/>
    </row>
    <row r="14795" spans="41:44" x14ac:dyDescent="0.25">
      <c r="AO14795" s="34"/>
      <c r="AP14795" s="34"/>
      <c r="AQ14795" s="34"/>
      <c r="AR14795" s="34"/>
    </row>
    <row r="14796" spans="41:44" x14ac:dyDescent="0.25">
      <c r="AO14796" s="34"/>
      <c r="AP14796" s="34"/>
      <c r="AQ14796" s="34"/>
      <c r="AR14796" s="34"/>
    </row>
    <row r="14797" spans="41:44" x14ac:dyDescent="0.25">
      <c r="AO14797" s="34"/>
      <c r="AP14797" s="34"/>
      <c r="AQ14797" s="34"/>
      <c r="AR14797" s="34"/>
    </row>
    <row r="14798" spans="41:44" x14ac:dyDescent="0.25">
      <c r="AO14798" s="34"/>
      <c r="AP14798" s="34"/>
      <c r="AQ14798" s="34"/>
      <c r="AR14798" s="34"/>
    </row>
    <row r="14799" spans="41:44" x14ac:dyDescent="0.25">
      <c r="AO14799" s="34"/>
      <c r="AP14799" s="34"/>
      <c r="AQ14799" s="34"/>
      <c r="AR14799" s="34"/>
    </row>
    <row r="14800" spans="41:44" x14ac:dyDescent="0.25">
      <c r="AO14800" s="34"/>
      <c r="AP14800" s="34"/>
      <c r="AQ14800" s="34"/>
      <c r="AR14800" s="34"/>
    </row>
    <row r="14801" spans="41:44" x14ac:dyDescent="0.25">
      <c r="AO14801" s="34"/>
      <c r="AP14801" s="34"/>
      <c r="AQ14801" s="34"/>
      <c r="AR14801" s="34"/>
    </row>
    <row r="14802" spans="41:44" x14ac:dyDescent="0.25">
      <c r="AO14802" s="34"/>
      <c r="AP14802" s="34"/>
      <c r="AQ14802" s="34"/>
      <c r="AR14802" s="34"/>
    </row>
    <row r="14803" spans="41:44" x14ac:dyDescent="0.25">
      <c r="AO14803" s="34"/>
      <c r="AP14803" s="34"/>
      <c r="AQ14803" s="34"/>
      <c r="AR14803" s="34"/>
    </row>
    <row r="14804" spans="41:44" x14ac:dyDescent="0.25">
      <c r="AO14804" s="34"/>
      <c r="AP14804" s="34"/>
      <c r="AQ14804" s="34"/>
      <c r="AR14804" s="34"/>
    </row>
    <row r="14805" spans="41:44" x14ac:dyDescent="0.25">
      <c r="AO14805" s="34"/>
      <c r="AP14805" s="34"/>
      <c r="AQ14805" s="34"/>
      <c r="AR14805" s="34"/>
    </row>
    <row r="14806" spans="41:44" x14ac:dyDescent="0.25">
      <c r="AO14806" s="34"/>
      <c r="AP14806" s="34"/>
      <c r="AQ14806" s="34"/>
      <c r="AR14806" s="34"/>
    </row>
    <row r="14807" spans="41:44" x14ac:dyDescent="0.25">
      <c r="AO14807" s="34"/>
      <c r="AP14807" s="34"/>
      <c r="AQ14807" s="34"/>
      <c r="AR14807" s="34"/>
    </row>
    <row r="14808" spans="41:44" x14ac:dyDescent="0.25">
      <c r="AO14808" s="34"/>
      <c r="AP14808" s="34"/>
      <c r="AQ14808" s="34"/>
      <c r="AR14808" s="34"/>
    </row>
    <row r="14809" spans="41:44" x14ac:dyDescent="0.25">
      <c r="AO14809" s="34"/>
      <c r="AP14809" s="34"/>
      <c r="AQ14809" s="34"/>
      <c r="AR14809" s="34"/>
    </row>
    <row r="14810" spans="41:44" x14ac:dyDescent="0.25">
      <c r="AO14810" s="34"/>
      <c r="AP14810" s="34"/>
      <c r="AQ14810" s="34"/>
      <c r="AR14810" s="34"/>
    </row>
    <row r="14811" spans="41:44" x14ac:dyDescent="0.25">
      <c r="AO14811" s="34"/>
      <c r="AP14811" s="34"/>
      <c r="AQ14811" s="34"/>
      <c r="AR14811" s="34"/>
    </row>
    <row r="14812" spans="41:44" x14ac:dyDescent="0.25">
      <c r="AO14812" s="34"/>
      <c r="AP14812" s="34"/>
      <c r="AQ14812" s="34"/>
      <c r="AR14812" s="34"/>
    </row>
    <row r="14813" spans="41:44" x14ac:dyDescent="0.25">
      <c r="AO14813" s="34"/>
      <c r="AP14813" s="34"/>
      <c r="AQ14813" s="34"/>
      <c r="AR14813" s="34"/>
    </row>
    <row r="14814" spans="41:44" x14ac:dyDescent="0.25">
      <c r="AO14814" s="34"/>
      <c r="AP14814" s="34"/>
      <c r="AQ14814" s="34"/>
      <c r="AR14814" s="34"/>
    </row>
    <row r="14815" spans="41:44" x14ac:dyDescent="0.25">
      <c r="AO14815" s="34"/>
      <c r="AP14815" s="34"/>
      <c r="AQ14815" s="34"/>
      <c r="AR14815" s="34"/>
    </row>
    <row r="14816" spans="41:44" x14ac:dyDescent="0.25">
      <c r="AO14816" s="34"/>
      <c r="AP14816" s="34"/>
      <c r="AQ14816" s="34"/>
      <c r="AR14816" s="34"/>
    </row>
    <row r="14817" spans="41:44" x14ac:dyDescent="0.25">
      <c r="AO14817" s="34"/>
      <c r="AP14817" s="34"/>
      <c r="AQ14817" s="34"/>
      <c r="AR14817" s="34"/>
    </row>
    <row r="14818" spans="41:44" x14ac:dyDescent="0.25">
      <c r="AO14818" s="34"/>
      <c r="AP14818" s="34"/>
      <c r="AQ14818" s="34"/>
      <c r="AR14818" s="34"/>
    </row>
    <row r="14819" spans="41:44" x14ac:dyDescent="0.25">
      <c r="AO14819" s="34"/>
      <c r="AP14819" s="34"/>
      <c r="AQ14819" s="34"/>
      <c r="AR14819" s="34"/>
    </row>
    <row r="14820" spans="41:44" x14ac:dyDescent="0.25">
      <c r="AO14820" s="34"/>
      <c r="AP14820" s="34"/>
      <c r="AQ14820" s="34"/>
      <c r="AR14820" s="34"/>
    </row>
    <row r="14821" spans="41:44" x14ac:dyDescent="0.25">
      <c r="AO14821" s="34"/>
      <c r="AP14821" s="34"/>
      <c r="AQ14821" s="34"/>
      <c r="AR14821" s="34"/>
    </row>
    <row r="14822" spans="41:44" x14ac:dyDescent="0.25">
      <c r="AO14822" s="34"/>
      <c r="AP14822" s="34"/>
      <c r="AQ14822" s="34"/>
      <c r="AR14822" s="34"/>
    </row>
    <row r="14823" spans="41:44" x14ac:dyDescent="0.25">
      <c r="AO14823" s="34"/>
      <c r="AP14823" s="34"/>
      <c r="AQ14823" s="34"/>
      <c r="AR14823" s="34"/>
    </row>
    <row r="14824" spans="41:44" x14ac:dyDescent="0.25">
      <c r="AO14824" s="34"/>
      <c r="AP14824" s="34"/>
      <c r="AQ14824" s="34"/>
      <c r="AR14824" s="34"/>
    </row>
    <row r="14825" spans="41:44" x14ac:dyDescent="0.25">
      <c r="AO14825" s="34"/>
      <c r="AP14825" s="34"/>
      <c r="AQ14825" s="34"/>
      <c r="AR14825" s="34"/>
    </row>
    <row r="14826" spans="41:44" x14ac:dyDescent="0.25">
      <c r="AO14826" s="34"/>
      <c r="AP14826" s="34"/>
      <c r="AQ14826" s="34"/>
      <c r="AR14826" s="34"/>
    </row>
    <row r="14827" spans="41:44" x14ac:dyDescent="0.25">
      <c r="AO14827" s="34"/>
      <c r="AP14827" s="34"/>
      <c r="AQ14827" s="34"/>
      <c r="AR14827" s="34"/>
    </row>
    <row r="14828" spans="41:44" x14ac:dyDescent="0.25">
      <c r="AO14828" s="34"/>
      <c r="AP14828" s="34"/>
      <c r="AQ14828" s="34"/>
      <c r="AR14828" s="34"/>
    </row>
    <row r="14829" spans="41:44" x14ac:dyDescent="0.25">
      <c r="AO14829" s="34"/>
      <c r="AP14829" s="34"/>
      <c r="AQ14829" s="34"/>
      <c r="AR14829" s="34"/>
    </row>
    <row r="14830" spans="41:44" x14ac:dyDescent="0.25">
      <c r="AO14830" s="34"/>
      <c r="AP14830" s="34"/>
      <c r="AQ14830" s="34"/>
      <c r="AR14830" s="34"/>
    </row>
    <row r="14831" spans="41:44" x14ac:dyDescent="0.25">
      <c r="AO14831" s="34"/>
      <c r="AP14831" s="34"/>
      <c r="AQ14831" s="34"/>
      <c r="AR14831" s="34"/>
    </row>
    <row r="14832" spans="41:44" x14ac:dyDescent="0.25">
      <c r="AO14832" s="34"/>
      <c r="AP14832" s="34"/>
      <c r="AQ14832" s="34"/>
      <c r="AR14832" s="34"/>
    </row>
    <row r="14833" spans="41:44" x14ac:dyDescent="0.25">
      <c r="AO14833" s="34"/>
      <c r="AP14833" s="34"/>
      <c r="AQ14833" s="34"/>
      <c r="AR14833" s="34"/>
    </row>
    <row r="14834" spans="41:44" x14ac:dyDescent="0.25">
      <c r="AO14834" s="34"/>
      <c r="AP14834" s="34"/>
      <c r="AQ14834" s="34"/>
      <c r="AR14834" s="34"/>
    </row>
    <row r="14835" spans="41:44" x14ac:dyDescent="0.25">
      <c r="AO14835" s="34"/>
      <c r="AP14835" s="34"/>
      <c r="AQ14835" s="34"/>
      <c r="AR14835" s="34"/>
    </row>
    <row r="14836" spans="41:44" x14ac:dyDescent="0.25">
      <c r="AO14836" s="34"/>
      <c r="AP14836" s="34"/>
      <c r="AQ14836" s="34"/>
      <c r="AR14836" s="34"/>
    </row>
    <row r="14837" spans="41:44" x14ac:dyDescent="0.25">
      <c r="AO14837" s="34"/>
      <c r="AP14837" s="34"/>
      <c r="AQ14837" s="34"/>
      <c r="AR14837" s="34"/>
    </row>
    <row r="14838" spans="41:44" x14ac:dyDescent="0.25">
      <c r="AO14838" s="34"/>
      <c r="AP14838" s="34"/>
      <c r="AQ14838" s="34"/>
      <c r="AR14838" s="34"/>
    </row>
    <row r="14839" spans="41:44" x14ac:dyDescent="0.25">
      <c r="AO14839" s="34"/>
      <c r="AP14839" s="34"/>
      <c r="AQ14839" s="34"/>
      <c r="AR14839" s="34"/>
    </row>
    <row r="14840" spans="41:44" x14ac:dyDescent="0.25">
      <c r="AO14840" s="34"/>
      <c r="AP14840" s="34"/>
      <c r="AQ14840" s="34"/>
      <c r="AR14840" s="34"/>
    </row>
    <row r="14841" spans="41:44" x14ac:dyDescent="0.25">
      <c r="AO14841" s="34"/>
      <c r="AP14841" s="34"/>
      <c r="AQ14841" s="34"/>
      <c r="AR14841" s="34"/>
    </row>
    <row r="14842" spans="41:44" x14ac:dyDescent="0.25">
      <c r="AO14842" s="34"/>
      <c r="AP14842" s="34"/>
      <c r="AQ14842" s="34"/>
      <c r="AR14842" s="34"/>
    </row>
    <row r="14843" spans="41:44" x14ac:dyDescent="0.25">
      <c r="AO14843" s="34"/>
      <c r="AP14843" s="34"/>
      <c r="AQ14843" s="34"/>
      <c r="AR14843" s="34"/>
    </row>
    <row r="14844" spans="41:44" x14ac:dyDescent="0.25">
      <c r="AO14844" s="34"/>
      <c r="AP14844" s="34"/>
      <c r="AQ14844" s="34"/>
      <c r="AR14844" s="34"/>
    </row>
    <row r="14845" spans="41:44" x14ac:dyDescent="0.25">
      <c r="AO14845" s="34"/>
      <c r="AP14845" s="34"/>
      <c r="AQ14845" s="34"/>
      <c r="AR14845" s="34"/>
    </row>
    <row r="14846" spans="41:44" x14ac:dyDescent="0.25">
      <c r="AO14846" s="34"/>
      <c r="AP14846" s="34"/>
      <c r="AQ14846" s="34"/>
      <c r="AR14846" s="34"/>
    </row>
    <row r="14847" spans="41:44" x14ac:dyDescent="0.25">
      <c r="AO14847" s="34"/>
      <c r="AP14847" s="34"/>
      <c r="AQ14847" s="34"/>
      <c r="AR14847" s="34"/>
    </row>
    <row r="14848" spans="41:44" x14ac:dyDescent="0.25">
      <c r="AO14848" s="34"/>
      <c r="AP14848" s="34"/>
      <c r="AQ14848" s="34"/>
      <c r="AR14848" s="34"/>
    </row>
    <row r="14849" spans="41:44" x14ac:dyDescent="0.25">
      <c r="AO14849" s="34"/>
      <c r="AP14849" s="34"/>
      <c r="AQ14849" s="34"/>
      <c r="AR14849" s="34"/>
    </row>
    <row r="14850" spans="41:44" x14ac:dyDescent="0.25">
      <c r="AO14850" s="34"/>
      <c r="AP14850" s="34"/>
      <c r="AQ14850" s="34"/>
      <c r="AR14850" s="34"/>
    </row>
    <row r="14851" spans="41:44" x14ac:dyDescent="0.25">
      <c r="AO14851" s="34"/>
      <c r="AP14851" s="34"/>
      <c r="AQ14851" s="34"/>
      <c r="AR14851" s="34"/>
    </row>
    <row r="14852" spans="41:44" x14ac:dyDescent="0.25">
      <c r="AO14852" s="34"/>
      <c r="AP14852" s="34"/>
      <c r="AQ14852" s="34"/>
      <c r="AR14852" s="34"/>
    </row>
    <row r="14853" spans="41:44" x14ac:dyDescent="0.25">
      <c r="AO14853" s="34"/>
      <c r="AP14853" s="34"/>
      <c r="AQ14853" s="34"/>
      <c r="AR14853" s="34"/>
    </row>
    <row r="14854" spans="41:44" x14ac:dyDescent="0.25">
      <c r="AO14854" s="34"/>
      <c r="AP14854" s="34"/>
      <c r="AQ14854" s="34"/>
      <c r="AR14854" s="34"/>
    </row>
    <row r="14855" spans="41:44" x14ac:dyDescent="0.25">
      <c r="AO14855" s="34"/>
      <c r="AP14855" s="34"/>
      <c r="AQ14855" s="34"/>
      <c r="AR14855" s="34"/>
    </row>
    <row r="14856" spans="41:44" x14ac:dyDescent="0.25">
      <c r="AO14856" s="34"/>
      <c r="AP14856" s="34"/>
      <c r="AQ14856" s="34"/>
      <c r="AR14856" s="34"/>
    </row>
    <row r="14857" spans="41:44" x14ac:dyDescent="0.25">
      <c r="AO14857" s="34"/>
      <c r="AP14857" s="34"/>
      <c r="AQ14857" s="34"/>
      <c r="AR14857" s="34"/>
    </row>
    <row r="14858" spans="41:44" x14ac:dyDescent="0.25">
      <c r="AO14858" s="34"/>
      <c r="AP14858" s="34"/>
      <c r="AQ14858" s="34"/>
      <c r="AR14858" s="34"/>
    </row>
    <row r="14859" spans="41:44" x14ac:dyDescent="0.25">
      <c r="AO14859" s="34"/>
      <c r="AP14859" s="34"/>
      <c r="AQ14859" s="34"/>
      <c r="AR14859" s="34"/>
    </row>
    <row r="14860" spans="41:44" x14ac:dyDescent="0.25">
      <c r="AO14860" s="34"/>
      <c r="AP14860" s="34"/>
      <c r="AQ14860" s="34"/>
      <c r="AR14860" s="34"/>
    </row>
    <row r="14861" spans="41:44" x14ac:dyDescent="0.25">
      <c r="AO14861" s="34"/>
      <c r="AP14861" s="34"/>
      <c r="AQ14861" s="34"/>
      <c r="AR14861" s="34"/>
    </row>
    <row r="14862" spans="41:44" x14ac:dyDescent="0.25">
      <c r="AO14862" s="34"/>
      <c r="AP14862" s="34"/>
      <c r="AQ14862" s="34"/>
      <c r="AR14862" s="34"/>
    </row>
    <row r="14863" spans="41:44" x14ac:dyDescent="0.25">
      <c r="AO14863" s="34"/>
      <c r="AP14863" s="34"/>
      <c r="AQ14863" s="34"/>
      <c r="AR14863" s="34"/>
    </row>
    <row r="14864" spans="41:44" x14ac:dyDescent="0.25">
      <c r="AO14864" s="34"/>
      <c r="AP14864" s="34"/>
      <c r="AQ14864" s="34"/>
      <c r="AR14864" s="34"/>
    </row>
    <row r="14865" spans="41:44" x14ac:dyDescent="0.25">
      <c r="AO14865" s="34"/>
      <c r="AP14865" s="34"/>
      <c r="AQ14865" s="34"/>
      <c r="AR14865" s="34"/>
    </row>
    <row r="14866" spans="41:44" x14ac:dyDescent="0.25">
      <c r="AO14866" s="34"/>
      <c r="AP14866" s="34"/>
      <c r="AQ14866" s="34"/>
      <c r="AR14866" s="34"/>
    </row>
    <row r="14867" spans="41:44" x14ac:dyDescent="0.25">
      <c r="AO14867" s="34"/>
      <c r="AP14867" s="34"/>
      <c r="AQ14867" s="34"/>
      <c r="AR14867" s="34"/>
    </row>
    <row r="14868" spans="41:44" x14ac:dyDescent="0.25">
      <c r="AO14868" s="34"/>
      <c r="AP14868" s="34"/>
      <c r="AQ14868" s="34"/>
      <c r="AR14868" s="34"/>
    </row>
    <row r="14869" spans="41:44" x14ac:dyDescent="0.25">
      <c r="AO14869" s="34"/>
      <c r="AP14869" s="34"/>
      <c r="AQ14869" s="34"/>
      <c r="AR14869" s="34"/>
    </row>
    <row r="14870" spans="41:44" x14ac:dyDescent="0.25">
      <c r="AO14870" s="34"/>
      <c r="AP14870" s="34"/>
      <c r="AQ14870" s="34"/>
      <c r="AR14870" s="34"/>
    </row>
    <row r="14871" spans="41:44" x14ac:dyDescent="0.25">
      <c r="AO14871" s="34"/>
      <c r="AP14871" s="34"/>
      <c r="AQ14871" s="34"/>
      <c r="AR14871" s="34"/>
    </row>
    <row r="14872" spans="41:44" x14ac:dyDescent="0.25">
      <c r="AO14872" s="34"/>
      <c r="AP14872" s="34"/>
      <c r="AQ14872" s="34"/>
      <c r="AR14872" s="34"/>
    </row>
    <row r="14873" spans="41:44" x14ac:dyDescent="0.25">
      <c r="AO14873" s="34"/>
      <c r="AP14873" s="34"/>
      <c r="AQ14873" s="34"/>
      <c r="AR14873" s="34"/>
    </row>
    <row r="14874" spans="41:44" x14ac:dyDescent="0.25">
      <c r="AO14874" s="34"/>
      <c r="AP14874" s="34"/>
      <c r="AQ14874" s="34"/>
      <c r="AR14874" s="34"/>
    </row>
    <row r="14875" spans="41:44" x14ac:dyDescent="0.25">
      <c r="AO14875" s="34"/>
      <c r="AP14875" s="34"/>
      <c r="AQ14875" s="34"/>
      <c r="AR14875" s="34"/>
    </row>
    <row r="14876" spans="41:44" x14ac:dyDescent="0.25">
      <c r="AO14876" s="34"/>
      <c r="AP14876" s="34"/>
      <c r="AQ14876" s="34"/>
      <c r="AR14876" s="34"/>
    </row>
    <row r="14877" spans="41:44" x14ac:dyDescent="0.25">
      <c r="AO14877" s="34"/>
      <c r="AP14877" s="34"/>
      <c r="AQ14877" s="34"/>
      <c r="AR14877" s="34"/>
    </row>
    <row r="14878" spans="41:44" x14ac:dyDescent="0.25">
      <c r="AO14878" s="34"/>
      <c r="AP14878" s="34"/>
      <c r="AQ14878" s="34"/>
      <c r="AR14878" s="34"/>
    </row>
    <row r="14879" spans="41:44" x14ac:dyDescent="0.25">
      <c r="AO14879" s="34"/>
      <c r="AP14879" s="34"/>
      <c r="AQ14879" s="34"/>
      <c r="AR14879" s="34"/>
    </row>
    <row r="14880" spans="41:44" x14ac:dyDescent="0.25">
      <c r="AO14880" s="34"/>
      <c r="AP14880" s="34"/>
      <c r="AQ14880" s="34"/>
      <c r="AR14880" s="34"/>
    </row>
    <row r="14881" spans="41:44" x14ac:dyDescent="0.25">
      <c r="AO14881" s="34"/>
      <c r="AP14881" s="34"/>
      <c r="AQ14881" s="34"/>
      <c r="AR14881" s="34"/>
    </row>
    <row r="14882" spans="41:44" x14ac:dyDescent="0.25">
      <c r="AO14882" s="34"/>
      <c r="AP14882" s="34"/>
      <c r="AQ14882" s="34"/>
      <c r="AR14882" s="34"/>
    </row>
    <row r="14883" spans="41:44" x14ac:dyDescent="0.25">
      <c r="AO14883" s="34"/>
      <c r="AP14883" s="34"/>
      <c r="AQ14883" s="34"/>
      <c r="AR14883" s="34"/>
    </row>
    <row r="14884" spans="41:44" x14ac:dyDescent="0.25">
      <c r="AO14884" s="34"/>
      <c r="AP14884" s="34"/>
      <c r="AQ14884" s="34"/>
      <c r="AR14884" s="34"/>
    </row>
    <row r="14885" spans="41:44" x14ac:dyDescent="0.25">
      <c r="AO14885" s="34"/>
      <c r="AP14885" s="34"/>
      <c r="AQ14885" s="34"/>
      <c r="AR14885" s="34"/>
    </row>
    <row r="14886" spans="41:44" x14ac:dyDescent="0.25">
      <c r="AO14886" s="34"/>
      <c r="AP14886" s="34"/>
      <c r="AQ14886" s="34"/>
      <c r="AR14886" s="34"/>
    </row>
    <row r="14887" spans="41:44" x14ac:dyDescent="0.25">
      <c r="AO14887" s="34"/>
      <c r="AP14887" s="34"/>
      <c r="AQ14887" s="34"/>
      <c r="AR14887" s="34"/>
    </row>
    <row r="14888" spans="41:44" x14ac:dyDescent="0.25">
      <c r="AO14888" s="34"/>
      <c r="AP14888" s="34"/>
      <c r="AQ14888" s="34"/>
      <c r="AR14888" s="34"/>
    </row>
    <row r="14889" spans="41:44" x14ac:dyDescent="0.25">
      <c r="AO14889" s="34"/>
      <c r="AP14889" s="34"/>
      <c r="AQ14889" s="34"/>
      <c r="AR14889" s="34"/>
    </row>
    <row r="14890" spans="41:44" x14ac:dyDescent="0.25">
      <c r="AO14890" s="34"/>
      <c r="AP14890" s="34"/>
      <c r="AQ14890" s="34"/>
      <c r="AR14890" s="34"/>
    </row>
    <row r="14891" spans="41:44" x14ac:dyDescent="0.25">
      <c r="AO14891" s="34"/>
      <c r="AP14891" s="34"/>
      <c r="AQ14891" s="34"/>
      <c r="AR14891" s="34"/>
    </row>
    <row r="14892" spans="41:44" x14ac:dyDescent="0.25">
      <c r="AO14892" s="34"/>
      <c r="AP14892" s="34"/>
      <c r="AQ14892" s="34"/>
      <c r="AR14892" s="34"/>
    </row>
    <row r="14893" spans="41:44" x14ac:dyDescent="0.25">
      <c r="AO14893" s="34"/>
      <c r="AP14893" s="34"/>
      <c r="AQ14893" s="34"/>
      <c r="AR14893" s="34"/>
    </row>
    <row r="14894" spans="41:44" x14ac:dyDescent="0.25">
      <c r="AO14894" s="34"/>
      <c r="AP14894" s="34"/>
      <c r="AQ14894" s="34"/>
      <c r="AR14894" s="34"/>
    </row>
    <row r="14895" spans="41:44" x14ac:dyDescent="0.25">
      <c r="AO14895" s="34"/>
      <c r="AP14895" s="34"/>
      <c r="AQ14895" s="34"/>
      <c r="AR14895" s="34"/>
    </row>
    <row r="14896" spans="41:44" x14ac:dyDescent="0.25">
      <c r="AO14896" s="34"/>
      <c r="AP14896" s="34"/>
      <c r="AQ14896" s="34"/>
      <c r="AR14896" s="34"/>
    </row>
    <row r="14897" spans="41:44" x14ac:dyDescent="0.25">
      <c r="AO14897" s="34"/>
      <c r="AP14897" s="34"/>
      <c r="AQ14897" s="34"/>
      <c r="AR14897" s="34"/>
    </row>
    <row r="14898" spans="41:44" x14ac:dyDescent="0.25">
      <c r="AO14898" s="34"/>
      <c r="AP14898" s="34"/>
      <c r="AQ14898" s="34"/>
      <c r="AR14898" s="34"/>
    </row>
    <row r="14899" spans="41:44" x14ac:dyDescent="0.25">
      <c r="AO14899" s="34"/>
      <c r="AP14899" s="34"/>
      <c r="AQ14899" s="34"/>
      <c r="AR14899" s="34"/>
    </row>
    <row r="14900" spans="41:44" x14ac:dyDescent="0.25">
      <c r="AO14900" s="34"/>
      <c r="AP14900" s="34"/>
      <c r="AQ14900" s="34"/>
      <c r="AR14900" s="34"/>
    </row>
    <row r="14901" spans="41:44" x14ac:dyDescent="0.25">
      <c r="AO14901" s="34"/>
      <c r="AP14901" s="34"/>
      <c r="AQ14901" s="34"/>
      <c r="AR14901" s="34"/>
    </row>
    <row r="14902" spans="41:44" x14ac:dyDescent="0.25">
      <c r="AO14902" s="34"/>
      <c r="AP14902" s="34"/>
      <c r="AQ14902" s="34"/>
      <c r="AR14902" s="34"/>
    </row>
    <row r="14903" spans="41:44" x14ac:dyDescent="0.25">
      <c r="AO14903" s="34"/>
      <c r="AP14903" s="34"/>
      <c r="AQ14903" s="34"/>
      <c r="AR14903" s="34"/>
    </row>
    <row r="14904" spans="41:44" x14ac:dyDescent="0.25">
      <c r="AO14904" s="34"/>
      <c r="AP14904" s="34"/>
      <c r="AQ14904" s="34"/>
      <c r="AR14904" s="34"/>
    </row>
    <row r="14905" spans="41:44" x14ac:dyDescent="0.25">
      <c r="AO14905" s="34"/>
      <c r="AP14905" s="34"/>
      <c r="AQ14905" s="34"/>
      <c r="AR14905" s="34"/>
    </row>
    <row r="14906" spans="41:44" x14ac:dyDescent="0.25">
      <c r="AO14906" s="34"/>
      <c r="AP14906" s="34"/>
      <c r="AQ14906" s="34"/>
      <c r="AR14906" s="34"/>
    </row>
    <row r="14907" spans="41:44" x14ac:dyDescent="0.25">
      <c r="AO14907" s="34"/>
      <c r="AP14907" s="34"/>
      <c r="AQ14907" s="34"/>
      <c r="AR14907" s="34"/>
    </row>
    <row r="14908" spans="41:44" x14ac:dyDescent="0.25">
      <c r="AO14908" s="34"/>
      <c r="AP14908" s="34"/>
      <c r="AQ14908" s="34"/>
      <c r="AR14908" s="34"/>
    </row>
    <row r="14909" spans="41:44" x14ac:dyDescent="0.25">
      <c r="AO14909" s="34"/>
      <c r="AP14909" s="34"/>
      <c r="AQ14909" s="34"/>
      <c r="AR14909" s="34"/>
    </row>
    <row r="14910" spans="41:44" x14ac:dyDescent="0.25">
      <c r="AO14910" s="34"/>
      <c r="AP14910" s="34"/>
      <c r="AQ14910" s="34"/>
      <c r="AR14910" s="34"/>
    </row>
    <row r="14911" spans="41:44" x14ac:dyDescent="0.25">
      <c r="AO14911" s="34"/>
      <c r="AP14911" s="34"/>
      <c r="AQ14911" s="34"/>
      <c r="AR14911" s="34"/>
    </row>
    <row r="14912" spans="41:44" x14ac:dyDescent="0.25">
      <c r="AO14912" s="34"/>
      <c r="AP14912" s="34"/>
      <c r="AQ14912" s="34"/>
      <c r="AR14912" s="34"/>
    </row>
    <row r="14913" spans="41:44" x14ac:dyDescent="0.25">
      <c r="AO14913" s="34"/>
      <c r="AP14913" s="34"/>
      <c r="AQ14913" s="34"/>
      <c r="AR14913" s="34"/>
    </row>
    <row r="14914" spans="41:44" x14ac:dyDescent="0.25">
      <c r="AO14914" s="34"/>
      <c r="AP14914" s="34"/>
      <c r="AQ14914" s="34"/>
      <c r="AR14914" s="34"/>
    </row>
    <row r="14915" spans="41:44" x14ac:dyDescent="0.25">
      <c r="AO14915" s="34"/>
      <c r="AP14915" s="34"/>
      <c r="AQ14915" s="34"/>
      <c r="AR14915" s="34"/>
    </row>
    <row r="14916" spans="41:44" x14ac:dyDescent="0.25">
      <c r="AO14916" s="34"/>
      <c r="AP14916" s="34"/>
      <c r="AQ14916" s="34"/>
      <c r="AR14916" s="34"/>
    </row>
    <row r="14917" spans="41:44" x14ac:dyDescent="0.25">
      <c r="AO14917" s="34"/>
      <c r="AP14917" s="34"/>
      <c r="AQ14917" s="34"/>
      <c r="AR14917" s="34"/>
    </row>
    <row r="14918" spans="41:44" x14ac:dyDescent="0.25">
      <c r="AO14918" s="34"/>
      <c r="AP14918" s="34"/>
      <c r="AQ14918" s="34"/>
      <c r="AR14918" s="34"/>
    </row>
    <row r="14919" spans="41:44" x14ac:dyDescent="0.25">
      <c r="AO14919" s="34"/>
      <c r="AP14919" s="34"/>
      <c r="AQ14919" s="34"/>
      <c r="AR14919" s="34"/>
    </row>
    <row r="14920" spans="41:44" x14ac:dyDescent="0.25">
      <c r="AO14920" s="34"/>
      <c r="AP14920" s="34"/>
      <c r="AQ14920" s="34"/>
      <c r="AR14920" s="34"/>
    </row>
    <row r="14921" spans="41:44" x14ac:dyDescent="0.25">
      <c r="AO14921" s="34"/>
      <c r="AP14921" s="34"/>
      <c r="AQ14921" s="34"/>
      <c r="AR14921" s="34"/>
    </row>
    <row r="14922" spans="41:44" x14ac:dyDescent="0.25">
      <c r="AO14922" s="34"/>
      <c r="AP14922" s="34"/>
      <c r="AQ14922" s="34"/>
      <c r="AR14922" s="34"/>
    </row>
    <row r="14923" spans="41:44" x14ac:dyDescent="0.25">
      <c r="AO14923" s="34"/>
      <c r="AP14923" s="34"/>
      <c r="AQ14923" s="34"/>
      <c r="AR14923" s="34"/>
    </row>
    <row r="14924" spans="41:44" x14ac:dyDescent="0.25">
      <c r="AO14924" s="34"/>
      <c r="AP14924" s="34"/>
      <c r="AQ14924" s="34"/>
      <c r="AR14924" s="34"/>
    </row>
    <row r="14925" spans="41:44" x14ac:dyDescent="0.25">
      <c r="AO14925" s="34"/>
      <c r="AP14925" s="34"/>
      <c r="AQ14925" s="34"/>
      <c r="AR14925" s="34"/>
    </row>
    <row r="14926" spans="41:44" x14ac:dyDescent="0.25">
      <c r="AO14926" s="34"/>
      <c r="AP14926" s="34"/>
      <c r="AQ14926" s="34"/>
      <c r="AR14926" s="34"/>
    </row>
    <row r="14927" spans="41:44" x14ac:dyDescent="0.25">
      <c r="AO14927" s="34"/>
      <c r="AP14927" s="34"/>
      <c r="AQ14927" s="34"/>
      <c r="AR14927" s="34"/>
    </row>
    <row r="14928" spans="41:44" x14ac:dyDescent="0.25">
      <c r="AO14928" s="34"/>
      <c r="AP14928" s="34"/>
      <c r="AQ14928" s="34"/>
      <c r="AR14928" s="34"/>
    </row>
    <row r="14929" spans="41:44" x14ac:dyDescent="0.25">
      <c r="AO14929" s="34"/>
      <c r="AP14929" s="34"/>
      <c r="AQ14929" s="34"/>
      <c r="AR14929" s="34"/>
    </row>
    <row r="14930" spans="41:44" x14ac:dyDescent="0.25">
      <c r="AO14930" s="34"/>
      <c r="AP14930" s="34"/>
      <c r="AQ14930" s="34"/>
      <c r="AR14930" s="34"/>
    </row>
    <row r="14931" spans="41:44" x14ac:dyDescent="0.25">
      <c r="AO14931" s="34"/>
      <c r="AP14931" s="34"/>
      <c r="AQ14931" s="34"/>
      <c r="AR14931" s="34"/>
    </row>
    <row r="14932" spans="41:44" x14ac:dyDescent="0.25">
      <c r="AO14932" s="34"/>
      <c r="AP14932" s="34"/>
      <c r="AQ14932" s="34"/>
      <c r="AR14932" s="34"/>
    </row>
    <row r="14933" spans="41:44" x14ac:dyDescent="0.25">
      <c r="AO14933" s="34"/>
      <c r="AP14933" s="34"/>
      <c r="AQ14933" s="34"/>
      <c r="AR14933" s="34"/>
    </row>
    <row r="14934" spans="41:44" x14ac:dyDescent="0.25">
      <c r="AO14934" s="34"/>
      <c r="AP14934" s="34"/>
      <c r="AQ14934" s="34"/>
      <c r="AR14934" s="34"/>
    </row>
    <row r="14935" spans="41:44" x14ac:dyDescent="0.25">
      <c r="AO14935" s="34"/>
      <c r="AP14935" s="34"/>
      <c r="AQ14935" s="34"/>
      <c r="AR14935" s="34"/>
    </row>
    <row r="14936" spans="41:44" x14ac:dyDescent="0.25">
      <c r="AO14936" s="34"/>
      <c r="AP14936" s="34"/>
      <c r="AQ14936" s="34"/>
      <c r="AR14936" s="34"/>
    </row>
    <row r="14937" spans="41:44" x14ac:dyDescent="0.25">
      <c r="AO14937" s="34"/>
      <c r="AP14937" s="34"/>
      <c r="AQ14937" s="34"/>
      <c r="AR14937" s="34"/>
    </row>
    <row r="14938" spans="41:44" x14ac:dyDescent="0.25">
      <c r="AO14938" s="34"/>
      <c r="AP14938" s="34"/>
      <c r="AQ14938" s="34"/>
      <c r="AR14938" s="34"/>
    </row>
    <row r="14939" spans="41:44" x14ac:dyDescent="0.25">
      <c r="AO14939" s="34"/>
      <c r="AP14939" s="34"/>
      <c r="AQ14939" s="34"/>
      <c r="AR14939" s="34"/>
    </row>
    <row r="14940" spans="41:44" x14ac:dyDescent="0.25">
      <c r="AO14940" s="34"/>
      <c r="AP14940" s="34"/>
      <c r="AQ14940" s="34"/>
      <c r="AR14940" s="34"/>
    </row>
    <row r="14941" spans="41:44" x14ac:dyDescent="0.25">
      <c r="AO14941" s="34"/>
      <c r="AP14941" s="34"/>
      <c r="AQ14941" s="34"/>
      <c r="AR14941" s="34"/>
    </row>
    <row r="14942" spans="41:44" x14ac:dyDescent="0.25">
      <c r="AO14942" s="34"/>
      <c r="AP14942" s="34"/>
      <c r="AQ14942" s="34"/>
      <c r="AR14942" s="34"/>
    </row>
    <row r="14943" spans="41:44" x14ac:dyDescent="0.25">
      <c r="AO14943" s="34"/>
      <c r="AP14943" s="34"/>
      <c r="AQ14943" s="34"/>
      <c r="AR14943" s="34"/>
    </row>
    <row r="14944" spans="41:44" x14ac:dyDescent="0.25">
      <c r="AO14944" s="34"/>
      <c r="AP14944" s="34"/>
      <c r="AQ14944" s="34"/>
      <c r="AR14944" s="34"/>
    </row>
    <row r="14945" spans="41:44" x14ac:dyDescent="0.25">
      <c r="AO14945" s="34"/>
      <c r="AP14945" s="34"/>
      <c r="AQ14945" s="34"/>
      <c r="AR14945" s="34"/>
    </row>
    <row r="14946" spans="41:44" x14ac:dyDescent="0.25">
      <c r="AO14946" s="34"/>
      <c r="AP14946" s="34"/>
      <c r="AQ14946" s="34"/>
      <c r="AR14946" s="34"/>
    </row>
    <row r="14947" spans="41:44" x14ac:dyDescent="0.25">
      <c r="AO14947" s="34"/>
      <c r="AP14947" s="34"/>
      <c r="AQ14947" s="34"/>
      <c r="AR14947" s="34"/>
    </row>
    <row r="14948" spans="41:44" x14ac:dyDescent="0.25">
      <c r="AO14948" s="34"/>
      <c r="AP14948" s="34"/>
      <c r="AQ14948" s="34"/>
      <c r="AR14948" s="34"/>
    </row>
    <row r="14949" spans="41:44" x14ac:dyDescent="0.25">
      <c r="AO14949" s="34"/>
      <c r="AP14949" s="34"/>
      <c r="AQ14949" s="34"/>
      <c r="AR14949" s="34"/>
    </row>
    <row r="14950" spans="41:44" x14ac:dyDescent="0.25">
      <c r="AO14950" s="34"/>
      <c r="AP14950" s="34"/>
      <c r="AQ14950" s="34"/>
      <c r="AR14950" s="34"/>
    </row>
    <row r="14951" spans="41:44" x14ac:dyDescent="0.25">
      <c r="AO14951" s="34"/>
      <c r="AP14951" s="34"/>
      <c r="AQ14951" s="34"/>
      <c r="AR14951" s="34"/>
    </row>
    <row r="14952" spans="41:44" x14ac:dyDescent="0.25">
      <c r="AO14952" s="34"/>
      <c r="AP14952" s="34"/>
      <c r="AQ14952" s="34"/>
      <c r="AR14952" s="34"/>
    </row>
    <row r="14953" spans="41:44" x14ac:dyDescent="0.25">
      <c r="AO14953" s="34"/>
      <c r="AP14953" s="34"/>
      <c r="AQ14953" s="34"/>
      <c r="AR14953" s="34"/>
    </row>
    <row r="14954" spans="41:44" x14ac:dyDescent="0.25">
      <c r="AO14954" s="34"/>
      <c r="AP14954" s="34"/>
      <c r="AQ14954" s="34"/>
      <c r="AR14954" s="34"/>
    </row>
    <row r="14955" spans="41:44" x14ac:dyDescent="0.25">
      <c r="AO14955" s="34"/>
      <c r="AP14955" s="34"/>
      <c r="AQ14955" s="34"/>
      <c r="AR14955" s="34"/>
    </row>
    <row r="14956" spans="41:44" x14ac:dyDescent="0.25">
      <c r="AO14956" s="34"/>
      <c r="AP14956" s="34"/>
      <c r="AQ14956" s="34"/>
      <c r="AR14956" s="34"/>
    </row>
    <row r="14957" spans="41:44" x14ac:dyDescent="0.25">
      <c r="AO14957" s="34"/>
      <c r="AP14957" s="34"/>
      <c r="AQ14957" s="34"/>
      <c r="AR14957" s="34"/>
    </row>
    <row r="14958" spans="41:44" x14ac:dyDescent="0.25">
      <c r="AO14958" s="34"/>
      <c r="AP14958" s="34"/>
      <c r="AQ14958" s="34"/>
      <c r="AR14958" s="34"/>
    </row>
    <row r="14959" spans="41:44" x14ac:dyDescent="0.25">
      <c r="AO14959" s="34"/>
      <c r="AP14959" s="34"/>
      <c r="AQ14959" s="34"/>
      <c r="AR14959" s="34"/>
    </row>
    <row r="14960" spans="41:44" x14ac:dyDescent="0.25">
      <c r="AO14960" s="34"/>
      <c r="AP14960" s="34"/>
      <c r="AQ14960" s="34"/>
      <c r="AR14960" s="34"/>
    </row>
    <row r="14961" spans="41:44" x14ac:dyDescent="0.25">
      <c r="AO14961" s="34"/>
      <c r="AP14961" s="34"/>
      <c r="AQ14961" s="34"/>
      <c r="AR14961" s="34"/>
    </row>
    <row r="14962" spans="41:44" x14ac:dyDescent="0.25">
      <c r="AO14962" s="34"/>
      <c r="AP14962" s="34"/>
      <c r="AQ14962" s="34"/>
      <c r="AR14962" s="34"/>
    </row>
    <row r="14963" spans="41:44" x14ac:dyDescent="0.25">
      <c r="AO14963" s="34"/>
      <c r="AP14963" s="34"/>
      <c r="AQ14963" s="34"/>
      <c r="AR14963" s="34"/>
    </row>
    <row r="14964" spans="41:44" x14ac:dyDescent="0.25">
      <c r="AO14964" s="34"/>
      <c r="AP14964" s="34"/>
      <c r="AQ14964" s="34"/>
      <c r="AR14964" s="34"/>
    </row>
    <row r="14965" spans="41:44" x14ac:dyDescent="0.25">
      <c r="AO14965" s="34"/>
      <c r="AP14965" s="34"/>
      <c r="AQ14965" s="34"/>
      <c r="AR14965" s="34"/>
    </row>
    <row r="14966" spans="41:44" x14ac:dyDescent="0.25">
      <c r="AO14966" s="34"/>
      <c r="AP14966" s="34"/>
      <c r="AQ14966" s="34"/>
      <c r="AR14966" s="34"/>
    </row>
    <row r="14967" spans="41:44" x14ac:dyDescent="0.25">
      <c r="AO14967" s="34"/>
      <c r="AP14967" s="34"/>
      <c r="AQ14967" s="34"/>
      <c r="AR14967" s="34"/>
    </row>
    <row r="14968" spans="41:44" x14ac:dyDescent="0.25">
      <c r="AO14968" s="34"/>
      <c r="AP14968" s="34"/>
      <c r="AQ14968" s="34"/>
      <c r="AR14968" s="34"/>
    </row>
    <row r="14969" spans="41:44" x14ac:dyDescent="0.25">
      <c r="AO14969" s="34"/>
      <c r="AP14969" s="34"/>
      <c r="AQ14969" s="34"/>
      <c r="AR14969" s="34"/>
    </row>
    <row r="14970" spans="41:44" x14ac:dyDescent="0.25">
      <c r="AO14970" s="34"/>
      <c r="AP14970" s="34"/>
      <c r="AQ14970" s="34"/>
      <c r="AR14970" s="34"/>
    </row>
    <row r="14971" spans="41:44" x14ac:dyDescent="0.25">
      <c r="AO14971" s="34"/>
      <c r="AP14971" s="34"/>
      <c r="AQ14971" s="34"/>
      <c r="AR14971" s="34"/>
    </row>
    <row r="14972" spans="41:44" x14ac:dyDescent="0.25">
      <c r="AO14972" s="34"/>
      <c r="AP14972" s="34"/>
      <c r="AQ14972" s="34"/>
      <c r="AR14972" s="34"/>
    </row>
    <row r="14973" spans="41:44" x14ac:dyDescent="0.25">
      <c r="AO14973" s="34"/>
      <c r="AP14973" s="34"/>
      <c r="AQ14973" s="34"/>
      <c r="AR14973" s="34"/>
    </row>
    <row r="14974" spans="41:44" x14ac:dyDescent="0.25">
      <c r="AO14974" s="34"/>
      <c r="AP14974" s="34"/>
      <c r="AQ14974" s="34"/>
      <c r="AR14974" s="34"/>
    </row>
    <row r="14975" spans="41:44" x14ac:dyDescent="0.25">
      <c r="AO14975" s="34"/>
      <c r="AP14975" s="34"/>
      <c r="AQ14975" s="34"/>
      <c r="AR14975" s="34"/>
    </row>
    <row r="14976" spans="41:44" x14ac:dyDescent="0.25">
      <c r="AO14976" s="34"/>
      <c r="AP14976" s="34"/>
      <c r="AQ14976" s="34"/>
      <c r="AR14976" s="34"/>
    </row>
    <row r="14977" spans="41:44" x14ac:dyDescent="0.25">
      <c r="AO14977" s="34"/>
      <c r="AP14977" s="34"/>
      <c r="AQ14977" s="34"/>
      <c r="AR14977" s="34"/>
    </row>
    <row r="14978" spans="41:44" x14ac:dyDescent="0.25">
      <c r="AO14978" s="34"/>
      <c r="AP14978" s="34"/>
      <c r="AQ14978" s="34"/>
      <c r="AR14978" s="34"/>
    </row>
    <row r="14979" spans="41:44" x14ac:dyDescent="0.25">
      <c r="AO14979" s="34"/>
      <c r="AP14979" s="34"/>
      <c r="AQ14979" s="34"/>
      <c r="AR14979" s="34"/>
    </row>
    <row r="14980" spans="41:44" x14ac:dyDescent="0.25">
      <c r="AO14980" s="34"/>
      <c r="AP14980" s="34"/>
      <c r="AQ14980" s="34"/>
      <c r="AR14980" s="34"/>
    </row>
    <row r="14981" spans="41:44" x14ac:dyDescent="0.25">
      <c r="AO14981" s="34"/>
      <c r="AP14981" s="34"/>
      <c r="AQ14981" s="34"/>
      <c r="AR14981" s="34"/>
    </row>
    <row r="14982" spans="41:44" x14ac:dyDescent="0.25">
      <c r="AO14982" s="34"/>
      <c r="AP14982" s="34"/>
      <c r="AQ14982" s="34"/>
      <c r="AR14982" s="34"/>
    </row>
    <row r="14983" spans="41:44" x14ac:dyDescent="0.25">
      <c r="AO14983" s="34"/>
      <c r="AP14983" s="34"/>
      <c r="AQ14983" s="34"/>
      <c r="AR14983" s="34"/>
    </row>
    <row r="14984" spans="41:44" x14ac:dyDescent="0.25">
      <c r="AO14984" s="34"/>
      <c r="AP14984" s="34"/>
      <c r="AQ14984" s="34"/>
      <c r="AR14984" s="34"/>
    </row>
    <row r="14985" spans="41:44" x14ac:dyDescent="0.25">
      <c r="AO14985" s="34"/>
      <c r="AP14985" s="34"/>
      <c r="AQ14985" s="34"/>
      <c r="AR14985" s="34"/>
    </row>
    <row r="14986" spans="41:44" x14ac:dyDescent="0.25">
      <c r="AO14986" s="34"/>
      <c r="AP14986" s="34"/>
      <c r="AQ14986" s="34"/>
      <c r="AR14986" s="34"/>
    </row>
    <row r="14987" spans="41:44" x14ac:dyDescent="0.25">
      <c r="AO14987" s="34"/>
      <c r="AP14987" s="34"/>
      <c r="AQ14987" s="34"/>
      <c r="AR14987" s="34"/>
    </row>
    <row r="14988" spans="41:44" x14ac:dyDescent="0.25">
      <c r="AO14988" s="34"/>
      <c r="AP14988" s="34"/>
      <c r="AQ14988" s="34"/>
      <c r="AR14988" s="34"/>
    </row>
    <row r="14989" spans="41:44" x14ac:dyDescent="0.25">
      <c r="AO14989" s="34"/>
      <c r="AP14989" s="34"/>
      <c r="AQ14989" s="34"/>
      <c r="AR14989" s="34"/>
    </row>
    <row r="14990" spans="41:44" x14ac:dyDescent="0.25">
      <c r="AO14990" s="34"/>
      <c r="AP14990" s="34"/>
      <c r="AQ14990" s="34"/>
      <c r="AR14990" s="34"/>
    </row>
    <row r="14991" spans="41:44" x14ac:dyDescent="0.25">
      <c r="AO14991" s="34"/>
      <c r="AP14991" s="34"/>
      <c r="AQ14991" s="34"/>
      <c r="AR14991" s="34"/>
    </row>
    <row r="14992" spans="41:44" x14ac:dyDescent="0.25">
      <c r="AO14992" s="34"/>
      <c r="AP14992" s="34"/>
      <c r="AQ14992" s="34"/>
      <c r="AR14992" s="34"/>
    </row>
    <row r="14993" spans="41:44" x14ac:dyDescent="0.25">
      <c r="AO14993" s="34"/>
      <c r="AP14993" s="34"/>
      <c r="AQ14993" s="34"/>
      <c r="AR14993" s="34"/>
    </row>
    <row r="14994" spans="41:44" x14ac:dyDescent="0.25">
      <c r="AO14994" s="34"/>
      <c r="AP14994" s="34"/>
      <c r="AQ14994" s="34"/>
      <c r="AR14994" s="34"/>
    </row>
    <row r="14995" spans="41:44" x14ac:dyDescent="0.25">
      <c r="AO14995" s="34"/>
      <c r="AP14995" s="34"/>
      <c r="AQ14995" s="34"/>
      <c r="AR14995" s="34"/>
    </row>
    <row r="14996" spans="41:44" x14ac:dyDescent="0.25">
      <c r="AO14996" s="34"/>
      <c r="AP14996" s="34"/>
      <c r="AQ14996" s="34"/>
      <c r="AR14996" s="34"/>
    </row>
    <row r="14997" spans="41:44" x14ac:dyDescent="0.25">
      <c r="AO14997" s="34"/>
      <c r="AP14997" s="34"/>
      <c r="AQ14997" s="34"/>
      <c r="AR14997" s="34"/>
    </row>
    <row r="14998" spans="41:44" x14ac:dyDescent="0.25">
      <c r="AO14998" s="34"/>
      <c r="AP14998" s="34"/>
      <c r="AQ14998" s="34"/>
      <c r="AR14998" s="34"/>
    </row>
    <row r="14999" spans="41:44" x14ac:dyDescent="0.25">
      <c r="AO14999" s="34"/>
      <c r="AP14999" s="34"/>
      <c r="AQ14999" s="34"/>
      <c r="AR14999" s="34"/>
    </row>
    <row r="15000" spans="41:44" x14ac:dyDescent="0.25">
      <c r="AO15000" s="34"/>
      <c r="AP15000" s="34"/>
      <c r="AQ15000" s="34"/>
      <c r="AR15000" s="34"/>
    </row>
    <row r="15001" spans="41:44" x14ac:dyDescent="0.25">
      <c r="AO15001" s="34"/>
      <c r="AP15001" s="34"/>
      <c r="AQ15001" s="34"/>
      <c r="AR15001" s="34"/>
    </row>
    <row r="15002" spans="41:44" x14ac:dyDescent="0.25">
      <c r="AO15002" s="34"/>
      <c r="AP15002" s="34"/>
      <c r="AQ15002" s="34"/>
      <c r="AR15002" s="34"/>
    </row>
    <row r="15003" spans="41:44" x14ac:dyDescent="0.25">
      <c r="AO15003" s="34"/>
      <c r="AP15003" s="34"/>
      <c r="AQ15003" s="34"/>
      <c r="AR15003" s="34"/>
    </row>
    <row r="15004" spans="41:44" x14ac:dyDescent="0.25">
      <c r="AO15004" s="34"/>
      <c r="AP15004" s="34"/>
      <c r="AQ15004" s="34"/>
      <c r="AR15004" s="34"/>
    </row>
    <row r="15005" spans="41:44" x14ac:dyDescent="0.25">
      <c r="AO15005" s="34"/>
      <c r="AP15005" s="34"/>
      <c r="AQ15005" s="34"/>
      <c r="AR15005" s="34"/>
    </row>
    <row r="15006" spans="41:44" x14ac:dyDescent="0.25">
      <c r="AO15006" s="34"/>
      <c r="AP15006" s="34"/>
      <c r="AQ15006" s="34"/>
      <c r="AR15006" s="34"/>
    </row>
    <row r="15007" spans="41:44" x14ac:dyDescent="0.25">
      <c r="AO15007" s="34"/>
      <c r="AP15007" s="34"/>
      <c r="AQ15007" s="34"/>
      <c r="AR15007" s="34"/>
    </row>
    <row r="15008" spans="41:44" x14ac:dyDescent="0.25">
      <c r="AO15008" s="34"/>
      <c r="AP15008" s="34"/>
      <c r="AQ15008" s="34"/>
      <c r="AR15008" s="34"/>
    </row>
    <row r="15009" spans="41:44" x14ac:dyDescent="0.25">
      <c r="AO15009" s="34"/>
      <c r="AP15009" s="34"/>
      <c r="AQ15009" s="34"/>
      <c r="AR15009" s="34"/>
    </row>
    <row r="15010" spans="41:44" x14ac:dyDescent="0.25">
      <c r="AO15010" s="34"/>
      <c r="AP15010" s="34"/>
      <c r="AQ15010" s="34"/>
      <c r="AR15010" s="34"/>
    </row>
    <row r="15011" spans="41:44" x14ac:dyDescent="0.25">
      <c r="AO15011" s="34"/>
      <c r="AP15011" s="34"/>
      <c r="AQ15011" s="34"/>
      <c r="AR15011" s="34"/>
    </row>
    <row r="15012" spans="41:44" x14ac:dyDescent="0.25">
      <c r="AO15012" s="34"/>
      <c r="AP15012" s="34"/>
      <c r="AQ15012" s="34"/>
      <c r="AR15012" s="34"/>
    </row>
    <row r="15013" spans="41:44" x14ac:dyDescent="0.25">
      <c r="AO15013" s="34"/>
      <c r="AP15013" s="34"/>
      <c r="AQ15013" s="34"/>
      <c r="AR15013" s="34"/>
    </row>
    <row r="15014" spans="41:44" x14ac:dyDescent="0.25">
      <c r="AO15014" s="34"/>
      <c r="AP15014" s="34"/>
      <c r="AQ15014" s="34"/>
      <c r="AR15014" s="34"/>
    </row>
    <row r="15015" spans="41:44" x14ac:dyDescent="0.25">
      <c r="AO15015" s="34"/>
      <c r="AP15015" s="34"/>
      <c r="AQ15015" s="34"/>
      <c r="AR15015" s="34"/>
    </row>
    <row r="15016" spans="41:44" x14ac:dyDescent="0.25">
      <c r="AO15016" s="34"/>
      <c r="AP15016" s="34"/>
      <c r="AQ15016" s="34"/>
      <c r="AR15016" s="34"/>
    </row>
    <row r="15017" spans="41:44" x14ac:dyDescent="0.25">
      <c r="AO15017" s="34"/>
      <c r="AP15017" s="34"/>
      <c r="AQ15017" s="34"/>
      <c r="AR15017" s="34"/>
    </row>
    <row r="15018" spans="41:44" x14ac:dyDescent="0.25">
      <c r="AO15018" s="34"/>
      <c r="AP15018" s="34"/>
      <c r="AQ15018" s="34"/>
      <c r="AR15018" s="34"/>
    </row>
    <row r="15019" spans="41:44" x14ac:dyDescent="0.25">
      <c r="AO15019" s="34"/>
      <c r="AP15019" s="34"/>
      <c r="AQ15019" s="34"/>
      <c r="AR15019" s="34"/>
    </row>
    <row r="15020" spans="41:44" x14ac:dyDescent="0.25">
      <c r="AO15020" s="34"/>
      <c r="AP15020" s="34"/>
      <c r="AQ15020" s="34"/>
      <c r="AR15020" s="34"/>
    </row>
    <row r="15021" spans="41:44" x14ac:dyDescent="0.25">
      <c r="AO15021" s="34"/>
      <c r="AP15021" s="34"/>
      <c r="AQ15021" s="34"/>
      <c r="AR15021" s="34"/>
    </row>
    <row r="15022" spans="41:44" x14ac:dyDescent="0.25">
      <c r="AO15022" s="34"/>
      <c r="AP15022" s="34"/>
      <c r="AQ15022" s="34"/>
      <c r="AR15022" s="34"/>
    </row>
    <row r="15023" spans="41:44" x14ac:dyDescent="0.25">
      <c r="AO15023" s="34"/>
      <c r="AP15023" s="34"/>
      <c r="AQ15023" s="34"/>
      <c r="AR15023" s="34"/>
    </row>
    <row r="15024" spans="41:44" x14ac:dyDescent="0.25">
      <c r="AO15024" s="34"/>
      <c r="AP15024" s="34"/>
      <c r="AQ15024" s="34"/>
      <c r="AR15024" s="34"/>
    </row>
    <row r="15025" spans="41:44" x14ac:dyDescent="0.25">
      <c r="AO15025" s="34"/>
      <c r="AP15025" s="34"/>
      <c r="AQ15025" s="34"/>
      <c r="AR15025" s="34"/>
    </row>
    <row r="15026" spans="41:44" x14ac:dyDescent="0.25">
      <c r="AO15026" s="34"/>
      <c r="AP15026" s="34"/>
      <c r="AQ15026" s="34"/>
      <c r="AR15026" s="34"/>
    </row>
    <row r="15027" spans="41:44" x14ac:dyDescent="0.25">
      <c r="AO15027" s="34"/>
      <c r="AP15027" s="34"/>
      <c r="AQ15027" s="34"/>
      <c r="AR15027" s="34"/>
    </row>
    <row r="15028" spans="41:44" x14ac:dyDescent="0.25">
      <c r="AO15028" s="34"/>
      <c r="AP15028" s="34"/>
      <c r="AQ15028" s="34"/>
      <c r="AR15028" s="34"/>
    </row>
    <row r="15029" spans="41:44" x14ac:dyDescent="0.25">
      <c r="AO15029" s="34"/>
      <c r="AP15029" s="34"/>
      <c r="AQ15029" s="34"/>
      <c r="AR15029" s="34"/>
    </row>
    <row r="15030" spans="41:44" x14ac:dyDescent="0.25">
      <c r="AO15030" s="34"/>
      <c r="AP15030" s="34"/>
      <c r="AQ15030" s="34"/>
      <c r="AR15030" s="34"/>
    </row>
    <row r="15031" spans="41:44" x14ac:dyDescent="0.25">
      <c r="AO15031" s="34"/>
      <c r="AP15031" s="34"/>
      <c r="AQ15031" s="34"/>
      <c r="AR15031" s="34"/>
    </row>
    <row r="15032" spans="41:44" x14ac:dyDescent="0.25">
      <c r="AO15032" s="34"/>
      <c r="AP15032" s="34"/>
      <c r="AQ15032" s="34"/>
      <c r="AR15032" s="34"/>
    </row>
    <row r="15033" spans="41:44" x14ac:dyDescent="0.25">
      <c r="AO15033" s="34"/>
      <c r="AP15033" s="34"/>
      <c r="AQ15033" s="34"/>
      <c r="AR15033" s="34"/>
    </row>
    <row r="15034" spans="41:44" x14ac:dyDescent="0.25">
      <c r="AO15034" s="34"/>
      <c r="AP15034" s="34"/>
      <c r="AQ15034" s="34"/>
      <c r="AR15034" s="34"/>
    </row>
    <row r="15035" spans="41:44" x14ac:dyDescent="0.25">
      <c r="AO15035" s="34"/>
      <c r="AP15035" s="34"/>
      <c r="AQ15035" s="34"/>
      <c r="AR15035" s="34"/>
    </row>
    <row r="15036" spans="41:44" x14ac:dyDescent="0.25">
      <c r="AO15036" s="34"/>
      <c r="AP15036" s="34"/>
      <c r="AQ15036" s="34"/>
      <c r="AR15036" s="34"/>
    </row>
    <row r="15037" spans="41:44" x14ac:dyDescent="0.25">
      <c r="AO15037" s="34"/>
      <c r="AP15037" s="34"/>
      <c r="AQ15037" s="34"/>
      <c r="AR15037" s="34"/>
    </row>
    <row r="15038" spans="41:44" x14ac:dyDescent="0.25">
      <c r="AO15038" s="34"/>
      <c r="AP15038" s="34"/>
      <c r="AQ15038" s="34"/>
      <c r="AR15038" s="34"/>
    </row>
    <row r="15039" spans="41:44" x14ac:dyDescent="0.25">
      <c r="AO15039" s="34"/>
      <c r="AP15039" s="34"/>
      <c r="AQ15039" s="34"/>
      <c r="AR15039" s="34"/>
    </row>
    <row r="15040" spans="41:44" x14ac:dyDescent="0.25">
      <c r="AO15040" s="34"/>
      <c r="AP15040" s="34"/>
      <c r="AQ15040" s="34"/>
      <c r="AR15040" s="34"/>
    </row>
    <row r="15041" spans="41:44" x14ac:dyDescent="0.25">
      <c r="AO15041" s="34"/>
      <c r="AP15041" s="34"/>
      <c r="AQ15041" s="34"/>
      <c r="AR15041" s="34"/>
    </row>
    <row r="15042" spans="41:44" x14ac:dyDescent="0.25">
      <c r="AO15042" s="34"/>
      <c r="AP15042" s="34"/>
      <c r="AQ15042" s="34"/>
      <c r="AR15042" s="34"/>
    </row>
    <row r="15043" spans="41:44" x14ac:dyDescent="0.25">
      <c r="AO15043" s="34"/>
      <c r="AP15043" s="34"/>
      <c r="AQ15043" s="34"/>
      <c r="AR15043" s="34"/>
    </row>
    <row r="15044" spans="41:44" x14ac:dyDescent="0.25">
      <c r="AO15044" s="34"/>
      <c r="AP15044" s="34"/>
      <c r="AQ15044" s="34"/>
      <c r="AR15044" s="34"/>
    </row>
    <row r="15045" spans="41:44" x14ac:dyDescent="0.25">
      <c r="AO15045" s="34"/>
      <c r="AP15045" s="34"/>
      <c r="AQ15045" s="34"/>
      <c r="AR15045" s="34"/>
    </row>
    <row r="15046" spans="41:44" x14ac:dyDescent="0.25">
      <c r="AO15046" s="34"/>
      <c r="AP15046" s="34"/>
      <c r="AQ15046" s="34"/>
      <c r="AR15046" s="34"/>
    </row>
    <row r="15047" spans="41:44" x14ac:dyDescent="0.25">
      <c r="AO15047" s="34"/>
      <c r="AP15047" s="34"/>
      <c r="AQ15047" s="34"/>
      <c r="AR15047" s="34"/>
    </row>
    <row r="15048" spans="41:44" x14ac:dyDescent="0.25">
      <c r="AO15048" s="34"/>
      <c r="AP15048" s="34"/>
      <c r="AQ15048" s="34"/>
      <c r="AR15048" s="34"/>
    </row>
    <row r="15049" spans="41:44" x14ac:dyDescent="0.25">
      <c r="AO15049" s="34"/>
      <c r="AP15049" s="34"/>
      <c r="AQ15049" s="34"/>
      <c r="AR15049" s="34"/>
    </row>
    <row r="15050" spans="41:44" x14ac:dyDescent="0.25">
      <c r="AO15050" s="34"/>
      <c r="AP15050" s="34"/>
      <c r="AQ15050" s="34"/>
      <c r="AR15050" s="34"/>
    </row>
    <row r="15051" spans="41:44" x14ac:dyDescent="0.25">
      <c r="AO15051" s="34"/>
      <c r="AP15051" s="34"/>
      <c r="AQ15051" s="34"/>
      <c r="AR15051" s="34"/>
    </row>
    <row r="15052" spans="41:44" x14ac:dyDescent="0.25">
      <c r="AO15052" s="34"/>
      <c r="AP15052" s="34"/>
      <c r="AQ15052" s="34"/>
      <c r="AR15052" s="34"/>
    </row>
    <row r="15053" spans="41:44" x14ac:dyDescent="0.25">
      <c r="AO15053" s="34"/>
      <c r="AP15053" s="34"/>
      <c r="AQ15053" s="34"/>
      <c r="AR15053" s="34"/>
    </row>
    <row r="15054" spans="41:44" x14ac:dyDescent="0.25">
      <c r="AO15054" s="34"/>
      <c r="AP15054" s="34"/>
      <c r="AQ15054" s="34"/>
      <c r="AR15054" s="34"/>
    </row>
    <row r="15055" spans="41:44" x14ac:dyDescent="0.25">
      <c r="AO15055" s="34"/>
      <c r="AP15055" s="34"/>
      <c r="AQ15055" s="34"/>
      <c r="AR15055" s="34"/>
    </row>
    <row r="15056" spans="41:44" x14ac:dyDescent="0.25">
      <c r="AO15056" s="34"/>
      <c r="AP15056" s="34"/>
      <c r="AQ15056" s="34"/>
      <c r="AR15056" s="34"/>
    </row>
    <row r="15057" spans="41:44" x14ac:dyDescent="0.25">
      <c r="AO15057" s="34"/>
      <c r="AP15057" s="34"/>
      <c r="AQ15057" s="34"/>
      <c r="AR15057" s="34"/>
    </row>
    <row r="15058" spans="41:44" x14ac:dyDescent="0.25">
      <c r="AO15058" s="34"/>
      <c r="AP15058" s="34"/>
      <c r="AQ15058" s="34"/>
      <c r="AR15058" s="34"/>
    </row>
    <row r="15059" spans="41:44" x14ac:dyDescent="0.25">
      <c r="AO15059" s="34"/>
      <c r="AP15059" s="34"/>
      <c r="AQ15059" s="34"/>
      <c r="AR15059" s="34"/>
    </row>
    <row r="15060" spans="41:44" x14ac:dyDescent="0.25">
      <c r="AO15060" s="34"/>
      <c r="AP15060" s="34"/>
      <c r="AQ15060" s="34"/>
      <c r="AR15060" s="34"/>
    </row>
    <row r="15061" spans="41:44" x14ac:dyDescent="0.25">
      <c r="AO15061" s="34"/>
      <c r="AP15061" s="34"/>
      <c r="AQ15061" s="34"/>
      <c r="AR15061" s="34"/>
    </row>
    <row r="15062" spans="41:44" x14ac:dyDescent="0.25">
      <c r="AO15062" s="34"/>
      <c r="AP15062" s="34"/>
      <c r="AQ15062" s="34"/>
      <c r="AR15062" s="34"/>
    </row>
    <row r="15063" spans="41:44" x14ac:dyDescent="0.25">
      <c r="AO15063" s="34"/>
      <c r="AP15063" s="34"/>
      <c r="AQ15063" s="34"/>
      <c r="AR15063" s="34"/>
    </row>
    <row r="15064" spans="41:44" x14ac:dyDescent="0.25">
      <c r="AO15064" s="34"/>
      <c r="AP15064" s="34"/>
      <c r="AQ15064" s="34"/>
      <c r="AR15064" s="34"/>
    </row>
    <row r="15065" spans="41:44" x14ac:dyDescent="0.25">
      <c r="AO15065" s="34"/>
      <c r="AP15065" s="34"/>
      <c r="AQ15065" s="34"/>
      <c r="AR15065" s="34"/>
    </row>
    <row r="15066" spans="41:44" x14ac:dyDescent="0.25">
      <c r="AO15066" s="34"/>
      <c r="AP15066" s="34"/>
      <c r="AQ15066" s="34"/>
      <c r="AR15066" s="34"/>
    </row>
    <row r="15067" spans="41:44" x14ac:dyDescent="0.25">
      <c r="AO15067" s="34"/>
      <c r="AP15067" s="34"/>
      <c r="AQ15067" s="34"/>
      <c r="AR15067" s="34"/>
    </row>
    <row r="15068" spans="41:44" x14ac:dyDescent="0.25">
      <c r="AO15068" s="34"/>
      <c r="AP15068" s="34"/>
      <c r="AQ15068" s="34"/>
      <c r="AR15068" s="34"/>
    </row>
    <row r="15069" spans="41:44" x14ac:dyDescent="0.25">
      <c r="AO15069" s="34"/>
      <c r="AP15069" s="34"/>
      <c r="AQ15069" s="34"/>
      <c r="AR15069" s="34"/>
    </row>
    <row r="15070" spans="41:44" x14ac:dyDescent="0.25">
      <c r="AO15070" s="34"/>
      <c r="AP15070" s="34"/>
      <c r="AQ15070" s="34"/>
      <c r="AR15070" s="34"/>
    </row>
    <row r="15071" spans="41:44" x14ac:dyDescent="0.25">
      <c r="AO15071" s="34"/>
      <c r="AP15071" s="34"/>
      <c r="AQ15071" s="34"/>
      <c r="AR15071" s="34"/>
    </row>
    <row r="15072" spans="41:44" x14ac:dyDescent="0.25">
      <c r="AO15072" s="34"/>
      <c r="AP15072" s="34"/>
      <c r="AQ15072" s="34"/>
      <c r="AR15072" s="34"/>
    </row>
    <row r="15073" spans="41:44" x14ac:dyDescent="0.25">
      <c r="AO15073" s="34"/>
      <c r="AP15073" s="34"/>
      <c r="AQ15073" s="34"/>
      <c r="AR15073" s="34"/>
    </row>
    <row r="15074" spans="41:44" x14ac:dyDescent="0.25">
      <c r="AO15074" s="34"/>
      <c r="AP15074" s="34"/>
      <c r="AQ15074" s="34"/>
      <c r="AR15074" s="34"/>
    </row>
    <row r="15075" spans="41:44" x14ac:dyDescent="0.25">
      <c r="AO15075" s="34"/>
      <c r="AP15075" s="34"/>
      <c r="AQ15075" s="34"/>
      <c r="AR15075" s="34"/>
    </row>
    <row r="15076" spans="41:44" x14ac:dyDescent="0.25">
      <c r="AO15076" s="34"/>
      <c r="AP15076" s="34"/>
      <c r="AQ15076" s="34"/>
      <c r="AR15076" s="34"/>
    </row>
    <row r="15077" spans="41:44" x14ac:dyDescent="0.25">
      <c r="AO15077" s="34"/>
      <c r="AP15077" s="34"/>
      <c r="AQ15077" s="34"/>
      <c r="AR15077" s="34"/>
    </row>
    <row r="15078" spans="41:44" x14ac:dyDescent="0.25">
      <c r="AO15078" s="34"/>
      <c r="AP15078" s="34"/>
      <c r="AQ15078" s="34"/>
      <c r="AR15078" s="34"/>
    </row>
    <row r="15079" spans="41:44" x14ac:dyDescent="0.25">
      <c r="AO15079" s="34"/>
      <c r="AP15079" s="34"/>
      <c r="AQ15079" s="34"/>
      <c r="AR15079" s="34"/>
    </row>
    <row r="15080" spans="41:44" x14ac:dyDescent="0.25">
      <c r="AO15080" s="34"/>
      <c r="AP15080" s="34"/>
      <c r="AQ15080" s="34"/>
      <c r="AR15080" s="34"/>
    </row>
    <row r="15081" spans="41:44" x14ac:dyDescent="0.25">
      <c r="AO15081" s="34"/>
      <c r="AP15081" s="34"/>
      <c r="AQ15081" s="34"/>
      <c r="AR15081" s="34"/>
    </row>
    <row r="15082" spans="41:44" x14ac:dyDescent="0.25">
      <c r="AO15082" s="34"/>
      <c r="AP15082" s="34"/>
      <c r="AQ15082" s="34"/>
      <c r="AR15082" s="34"/>
    </row>
    <row r="15083" spans="41:44" x14ac:dyDescent="0.25">
      <c r="AO15083" s="34"/>
      <c r="AP15083" s="34"/>
      <c r="AQ15083" s="34"/>
      <c r="AR15083" s="34"/>
    </row>
    <row r="15084" spans="41:44" x14ac:dyDescent="0.25">
      <c r="AO15084" s="34"/>
      <c r="AP15084" s="34"/>
      <c r="AQ15084" s="34"/>
      <c r="AR15084" s="34"/>
    </row>
    <row r="15085" spans="41:44" x14ac:dyDescent="0.25">
      <c r="AO15085" s="34"/>
      <c r="AP15085" s="34"/>
      <c r="AQ15085" s="34"/>
      <c r="AR15085" s="34"/>
    </row>
    <row r="15086" spans="41:44" x14ac:dyDescent="0.25">
      <c r="AO15086" s="34"/>
      <c r="AP15086" s="34"/>
      <c r="AQ15086" s="34"/>
      <c r="AR15086" s="34"/>
    </row>
    <row r="15087" spans="41:44" x14ac:dyDescent="0.25">
      <c r="AO15087" s="34"/>
      <c r="AP15087" s="34"/>
      <c r="AQ15087" s="34"/>
      <c r="AR15087" s="34"/>
    </row>
    <row r="15088" spans="41:44" x14ac:dyDescent="0.25">
      <c r="AO15088" s="34"/>
      <c r="AP15088" s="34"/>
      <c r="AQ15088" s="34"/>
      <c r="AR15088" s="34"/>
    </row>
    <row r="15089" spans="41:44" x14ac:dyDescent="0.25">
      <c r="AO15089" s="34"/>
      <c r="AP15089" s="34"/>
      <c r="AQ15089" s="34"/>
      <c r="AR15089" s="34"/>
    </row>
    <row r="15090" spans="41:44" x14ac:dyDescent="0.25">
      <c r="AO15090" s="34"/>
      <c r="AP15090" s="34"/>
      <c r="AQ15090" s="34"/>
      <c r="AR15090" s="34"/>
    </row>
    <row r="15091" spans="41:44" x14ac:dyDescent="0.25">
      <c r="AO15091" s="34"/>
      <c r="AP15091" s="34"/>
      <c r="AQ15091" s="34"/>
      <c r="AR15091" s="34"/>
    </row>
    <row r="15092" spans="41:44" x14ac:dyDescent="0.25">
      <c r="AO15092" s="34"/>
      <c r="AP15092" s="34"/>
      <c r="AQ15092" s="34"/>
      <c r="AR15092" s="34"/>
    </row>
    <row r="15093" spans="41:44" x14ac:dyDescent="0.25">
      <c r="AO15093" s="34"/>
      <c r="AP15093" s="34"/>
      <c r="AQ15093" s="34"/>
      <c r="AR15093" s="34"/>
    </row>
    <row r="15094" spans="41:44" x14ac:dyDescent="0.25">
      <c r="AO15094" s="34"/>
      <c r="AP15094" s="34"/>
      <c r="AQ15094" s="34"/>
      <c r="AR15094" s="34"/>
    </row>
    <row r="15095" spans="41:44" x14ac:dyDescent="0.25">
      <c r="AO15095" s="34"/>
      <c r="AP15095" s="34"/>
      <c r="AQ15095" s="34"/>
      <c r="AR15095" s="34"/>
    </row>
    <row r="15096" spans="41:44" x14ac:dyDescent="0.25">
      <c r="AO15096" s="34"/>
      <c r="AP15096" s="34"/>
      <c r="AQ15096" s="34"/>
      <c r="AR15096" s="34"/>
    </row>
    <row r="15097" spans="41:44" x14ac:dyDescent="0.25">
      <c r="AO15097" s="34"/>
      <c r="AP15097" s="34"/>
      <c r="AQ15097" s="34"/>
      <c r="AR15097" s="34"/>
    </row>
    <row r="15098" spans="41:44" x14ac:dyDescent="0.25">
      <c r="AO15098" s="34"/>
      <c r="AP15098" s="34"/>
      <c r="AQ15098" s="34"/>
      <c r="AR15098" s="34"/>
    </row>
    <row r="15099" spans="41:44" x14ac:dyDescent="0.25">
      <c r="AO15099" s="34"/>
      <c r="AP15099" s="34"/>
      <c r="AQ15099" s="34"/>
      <c r="AR15099" s="34"/>
    </row>
    <row r="15100" spans="41:44" x14ac:dyDescent="0.25">
      <c r="AO15100" s="34"/>
      <c r="AP15100" s="34"/>
      <c r="AQ15100" s="34"/>
      <c r="AR15100" s="34"/>
    </row>
    <row r="15101" spans="41:44" x14ac:dyDescent="0.25">
      <c r="AO15101" s="34"/>
      <c r="AP15101" s="34"/>
      <c r="AQ15101" s="34"/>
      <c r="AR15101" s="34"/>
    </row>
    <row r="15102" spans="41:44" x14ac:dyDescent="0.25">
      <c r="AO15102" s="34"/>
      <c r="AP15102" s="34"/>
      <c r="AQ15102" s="34"/>
      <c r="AR15102" s="34"/>
    </row>
    <row r="15103" spans="41:44" x14ac:dyDescent="0.25">
      <c r="AO15103" s="34"/>
      <c r="AP15103" s="34"/>
      <c r="AQ15103" s="34"/>
      <c r="AR15103" s="34"/>
    </row>
    <row r="15104" spans="41:44" x14ac:dyDescent="0.25">
      <c r="AO15104" s="34"/>
      <c r="AP15104" s="34"/>
      <c r="AQ15104" s="34"/>
      <c r="AR15104" s="34"/>
    </row>
    <row r="15105" spans="41:44" x14ac:dyDescent="0.25">
      <c r="AO15105" s="34"/>
      <c r="AP15105" s="34"/>
      <c r="AQ15105" s="34"/>
      <c r="AR15105" s="34"/>
    </row>
    <row r="15106" spans="41:44" x14ac:dyDescent="0.25">
      <c r="AO15106" s="34"/>
      <c r="AP15106" s="34"/>
      <c r="AQ15106" s="34"/>
      <c r="AR15106" s="34"/>
    </row>
    <row r="15107" spans="41:44" x14ac:dyDescent="0.25">
      <c r="AO15107" s="34"/>
      <c r="AP15107" s="34"/>
      <c r="AQ15107" s="34"/>
      <c r="AR15107" s="34"/>
    </row>
    <row r="15108" spans="41:44" x14ac:dyDescent="0.25">
      <c r="AO15108" s="34"/>
      <c r="AP15108" s="34"/>
      <c r="AQ15108" s="34"/>
      <c r="AR15108" s="34"/>
    </row>
    <row r="15109" spans="41:44" x14ac:dyDescent="0.25">
      <c r="AO15109" s="34"/>
      <c r="AP15109" s="34"/>
      <c r="AQ15109" s="34"/>
      <c r="AR15109" s="34"/>
    </row>
    <row r="15110" spans="41:44" x14ac:dyDescent="0.25">
      <c r="AO15110" s="34"/>
      <c r="AP15110" s="34"/>
      <c r="AQ15110" s="34"/>
      <c r="AR15110" s="34"/>
    </row>
    <row r="15111" spans="41:44" x14ac:dyDescent="0.25">
      <c r="AO15111" s="34"/>
      <c r="AP15111" s="34"/>
      <c r="AQ15111" s="34"/>
      <c r="AR15111" s="34"/>
    </row>
    <row r="15112" spans="41:44" x14ac:dyDescent="0.25">
      <c r="AO15112" s="34"/>
      <c r="AP15112" s="34"/>
      <c r="AQ15112" s="34"/>
      <c r="AR15112" s="34"/>
    </row>
    <row r="15113" spans="41:44" x14ac:dyDescent="0.25">
      <c r="AO15113" s="34"/>
      <c r="AP15113" s="34"/>
      <c r="AQ15113" s="34"/>
      <c r="AR15113" s="34"/>
    </row>
    <row r="15114" spans="41:44" x14ac:dyDescent="0.25">
      <c r="AO15114" s="34"/>
      <c r="AP15114" s="34"/>
      <c r="AQ15114" s="34"/>
      <c r="AR15114" s="34"/>
    </row>
    <row r="15115" spans="41:44" x14ac:dyDescent="0.25">
      <c r="AO15115" s="34"/>
      <c r="AP15115" s="34"/>
      <c r="AQ15115" s="34"/>
      <c r="AR15115" s="34"/>
    </row>
    <row r="15116" spans="41:44" x14ac:dyDescent="0.25">
      <c r="AO15116" s="34"/>
      <c r="AP15116" s="34"/>
      <c r="AQ15116" s="34"/>
      <c r="AR15116" s="34"/>
    </row>
    <row r="15117" spans="41:44" x14ac:dyDescent="0.25">
      <c r="AO15117" s="34"/>
      <c r="AP15117" s="34"/>
      <c r="AQ15117" s="34"/>
      <c r="AR15117" s="34"/>
    </row>
    <row r="15118" spans="41:44" x14ac:dyDescent="0.25">
      <c r="AO15118" s="34"/>
      <c r="AP15118" s="34"/>
      <c r="AQ15118" s="34"/>
      <c r="AR15118" s="34"/>
    </row>
    <row r="15119" spans="41:44" x14ac:dyDescent="0.25">
      <c r="AO15119" s="34"/>
      <c r="AP15119" s="34"/>
      <c r="AQ15119" s="34"/>
      <c r="AR15119" s="34"/>
    </row>
    <row r="15120" spans="41:44" x14ac:dyDescent="0.25">
      <c r="AO15120" s="34"/>
      <c r="AP15120" s="34"/>
      <c r="AQ15120" s="34"/>
      <c r="AR15120" s="34"/>
    </row>
    <row r="15121" spans="41:44" x14ac:dyDescent="0.25">
      <c r="AO15121" s="34"/>
      <c r="AP15121" s="34"/>
      <c r="AQ15121" s="34"/>
      <c r="AR15121" s="34"/>
    </row>
    <row r="15122" spans="41:44" x14ac:dyDescent="0.25">
      <c r="AO15122" s="34"/>
      <c r="AP15122" s="34"/>
      <c r="AQ15122" s="34"/>
      <c r="AR15122" s="34"/>
    </row>
    <row r="15123" spans="41:44" x14ac:dyDescent="0.25">
      <c r="AO15123" s="34"/>
      <c r="AP15123" s="34"/>
      <c r="AQ15123" s="34"/>
      <c r="AR15123" s="34"/>
    </row>
    <row r="15124" spans="41:44" x14ac:dyDescent="0.25">
      <c r="AO15124" s="34"/>
      <c r="AP15124" s="34"/>
      <c r="AQ15124" s="34"/>
      <c r="AR15124" s="34"/>
    </row>
    <row r="15125" spans="41:44" x14ac:dyDescent="0.25">
      <c r="AO15125" s="34"/>
      <c r="AP15125" s="34"/>
      <c r="AQ15125" s="34"/>
      <c r="AR15125" s="34"/>
    </row>
    <row r="15126" spans="41:44" x14ac:dyDescent="0.25">
      <c r="AO15126" s="34"/>
      <c r="AP15126" s="34"/>
      <c r="AQ15126" s="34"/>
      <c r="AR15126" s="34"/>
    </row>
    <row r="15127" spans="41:44" x14ac:dyDescent="0.25">
      <c r="AO15127" s="34"/>
      <c r="AP15127" s="34"/>
      <c r="AQ15127" s="34"/>
      <c r="AR15127" s="34"/>
    </row>
    <row r="15128" spans="41:44" x14ac:dyDescent="0.25">
      <c r="AO15128" s="34"/>
      <c r="AP15128" s="34"/>
      <c r="AQ15128" s="34"/>
      <c r="AR15128" s="34"/>
    </row>
    <row r="15129" spans="41:44" x14ac:dyDescent="0.25">
      <c r="AO15129" s="34"/>
      <c r="AP15129" s="34"/>
      <c r="AQ15129" s="34"/>
      <c r="AR15129" s="34"/>
    </row>
    <row r="15130" spans="41:44" x14ac:dyDescent="0.25">
      <c r="AO15130" s="34"/>
      <c r="AP15130" s="34"/>
      <c r="AQ15130" s="34"/>
      <c r="AR15130" s="34"/>
    </row>
    <row r="15131" spans="41:44" x14ac:dyDescent="0.25">
      <c r="AO15131" s="34"/>
      <c r="AP15131" s="34"/>
      <c r="AQ15131" s="34"/>
      <c r="AR15131" s="34"/>
    </row>
    <row r="15132" spans="41:44" x14ac:dyDescent="0.25">
      <c r="AO15132" s="34"/>
      <c r="AP15132" s="34"/>
      <c r="AQ15132" s="34"/>
      <c r="AR15132" s="34"/>
    </row>
    <row r="15133" spans="41:44" x14ac:dyDescent="0.25">
      <c r="AO15133" s="34"/>
      <c r="AP15133" s="34"/>
      <c r="AQ15133" s="34"/>
      <c r="AR15133" s="34"/>
    </row>
    <row r="15134" spans="41:44" x14ac:dyDescent="0.25">
      <c r="AO15134" s="34"/>
      <c r="AP15134" s="34"/>
      <c r="AQ15134" s="34"/>
      <c r="AR15134" s="34"/>
    </row>
    <row r="15135" spans="41:44" x14ac:dyDescent="0.25">
      <c r="AO15135" s="34"/>
      <c r="AP15135" s="34"/>
      <c r="AQ15135" s="34"/>
      <c r="AR15135" s="34"/>
    </row>
    <row r="15136" spans="41:44" x14ac:dyDescent="0.25">
      <c r="AO15136" s="34"/>
      <c r="AP15136" s="34"/>
      <c r="AQ15136" s="34"/>
      <c r="AR15136" s="34"/>
    </row>
    <row r="15137" spans="41:44" x14ac:dyDescent="0.25">
      <c r="AO15137" s="34"/>
      <c r="AP15137" s="34"/>
      <c r="AQ15137" s="34"/>
      <c r="AR15137" s="34"/>
    </row>
    <row r="15138" spans="41:44" x14ac:dyDescent="0.25">
      <c r="AO15138" s="34"/>
      <c r="AP15138" s="34"/>
      <c r="AQ15138" s="34"/>
      <c r="AR15138" s="34"/>
    </row>
    <row r="15139" spans="41:44" x14ac:dyDescent="0.25">
      <c r="AO15139" s="34"/>
      <c r="AP15139" s="34"/>
      <c r="AQ15139" s="34"/>
      <c r="AR15139" s="34"/>
    </row>
    <row r="15140" spans="41:44" x14ac:dyDescent="0.25">
      <c r="AO15140" s="34"/>
      <c r="AP15140" s="34"/>
      <c r="AQ15140" s="34"/>
      <c r="AR15140" s="34"/>
    </row>
    <row r="15141" spans="41:44" x14ac:dyDescent="0.25">
      <c r="AO15141" s="34"/>
      <c r="AP15141" s="34"/>
      <c r="AQ15141" s="34"/>
      <c r="AR15141" s="34"/>
    </row>
    <row r="15142" spans="41:44" x14ac:dyDescent="0.25">
      <c r="AO15142" s="34"/>
      <c r="AP15142" s="34"/>
      <c r="AQ15142" s="34"/>
      <c r="AR15142" s="34"/>
    </row>
    <row r="15143" spans="41:44" x14ac:dyDescent="0.25">
      <c r="AO15143" s="34"/>
      <c r="AP15143" s="34"/>
      <c r="AQ15143" s="34"/>
      <c r="AR15143" s="34"/>
    </row>
    <row r="15144" spans="41:44" x14ac:dyDescent="0.25">
      <c r="AO15144" s="34"/>
      <c r="AP15144" s="34"/>
      <c r="AQ15144" s="34"/>
      <c r="AR15144" s="34"/>
    </row>
    <row r="15145" spans="41:44" x14ac:dyDescent="0.25">
      <c r="AO15145" s="34"/>
      <c r="AP15145" s="34"/>
      <c r="AQ15145" s="34"/>
      <c r="AR15145" s="34"/>
    </row>
    <row r="15146" spans="41:44" x14ac:dyDescent="0.25">
      <c r="AO15146" s="34"/>
      <c r="AP15146" s="34"/>
      <c r="AQ15146" s="34"/>
      <c r="AR15146" s="34"/>
    </row>
    <row r="15147" spans="41:44" x14ac:dyDescent="0.25">
      <c r="AO15147" s="34"/>
      <c r="AP15147" s="34"/>
      <c r="AQ15147" s="34"/>
      <c r="AR15147" s="34"/>
    </row>
    <row r="15148" spans="41:44" x14ac:dyDescent="0.25">
      <c r="AO15148" s="34"/>
      <c r="AP15148" s="34"/>
      <c r="AQ15148" s="34"/>
      <c r="AR15148" s="34"/>
    </row>
    <row r="15149" spans="41:44" x14ac:dyDescent="0.25">
      <c r="AO15149" s="34"/>
      <c r="AP15149" s="34"/>
      <c r="AQ15149" s="34"/>
      <c r="AR15149" s="34"/>
    </row>
    <row r="15150" spans="41:44" x14ac:dyDescent="0.25">
      <c r="AO15150" s="34"/>
      <c r="AP15150" s="34"/>
      <c r="AQ15150" s="34"/>
      <c r="AR15150" s="34"/>
    </row>
    <row r="15151" spans="41:44" x14ac:dyDescent="0.25">
      <c r="AO15151" s="34"/>
      <c r="AP15151" s="34"/>
      <c r="AQ15151" s="34"/>
      <c r="AR15151" s="34"/>
    </row>
    <row r="15152" spans="41:44" x14ac:dyDescent="0.25">
      <c r="AO15152" s="34"/>
      <c r="AP15152" s="34"/>
      <c r="AQ15152" s="34"/>
      <c r="AR15152" s="34"/>
    </row>
    <row r="15153" spans="41:44" x14ac:dyDescent="0.25">
      <c r="AO15153" s="34"/>
      <c r="AP15153" s="34"/>
      <c r="AQ15153" s="34"/>
      <c r="AR15153" s="34"/>
    </row>
    <row r="15154" spans="41:44" x14ac:dyDescent="0.25">
      <c r="AO15154" s="34"/>
      <c r="AP15154" s="34"/>
      <c r="AQ15154" s="34"/>
      <c r="AR15154" s="34"/>
    </row>
    <row r="15155" spans="41:44" x14ac:dyDescent="0.25">
      <c r="AO15155" s="34"/>
      <c r="AP15155" s="34"/>
      <c r="AQ15155" s="34"/>
      <c r="AR15155" s="34"/>
    </row>
    <row r="15156" spans="41:44" x14ac:dyDescent="0.25">
      <c r="AO15156" s="34"/>
      <c r="AP15156" s="34"/>
      <c r="AQ15156" s="34"/>
      <c r="AR15156" s="34"/>
    </row>
    <row r="15157" spans="41:44" x14ac:dyDescent="0.25">
      <c r="AO15157" s="34"/>
      <c r="AP15157" s="34"/>
      <c r="AQ15157" s="34"/>
      <c r="AR15157" s="34"/>
    </row>
    <row r="15158" spans="41:44" x14ac:dyDescent="0.25">
      <c r="AO15158" s="34"/>
      <c r="AP15158" s="34"/>
      <c r="AQ15158" s="34"/>
      <c r="AR15158" s="34"/>
    </row>
    <row r="15159" spans="41:44" x14ac:dyDescent="0.25">
      <c r="AO15159" s="34"/>
      <c r="AP15159" s="34"/>
      <c r="AQ15159" s="34"/>
      <c r="AR15159" s="34"/>
    </row>
    <row r="15160" spans="41:44" x14ac:dyDescent="0.25">
      <c r="AO15160" s="34"/>
      <c r="AP15160" s="34"/>
      <c r="AQ15160" s="34"/>
      <c r="AR15160" s="34"/>
    </row>
    <row r="15161" spans="41:44" x14ac:dyDescent="0.25">
      <c r="AO15161" s="34"/>
      <c r="AP15161" s="34"/>
      <c r="AQ15161" s="34"/>
      <c r="AR15161" s="34"/>
    </row>
    <row r="15162" spans="41:44" x14ac:dyDescent="0.25">
      <c r="AO15162" s="34"/>
      <c r="AP15162" s="34"/>
      <c r="AQ15162" s="34"/>
      <c r="AR15162" s="34"/>
    </row>
    <row r="15163" spans="41:44" x14ac:dyDescent="0.25">
      <c r="AO15163" s="34"/>
      <c r="AP15163" s="34"/>
      <c r="AQ15163" s="34"/>
      <c r="AR15163" s="34"/>
    </row>
    <row r="15164" spans="41:44" x14ac:dyDescent="0.25">
      <c r="AO15164" s="34"/>
      <c r="AP15164" s="34"/>
      <c r="AQ15164" s="34"/>
      <c r="AR15164" s="34"/>
    </row>
    <row r="15165" spans="41:44" x14ac:dyDescent="0.25">
      <c r="AO15165" s="34"/>
      <c r="AP15165" s="34"/>
      <c r="AQ15165" s="34"/>
      <c r="AR15165" s="34"/>
    </row>
    <row r="15166" spans="41:44" x14ac:dyDescent="0.25">
      <c r="AO15166" s="34"/>
      <c r="AP15166" s="34"/>
      <c r="AQ15166" s="34"/>
      <c r="AR15166" s="34"/>
    </row>
    <row r="15167" spans="41:44" x14ac:dyDescent="0.25">
      <c r="AO15167" s="34"/>
      <c r="AP15167" s="34"/>
      <c r="AQ15167" s="34"/>
      <c r="AR15167" s="34"/>
    </row>
    <row r="15168" spans="41:44" x14ac:dyDescent="0.25">
      <c r="AO15168" s="34"/>
      <c r="AP15168" s="34"/>
      <c r="AQ15168" s="34"/>
      <c r="AR15168" s="34"/>
    </row>
    <row r="15169" spans="41:44" x14ac:dyDescent="0.25">
      <c r="AO15169" s="34"/>
      <c r="AP15169" s="34"/>
      <c r="AQ15169" s="34"/>
      <c r="AR15169" s="34"/>
    </row>
    <row r="15170" spans="41:44" x14ac:dyDescent="0.25">
      <c r="AO15170" s="34"/>
      <c r="AP15170" s="34"/>
      <c r="AQ15170" s="34"/>
      <c r="AR15170" s="34"/>
    </row>
    <row r="15171" spans="41:44" x14ac:dyDescent="0.25">
      <c r="AO15171" s="34"/>
      <c r="AP15171" s="34"/>
      <c r="AQ15171" s="34"/>
      <c r="AR15171" s="34"/>
    </row>
    <row r="15172" spans="41:44" x14ac:dyDescent="0.25">
      <c r="AO15172" s="34"/>
      <c r="AP15172" s="34"/>
      <c r="AQ15172" s="34"/>
      <c r="AR15172" s="34"/>
    </row>
    <row r="15173" spans="41:44" x14ac:dyDescent="0.25">
      <c r="AO15173" s="34"/>
      <c r="AP15173" s="34"/>
      <c r="AQ15173" s="34"/>
      <c r="AR15173" s="34"/>
    </row>
    <row r="15174" spans="41:44" x14ac:dyDescent="0.25">
      <c r="AO15174" s="34"/>
      <c r="AP15174" s="34"/>
      <c r="AQ15174" s="34"/>
      <c r="AR15174" s="34"/>
    </row>
    <row r="15175" spans="41:44" x14ac:dyDescent="0.25">
      <c r="AO15175" s="34"/>
      <c r="AP15175" s="34"/>
      <c r="AQ15175" s="34"/>
      <c r="AR15175" s="34"/>
    </row>
    <row r="15176" spans="41:44" x14ac:dyDescent="0.25">
      <c r="AO15176" s="34"/>
      <c r="AP15176" s="34"/>
      <c r="AQ15176" s="34"/>
      <c r="AR15176" s="34"/>
    </row>
    <row r="15177" spans="41:44" x14ac:dyDescent="0.25">
      <c r="AO15177" s="34"/>
      <c r="AP15177" s="34"/>
      <c r="AQ15177" s="34"/>
      <c r="AR15177" s="34"/>
    </row>
    <row r="15178" spans="41:44" x14ac:dyDescent="0.25">
      <c r="AO15178" s="34"/>
      <c r="AP15178" s="34"/>
      <c r="AQ15178" s="34"/>
      <c r="AR15178" s="34"/>
    </row>
    <row r="15179" spans="41:44" x14ac:dyDescent="0.25">
      <c r="AO15179" s="34"/>
      <c r="AP15179" s="34"/>
      <c r="AQ15179" s="34"/>
      <c r="AR15179" s="34"/>
    </row>
    <row r="15180" spans="41:44" x14ac:dyDescent="0.25">
      <c r="AO15180" s="34"/>
      <c r="AP15180" s="34"/>
      <c r="AQ15180" s="34"/>
      <c r="AR15180" s="34"/>
    </row>
    <row r="15181" spans="41:44" x14ac:dyDescent="0.25">
      <c r="AO15181" s="34"/>
      <c r="AP15181" s="34"/>
      <c r="AQ15181" s="34"/>
      <c r="AR15181" s="34"/>
    </row>
    <row r="15182" spans="41:44" x14ac:dyDescent="0.25">
      <c r="AO15182" s="34"/>
      <c r="AP15182" s="34"/>
      <c r="AQ15182" s="34"/>
      <c r="AR15182" s="34"/>
    </row>
    <row r="15183" spans="41:44" x14ac:dyDescent="0.25">
      <c r="AO15183" s="34"/>
      <c r="AP15183" s="34"/>
      <c r="AQ15183" s="34"/>
      <c r="AR15183" s="34"/>
    </row>
    <row r="15184" spans="41:44" x14ac:dyDescent="0.25">
      <c r="AO15184" s="34"/>
      <c r="AP15184" s="34"/>
      <c r="AQ15184" s="34"/>
      <c r="AR15184" s="34"/>
    </row>
    <row r="15185" spans="41:44" x14ac:dyDescent="0.25">
      <c r="AO15185" s="34"/>
      <c r="AP15185" s="34"/>
      <c r="AQ15185" s="34"/>
      <c r="AR15185" s="34"/>
    </row>
    <row r="15186" spans="41:44" x14ac:dyDescent="0.25">
      <c r="AO15186" s="34"/>
      <c r="AP15186" s="34"/>
      <c r="AQ15186" s="34"/>
      <c r="AR15186" s="34"/>
    </row>
    <row r="15187" spans="41:44" x14ac:dyDescent="0.25">
      <c r="AO15187" s="34"/>
      <c r="AP15187" s="34"/>
      <c r="AQ15187" s="34"/>
      <c r="AR15187" s="34"/>
    </row>
    <row r="15188" spans="41:44" x14ac:dyDescent="0.25">
      <c r="AO15188" s="34"/>
      <c r="AP15188" s="34"/>
      <c r="AQ15188" s="34"/>
      <c r="AR15188" s="34"/>
    </row>
    <row r="15189" spans="41:44" x14ac:dyDescent="0.25">
      <c r="AO15189" s="34"/>
      <c r="AP15189" s="34"/>
      <c r="AQ15189" s="34"/>
      <c r="AR15189" s="34"/>
    </row>
    <row r="15190" spans="41:44" x14ac:dyDescent="0.25">
      <c r="AO15190" s="34"/>
      <c r="AP15190" s="34"/>
      <c r="AQ15190" s="34"/>
      <c r="AR15190" s="34"/>
    </row>
    <row r="15191" spans="41:44" x14ac:dyDescent="0.25">
      <c r="AO15191" s="34"/>
      <c r="AP15191" s="34"/>
      <c r="AQ15191" s="34"/>
      <c r="AR15191" s="34"/>
    </row>
    <row r="15192" spans="41:44" x14ac:dyDescent="0.25">
      <c r="AO15192" s="34"/>
      <c r="AP15192" s="34"/>
      <c r="AQ15192" s="34"/>
      <c r="AR15192" s="34"/>
    </row>
    <row r="15193" spans="41:44" x14ac:dyDescent="0.25">
      <c r="AO15193" s="34"/>
      <c r="AP15193" s="34"/>
      <c r="AQ15193" s="34"/>
      <c r="AR15193" s="34"/>
    </row>
    <row r="15194" spans="41:44" x14ac:dyDescent="0.25">
      <c r="AO15194" s="34"/>
      <c r="AP15194" s="34"/>
      <c r="AQ15194" s="34"/>
      <c r="AR15194" s="34"/>
    </row>
    <row r="15195" spans="41:44" x14ac:dyDescent="0.25">
      <c r="AO15195" s="34"/>
      <c r="AP15195" s="34"/>
      <c r="AQ15195" s="34"/>
      <c r="AR15195" s="34"/>
    </row>
    <row r="15196" spans="41:44" x14ac:dyDescent="0.25">
      <c r="AO15196" s="34"/>
      <c r="AP15196" s="34"/>
      <c r="AQ15196" s="34"/>
      <c r="AR15196" s="34"/>
    </row>
    <row r="15197" spans="41:44" x14ac:dyDescent="0.25">
      <c r="AO15197" s="34"/>
      <c r="AP15197" s="34"/>
      <c r="AQ15197" s="34"/>
      <c r="AR15197" s="34"/>
    </row>
    <row r="15198" spans="41:44" x14ac:dyDescent="0.25">
      <c r="AO15198" s="34"/>
      <c r="AP15198" s="34"/>
      <c r="AQ15198" s="34"/>
      <c r="AR15198" s="34"/>
    </row>
    <row r="15199" spans="41:44" x14ac:dyDescent="0.25">
      <c r="AO15199" s="34"/>
      <c r="AP15199" s="34"/>
      <c r="AQ15199" s="34"/>
      <c r="AR15199" s="34"/>
    </row>
    <row r="15200" spans="41:44" x14ac:dyDescent="0.25">
      <c r="AO15200" s="34"/>
      <c r="AP15200" s="34"/>
      <c r="AQ15200" s="34"/>
      <c r="AR15200" s="34"/>
    </row>
    <row r="15201" spans="41:44" x14ac:dyDescent="0.25">
      <c r="AO15201" s="34"/>
      <c r="AP15201" s="34"/>
      <c r="AQ15201" s="34"/>
      <c r="AR15201" s="34"/>
    </row>
    <row r="15202" spans="41:44" x14ac:dyDescent="0.25">
      <c r="AO15202" s="34"/>
      <c r="AP15202" s="34"/>
      <c r="AQ15202" s="34"/>
      <c r="AR15202" s="34"/>
    </row>
    <row r="15203" spans="41:44" x14ac:dyDescent="0.25">
      <c r="AO15203" s="34"/>
      <c r="AP15203" s="34"/>
      <c r="AQ15203" s="34"/>
      <c r="AR15203" s="34"/>
    </row>
    <row r="15204" spans="41:44" x14ac:dyDescent="0.25">
      <c r="AO15204" s="34"/>
      <c r="AP15204" s="34"/>
      <c r="AQ15204" s="34"/>
      <c r="AR15204" s="34"/>
    </row>
    <row r="15205" spans="41:44" x14ac:dyDescent="0.25">
      <c r="AO15205" s="34"/>
      <c r="AP15205" s="34"/>
      <c r="AQ15205" s="34"/>
      <c r="AR15205" s="34"/>
    </row>
    <row r="15206" spans="41:44" x14ac:dyDescent="0.25">
      <c r="AO15206" s="34"/>
      <c r="AP15206" s="34"/>
      <c r="AQ15206" s="34"/>
      <c r="AR15206" s="34"/>
    </row>
    <row r="15207" spans="41:44" x14ac:dyDescent="0.25">
      <c r="AO15207" s="34"/>
      <c r="AP15207" s="34"/>
      <c r="AQ15207" s="34"/>
      <c r="AR15207" s="34"/>
    </row>
    <row r="15208" spans="41:44" x14ac:dyDescent="0.25">
      <c r="AO15208" s="34"/>
      <c r="AP15208" s="34"/>
      <c r="AQ15208" s="34"/>
      <c r="AR15208" s="34"/>
    </row>
    <row r="15209" spans="41:44" x14ac:dyDescent="0.25">
      <c r="AO15209" s="34"/>
      <c r="AP15209" s="34"/>
      <c r="AQ15209" s="34"/>
      <c r="AR15209" s="34"/>
    </row>
    <row r="15210" spans="41:44" x14ac:dyDescent="0.25">
      <c r="AO15210" s="34"/>
      <c r="AP15210" s="34"/>
      <c r="AQ15210" s="34"/>
      <c r="AR15210" s="34"/>
    </row>
    <row r="15211" spans="41:44" x14ac:dyDescent="0.25">
      <c r="AO15211" s="34"/>
      <c r="AP15211" s="34"/>
      <c r="AQ15211" s="34"/>
      <c r="AR15211" s="34"/>
    </row>
    <row r="15212" spans="41:44" x14ac:dyDescent="0.25">
      <c r="AO15212" s="34"/>
      <c r="AP15212" s="34"/>
      <c r="AQ15212" s="34"/>
      <c r="AR15212" s="34"/>
    </row>
    <row r="15213" spans="41:44" x14ac:dyDescent="0.25">
      <c r="AO15213" s="34"/>
      <c r="AP15213" s="34"/>
      <c r="AQ15213" s="34"/>
      <c r="AR15213" s="34"/>
    </row>
    <row r="15214" spans="41:44" x14ac:dyDescent="0.25">
      <c r="AO15214" s="34"/>
      <c r="AP15214" s="34"/>
      <c r="AQ15214" s="34"/>
      <c r="AR15214" s="34"/>
    </row>
    <row r="15215" spans="41:44" x14ac:dyDescent="0.25">
      <c r="AO15215" s="34"/>
      <c r="AP15215" s="34"/>
      <c r="AQ15215" s="34"/>
      <c r="AR15215" s="34"/>
    </row>
    <row r="15216" spans="41:44" x14ac:dyDescent="0.25">
      <c r="AO15216" s="34"/>
      <c r="AP15216" s="34"/>
      <c r="AQ15216" s="34"/>
      <c r="AR15216" s="34"/>
    </row>
    <row r="15217" spans="41:44" x14ac:dyDescent="0.25">
      <c r="AO15217" s="34"/>
      <c r="AP15217" s="34"/>
      <c r="AQ15217" s="34"/>
      <c r="AR15217" s="34"/>
    </row>
    <row r="15218" spans="41:44" x14ac:dyDescent="0.25">
      <c r="AO15218" s="34"/>
      <c r="AP15218" s="34"/>
      <c r="AQ15218" s="34"/>
      <c r="AR15218" s="34"/>
    </row>
    <row r="15219" spans="41:44" x14ac:dyDescent="0.25">
      <c r="AO15219" s="34"/>
      <c r="AP15219" s="34"/>
      <c r="AQ15219" s="34"/>
      <c r="AR15219" s="34"/>
    </row>
    <row r="15220" spans="41:44" x14ac:dyDescent="0.25">
      <c r="AO15220" s="34"/>
      <c r="AP15220" s="34"/>
      <c r="AQ15220" s="34"/>
      <c r="AR15220" s="34"/>
    </row>
    <row r="15221" spans="41:44" x14ac:dyDescent="0.25">
      <c r="AO15221" s="34"/>
      <c r="AP15221" s="34"/>
      <c r="AQ15221" s="34"/>
      <c r="AR15221" s="34"/>
    </row>
    <row r="15222" spans="41:44" x14ac:dyDescent="0.25">
      <c r="AO15222" s="34"/>
      <c r="AP15222" s="34"/>
      <c r="AQ15222" s="34"/>
      <c r="AR15222" s="34"/>
    </row>
    <row r="15223" spans="41:44" x14ac:dyDescent="0.25">
      <c r="AO15223" s="34"/>
      <c r="AP15223" s="34"/>
      <c r="AQ15223" s="34"/>
      <c r="AR15223" s="34"/>
    </row>
    <row r="15224" spans="41:44" x14ac:dyDescent="0.25">
      <c r="AO15224" s="34"/>
      <c r="AP15224" s="34"/>
      <c r="AQ15224" s="34"/>
      <c r="AR15224" s="34"/>
    </row>
    <row r="15225" spans="41:44" x14ac:dyDescent="0.25">
      <c r="AO15225" s="34"/>
      <c r="AP15225" s="34"/>
      <c r="AQ15225" s="34"/>
      <c r="AR15225" s="34"/>
    </row>
    <row r="15226" spans="41:44" x14ac:dyDescent="0.25">
      <c r="AO15226" s="34"/>
      <c r="AP15226" s="34"/>
      <c r="AQ15226" s="34"/>
      <c r="AR15226" s="34"/>
    </row>
    <row r="15227" spans="41:44" x14ac:dyDescent="0.25">
      <c r="AO15227" s="34"/>
      <c r="AP15227" s="34"/>
      <c r="AQ15227" s="34"/>
      <c r="AR15227" s="34"/>
    </row>
    <row r="15228" spans="41:44" x14ac:dyDescent="0.25">
      <c r="AO15228" s="34"/>
      <c r="AP15228" s="34"/>
      <c r="AQ15228" s="34"/>
      <c r="AR15228" s="34"/>
    </row>
    <row r="15229" spans="41:44" x14ac:dyDescent="0.25">
      <c r="AO15229" s="34"/>
      <c r="AP15229" s="34"/>
      <c r="AQ15229" s="34"/>
      <c r="AR15229" s="34"/>
    </row>
    <row r="15230" spans="41:44" x14ac:dyDescent="0.25">
      <c r="AO15230" s="34"/>
      <c r="AP15230" s="34"/>
      <c r="AQ15230" s="34"/>
      <c r="AR15230" s="34"/>
    </row>
    <row r="15231" spans="41:44" x14ac:dyDescent="0.25">
      <c r="AO15231" s="34"/>
      <c r="AP15231" s="34"/>
      <c r="AQ15231" s="34"/>
      <c r="AR15231" s="34"/>
    </row>
    <row r="15232" spans="41:44" x14ac:dyDescent="0.25">
      <c r="AO15232" s="34"/>
      <c r="AP15232" s="34"/>
      <c r="AQ15232" s="34"/>
      <c r="AR15232" s="34"/>
    </row>
    <row r="15233" spans="41:44" x14ac:dyDescent="0.25">
      <c r="AO15233" s="34"/>
      <c r="AP15233" s="34"/>
      <c r="AQ15233" s="34"/>
      <c r="AR15233" s="34"/>
    </row>
    <row r="15234" spans="41:44" x14ac:dyDescent="0.25">
      <c r="AO15234" s="34"/>
      <c r="AP15234" s="34"/>
      <c r="AQ15234" s="34"/>
      <c r="AR15234" s="34"/>
    </row>
    <row r="15235" spans="41:44" x14ac:dyDescent="0.25">
      <c r="AO15235" s="34"/>
      <c r="AP15235" s="34"/>
      <c r="AQ15235" s="34"/>
      <c r="AR15235" s="34"/>
    </row>
    <row r="15236" spans="41:44" x14ac:dyDescent="0.25">
      <c r="AO15236" s="34"/>
      <c r="AP15236" s="34"/>
      <c r="AQ15236" s="34"/>
      <c r="AR15236" s="34"/>
    </row>
    <row r="15237" spans="41:44" x14ac:dyDescent="0.25">
      <c r="AO15237" s="34"/>
      <c r="AP15237" s="34"/>
      <c r="AQ15237" s="34"/>
      <c r="AR15237" s="34"/>
    </row>
    <row r="15238" spans="41:44" x14ac:dyDescent="0.25">
      <c r="AO15238" s="34"/>
      <c r="AP15238" s="34"/>
      <c r="AQ15238" s="34"/>
      <c r="AR15238" s="34"/>
    </row>
    <row r="15239" spans="41:44" x14ac:dyDescent="0.25">
      <c r="AO15239" s="34"/>
      <c r="AP15239" s="34"/>
      <c r="AQ15239" s="34"/>
      <c r="AR15239" s="34"/>
    </row>
    <row r="15240" spans="41:44" x14ac:dyDescent="0.25">
      <c r="AO15240" s="34"/>
      <c r="AP15240" s="34"/>
      <c r="AQ15240" s="34"/>
      <c r="AR15240" s="34"/>
    </row>
    <row r="15241" spans="41:44" x14ac:dyDescent="0.25">
      <c r="AO15241" s="34"/>
      <c r="AP15241" s="34"/>
      <c r="AQ15241" s="34"/>
      <c r="AR15241" s="34"/>
    </row>
    <row r="15242" spans="41:44" x14ac:dyDescent="0.25">
      <c r="AO15242" s="34"/>
      <c r="AP15242" s="34"/>
      <c r="AQ15242" s="34"/>
      <c r="AR15242" s="34"/>
    </row>
    <row r="15243" spans="41:44" x14ac:dyDescent="0.25">
      <c r="AO15243" s="34"/>
      <c r="AP15243" s="34"/>
      <c r="AQ15243" s="34"/>
      <c r="AR15243" s="34"/>
    </row>
    <row r="15244" spans="41:44" x14ac:dyDescent="0.25">
      <c r="AO15244" s="34"/>
      <c r="AP15244" s="34"/>
      <c r="AQ15244" s="34"/>
      <c r="AR15244" s="34"/>
    </row>
    <row r="15245" spans="41:44" x14ac:dyDescent="0.25">
      <c r="AO15245" s="34"/>
      <c r="AP15245" s="34"/>
      <c r="AQ15245" s="34"/>
      <c r="AR15245" s="34"/>
    </row>
    <row r="15246" spans="41:44" x14ac:dyDescent="0.25">
      <c r="AO15246" s="34"/>
      <c r="AP15246" s="34"/>
      <c r="AQ15246" s="34"/>
      <c r="AR15246" s="34"/>
    </row>
    <row r="15247" spans="41:44" x14ac:dyDescent="0.25">
      <c r="AO15247" s="34"/>
      <c r="AP15247" s="34"/>
      <c r="AQ15247" s="34"/>
      <c r="AR15247" s="34"/>
    </row>
    <row r="15248" spans="41:44" x14ac:dyDescent="0.25">
      <c r="AO15248" s="34"/>
      <c r="AP15248" s="34"/>
      <c r="AQ15248" s="34"/>
      <c r="AR15248" s="34"/>
    </row>
    <row r="15249" spans="41:44" x14ac:dyDescent="0.25">
      <c r="AO15249" s="34"/>
      <c r="AP15249" s="34"/>
      <c r="AQ15249" s="34"/>
      <c r="AR15249" s="34"/>
    </row>
    <row r="15250" spans="41:44" x14ac:dyDescent="0.25">
      <c r="AO15250" s="34"/>
      <c r="AP15250" s="34"/>
      <c r="AQ15250" s="34"/>
      <c r="AR15250" s="34"/>
    </row>
    <row r="15251" spans="41:44" x14ac:dyDescent="0.25">
      <c r="AO15251" s="34"/>
      <c r="AP15251" s="34"/>
      <c r="AQ15251" s="34"/>
      <c r="AR15251" s="34"/>
    </row>
    <row r="15252" spans="41:44" x14ac:dyDescent="0.25">
      <c r="AO15252" s="34"/>
      <c r="AP15252" s="34"/>
      <c r="AQ15252" s="34"/>
      <c r="AR15252" s="34"/>
    </row>
    <row r="15253" spans="41:44" x14ac:dyDescent="0.25">
      <c r="AO15253" s="34"/>
      <c r="AP15253" s="34"/>
      <c r="AQ15253" s="34"/>
      <c r="AR15253" s="34"/>
    </row>
    <row r="15254" spans="41:44" x14ac:dyDescent="0.25">
      <c r="AO15254" s="34"/>
      <c r="AP15254" s="34"/>
      <c r="AQ15254" s="34"/>
      <c r="AR15254" s="34"/>
    </row>
    <row r="15255" spans="41:44" x14ac:dyDescent="0.25">
      <c r="AO15255" s="34"/>
      <c r="AP15255" s="34"/>
      <c r="AQ15255" s="34"/>
      <c r="AR15255" s="34"/>
    </row>
    <row r="15256" spans="41:44" x14ac:dyDescent="0.25">
      <c r="AO15256" s="34"/>
      <c r="AP15256" s="34"/>
      <c r="AQ15256" s="34"/>
      <c r="AR15256" s="34"/>
    </row>
    <row r="15257" spans="41:44" x14ac:dyDescent="0.25">
      <c r="AO15257" s="34"/>
      <c r="AP15257" s="34"/>
      <c r="AQ15257" s="34"/>
      <c r="AR15257" s="34"/>
    </row>
    <row r="15258" spans="41:44" x14ac:dyDescent="0.25">
      <c r="AO15258" s="34"/>
      <c r="AP15258" s="34"/>
      <c r="AQ15258" s="34"/>
      <c r="AR15258" s="34"/>
    </row>
    <row r="15259" spans="41:44" x14ac:dyDescent="0.25">
      <c r="AO15259" s="34"/>
      <c r="AP15259" s="34"/>
      <c r="AQ15259" s="34"/>
      <c r="AR15259" s="34"/>
    </row>
    <row r="15260" spans="41:44" x14ac:dyDescent="0.25">
      <c r="AO15260" s="34"/>
      <c r="AP15260" s="34"/>
      <c r="AQ15260" s="34"/>
      <c r="AR15260" s="34"/>
    </row>
    <row r="15261" spans="41:44" x14ac:dyDescent="0.25">
      <c r="AO15261" s="34"/>
      <c r="AP15261" s="34"/>
      <c r="AQ15261" s="34"/>
      <c r="AR15261" s="34"/>
    </row>
    <row r="15262" spans="41:44" x14ac:dyDescent="0.25">
      <c r="AO15262" s="34"/>
      <c r="AP15262" s="34"/>
      <c r="AQ15262" s="34"/>
      <c r="AR15262" s="34"/>
    </row>
    <row r="15263" spans="41:44" x14ac:dyDescent="0.25">
      <c r="AO15263" s="34"/>
      <c r="AP15263" s="34"/>
      <c r="AQ15263" s="34"/>
      <c r="AR15263" s="34"/>
    </row>
    <row r="15264" spans="41:44" x14ac:dyDescent="0.25">
      <c r="AO15264" s="34"/>
      <c r="AP15264" s="34"/>
      <c r="AQ15264" s="34"/>
      <c r="AR15264" s="34"/>
    </row>
    <row r="15265" spans="41:44" x14ac:dyDescent="0.25">
      <c r="AO15265" s="34"/>
      <c r="AP15265" s="34"/>
      <c r="AQ15265" s="34"/>
      <c r="AR15265" s="34"/>
    </row>
    <row r="15266" spans="41:44" x14ac:dyDescent="0.25">
      <c r="AO15266" s="34"/>
      <c r="AP15266" s="34"/>
      <c r="AQ15266" s="34"/>
      <c r="AR15266" s="34"/>
    </row>
    <row r="15267" spans="41:44" x14ac:dyDescent="0.25">
      <c r="AO15267" s="34"/>
      <c r="AP15267" s="34"/>
      <c r="AQ15267" s="34"/>
      <c r="AR15267" s="34"/>
    </row>
    <row r="15268" spans="41:44" x14ac:dyDescent="0.25">
      <c r="AO15268" s="34"/>
      <c r="AP15268" s="34"/>
      <c r="AQ15268" s="34"/>
      <c r="AR15268" s="34"/>
    </row>
    <row r="15269" spans="41:44" x14ac:dyDescent="0.25">
      <c r="AO15269" s="34"/>
      <c r="AP15269" s="34"/>
      <c r="AQ15269" s="34"/>
      <c r="AR15269" s="34"/>
    </row>
    <row r="15270" spans="41:44" x14ac:dyDescent="0.25">
      <c r="AO15270" s="34"/>
      <c r="AP15270" s="34"/>
      <c r="AQ15270" s="34"/>
      <c r="AR15270" s="34"/>
    </row>
    <row r="15271" spans="41:44" x14ac:dyDescent="0.25">
      <c r="AO15271" s="34"/>
      <c r="AP15271" s="34"/>
      <c r="AQ15271" s="34"/>
      <c r="AR15271" s="34"/>
    </row>
    <row r="15272" spans="41:44" x14ac:dyDescent="0.25">
      <c r="AO15272" s="34"/>
      <c r="AP15272" s="34"/>
      <c r="AQ15272" s="34"/>
      <c r="AR15272" s="34"/>
    </row>
    <row r="15273" spans="41:44" x14ac:dyDescent="0.25">
      <c r="AO15273" s="34"/>
      <c r="AP15273" s="34"/>
      <c r="AQ15273" s="34"/>
      <c r="AR15273" s="34"/>
    </row>
    <row r="15274" spans="41:44" x14ac:dyDescent="0.25">
      <c r="AO15274" s="34"/>
      <c r="AP15274" s="34"/>
      <c r="AQ15274" s="34"/>
      <c r="AR15274" s="34"/>
    </row>
    <row r="15275" spans="41:44" x14ac:dyDescent="0.25">
      <c r="AO15275" s="34"/>
      <c r="AP15275" s="34"/>
      <c r="AQ15275" s="34"/>
      <c r="AR15275" s="34"/>
    </row>
    <row r="15276" spans="41:44" x14ac:dyDescent="0.25">
      <c r="AO15276" s="34"/>
      <c r="AP15276" s="34"/>
      <c r="AQ15276" s="34"/>
      <c r="AR15276" s="34"/>
    </row>
    <row r="15277" spans="41:44" x14ac:dyDescent="0.25">
      <c r="AO15277" s="34"/>
      <c r="AP15277" s="34"/>
      <c r="AQ15277" s="34"/>
      <c r="AR15277" s="34"/>
    </row>
    <row r="15278" spans="41:44" x14ac:dyDescent="0.25">
      <c r="AO15278" s="34"/>
      <c r="AP15278" s="34"/>
      <c r="AQ15278" s="34"/>
      <c r="AR15278" s="34"/>
    </row>
    <row r="15279" spans="41:44" x14ac:dyDescent="0.25">
      <c r="AO15279" s="34"/>
      <c r="AP15279" s="34"/>
      <c r="AQ15279" s="34"/>
      <c r="AR15279" s="34"/>
    </row>
    <row r="15280" spans="41:44" x14ac:dyDescent="0.25">
      <c r="AO15280" s="34"/>
      <c r="AP15280" s="34"/>
      <c r="AQ15280" s="34"/>
      <c r="AR15280" s="34"/>
    </row>
    <row r="15281" spans="41:44" x14ac:dyDescent="0.25">
      <c r="AO15281" s="34"/>
      <c r="AP15281" s="34"/>
      <c r="AQ15281" s="34"/>
      <c r="AR15281" s="34"/>
    </row>
    <row r="15282" spans="41:44" x14ac:dyDescent="0.25">
      <c r="AO15282" s="34"/>
      <c r="AP15282" s="34"/>
      <c r="AQ15282" s="34"/>
      <c r="AR15282" s="34"/>
    </row>
    <row r="15283" spans="41:44" x14ac:dyDescent="0.25">
      <c r="AO15283" s="34"/>
      <c r="AP15283" s="34"/>
      <c r="AQ15283" s="34"/>
      <c r="AR15283" s="34"/>
    </row>
    <row r="15284" spans="41:44" x14ac:dyDescent="0.25">
      <c r="AO15284" s="34"/>
      <c r="AP15284" s="34"/>
      <c r="AQ15284" s="34"/>
      <c r="AR15284" s="34"/>
    </row>
    <row r="15285" spans="41:44" x14ac:dyDescent="0.25">
      <c r="AO15285" s="34"/>
      <c r="AP15285" s="34"/>
      <c r="AQ15285" s="34"/>
      <c r="AR15285" s="34"/>
    </row>
    <row r="15286" spans="41:44" x14ac:dyDescent="0.25">
      <c r="AO15286" s="34"/>
      <c r="AP15286" s="34"/>
      <c r="AQ15286" s="34"/>
      <c r="AR15286" s="34"/>
    </row>
    <row r="15287" spans="41:44" x14ac:dyDescent="0.25">
      <c r="AO15287" s="34"/>
      <c r="AP15287" s="34"/>
      <c r="AQ15287" s="34"/>
      <c r="AR15287" s="34"/>
    </row>
    <row r="15288" spans="41:44" x14ac:dyDescent="0.25">
      <c r="AO15288" s="34"/>
      <c r="AP15288" s="34"/>
      <c r="AQ15288" s="34"/>
      <c r="AR15288" s="34"/>
    </row>
    <row r="15289" spans="41:44" x14ac:dyDescent="0.25">
      <c r="AO15289" s="34"/>
      <c r="AP15289" s="34"/>
      <c r="AQ15289" s="34"/>
      <c r="AR15289" s="34"/>
    </row>
    <row r="15290" spans="41:44" x14ac:dyDescent="0.25">
      <c r="AO15290" s="34"/>
      <c r="AP15290" s="34"/>
      <c r="AQ15290" s="34"/>
      <c r="AR15290" s="34"/>
    </row>
    <row r="15291" spans="41:44" x14ac:dyDescent="0.25">
      <c r="AO15291" s="34"/>
      <c r="AP15291" s="34"/>
      <c r="AQ15291" s="34"/>
      <c r="AR15291" s="34"/>
    </row>
    <row r="15292" spans="41:44" x14ac:dyDescent="0.25">
      <c r="AO15292" s="34"/>
      <c r="AP15292" s="34"/>
      <c r="AQ15292" s="34"/>
      <c r="AR15292" s="34"/>
    </row>
    <row r="15293" spans="41:44" x14ac:dyDescent="0.25">
      <c r="AO15293" s="34"/>
      <c r="AP15293" s="34"/>
      <c r="AQ15293" s="34"/>
      <c r="AR15293" s="34"/>
    </row>
    <row r="15294" spans="41:44" x14ac:dyDescent="0.25">
      <c r="AO15294" s="34"/>
      <c r="AP15294" s="34"/>
      <c r="AQ15294" s="34"/>
      <c r="AR15294" s="34"/>
    </row>
    <row r="15295" spans="41:44" x14ac:dyDescent="0.25">
      <c r="AO15295" s="34"/>
      <c r="AP15295" s="34"/>
      <c r="AQ15295" s="34"/>
      <c r="AR15295" s="34"/>
    </row>
    <row r="15296" spans="41:44" x14ac:dyDescent="0.25">
      <c r="AO15296" s="34"/>
      <c r="AP15296" s="34"/>
      <c r="AQ15296" s="34"/>
      <c r="AR15296" s="34"/>
    </row>
    <row r="15297" spans="41:44" x14ac:dyDescent="0.25">
      <c r="AO15297" s="34"/>
      <c r="AP15297" s="34"/>
      <c r="AQ15297" s="34"/>
      <c r="AR15297" s="34"/>
    </row>
    <row r="15298" spans="41:44" x14ac:dyDescent="0.25">
      <c r="AO15298" s="34"/>
      <c r="AP15298" s="34"/>
      <c r="AQ15298" s="34"/>
      <c r="AR15298" s="34"/>
    </row>
    <row r="15299" spans="41:44" x14ac:dyDescent="0.25">
      <c r="AO15299" s="34"/>
      <c r="AP15299" s="34"/>
      <c r="AQ15299" s="34"/>
      <c r="AR15299" s="34"/>
    </row>
    <row r="15300" spans="41:44" x14ac:dyDescent="0.25">
      <c r="AO15300" s="34"/>
      <c r="AP15300" s="34"/>
      <c r="AQ15300" s="34"/>
      <c r="AR15300" s="34"/>
    </row>
    <row r="15301" spans="41:44" x14ac:dyDescent="0.25">
      <c r="AO15301" s="34"/>
      <c r="AP15301" s="34"/>
      <c r="AQ15301" s="34"/>
      <c r="AR15301" s="34"/>
    </row>
    <row r="15302" spans="41:44" x14ac:dyDescent="0.25">
      <c r="AO15302" s="34"/>
      <c r="AP15302" s="34"/>
      <c r="AQ15302" s="34"/>
      <c r="AR15302" s="34"/>
    </row>
    <row r="15303" spans="41:44" x14ac:dyDescent="0.25">
      <c r="AO15303" s="34"/>
      <c r="AP15303" s="34"/>
      <c r="AQ15303" s="34"/>
      <c r="AR15303" s="34"/>
    </row>
    <row r="15304" spans="41:44" x14ac:dyDescent="0.25">
      <c r="AO15304" s="34"/>
      <c r="AP15304" s="34"/>
      <c r="AQ15304" s="34"/>
      <c r="AR15304" s="34"/>
    </row>
    <row r="15305" spans="41:44" x14ac:dyDescent="0.25">
      <c r="AO15305" s="34"/>
      <c r="AP15305" s="34"/>
      <c r="AQ15305" s="34"/>
      <c r="AR15305" s="34"/>
    </row>
    <row r="15306" spans="41:44" x14ac:dyDescent="0.25">
      <c r="AO15306" s="34"/>
      <c r="AP15306" s="34"/>
      <c r="AQ15306" s="34"/>
      <c r="AR15306" s="34"/>
    </row>
    <row r="15307" spans="41:44" x14ac:dyDescent="0.25">
      <c r="AO15307" s="34"/>
      <c r="AP15307" s="34"/>
      <c r="AQ15307" s="34"/>
      <c r="AR15307" s="34"/>
    </row>
    <row r="15308" spans="41:44" x14ac:dyDescent="0.25">
      <c r="AO15308" s="34"/>
      <c r="AP15308" s="34"/>
      <c r="AQ15308" s="34"/>
      <c r="AR15308" s="34"/>
    </row>
    <row r="15309" spans="41:44" x14ac:dyDescent="0.25">
      <c r="AO15309" s="34"/>
      <c r="AP15309" s="34"/>
      <c r="AQ15309" s="34"/>
      <c r="AR15309" s="34"/>
    </row>
    <row r="15310" spans="41:44" x14ac:dyDescent="0.25">
      <c r="AO15310" s="34"/>
      <c r="AP15310" s="34"/>
      <c r="AQ15310" s="34"/>
      <c r="AR15310" s="34"/>
    </row>
    <row r="15311" spans="41:44" x14ac:dyDescent="0.25">
      <c r="AO15311" s="34"/>
      <c r="AP15311" s="34"/>
      <c r="AQ15311" s="34"/>
      <c r="AR15311" s="34"/>
    </row>
    <row r="15312" spans="41:44" x14ac:dyDescent="0.25">
      <c r="AO15312" s="34"/>
      <c r="AP15312" s="34"/>
      <c r="AQ15312" s="34"/>
      <c r="AR15312" s="34"/>
    </row>
    <row r="15313" spans="41:44" x14ac:dyDescent="0.25">
      <c r="AO15313" s="34"/>
      <c r="AP15313" s="34"/>
      <c r="AQ15313" s="34"/>
      <c r="AR15313" s="34"/>
    </row>
    <row r="15314" spans="41:44" x14ac:dyDescent="0.25">
      <c r="AO15314" s="34"/>
      <c r="AP15314" s="34"/>
      <c r="AQ15314" s="34"/>
      <c r="AR15314" s="34"/>
    </row>
    <row r="15315" spans="41:44" x14ac:dyDescent="0.25">
      <c r="AO15315" s="34"/>
      <c r="AP15315" s="34"/>
      <c r="AQ15315" s="34"/>
      <c r="AR15315" s="34"/>
    </row>
    <row r="15316" spans="41:44" x14ac:dyDescent="0.25">
      <c r="AO15316" s="34"/>
      <c r="AP15316" s="34"/>
      <c r="AQ15316" s="34"/>
      <c r="AR15316" s="34"/>
    </row>
    <row r="15317" spans="41:44" x14ac:dyDescent="0.25">
      <c r="AO15317" s="34"/>
      <c r="AP15317" s="34"/>
      <c r="AQ15317" s="34"/>
      <c r="AR15317" s="34"/>
    </row>
    <row r="15318" spans="41:44" x14ac:dyDescent="0.25">
      <c r="AO15318" s="34"/>
      <c r="AP15318" s="34"/>
      <c r="AQ15318" s="34"/>
      <c r="AR15318" s="34"/>
    </row>
    <row r="15319" spans="41:44" x14ac:dyDescent="0.25">
      <c r="AO15319" s="34"/>
      <c r="AP15319" s="34"/>
      <c r="AQ15319" s="34"/>
      <c r="AR15319" s="34"/>
    </row>
    <row r="15320" spans="41:44" x14ac:dyDescent="0.25">
      <c r="AO15320" s="34"/>
      <c r="AP15320" s="34"/>
      <c r="AQ15320" s="34"/>
      <c r="AR15320" s="34"/>
    </row>
    <row r="15321" spans="41:44" x14ac:dyDescent="0.25">
      <c r="AO15321" s="34"/>
      <c r="AP15321" s="34"/>
      <c r="AQ15321" s="34"/>
      <c r="AR15321" s="34"/>
    </row>
    <row r="15322" spans="41:44" x14ac:dyDescent="0.25">
      <c r="AO15322" s="34"/>
      <c r="AP15322" s="34"/>
      <c r="AQ15322" s="34"/>
      <c r="AR15322" s="34"/>
    </row>
    <row r="15323" spans="41:44" x14ac:dyDescent="0.25">
      <c r="AO15323" s="34"/>
      <c r="AP15323" s="34"/>
      <c r="AQ15323" s="34"/>
      <c r="AR15323" s="34"/>
    </row>
    <row r="15324" spans="41:44" x14ac:dyDescent="0.25">
      <c r="AO15324" s="34"/>
      <c r="AP15324" s="34"/>
      <c r="AQ15324" s="34"/>
      <c r="AR15324" s="34"/>
    </row>
    <row r="15325" spans="41:44" x14ac:dyDescent="0.25">
      <c r="AO15325" s="34"/>
      <c r="AP15325" s="34"/>
      <c r="AQ15325" s="34"/>
      <c r="AR15325" s="34"/>
    </row>
    <row r="15326" spans="41:44" x14ac:dyDescent="0.25">
      <c r="AO15326" s="34"/>
      <c r="AP15326" s="34"/>
      <c r="AQ15326" s="34"/>
      <c r="AR15326" s="34"/>
    </row>
    <row r="15327" spans="41:44" x14ac:dyDescent="0.25">
      <c r="AO15327" s="34"/>
      <c r="AP15327" s="34"/>
      <c r="AQ15327" s="34"/>
      <c r="AR15327" s="34"/>
    </row>
    <row r="15328" spans="41:44" x14ac:dyDescent="0.25">
      <c r="AO15328" s="34"/>
      <c r="AP15328" s="34"/>
      <c r="AQ15328" s="34"/>
      <c r="AR15328" s="34"/>
    </row>
    <row r="15329" spans="41:44" x14ac:dyDescent="0.25">
      <c r="AO15329" s="34"/>
      <c r="AP15329" s="34"/>
      <c r="AQ15329" s="34"/>
      <c r="AR15329" s="34"/>
    </row>
    <row r="15330" spans="41:44" x14ac:dyDescent="0.25">
      <c r="AO15330" s="34"/>
      <c r="AP15330" s="34"/>
      <c r="AQ15330" s="34"/>
      <c r="AR15330" s="34"/>
    </row>
    <row r="15331" spans="41:44" x14ac:dyDescent="0.25">
      <c r="AO15331" s="34"/>
      <c r="AP15331" s="34"/>
      <c r="AQ15331" s="34"/>
      <c r="AR15331" s="34"/>
    </row>
    <row r="15332" spans="41:44" x14ac:dyDescent="0.25">
      <c r="AO15332" s="34"/>
      <c r="AP15332" s="34"/>
      <c r="AQ15332" s="34"/>
      <c r="AR15332" s="34"/>
    </row>
    <row r="15333" spans="41:44" x14ac:dyDescent="0.25">
      <c r="AO15333" s="34"/>
      <c r="AP15333" s="34"/>
      <c r="AQ15333" s="34"/>
      <c r="AR15333" s="34"/>
    </row>
    <row r="15334" spans="41:44" x14ac:dyDescent="0.25">
      <c r="AO15334" s="34"/>
      <c r="AP15334" s="34"/>
      <c r="AQ15334" s="34"/>
      <c r="AR15334" s="34"/>
    </row>
    <row r="15335" spans="41:44" x14ac:dyDescent="0.25">
      <c r="AO15335" s="34"/>
      <c r="AP15335" s="34"/>
      <c r="AQ15335" s="34"/>
      <c r="AR15335" s="34"/>
    </row>
    <row r="15336" spans="41:44" x14ac:dyDescent="0.25">
      <c r="AO15336" s="34"/>
      <c r="AP15336" s="34"/>
      <c r="AQ15336" s="34"/>
      <c r="AR15336" s="34"/>
    </row>
    <row r="15337" spans="41:44" x14ac:dyDescent="0.25">
      <c r="AO15337" s="34"/>
      <c r="AP15337" s="34"/>
      <c r="AQ15337" s="34"/>
      <c r="AR15337" s="34"/>
    </row>
    <row r="15338" spans="41:44" x14ac:dyDescent="0.25">
      <c r="AO15338" s="34"/>
      <c r="AP15338" s="34"/>
      <c r="AQ15338" s="34"/>
      <c r="AR15338" s="34"/>
    </row>
    <row r="15339" spans="41:44" x14ac:dyDescent="0.25">
      <c r="AO15339" s="34"/>
      <c r="AP15339" s="34"/>
      <c r="AQ15339" s="34"/>
      <c r="AR15339" s="34"/>
    </row>
    <row r="15340" spans="41:44" x14ac:dyDescent="0.25">
      <c r="AO15340" s="34"/>
      <c r="AP15340" s="34"/>
      <c r="AQ15340" s="34"/>
      <c r="AR15340" s="34"/>
    </row>
    <row r="15341" spans="41:44" x14ac:dyDescent="0.25">
      <c r="AO15341" s="34"/>
      <c r="AP15341" s="34"/>
      <c r="AQ15341" s="34"/>
      <c r="AR15341" s="34"/>
    </row>
    <row r="15342" spans="41:44" x14ac:dyDescent="0.25">
      <c r="AO15342" s="34"/>
      <c r="AP15342" s="34"/>
      <c r="AQ15342" s="34"/>
      <c r="AR15342" s="34"/>
    </row>
    <row r="15343" spans="41:44" x14ac:dyDescent="0.25">
      <c r="AO15343" s="34"/>
      <c r="AP15343" s="34"/>
      <c r="AQ15343" s="34"/>
      <c r="AR15343" s="34"/>
    </row>
    <row r="15344" spans="41:44" x14ac:dyDescent="0.25">
      <c r="AO15344" s="34"/>
      <c r="AP15344" s="34"/>
      <c r="AQ15344" s="34"/>
      <c r="AR15344" s="34"/>
    </row>
    <row r="15345" spans="41:44" x14ac:dyDescent="0.25">
      <c r="AO15345" s="34"/>
      <c r="AP15345" s="34"/>
      <c r="AQ15345" s="34"/>
      <c r="AR15345" s="34"/>
    </row>
    <row r="15346" spans="41:44" x14ac:dyDescent="0.25">
      <c r="AO15346" s="34"/>
      <c r="AP15346" s="34"/>
      <c r="AQ15346" s="34"/>
      <c r="AR15346" s="34"/>
    </row>
    <row r="15347" spans="41:44" x14ac:dyDescent="0.25">
      <c r="AO15347" s="34"/>
      <c r="AP15347" s="34"/>
      <c r="AQ15347" s="34"/>
      <c r="AR15347" s="34"/>
    </row>
    <row r="15348" spans="41:44" x14ac:dyDescent="0.25">
      <c r="AO15348" s="34"/>
      <c r="AP15348" s="34"/>
      <c r="AQ15348" s="34"/>
      <c r="AR15348" s="34"/>
    </row>
    <row r="15349" spans="41:44" x14ac:dyDescent="0.25">
      <c r="AO15349" s="34"/>
      <c r="AP15349" s="34"/>
      <c r="AQ15349" s="34"/>
      <c r="AR15349" s="34"/>
    </row>
    <row r="15350" spans="41:44" x14ac:dyDescent="0.25">
      <c r="AO15350" s="34"/>
      <c r="AP15350" s="34"/>
      <c r="AQ15350" s="34"/>
      <c r="AR15350" s="34"/>
    </row>
    <row r="15351" spans="41:44" x14ac:dyDescent="0.25">
      <c r="AO15351" s="34"/>
      <c r="AP15351" s="34"/>
      <c r="AQ15351" s="34"/>
      <c r="AR15351" s="34"/>
    </row>
    <row r="15352" spans="41:44" x14ac:dyDescent="0.25">
      <c r="AO15352" s="34"/>
      <c r="AP15352" s="34"/>
      <c r="AQ15352" s="34"/>
      <c r="AR15352" s="34"/>
    </row>
    <row r="15353" spans="41:44" x14ac:dyDescent="0.25">
      <c r="AO15353" s="34"/>
      <c r="AP15353" s="34"/>
      <c r="AQ15353" s="34"/>
      <c r="AR15353" s="34"/>
    </row>
    <row r="15354" spans="41:44" x14ac:dyDescent="0.25">
      <c r="AO15354" s="34"/>
      <c r="AP15354" s="34"/>
      <c r="AQ15354" s="34"/>
      <c r="AR15354" s="34"/>
    </row>
    <row r="15355" spans="41:44" x14ac:dyDescent="0.25">
      <c r="AO15355" s="34"/>
      <c r="AP15355" s="34"/>
      <c r="AQ15355" s="34"/>
      <c r="AR15355" s="34"/>
    </row>
    <row r="15356" spans="41:44" x14ac:dyDescent="0.25">
      <c r="AO15356" s="34"/>
      <c r="AP15356" s="34"/>
      <c r="AQ15356" s="34"/>
      <c r="AR15356" s="34"/>
    </row>
    <row r="15357" spans="41:44" x14ac:dyDescent="0.25">
      <c r="AO15357" s="34"/>
      <c r="AP15357" s="34"/>
      <c r="AQ15357" s="34"/>
      <c r="AR15357" s="34"/>
    </row>
    <row r="15358" spans="41:44" x14ac:dyDescent="0.25">
      <c r="AO15358" s="34"/>
      <c r="AP15358" s="34"/>
      <c r="AQ15358" s="34"/>
      <c r="AR15358" s="34"/>
    </row>
    <row r="15359" spans="41:44" x14ac:dyDescent="0.25">
      <c r="AO15359" s="34"/>
      <c r="AP15359" s="34"/>
      <c r="AQ15359" s="34"/>
      <c r="AR15359" s="34"/>
    </row>
    <row r="15360" spans="41:44" x14ac:dyDescent="0.25">
      <c r="AO15360" s="34"/>
      <c r="AP15360" s="34"/>
      <c r="AQ15360" s="34"/>
      <c r="AR15360" s="34"/>
    </row>
    <row r="15361" spans="41:44" x14ac:dyDescent="0.25">
      <c r="AO15361" s="34"/>
      <c r="AP15361" s="34"/>
      <c r="AQ15361" s="34"/>
      <c r="AR15361" s="34"/>
    </row>
    <row r="15362" spans="41:44" x14ac:dyDescent="0.25">
      <c r="AO15362" s="34"/>
      <c r="AP15362" s="34"/>
      <c r="AQ15362" s="34"/>
      <c r="AR15362" s="34"/>
    </row>
    <row r="15363" spans="41:44" x14ac:dyDescent="0.25">
      <c r="AO15363" s="34"/>
      <c r="AP15363" s="34"/>
      <c r="AQ15363" s="34"/>
      <c r="AR15363" s="34"/>
    </row>
    <row r="15364" spans="41:44" x14ac:dyDescent="0.25">
      <c r="AO15364" s="34"/>
      <c r="AP15364" s="34"/>
      <c r="AQ15364" s="34"/>
      <c r="AR15364" s="34"/>
    </row>
    <row r="15365" spans="41:44" x14ac:dyDescent="0.25">
      <c r="AO15365" s="34"/>
      <c r="AP15365" s="34"/>
      <c r="AQ15365" s="34"/>
      <c r="AR15365" s="34"/>
    </row>
    <row r="15366" spans="41:44" x14ac:dyDescent="0.25">
      <c r="AO15366" s="34"/>
      <c r="AP15366" s="34"/>
      <c r="AQ15366" s="34"/>
      <c r="AR15366" s="34"/>
    </row>
    <row r="15367" spans="41:44" x14ac:dyDescent="0.25">
      <c r="AO15367" s="34"/>
      <c r="AP15367" s="34"/>
      <c r="AQ15367" s="34"/>
      <c r="AR15367" s="34"/>
    </row>
    <row r="15368" spans="41:44" x14ac:dyDescent="0.25">
      <c r="AO15368" s="34"/>
      <c r="AP15368" s="34"/>
      <c r="AQ15368" s="34"/>
      <c r="AR15368" s="34"/>
    </row>
    <row r="15369" spans="41:44" x14ac:dyDescent="0.25">
      <c r="AO15369" s="34"/>
      <c r="AP15369" s="34"/>
      <c r="AQ15369" s="34"/>
      <c r="AR15369" s="34"/>
    </row>
    <row r="15370" spans="41:44" x14ac:dyDescent="0.25">
      <c r="AO15370" s="34"/>
      <c r="AP15370" s="34"/>
      <c r="AQ15370" s="34"/>
      <c r="AR15370" s="34"/>
    </row>
    <row r="15371" spans="41:44" x14ac:dyDescent="0.25">
      <c r="AO15371" s="34"/>
      <c r="AP15371" s="34"/>
      <c r="AQ15371" s="34"/>
      <c r="AR15371" s="34"/>
    </row>
    <row r="15372" spans="41:44" x14ac:dyDescent="0.25">
      <c r="AO15372" s="34"/>
      <c r="AP15372" s="34"/>
      <c r="AQ15372" s="34"/>
      <c r="AR15372" s="34"/>
    </row>
    <row r="15373" spans="41:44" x14ac:dyDescent="0.25">
      <c r="AO15373" s="34"/>
      <c r="AP15373" s="34"/>
      <c r="AQ15373" s="34"/>
      <c r="AR15373" s="34"/>
    </row>
    <row r="15374" spans="41:44" x14ac:dyDescent="0.25">
      <c r="AO15374" s="34"/>
      <c r="AP15374" s="34"/>
      <c r="AQ15374" s="34"/>
      <c r="AR15374" s="34"/>
    </row>
    <row r="15375" spans="41:44" x14ac:dyDescent="0.25">
      <c r="AO15375" s="34"/>
      <c r="AP15375" s="34"/>
      <c r="AQ15375" s="34"/>
      <c r="AR15375" s="34"/>
    </row>
    <row r="15376" spans="41:44" x14ac:dyDescent="0.25">
      <c r="AO15376" s="34"/>
      <c r="AP15376" s="34"/>
      <c r="AQ15376" s="34"/>
      <c r="AR15376" s="34"/>
    </row>
    <row r="15377" spans="41:44" x14ac:dyDescent="0.25">
      <c r="AO15377" s="34"/>
      <c r="AP15377" s="34"/>
      <c r="AQ15377" s="34"/>
      <c r="AR15377" s="34"/>
    </row>
    <row r="15378" spans="41:44" x14ac:dyDescent="0.25">
      <c r="AO15378" s="34"/>
      <c r="AP15378" s="34"/>
      <c r="AQ15378" s="34"/>
      <c r="AR15378" s="34"/>
    </row>
    <row r="15379" spans="41:44" x14ac:dyDescent="0.25">
      <c r="AO15379" s="34"/>
      <c r="AP15379" s="34"/>
      <c r="AQ15379" s="34"/>
      <c r="AR15379" s="34"/>
    </row>
    <row r="15380" spans="41:44" x14ac:dyDescent="0.25">
      <c r="AO15380" s="34"/>
      <c r="AP15380" s="34"/>
      <c r="AQ15380" s="34"/>
      <c r="AR15380" s="34"/>
    </row>
    <row r="15381" spans="41:44" x14ac:dyDescent="0.25">
      <c r="AO15381" s="34"/>
      <c r="AP15381" s="34"/>
      <c r="AQ15381" s="34"/>
      <c r="AR15381" s="34"/>
    </row>
    <row r="15382" spans="41:44" x14ac:dyDescent="0.25">
      <c r="AO15382" s="34"/>
      <c r="AP15382" s="34"/>
      <c r="AQ15382" s="34"/>
      <c r="AR15382" s="34"/>
    </row>
    <row r="15383" spans="41:44" x14ac:dyDescent="0.25">
      <c r="AO15383" s="34"/>
      <c r="AP15383" s="34"/>
      <c r="AQ15383" s="34"/>
      <c r="AR15383" s="34"/>
    </row>
    <row r="15384" spans="41:44" x14ac:dyDescent="0.25">
      <c r="AO15384" s="34"/>
      <c r="AP15384" s="34"/>
      <c r="AQ15384" s="34"/>
      <c r="AR15384" s="34"/>
    </row>
    <row r="15385" spans="41:44" x14ac:dyDescent="0.25">
      <c r="AO15385" s="34"/>
      <c r="AP15385" s="34"/>
      <c r="AQ15385" s="34"/>
      <c r="AR15385" s="34"/>
    </row>
    <row r="15386" spans="41:44" x14ac:dyDescent="0.25">
      <c r="AO15386" s="34"/>
      <c r="AP15386" s="34"/>
      <c r="AQ15386" s="34"/>
      <c r="AR15386" s="34"/>
    </row>
    <row r="15387" spans="41:44" x14ac:dyDescent="0.25">
      <c r="AO15387" s="34"/>
      <c r="AP15387" s="34"/>
      <c r="AQ15387" s="34"/>
      <c r="AR15387" s="34"/>
    </row>
    <row r="15388" spans="41:44" x14ac:dyDescent="0.25">
      <c r="AO15388" s="34"/>
      <c r="AP15388" s="34"/>
      <c r="AQ15388" s="34"/>
      <c r="AR15388" s="34"/>
    </row>
    <row r="15389" spans="41:44" x14ac:dyDescent="0.25">
      <c r="AO15389" s="34"/>
      <c r="AP15389" s="34"/>
      <c r="AQ15389" s="34"/>
      <c r="AR15389" s="34"/>
    </row>
    <row r="15390" spans="41:44" x14ac:dyDescent="0.25">
      <c r="AO15390" s="34"/>
      <c r="AP15390" s="34"/>
      <c r="AQ15390" s="34"/>
      <c r="AR15390" s="34"/>
    </row>
    <row r="15391" spans="41:44" x14ac:dyDescent="0.25">
      <c r="AO15391" s="34"/>
      <c r="AP15391" s="34"/>
      <c r="AQ15391" s="34"/>
      <c r="AR15391" s="34"/>
    </row>
    <row r="15392" spans="41:44" x14ac:dyDescent="0.25">
      <c r="AO15392" s="34"/>
      <c r="AP15392" s="34"/>
      <c r="AQ15392" s="34"/>
      <c r="AR15392" s="34"/>
    </row>
    <row r="15393" spans="41:44" x14ac:dyDescent="0.25">
      <c r="AO15393" s="34"/>
      <c r="AP15393" s="34"/>
      <c r="AQ15393" s="34"/>
      <c r="AR15393" s="34"/>
    </row>
    <row r="15394" spans="41:44" x14ac:dyDescent="0.25">
      <c r="AO15394" s="34"/>
      <c r="AP15394" s="34"/>
      <c r="AQ15394" s="34"/>
      <c r="AR15394" s="34"/>
    </row>
    <row r="15395" spans="41:44" x14ac:dyDescent="0.25">
      <c r="AO15395" s="34"/>
      <c r="AP15395" s="34"/>
      <c r="AQ15395" s="34"/>
      <c r="AR15395" s="34"/>
    </row>
    <row r="15396" spans="41:44" x14ac:dyDescent="0.25">
      <c r="AO15396" s="34"/>
      <c r="AP15396" s="34"/>
      <c r="AQ15396" s="34"/>
      <c r="AR15396" s="34"/>
    </row>
    <row r="15397" spans="41:44" x14ac:dyDescent="0.25">
      <c r="AO15397" s="34"/>
      <c r="AP15397" s="34"/>
      <c r="AQ15397" s="34"/>
      <c r="AR15397" s="34"/>
    </row>
    <row r="15398" spans="41:44" x14ac:dyDescent="0.25">
      <c r="AO15398" s="34"/>
      <c r="AP15398" s="34"/>
      <c r="AQ15398" s="34"/>
      <c r="AR15398" s="34"/>
    </row>
    <row r="15399" spans="41:44" x14ac:dyDescent="0.25">
      <c r="AO15399" s="34"/>
      <c r="AP15399" s="34"/>
      <c r="AQ15399" s="34"/>
      <c r="AR15399" s="34"/>
    </row>
    <row r="15400" spans="41:44" x14ac:dyDescent="0.25">
      <c r="AO15400" s="34"/>
      <c r="AP15400" s="34"/>
      <c r="AQ15400" s="34"/>
      <c r="AR15400" s="34"/>
    </row>
    <row r="15401" spans="41:44" x14ac:dyDescent="0.25">
      <c r="AO15401" s="34"/>
      <c r="AP15401" s="34"/>
      <c r="AQ15401" s="34"/>
      <c r="AR15401" s="34"/>
    </row>
    <row r="15402" spans="41:44" x14ac:dyDescent="0.25">
      <c r="AO15402" s="34"/>
      <c r="AP15402" s="34"/>
      <c r="AQ15402" s="34"/>
      <c r="AR15402" s="34"/>
    </row>
    <row r="15403" spans="41:44" x14ac:dyDescent="0.25">
      <c r="AO15403" s="34"/>
      <c r="AP15403" s="34"/>
      <c r="AQ15403" s="34"/>
      <c r="AR15403" s="34"/>
    </row>
    <row r="15404" spans="41:44" x14ac:dyDescent="0.25">
      <c r="AO15404" s="34"/>
      <c r="AP15404" s="34"/>
      <c r="AQ15404" s="34"/>
      <c r="AR15404" s="34"/>
    </row>
    <row r="15405" spans="41:44" x14ac:dyDescent="0.25">
      <c r="AO15405" s="34"/>
      <c r="AP15405" s="34"/>
      <c r="AQ15405" s="34"/>
      <c r="AR15405" s="34"/>
    </row>
    <row r="15406" spans="41:44" x14ac:dyDescent="0.25">
      <c r="AO15406" s="34"/>
      <c r="AP15406" s="34"/>
      <c r="AQ15406" s="34"/>
      <c r="AR15406" s="34"/>
    </row>
    <row r="15407" spans="41:44" x14ac:dyDescent="0.25">
      <c r="AO15407" s="34"/>
      <c r="AP15407" s="34"/>
      <c r="AQ15407" s="34"/>
      <c r="AR15407" s="34"/>
    </row>
    <row r="15408" spans="41:44" x14ac:dyDescent="0.25">
      <c r="AO15408" s="34"/>
      <c r="AP15408" s="34"/>
      <c r="AQ15408" s="34"/>
      <c r="AR15408" s="34"/>
    </row>
    <row r="15409" spans="41:44" x14ac:dyDescent="0.25">
      <c r="AO15409" s="34"/>
      <c r="AP15409" s="34"/>
      <c r="AQ15409" s="34"/>
      <c r="AR15409" s="34"/>
    </row>
    <row r="15410" spans="41:44" x14ac:dyDescent="0.25">
      <c r="AO15410" s="34"/>
      <c r="AP15410" s="34"/>
      <c r="AQ15410" s="34"/>
      <c r="AR15410" s="34"/>
    </row>
    <row r="15411" spans="41:44" x14ac:dyDescent="0.25">
      <c r="AO15411" s="34"/>
      <c r="AP15411" s="34"/>
      <c r="AQ15411" s="34"/>
      <c r="AR15411" s="34"/>
    </row>
    <row r="15412" spans="41:44" x14ac:dyDescent="0.25">
      <c r="AO15412" s="34"/>
      <c r="AP15412" s="34"/>
      <c r="AQ15412" s="34"/>
      <c r="AR15412" s="34"/>
    </row>
    <row r="15413" spans="41:44" x14ac:dyDescent="0.25">
      <c r="AO15413" s="34"/>
      <c r="AP15413" s="34"/>
      <c r="AQ15413" s="34"/>
      <c r="AR15413" s="34"/>
    </row>
    <row r="15414" spans="41:44" x14ac:dyDescent="0.25">
      <c r="AO15414" s="34"/>
      <c r="AP15414" s="34"/>
      <c r="AQ15414" s="34"/>
      <c r="AR15414" s="34"/>
    </row>
    <row r="15415" spans="41:44" x14ac:dyDescent="0.25">
      <c r="AO15415" s="34"/>
      <c r="AP15415" s="34"/>
      <c r="AQ15415" s="34"/>
      <c r="AR15415" s="34"/>
    </row>
    <row r="15416" spans="41:44" x14ac:dyDescent="0.25">
      <c r="AO15416" s="34"/>
      <c r="AP15416" s="34"/>
      <c r="AQ15416" s="34"/>
      <c r="AR15416" s="34"/>
    </row>
    <row r="15417" spans="41:44" x14ac:dyDescent="0.25">
      <c r="AO15417" s="34"/>
      <c r="AP15417" s="34"/>
      <c r="AQ15417" s="34"/>
      <c r="AR15417" s="34"/>
    </row>
    <row r="15418" spans="41:44" x14ac:dyDescent="0.25">
      <c r="AO15418" s="34"/>
      <c r="AP15418" s="34"/>
      <c r="AQ15418" s="34"/>
      <c r="AR15418" s="34"/>
    </row>
    <row r="15419" spans="41:44" x14ac:dyDescent="0.25">
      <c r="AO15419" s="34"/>
      <c r="AP15419" s="34"/>
      <c r="AQ15419" s="34"/>
      <c r="AR15419" s="34"/>
    </row>
    <row r="15420" spans="41:44" x14ac:dyDescent="0.25">
      <c r="AO15420" s="34"/>
      <c r="AP15420" s="34"/>
      <c r="AQ15420" s="34"/>
      <c r="AR15420" s="34"/>
    </row>
    <row r="15421" spans="41:44" x14ac:dyDescent="0.25">
      <c r="AO15421" s="34"/>
      <c r="AP15421" s="34"/>
      <c r="AQ15421" s="34"/>
      <c r="AR15421" s="34"/>
    </row>
    <row r="15422" spans="41:44" x14ac:dyDescent="0.25">
      <c r="AO15422" s="34"/>
      <c r="AP15422" s="34"/>
      <c r="AQ15422" s="34"/>
      <c r="AR15422" s="34"/>
    </row>
    <row r="15423" spans="41:44" x14ac:dyDescent="0.25">
      <c r="AO15423" s="34"/>
      <c r="AP15423" s="34"/>
      <c r="AQ15423" s="34"/>
      <c r="AR15423" s="34"/>
    </row>
    <row r="15424" spans="41:44" x14ac:dyDescent="0.25">
      <c r="AO15424" s="34"/>
      <c r="AP15424" s="34"/>
      <c r="AQ15424" s="34"/>
      <c r="AR15424" s="34"/>
    </row>
    <row r="15425" spans="41:44" x14ac:dyDescent="0.25">
      <c r="AO15425" s="34"/>
      <c r="AP15425" s="34"/>
      <c r="AQ15425" s="34"/>
      <c r="AR15425" s="34"/>
    </row>
    <row r="15426" spans="41:44" x14ac:dyDescent="0.25">
      <c r="AO15426" s="34"/>
      <c r="AP15426" s="34"/>
      <c r="AQ15426" s="34"/>
      <c r="AR15426" s="34"/>
    </row>
    <row r="15427" spans="41:44" x14ac:dyDescent="0.25">
      <c r="AO15427" s="34"/>
      <c r="AP15427" s="34"/>
      <c r="AQ15427" s="34"/>
      <c r="AR15427" s="34"/>
    </row>
    <row r="15428" spans="41:44" x14ac:dyDescent="0.25">
      <c r="AO15428" s="34"/>
      <c r="AP15428" s="34"/>
      <c r="AQ15428" s="34"/>
      <c r="AR15428" s="34"/>
    </row>
    <row r="15429" spans="41:44" x14ac:dyDescent="0.25">
      <c r="AO15429" s="34"/>
      <c r="AP15429" s="34"/>
      <c r="AQ15429" s="34"/>
      <c r="AR15429" s="34"/>
    </row>
    <row r="15430" spans="41:44" x14ac:dyDescent="0.25">
      <c r="AO15430" s="34"/>
      <c r="AP15430" s="34"/>
      <c r="AQ15430" s="34"/>
      <c r="AR15430" s="34"/>
    </row>
    <row r="15431" spans="41:44" x14ac:dyDescent="0.25">
      <c r="AO15431" s="34"/>
      <c r="AP15431" s="34"/>
      <c r="AQ15431" s="34"/>
      <c r="AR15431" s="34"/>
    </row>
    <row r="15432" spans="41:44" x14ac:dyDescent="0.25">
      <c r="AO15432" s="34"/>
      <c r="AP15432" s="34"/>
      <c r="AQ15432" s="34"/>
      <c r="AR15432" s="34"/>
    </row>
    <row r="15433" spans="41:44" x14ac:dyDescent="0.25">
      <c r="AO15433" s="34"/>
      <c r="AP15433" s="34"/>
      <c r="AQ15433" s="34"/>
      <c r="AR15433" s="34"/>
    </row>
    <row r="15434" spans="41:44" x14ac:dyDescent="0.25">
      <c r="AO15434" s="34"/>
      <c r="AP15434" s="34"/>
      <c r="AQ15434" s="34"/>
      <c r="AR15434" s="34"/>
    </row>
    <row r="15435" spans="41:44" x14ac:dyDescent="0.25">
      <c r="AO15435" s="34"/>
      <c r="AP15435" s="34"/>
      <c r="AQ15435" s="34"/>
      <c r="AR15435" s="34"/>
    </row>
    <row r="15436" spans="41:44" x14ac:dyDescent="0.25">
      <c r="AO15436" s="34"/>
      <c r="AP15436" s="34"/>
      <c r="AQ15436" s="34"/>
      <c r="AR15436" s="34"/>
    </row>
    <row r="15437" spans="41:44" x14ac:dyDescent="0.25">
      <c r="AO15437" s="34"/>
      <c r="AP15437" s="34"/>
      <c r="AQ15437" s="34"/>
      <c r="AR15437" s="34"/>
    </row>
    <row r="15438" spans="41:44" x14ac:dyDescent="0.25">
      <c r="AO15438" s="34"/>
      <c r="AP15438" s="34"/>
      <c r="AQ15438" s="34"/>
      <c r="AR15438" s="34"/>
    </row>
    <row r="15439" spans="41:44" x14ac:dyDescent="0.25">
      <c r="AO15439" s="34"/>
      <c r="AP15439" s="34"/>
      <c r="AQ15439" s="34"/>
      <c r="AR15439" s="34"/>
    </row>
    <row r="15440" spans="41:44" x14ac:dyDescent="0.25">
      <c r="AO15440" s="34"/>
      <c r="AP15440" s="34"/>
      <c r="AQ15440" s="34"/>
      <c r="AR15440" s="34"/>
    </row>
    <row r="15441" spans="41:44" x14ac:dyDescent="0.25">
      <c r="AO15441" s="34"/>
      <c r="AP15441" s="34"/>
      <c r="AQ15441" s="34"/>
      <c r="AR15441" s="34"/>
    </row>
    <row r="15442" spans="41:44" x14ac:dyDescent="0.25">
      <c r="AO15442" s="34"/>
      <c r="AP15442" s="34"/>
      <c r="AQ15442" s="34"/>
      <c r="AR15442" s="34"/>
    </row>
    <row r="15443" spans="41:44" x14ac:dyDescent="0.25">
      <c r="AO15443" s="34"/>
      <c r="AP15443" s="34"/>
      <c r="AQ15443" s="34"/>
      <c r="AR15443" s="34"/>
    </row>
    <row r="15444" spans="41:44" x14ac:dyDescent="0.25">
      <c r="AO15444" s="34"/>
      <c r="AP15444" s="34"/>
      <c r="AQ15444" s="34"/>
      <c r="AR15444" s="34"/>
    </row>
    <row r="15445" spans="41:44" x14ac:dyDescent="0.25">
      <c r="AO15445" s="34"/>
      <c r="AP15445" s="34"/>
      <c r="AQ15445" s="34"/>
      <c r="AR15445" s="34"/>
    </row>
    <row r="15446" spans="41:44" x14ac:dyDescent="0.25">
      <c r="AO15446" s="34"/>
      <c r="AP15446" s="34"/>
      <c r="AQ15446" s="34"/>
      <c r="AR15446" s="34"/>
    </row>
    <row r="15447" spans="41:44" x14ac:dyDescent="0.25">
      <c r="AO15447" s="34"/>
      <c r="AP15447" s="34"/>
      <c r="AQ15447" s="34"/>
      <c r="AR15447" s="34"/>
    </row>
    <row r="15448" spans="41:44" x14ac:dyDescent="0.25">
      <c r="AO15448" s="34"/>
      <c r="AP15448" s="34"/>
      <c r="AQ15448" s="34"/>
      <c r="AR15448" s="34"/>
    </row>
    <row r="15449" spans="41:44" x14ac:dyDescent="0.25">
      <c r="AO15449" s="34"/>
      <c r="AP15449" s="34"/>
      <c r="AQ15449" s="34"/>
      <c r="AR15449" s="34"/>
    </row>
    <row r="15450" spans="41:44" x14ac:dyDescent="0.25">
      <c r="AO15450" s="34"/>
      <c r="AP15450" s="34"/>
      <c r="AQ15450" s="34"/>
      <c r="AR15450" s="34"/>
    </row>
    <row r="15451" spans="41:44" x14ac:dyDescent="0.25">
      <c r="AO15451" s="34"/>
      <c r="AP15451" s="34"/>
      <c r="AQ15451" s="34"/>
      <c r="AR15451" s="34"/>
    </row>
    <row r="15452" spans="41:44" x14ac:dyDescent="0.25">
      <c r="AO15452" s="34"/>
      <c r="AP15452" s="34"/>
      <c r="AQ15452" s="34"/>
      <c r="AR15452" s="34"/>
    </row>
    <row r="15453" spans="41:44" x14ac:dyDescent="0.25">
      <c r="AO15453" s="34"/>
      <c r="AP15453" s="34"/>
      <c r="AQ15453" s="34"/>
      <c r="AR15453" s="34"/>
    </row>
    <row r="15454" spans="41:44" x14ac:dyDescent="0.25">
      <c r="AO15454" s="34"/>
      <c r="AP15454" s="34"/>
      <c r="AQ15454" s="34"/>
      <c r="AR15454" s="34"/>
    </row>
    <row r="15455" spans="41:44" x14ac:dyDescent="0.25">
      <c r="AO15455" s="34"/>
      <c r="AP15455" s="34"/>
      <c r="AQ15455" s="34"/>
      <c r="AR15455" s="34"/>
    </row>
    <row r="15456" spans="41:44" x14ac:dyDescent="0.25">
      <c r="AO15456" s="34"/>
      <c r="AP15456" s="34"/>
      <c r="AQ15456" s="34"/>
      <c r="AR15456" s="34"/>
    </row>
    <row r="15457" spans="41:44" x14ac:dyDescent="0.25">
      <c r="AO15457" s="34"/>
      <c r="AP15457" s="34"/>
      <c r="AQ15457" s="34"/>
      <c r="AR15457" s="34"/>
    </row>
    <row r="15458" spans="41:44" x14ac:dyDescent="0.25">
      <c r="AO15458" s="34"/>
      <c r="AP15458" s="34"/>
      <c r="AQ15458" s="34"/>
      <c r="AR15458" s="34"/>
    </row>
    <row r="15459" spans="41:44" x14ac:dyDescent="0.25">
      <c r="AO15459" s="34"/>
      <c r="AP15459" s="34"/>
      <c r="AQ15459" s="34"/>
      <c r="AR15459" s="34"/>
    </row>
    <row r="15460" spans="41:44" x14ac:dyDescent="0.25">
      <c r="AO15460" s="34"/>
      <c r="AP15460" s="34"/>
      <c r="AQ15460" s="34"/>
      <c r="AR15460" s="34"/>
    </row>
    <row r="15461" spans="41:44" x14ac:dyDescent="0.25">
      <c r="AO15461" s="34"/>
      <c r="AP15461" s="34"/>
      <c r="AQ15461" s="34"/>
      <c r="AR15461" s="34"/>
    </row>
    <row r="15462" spans="41:44" x14ac:dyDescent="0.25">
      <c r="AO15462" s="34"/>
      <c r="AP15462" s="34"/>
      <c r="AQ15462" s="34"/>
      <c r="AR15462" s="34"/>
    </row>
    <row r="15463" spans="41:44" x14ac:dyDescent="0.25">
      <c r="AO15463" s="34"/>
      <c r="AP15463" s="34"/>
      <c r="AQ15463" s="34"/>
      <c r="AR15463" s="34"/>
    </row>
    <row r="15464" spans="41:44" x14ac:dyDescent="0.25">
      <c r="AO15464" s="34"/>
      <c r="AP15464" s="34"/>
      <c r="AQ15464" s="34"/>
      <c r="AR15464" s="34"/>
    </row>
    <row r="15465" spans="41:44" x14ac:dyDescent="0.25">
      <c r="AO15465" s="34"/>
      <c r="AP15465" s="34"/>
      <c r="AQ15465" s="34"/>
      <c r="AR15465" s="34"/>
    </row>
    <row r="15466" spans="41:44" x14ac:dyDescent="0.25">
      <c r="AO15466" s="34"/>
      <c r="AP15466" s="34"/>
      <c r="AQ15466" s="34"/>
      <c r="AR15466" s="34"/>
    </row>
    <row r="15467" spans="41:44" x14ac:dyDescent="0.25">
      <c r="AO15467" s="34"/>
      <c r="AP15467" s="34"/>
      <c r="AQ15467" s="34"/>
      <c r="AR15467" s="34"/>
    </row>
    <row r="15468" spans="41:44" x14ac:dyDescent="0.25">
      <c r="AO15468" s="34"/>
      <c r="AP15468" s="34"/>
      <c r="AQ15468" s="34"/>
      <c r="AR15468" s="34"/>
    </row>
    <row r="15469" spans="41:44" x14ac:dyDescent="0.25">
      <c r="AO15469" s="34"/>
      <c r="AP15469" s="34"/>
      <c r="AQ15469" s="34"/>
      <c r="AR15469" s="34"/>
    </row>
    <row r="15470" spans="41:44" x14ac:dyDescent="0.25">
      <c r="AO15470" s="34"/>
      <c r="AP15470" s="34"/>
      <c r="AQ15470" s="34"/>
      <c r="AR15470" s="34"/>
    </row>
    <row r="15471" spans="41:44" x14ac:dyDescent="0.25">
      <c r="AO15471" s="34"/>
      <c r="AP15471" s="34"/>
      <c r="AQ15471" s="34"/>
      <c r="AR15471" s="34"/>
    </row>
    <row r="15472" spans="41:44" x14ac:dyDescent="0.25">
      <c r="AO15472" s="34"/>
      <c r="AP15472" s="34"/>
      <c r="AQ15472" s="34"/>
      <c r="AR15472" s="34"/>
    </row>
    <row r="15473" spans="41:44" x14ac:dyDescent="0.25">
      <c r="AO15473" s="34"/>
      <c r="AP15473" s="34"/>
      <c r="AQ15473" s="34"/>
      <c r="AR15473" s="34"/>
    </row>
    <row r="15474" spans="41:44" x14ac:dyDescent="0.25">
      <c r="AO15474" s="34"/>
      <c r="AP15474" s="34"/>
      <c r="AQ15474" s="34"/>
      <c r="AR15474" s="34"/>
    </row>
    <row r="15475" spans="41:44" x14ac:dyDescent="0.25">
      <c r="AO15475" s="34"/>
      <c r="AP15475" s="34"/>
      <c r="AQ15475" s="34"/>
      <c r="AR15475" s="34"/>
    </row>
    <row r="15476" spans="41:44" x14ac:dyDescent="0.25">
      <c r="AO15476" s="34"/>
      <c r="AP15476" s="34"/>
      <c r="AQ15476" s="34"/>
      <c r="AR15476" s="34"/>
    </row>
    <row r="15477" spans="41:44" x14ac:dyDescent="0.25">
      <c r="AO15477" s="34"/>
      <c r="AP15477" s="34"/>
      <c r="AQ15477" s="34"/>
      <c r="AR15477" s="34"/>
    </row>
    <row r="15478" spans="41:44" x14ac:dyDescent="0.25">
      <c r="AO15478" s="34"/>
      <c r="AP15478" s="34"/>
      <c r="AQ15478" s="34"/>
      <c r="AR15478" s="34"/>
    </row>
    <row r="15479" spans="41:44" x14ac:dyDescent="0.25">
      <c r="AO15479" s="34"/>
      <c r="AP15479" s="34"/>
      <c r="AQ15479" s="34"/>
      <c r="AR15479" s="34"/>
    </row>
    <row r="15480" spans="41:44" x14ac:dyDescent="0.25">
      <c r="AO15480" s="34"/>
      <c r="AP15480" s="34"/>
      <c r="AQ15480" s="34"/>
      <c r="AR15480" s="34"/>
    </row>
    <row r="15481" spans="41:44" x14ac:dyDescent="0.25">
      <c r="AO15481" s="34"/>
      <c r="AP15481" s="34"/>
      <c r="AQ15481" s="34"/>
      <c r="AR15481" s="34"/>
    </row>
    <row r="15482" spans="41:44" x14ac:dyDescent="0.25">
      <c r="AO15482" s="34"/>
      <c r="AP15482" s="34"/>
      <c r="AQ15482" s="34"/>
      <c r="AR15482" s="34"/>
    </row>
    <row r="15483" spans="41:44" x14ac:dyDescent="0.25">
      <c r="AO15483" s="34"/>
      <c r="AP15483" s="34"/>
      <c r="AQ15483" s="34"/>
      <c r="AR15483" s="34"/>
    </row>
    <row r="15484" spans="41:44" x14ac:dyDescent="0.25">
      <c r="AO15484" s="34"/>
      <c r="AP15484" s="34"/>
      <c r="AQ15484" s="34"/>
      <c r="AR15484" s="34"/>
    </row>
    <row r="15485" spans="41:44" x14ac:dyDescent="0.25">
      <c r="AO15485" s="34"/>
      <c r="AP15485" s="34"/>
      <c r="AQ15485" s="34"/>
      <c r="AR15485" s="34"/>
    </row>
    <row r="15486" spans="41:44" x14ac:dyDescent="0.25">
      <c r="AO15486" s="34"/>
      <c r="AP15486" s="34"/>
      <c r="AQ15486" s="34"/>
      <c r="AR15486" s="34"/>
    </row>
    <row r="15487" spans="41:44" x14ac:dyDescent="0.25">
      <c r="AO15487" s="34"/>
      <c r="AP15487" s="34"/>
      <c r="AQ15487" s="34"/>
      <c r="AR15487" s="34"/>
    </row>
    <row r="15488" spans="41:44" x14ac:dyDescent="0.25">
      <c r="AO15488" s="34"/>
      <c r="AP15488" s="34"/>
      <c r="AQ15488" s="34"/>
      <c r="AR15488" s="34"/>
    </row>
    <row r="15489" spans="41:44" x14ac:dyDescent="0.25">
      <c r="AO15489" s="34"/>
      <c r="AP15489" s="34"/>
      <c r="AQ15489" s="34"/>
      <c r="AR15489" s="34"/>
    </row>
    <row r="15490" spans="41:44" x14ac:dyDescent="0.25">
      <c r="AO15490" s="34"/>
      <c r="AP15490" s="34"/>
      <c r="AQ15490" s="34"/>
      <c r="AR15490" s="34"/>
    </row>
    <row r="15491" spans="41:44" x14ac:dyDescent="0.25">
      <c r="AO15491" s="34"/>
      <c r="AP15491" s="34"/>
      <c r="AQ15491" s="34"/>
      <c r="AR15491" s="34"/>
    </row>
    <row r="15492" spans="41:44" x14ac:dyDescent="0.25">
      <c r="AO15492" s="34"/>
      <c r="AP15492" s="34"/>
      <c r="AQ15492" s="34"/>
      <c r="AR15492" s="34"/>
    </row>
    <row r="15493" spans="41:44" x14ac:dyDescent="0.25">
      <c r="AO15493" s="34"/>
      <c r="AP15493" s="34"/>
      <c r="AQ15493" s="34"/>
      <c r="AR15493" s="34"/>
    </row>
    <row r="15494" spans="41:44" x14ac:dyDescent="0.25">
      <c r="AO15494" s="34"/>
      <c r="AP15494" s="34"/>
      <c r="AQ15494" s="34"/>
      <c r="AR15494" s="34"/>
    </row>
    <row r="15495" spans="41:44" x14ac:dyDescent="0.25">
      <c r="AO15495" s="34"/>
      <c r="AP15495" s="34"/>
      <c r="AQ15495" s="34"/>
      <c r="AR15495" s="34"/>
    </row>
    <row r="15496" spans="41:44" x14ac:dyDescent="0.25">
      <c r="AO15496" s="34"/>
      <c r="AP15496" s="34"/>
      <c r="AQ15496" s="34"/>
      <c r="AR15496" s="34"/>
    </row>
    <row r="15497" spans="41:44" x14ac:dyDescent="0.25">
      <c r="AO15497" s="34"/>
      <c r="AP15497" s="34"/>
      <c r="AQ15497" s="34"/>
      <c r="AR15497" s="34"/>
    </row>
    <row r="15498" spans="41:44" x14ac:dyDescent="0.25">
      <c r="AO15498" s="34"/>
      <c r="AP15498" s="34"/>
      <c r="AQ15498" s="34"/>
      <c r="AR15498" s="34"/>
    </row>
    <row r="15499" spans="41:44" x14ac:dyDescent="0.25">
      <c r="AO15499" s="34"/>
      <c r="AP15499" s="34"/>
      <c r="AQ15499" s="34"/>
      <c r="AR15499" s="34"/>
    </row>
    <row r="15500" spans="41:44" x14ac:dyDescent="0.25">
      <c r="AO15500" s="34"/>
      <c r="AP15500" s="34"/>
      <c r="AQ15500" s="34"/>
      <c r="AR15500" s="34"/>
    </row>
    <row r="15501" spans="41:44" x14ac:dyDescent="0.25">
      <c r="AO15501" s="34"/>
      <c r="AP15501" s="34"/>
      <c r="AQ15501" s="34"/>
      <c r="AR15501" s="34"/>
    </row>
    <row r="15502" spans="41:44" x14ac:dyDescent="0.25">
      <c r="AO15502" s="34"/>
      <c r="AP15502" s="34"/>
      <c r="AQ15502" s="34"/>
      <c r="AR15502" s="34"/>
    </row>
    <row r="15503" spans="41:44" x14ac:dyDescent="0.25">
      <c r="AO15503" s="34"/>
      <c r="AP15503" s="34"/>
      <c r="AQ15503" s="34"/>
      <c r="AR15503" s="34"/>
    </row>
    <row r="15504" spans="41:44" x14ac:dyDescent="0.25">
      <c r="AO15504" s="34"/>
      <c r="AP15504" s="34"/>
      <c r="AQ15504" s="34"/>
      <c r="AR15504" s="34"/>
    </row>
    <row r="15505" spans="41:44" x14ac:dyDescent="0.25">
      <c r="AO15505" s="34"/>
      <c r="AP15505" s="34"/>
      <c r="AQ15505" s="34"/>
      <c r="AR15505" s="34"/>
    </row>
    <row r="15506" spans="41:44" x14ac:dyDescent="0.25">
      <c r="AO15506" s="34"/>
      <c r="AP15506" s="34"/>
      <c r="AQ15506" s="34"/>
      <c r="AR15506" s="34"/>
    </row>
    <row r="15507" spans="41:44" x14ac:dyDescent="0.25">
      <c r="AO15507" s="34"/>
      <c r="AP15507" s="34"/>
      <c r="AQ15507" s="34"/>
      <c r="AR15507" s="34"/>
    </row>
    <row r="15508" spans="41:44" x14ac:dyDescent="0.25">
      <c r="AO15508" s="34"/>
      <c r="AP15508" s="34"/>
      <c r="AQ15508" s="34"/>
      <c r="AR15508" s="34"/>
    </row>
    <row r="15509" spans="41:44" x14ac:dyDescent="0.25">
      <c r="AO15509" s="34"/>
      <c r="AP15509" s="34"/>
      <c r="AQ15509" s="34"/>
      <c r="AR15509" s="34"/>
    </row>
    <row r="15510" spans="41:44" x14ac:dyDescent="0.25">
      <c r="AO15510" s="34"/>
      <c r="AP15510" s="34"/>
      <c r="AQ15510" s="34"/>
      <c r="AR15510" s="34"/>
    </row>
    <row r="15511" spans="41:44" x14ac:dyDescent="0.25">
      <c r="AO15511" s="34"/>
      <c r="AP15511" s="34"/>
      <c r="AQ15511" s="34"/>
      <c r="AR15511" s="34"/>
    </row>
    <row r="15512" spans="41:44" x14ac:dyDescent="0.25">
      <c r="AO15512" s="34"/>
      <c r="AP15512" s="34"/>
      <c r="AQ15512" s="34"/>
      <c r="AR15512" s="34"/>
    </row>
    <row r="15513" spans="41:44" x14ac:dyDescent="0.25">
      <c r="AO15513" s="34"/>
      <c r="AP15513" s="34"/>
      <c r="AQ15513" s="34"/>
      <c r="AR15513" s="34"/>
    </row>
    <row r="15514" spans="41:44" x14ac:dyDescent="0.25">
      <c r="AO15514" s="34"/>
      <c r="AP15514" s="34"/>
      <c r="AQ15514" s="34"/>
      <c r="AR15514" s="34"/>
    </row>
    <row r="15515" spans="41:44" x14ac:dyDescent="0.25">
      <c r="AO15515" s="34"/>
      <c r="AP15515" s="34"/>
      <c r="AQ15515" s="34"/>
      <c r="AR15515" s="34"/>
    </row>
    <row r="15516" spans="41:44" x14ac:dyDescent="0.25">
      <c r="AO15516" s="34"/>
      <c r="AP15516" s="34"/>
      <c r="AQ15516" s="34"/>
      <c r="AR15516" s="34"/>
    </row>
    <row r="15517" spans="41:44" x14ac:dyDescent="0.25">
      <c r="AO15517" s="34"/>
      <c r="AP15517" s="34"/>
      <c r="AQ15517" s="34"/>
      <c r="AR15517" s="34"/>
    </row>
    <row r="15518" spans="41:44" x14ac:dyDescent="0.25">
      <c r="AO15518" s="34"/>
      <c r="AP15518" s="34"/>
      <c r="AQ15518" s="34"/>
      <c r="AR15518" s="34"/>
    </row>
    <row r="15519" spans="41:44" x14ac:dyDescent="0.25">
      <c r="AO15519" s="34"/>
      <c r="AP15519" s="34"/>
      <c r="AQ15519" s="34"/>
      <c r="AR15519" s="34"/>
    </row>
    <row r="15520" spans="41:44" x14ac:dyDescent="0.25">
      <c r="AO15520" s="34"/>
      <c r="AP15520" s="34"/>
      <c r="AQ15520" s="34"/>
      <c r="AR15520" s="34"/>
    </row>
    <row r="15521" spans="41:44" x14ac:dyDescent="0.25">
      <c r="AO15521" s="34"/>
      <c r="AP15521" s="34"/>
      <c r="AQ15521" s="34"/>
      <c r="AR15521" s="34"/>
    </row>
    <row r="15522" spans="41:44" x14ac:dyDescent="0.25">
      <c r="AO15522" s="34"/>
      <c r="AP15522" s="34"/>
      <c r="AQ15522" s="34"/>
      <c r="AR15522" s="34"/>
    </row>
    <row r="15523" spans="41:44" x14ac:dyDescent="0.25">
      <c r="AO15523" s="34"/>
      <c r="AP15523" s="34"/>
      <c r="AQ15523" s="34"/>
      <c r="AR15523" s="34"/>
    </row>
    <row r="15524" spans="41:44" x14ac:dyDescent="0.25">
      <c r="AO15524" s="34"/>
      <c r="AP15524" s="34"/>
      <c r="AQ15524" s="34"/>
      <c r="AR15524" s="34"/>
    </row>
    <row r="15525" spans="41:44" x14ac:dyDescent="0.25">
      <c r="AO15525" s="34"/>
      <c r="AP15525" s="34"/>
      <c r="AQ15525" s="34"/>
      <c r="AR15525" s="34"/>
    </row>
    <row r="15526" spans="41:44" x14ac:dyDescent="0.25">
      <c r="AO15526" s="34"/>
      <c r="AP15526" s="34"/>
      <c r="AQ15526" s="34"/>
      <c r="AR15526" s="34"/>
    </row>
    <row r="15527" spans="41:44" x14ac:dyDescent="0.25">
      <c r="AO15527" s="34"/>
      <c r="AP15527" s="34"/>
      <c r="AQ15527" s="34"/>
      <c r="AR15527" s="34"/>
    </row>
    <row r="15528" spans="41:44" x14ac:dyDescent="0.25">
      <c r="AO15528" s="34"/>
      <c r="AP15528" s="34"/>
      <c r="AQ15528" s="34"/>
      <c r="AR15528" s="34"/>
    </row>
    <row r="15529" spans="41:44" x14ac:dyDescent="0.25">
      <c r="AO15529" s="34"/>
      <c r="AP15529" s="34"/>
      <c r="AQ15529" s="34"/>
      <c r="AR15529" s="34"/>
    </row>
    <row r="15530" spans="41:44" x14ac:dyDescent="0.25">
      <c r="AO15530" s="34"/>
      <c r="AP15530" s="34"/>
      <c r="AQ15530" s="34"/>
      <c r="AR15530" s="34"/>
    </row>
    <row r="15531" spans="41:44" x14ac:dyDescent="0.25">
      <c r="AO15531" s="34"/>
      <c r="AP15531" s="34"/>
      <c r="AQ15531" s="34"/>
      <c r="AR15531" s="34"/>
    </row>
    <row r="15532" spans="41:44" x14ac:dyDescent="0.25">
      <c r="AO15532" s="34"/>
      <c r="AP15532" s="34"/>
      <c r="AQ15532" s="34"/>
      <c r="AR15532" s="34"/>
    </row>
    <row r="15533" spans="41:44" x14ac:dyDescent="0.25">
      <c r="AO15533" s="34"/>
      <c r="AP15533" s="34"/>
      <c r="AQ15533" s="34"/>
      <c r="AR15533" s="34"/>
    </row>
    <row r="15534" spans="41:44" x14ac:dyDescent="0.25">
      <c r="AO15534" s="34"/>
      <c r="AP15534" s="34"/>
      <c r="AQ15534" s="34"/>
      <c r="AR15534" s="34"/>
    </row>
    <row r="15535" spans="41:44" x14ac:dyDescent="0.25">
      <c r="AO15535" s="34"/>
      <c r="AP15535" s="34"/>
      <c r="AQ15535" s="34"/>
      <c r="AR15535" s="34"/>
    </row>
    <row r="15536" spans="41:44" x14ac:dyDescent="0.25">
      <c r="AO15536" s="34"/>
      <c r="AP15536" s="34"/>
      <c r="AQ15536" s="34"/>
      <c r="AR15536" s="34"/>
    </row>
    <row r="15537" spans="41:44" x14ac:dyDescent="0.25">
      <c r="AO15537" s="34"/>
      <c r="AP15537" s="34"/>
      <c r="AQ15537" s="34"/>
      <c r="AR15537" s="34"/>
    </row>
    <row r="15538" spans="41:44" x14ac:dyDescent="0.25">
      <c r="AO15538" s="34"/>
      <c r="AP15538" s="34"/>
      <c r="AQ15538" s="34"/>
      <c r="AR15538" s="34"/>
    </row>
    <row r="15539" spans="41:44" x14ac:dyDescent="0.25">
      <c r="AO15539" s="34"/>
      <c r="AP15539" s="34"/>
      <c r="AQ15539" s="34"/>
      <c r="AR15539" s="34"/>
    </row>
    <row r="15540" spans="41:44" x14ac:dyDescent="0.25">
      <c r="AO15540" s="34"/>
      <c r="AP15540" s="34"/>
      <c r="AQ15540" s="34"/>
      <c r="AR15540" s="34"/>
    </row>
    <row r="15541" spans="41:44" x14ac:dyDescent="0.25">
      <c r="AO15541" s="34"/>
      <c r="AP15541" s="34"/>
      <c r="AQ15541" s="34"/>
      <c r="AR15541" s="34"/>
    </row>
    <row r="15542" spans="41:44" x14ac:dyDescent="0.25">
      <c r="AO15542" s="34"/>
      <c r="AP15542" s="34"/>
      <c r="AQ15542" s="34"/>
      <c r="AR15542" s="34"/>
    </row>
    <row r="15543" spans="41:44" x14ac:dyDescent="0.25">
      <c r="AO15543" s="34"/>
      <c r="AP15543" s="34"/>
      <c r="AQ15543" s="34"/>
      <c r="AR15543" s="34"/>
    </row>
    <row r="15544" spans="41:44" x14ac:dyDescent="0.25">
      <c r="AO15544" s="34"/>
      <c r="AP15544" s="34"/>
      <c r="AQ15544" s="34"/>
      <c r="AR15544" s="34"/>
    </row>
    <row r="15545" spans="41:44" x14ac:dyDescent="0.25">
      <c r="AO15545" s="34"/>
      <c r="AP15545" s="34"/>
      <c r="AQ15545" s="34"/>
      <c r="AR15545" s="34"/>
    </row>
    <row r="15546" spans="41:44" x14ac:dyDescent="0.25">
      <c r="AO15546" s="34"/>
      <c r="AP15546" s="34"/>
      <c r="AQ15546" s="34"/>
      <c r="AR15546" s="34"/>
    </row>
    <row r="15547" spans="41:44" x14ac:dyDescent="0.25">
      <c r="AO15547" s="34"/>
      <c r="AP15547" s="34"/>
      <c r="AQ15547" s="34"/>
      <c r="AR15547" s="34"/>
    </row>
    <row r="15548" spans="41:44" x14ac:dyDescent="0.25">
      <c r="AO15548" s="34"/>
      <c r="AP15548" s="34"/>
      <c r="AQ15548" s="34"/>
      <c r="AR15548" s="34"/>
    </row>
    <row r="15549" spans="41:44" x14ac:dyDescent="0.25">
      <c r="AO15549" s="34"/>
      <c r="AP15549" s="34"/>
      <c r="AQ15549" s="34"/>
      <c r="AR15549" s="34"/>
    </row>
    <row r="15550" spans="41:44" x14ac:dyDescent="0.25">
      <c r="AO15550" s="34"/>
      <c r="AP15550" s="34"/>
      <c r="AQ15550" s="34"/>
      <c r="AR15550" s="34"/>
    </row>
    <row r="15551" spans="41:44" x14ac:dyDescent="0.25">
      <c r="AO15551" s="34"/>
      <c r="AP15551" s="34"/>
      <c r="AQ15551" s="34"/>
      <c r="AR15551" s="34"/>
    </row>
    <row r="15552" spans="41:44" x14ac:dyDescent="0.25">
      <c r="AO15552" s="34"/>
      <c r="AP15552" s="34"/>
      <c r="AQ15552" s="34"/>
      <c r="AR15552" s="34"/>
    </row>
    <row r="15553" spans="41:44" x14ac:dyDescent="0.25">
      <c r="AO15553" s="34"/>
      <c r="AP15553" s="34"/>
      <c r="AQ15553" s="34"/>
      <c r="AR15553" s="34"/>
    </row>
    <row r="15554" spans="41:44" x14ac:dyDescent="0.25">
      <c r="AO15554" s="34"/>
      <c r="AP15554" s="34"/>
      <c r="AQ15554" s="34"/>
      <c r="AR15554" s="34"/>
    </row>
    <row r="15555" spans="41:44" x14ac:dyDescent="0.25">
      <c r="AO15555" s="34"/>
      <c r="AP15555" s="34"/>
      <c r="AQ15555" s="34"/>
      <c r="AR15555" s="34"/>
    </row>
    <row r="15556" spans="41:44" x14ac:dyDescent="0.25">
      <c r="AO15556" s="34"/>
      <c r="AP15556" s="34"/>
      <c r="AQ15556" s="34"/>
      <c r="AR15556" s="34"/>
    </row>
    <row r="15557" spans="41:44" x14ac:dyDescent="0.25">
      <c r="AO15557" s="34"/>
      <c r="AP15557" s="34"/>
      <c r="AQ15557" s="34"/>
      <c r="AR15557" s="34"/>
    </row>
    <row r="15558" spans="41:44" x14ac:dyDescent="0.25">
      <c r="AO15558" s="34"/>
      <c r="AP15558" s="34"/>
      <c r="AQ15558" s="34"/>
      <c r="AR15558" s="34"/>
    </row>
    <row r="15559" spans="41:44" x14ac:dyDescent="0.25">
      <c r="AO15559" s="34"/>
      <c r="AP15559" s="34"/>
      <c r="AQ15559" s="34"/>
      <c r="AR15559" s="34"/>
    </row>
    <row r="15560" spans="41:44" x14ac:dyDescent="0.25">
      <c r="AO15560" s="34"/>
      <c r="AP15560" s="34"/>
      <c r="AQ15560" s="34"/>
      <c r="AR15560" s="34"/>
    </row>
    <row r="15561" spans="41:44" x14ac:dyDescent="0.25">
      <c r="AO15561" s="34"/>
      <c r="AP15561" s="34"/>
      <c r="AQ15561" s="34"/>
      <c r="AR15561" s="34"/>
    </row>
    <row r="15562" spans="41:44" x14ac:dyDescent="0.25">
      <c r="AO15562" s="34"/>
      <c r="AP15562" s="34"/>
      <c r="AQ15562" s="34"/>
      <c r="AR15562" s="34"/>
    </row>
    <row r="15563" spans="41:44" x14ac:dyDescent="0.25">
      <c r="AO15563" s="34"/>
      <c r="AP15563" s="34"/>
      <c r="AQ15563" s="34"/>
      <c r="AR15563" s="34"/>
    </row>
    <row r="15564" spans="41:44" x14ac:dyDescent="0.25">
      <c r="AO15564" s="34"/>
      <c r="AP15564" s="34"/>
      <c r="AQ15564" s="34"/>
      <c r="AR15564" s="34"/>
    </row>
    <row r="15565" spans="41:44" x14ac:dyDescent="0.25">
      <c r="AO15565" s="34"/>
      <c r="AP15565" s="34"/>
      <c r="AQ15565" s="34"/>
      <c r="AR15565" s="34"/>
    </row>
    <row r="15566" spans="41:44" x14ac:dyDescent="0.25">
      <c r="AO15566" s="34"/>
      <c r="AP15566" s="34"/>
      <c r="AQ15566" s="34"/>
      <c r="AR15566" s="34"/>
    </row>
    <row r="15567" spans="41:44" x14ac:dyDescent="0.25">
      <c r="AO15567" s="34"/>
      <c r="AP15567" s="34"/>
      <c r="AQ15567" s="34"/>
      <c r="AR15567" s="34"/>
    </row>
    <row r="15568" spans="41:44" x14ac:dyDescent="0.25">
      <c r="AO15568" s="34"/>
      <c r="AP15568" s="34"/>
      <c r="AQ15568" s="34"/>
      <c r="AR15568" s="34"/>
    </row>
    <row r="15569" spans="41:44" x14ac:dyDescent="0.25">
      <c r="AO15569" s="34"/>
      <c r="AP15569" s="34"/>
      <c r="AQ15569" s="34"/>
      <c r="AR15569" s="34"/>
    </row>
    <row r="15570" spans="41:44" x14ac:dyDescent="0.25">
      <c r="AO15570" s="34"/>
      <c r="AP15570" s="34"/>
      <c r="AQ15570" s="34"/>
      <c r="AR15570" s="34"/>
    </row>
    <row r="15571" spans="41:44" x14ac:dyDescent="0.25">
      <c r="AO15571" s="34"/>
      <c r="AP15571" s="34"/>
      <c r="AQ15571" s="34"/>
      <c r="AR15571" s="34"/>
    </row>
    <row r="15572" spans="41:44" x14ac:dyDescent="0.25">
      <c r="AO15572" s="34"/>
      <c r="AP15572" s="34"/>
      <c r="AQ15572" s="34"/>
      <c r="AR15572" s="34"/>
    </row>
    <row r="15573" spans="41:44" x14ac:dyDescent="0.25">
      <c r="AO15573" s="34"/>
      <c r="AP15573" s="34"/>
      <c r="AQ15573" s="34"/>
      <c r="AR15573" s="34"/>
    </row>
    <row r="15574" spans="41:44" x14ac:dyDescent="0.25">
      <c r="AO15574" s="34"/>
      <c r="AP15574" s="34"/>
      <c r="AQ15574" s="34"/>
      <c r="AR15574" s="34"/>
    </row>
    <row r="15575" spans="41:44" x14ac:dyDescent="0.25">
      <c r="AO15575" s="34"/>
      <c r="AP15575" s="34"/>
      <c r="AQ15575" s="34"/>
      <c r="AR15575" s="34"/>
    </row>
    <row r="15576" spans="41:44" x14ac:dyDescent="0.25">
      <c r="AO15576" s="34"/>
      <c r="AP15576" s="34"/>
      <c r="AQ15576" s="34"/>
      <c r="AR15576" s="34"/>
    </row>
    <row r="15577" spans="41:44" x14ac:dyDescent="0.25">
      <c r="AO15577" s="34"/>
      <c r="AP15577" s="34"/>
      <c r="AQ15577" s="34"/>
      <c r="AR15577" s="34"/>
    </row>
    <row r="15578" spans="41:44" x14ac:dyDescent="0.25">
      <c r="AO15578" s="34"/>
      <c r="AP15578" s="34"/>
      <c r="AQ15578" s="34"/>
      <c r="AR15578" s="34"/>
    </row>
    <row r="15579" spans="41:44" x14ac:dyDescent="0.25">
      <c r="AO15579" s="34"/>
      <c r="AP15579" s="34"/>
      <c r="AQ15579" s="34"/>
      <c r="AR15579" s="34"/>
    </row>
    <row r="15580" spans="41:44" x14ac:dyDescent="0.25">
      <c r="AO15580" s="34"/>
      <c r="AP15580" s="34"/>
      <c r="AQ15580" s="34"/>
      <c r="AR15580" s="34"/>
    </row>
    <row r="15581" spans="41:44" x14ac:dyDescent="0.25">
      <c r="AO15581" s="34"/>
      <c r="AP15581" s="34"/>
      <c r="AQ15581" s="34"/>
      <c r="AR15581" s="34"/>
    </row>
    <row r="15582" spans="41:44" x14ac:dyDescent="0.25">
      <c r="AO15582" s="34"/>
      <c r="AP15582" s="34"/>
      <c r="AQ15582" s="34"/>
      <c r="AR15582" s="34"/>
    </row>
    <row r="15583" spans="41:44" x14ac:dyDescent="0.25">
      <c r="AO15583" s="34"/>
      <c r="AP15583" s="34"/>
      <c r="AQ15583" s="34"/>
      <c r="AR15583" s="34"/>
    </row>
    <row r="15584" spans="41:44" x14ac:dyDescent="0.25">
      <c r="AO15584" s="34"/>
      <c r="AP15584" s="34"/>
      <c r="AQ15584" s="34"/>
      <c r="AR15584" s="34"/>
    </row>
    <row r="15585" spans="41:44" x14ac:dyDescent="0.25">
      <c r="AO15585" s="34"/>
      <c r="AP15585" s="34"/>
      <c r="AQ15585" s="34"/>
      <c r="AR15585" s="34"/>
    </row>
    <row r="15586" spans="41:44" x14ac:dyDescent="0.25">
      <c r="AO15586" s="34"/>
      <c r="AP15586" s="34"/>
      <c r="AQ15586" s="34"/>
      <c r="AR15586" s="34"/>
    </row>
    <row r="15587" spans="41:44" x14ac:dyDescent="0.25">
      <c r="AO15587" s="34"/>
      <c r="AP15587" s="34"/>
      <c r="AQ15587" s="34"/>
      <c r="AR15587" s="34"/>
    </row>
    <row r="15588" spans="41:44" x14ac:dyDescent="0.25">
      <c r="AO15588" s="34"/>
      <c r="AP15588" s="34"/>
      <c r="AQ15588" s="34"/>
      <c r="AR15588" s="34"/>
    </row>
    <row r="15589" spans="41:44" x14ac:dyDescent="0.25">
      <c r="AO15589" s="34"/>
      <c r="AP15589" s="34"/>
      <c r="AQ15589" s="34"/>
      <c r="AR15589" s="34"/>
    </row>
    <row r="15590" spans="41:44" x14ac:dyDescent="0.25">
      <c r="AO15590" s="34"/>
      <c r="AP15590" s="34"/>
      <c r="AQ15590" s="34"/>
      <c r="AR15590" s="34"/>
    </row>
    <row r="15591" spans="41:44" x14ac:dyDescent="0.25">
      <c r="AO15591" s="34"/>
      <c r="AP15591" s="34"/>
      <c r="AQ15591" s="34"/>
      <c r="AR15591" s="34"/>
    </row>
    <row r="15592" spans="41:44" x14ac:dyDescent="0.25">
      <c r="AO15592" s="34"/>
      <c r="AP15592" s="34"/>
      <c r="AQ15592" s="34"/>
      <c r="AR15592" s="34"/>
    </row>
    <row r="15593" spans="41:44" x14ac:dyDescent="0.25">
      <c r="AO15593" s="34"/>
      <c r="AP15593" s="34"/>
      <c r="AQ15593" s="34"/>
      <c r="AR15593" s="34"/>
    </row>
    <row r="15594" spans="41:44" x14ac:dyDescent="0.25">
      <c r="AO15594" s="34"/>
      <c r="AP15594" s="34"/>
      <c r="AQ15594" s="34"/>
      <c r="AR15594" s="34"/>
    </row>
    <row r="15595" spans="41:44" x14ac:dyDescent="0.25">
      <c r="AO15595" s="34"/>
      <c r="AP15595" s="34"/>
      <c r="AQ15595" s="34"/>
      <c r="AR15595" s="34"/>
    </row>
    <row r="15596" spans="41:44" x14ac:dyDescent="0.25">
      <c r="AO15596" s="34"/>
      <c r="AP15596" s="34"/>
      <c r="AQ15596" s="34"/>
      <c r="AR15596" s="34"/>
    </row>
    <row r="15597" spans="41:44" x14ac:dyDescent="0.25">
      <c r="AO15597" s="34"/>
      <c r="AP15597" s="34"/>
      <c r="AQ15597" s="34"/>
      <c r="AR15597" s="34"/>
    </row>
    <row r="15598" spans="41:44" x14ac:dyDescent="0.25">
      <c r="AO15598" s="34"/>
      <c r="AP15598" s="34"/>
      <c r="AQ15598" s="34"/>
      <c r="AR15598" s="34"/>
    </row>
    <row r="15599" spans="41:44" x14ac:dyDescent="0.25">
      <c r="AO15599" s="34"/>
      <c r="AP15599" s="34"/>
      <c r="AQ15599" s="34"/>
      <c r="AR15599" s="34"/>
    </row>
    <row r="15600" spans="41:44" x14ac:dyDescent="0.25">
      <c r="AO15600" s="34"/>
      <c r="AP15600" s="34"/>
      <c r="AQ15600" s="34"/>
      <c r="AR15600" s="34"/>
    </row>
    <row r="15601" spans="41:44" x14ac:dyDescent="0.25">
      <c r="AO15601" s="34"/>
      <c r="AP15601" s="34"/>
      <c r="AQ15601" s="34"/>
      <c r="AR15601" s="34"/>
    </row>
    <row r="15602" spans="41:44" x14ac:dyDescent="0.25">
      <c r="AO15602" s="34"/>
      <c r="AP15602" s="34"/>
      <c r="AQ15602" s="34"/>
      <c r="AR15602" s="34"/>
    </row>
    <row r="15603" spans="41:44" x14ac:dyDescent="0.25">
      <c r="AO15603" s="34"/>
      <c r="AP15603" s="34"/>
      <c r="AQ15603" s="34"/>
      <c r="AR15603" s="34"/>
    </row>
    <row r="15604" spans="41:44" x14ac:dyDescent="0.25">
      <c r="AO15604" s="34"/>
      <c r="AP15604" s="34"/>
      <c r="AQ15604" s="34"/>
      <c r="AR15604" s="34"/>
    </row>
    <row r="15605" spans="41:44" x14ac:dyDescent="0.25">
      <c r="AO15605" s="34"/>
      <c r="AP15605" s="34"/>
      <c r="AQ15605" s="34"/>
      <c r="AR15605" s="34"/>
    </row>
    <row r="15606" spans="41:44" x14ac:dyDescent="0.25">
      <c r="AO15606" s="34"/>
      <c r="AP15606" s="34"/>
      <c r="AQ15606" s="34"/>
      <c r="AR15606" s="34"/>
    </row>
    <row r="15607" spans="41:44" x14ac:dyDescent="0.25">
      <c r="AO15607" s="34"/>
      <c r="AP15607" s="34"/>
      <c r="AQ15607" s="34"/>
      <c r="AR15607" s="34"/>
    </row>
    <row r="15608" spans="41:44" x14ac:dyDescent="0.25">
      <c r="AO15608" s="34"/>
      <c r="AP15608" s="34"/>
      <c r="AQ15608" s="34"/>
      <c r="AR15608" s="34"/>
    </row>
    <row r="15609" spans="41:44" x14ac:dyDescent="0.25">
      <c r="AO15609" s="34"/>
      <c r="AP15609" s="34"/>
      <c r="AQ15609" s="34"/>
      <c r="AR15609" s="34"/>
    </row>
    <row r="15610" spans="41:44" x14ac:dyDescent="0.25">
      <c r="AO15610" s="34"/>
      <c r="AP15610" s="34"/>
      <c r="AQ15610" s="34"/>
      <c r="AR15610" s="34"/>
    </row>
    <row r="15611" spans="41:44" x14ac:dyDescent="0.25">
      <c r="AO15611" s="34"/>
      <c r="AP15611" s="34"/>
      <c r="AQ15611" s="34"/>
      <c r="AR15611" s="34"/>
    </row>
    <row r="15612" spans="41:44" x14ac:dyDescent="0.25">
      <c r="AO15612" s="34"/>
      <c r="AP15612" s="34"/>
      <c r="AQ15612" s="34"/>
      <c r="AR15612" s="34"/>
    </row>
    <row r="15613" spans="41:44" x14ac:dyDescent="0.25">
      <c r="AO15613" s="34"/>
      <c r="AP15613" s="34"/>
      <c r="AQ15613" s="34"/>
      <c r="AR15613" s="34"/>
    </row>
    <row r="15614" spans="41:44" x14ac:dyDescent="0.25">
      <c r="AO15614" s="34"/>
      <c r="AP15614" s="34"/>
      <c r="AQ15614" s="34"/>
      <c r="AR15614" s="34"/>
    </row>
    <row r="15615" spans="41:44" x14ac:dyDescent="0.25">
      <c r="AO15615" s="34"/>
      <c r="AP15615" s="34"/>
      <c r="AQ15615" s="34"/>
      <c r="AR15615" s="34"/>
    </row>
    <row r="15616" spans="41:44" x14ac:dyDescent="0.25">
      <c r="AO15616" s="34"/>
      <c r="AP15616" s="34"/>
      <c r="AQ15616" s="34"/>
      <c r="AR15616" s="34"/>
    </row>
    <row r="15617" spans="41:44" x14ac:dyDescent="0.25">
      <c r="AO15617" s="34"/>
      <c r="AP15617" s="34"/>
      <c r="AQ15617" s="34"/>
      <c r="AR15617" s="34"/>
    </row>
    <row r="15618" spans="41:44" x14ac:dyDescent="0.25">
      <c r="AO15618" s="34"/>
      <c r="AP15618" s="34"/>
      <c r="AQ15618" s="34"/>
      <c r="AR15618" s="34"/>
    </row>
    <row r="15619" spans="41:44" x14ac:dyDescent="0.25">
      <c r="AO15619" s="34"/>
      <c r="AP15619" s="34"/>
      <c r="AQ15619" s="34"/>
      <c r="AR15619" s="34"/>
    </row>
    <row r="15620" spans="41:44" x14ac:dyDescent="0.25">
      <c r="AO15620" s="34"/>
      <c r="AP15620" s="34"/>
      <c r="AQ15620" s="34"/>
      <c r="AR15620" s="34"/>
    </row>
    <row r="15621" spans="41:44" x14ac:dyDescent="0.25">
      <c r="AO15621" s="34"/>
      <c r="AP15621" s="34"/>
      <c r="AQ15621" s="34"/>
      <c r="AR15621" s="34"/>
    </row>
    <row r="15622" spans="41:44" x14ac:dyDescent="0.25">
      <c r="AO15622" s="34"/>
      <c r="AP15622" s="34"/>
      <c r="AQ15622" s="34"/>
      <c r="AR15622" s="34"/>
    </row>
    <row r="15623" spans="41:44" x14ac:dyDescent="0.25">
      <c r="AO15623" s="34"/>
      <c r="AP15623" s="34"/>
      <c r="AQ15623" s="34"/>
      <c r="AR15623" s="34"/>
    </row>
    <row r="15624" spans="41:44" x14ac:dyDescent="0.25">
      <c r="AO15624" s="34"/>
      <c r="AP15624" s="34"/>
      <c r="AQ15624" s="34"/>
      <c r="AR15624" s="34"/>
    </row>
    <row r="15625" spans="41:44" x14ac:dyDescent="0.25">
      <c r="AO15625" s="34"/>
      <c r="AP15625" s="34"/>
      <c r="AQ15625" s="34"/>
      <c r="AR15625" s="34"/>
    </row>
    <row r="15626" spans="41:44" x14ac:dyDescent="0.25">
      <c r="AO15626" s="34"/>
      <c r="AP15626" s="34"/>
      <c r="AQ15626" s="34"/>
      <c r="AR15626" s="34"/>
    </row>
    <row r="15627" spans="41:44" x14ac:dyDescent="0.25">
      <c r="AO15627" s="34"/>
      <c r="AP15627" s="34"/>
      <c r="AQ15627" s="34"/>
      <c r="AR15627" s="34"/>
    </row>
    <row r="15628" spans="41:44" x14ac:dyDescent="0.25">
      <c r="AO15628" s="34"/>
      <c r="AP15628" s="34"/>
      <c r="AQ15628" s="34"/>
      <c r="AR15628" s="34"/>
    </row>
    <row r="15629" spans="41:44" x14ac:dyDescent="0.25">
      <c r="AO15629" s="34"/>
      <c r="AP15629" s="34"/>
      <c r="AQ15629" s="34"/>
      <c r="AR15629" s="34"/>
    </row>
    <row r="15630" spans="41:44" x14ac:dyDescent="0.25">
      <c r="AO15630" s="34"/>
      <c r="AP15630" s="34"/>
      <c r="AQ15630" s="34"/>
      <c r="AR15630" s="34"/>
    </row>
    <row r="15631" spans="41:44" x14ac:dyDescent="0.25">
      <c r="AO15631" s="34"/>
      <c r="AP15631" s="34"/>
      <c r="AQ15631" s="34"/>
      <c r="AR15631" s="34"/>
    </row>
    <row r="15632" spans="41:44" x14ac:dyDescent="0.25">
      <c r="AO15632" s="34"/>
      <c r="AP15632" s="34"/>
      <c r="AQ15632" s="34"/>
      <c r="AR15632" s="34"/>
    </row>
    <row r="15633" spans="41:44" x14ac:dyDescent="0.25">
      <c r="AO15633" s="34"/>
      <c r="AP15633" s="34"/>
      <c r="AQ15633" s="34"/>
      <c r="AR15633" s="34"/>
    </row>
    <row r="15634" spans="41:44" x14ac:dyDescent="0.25">
      <c r="AO15634" s="34"/>
      <c r="AP15634" s="34"/>
      <c r="AQ15634" s="34"/>
      <c r="AR15634" s="34"/>
    </row>
    <row r="15635" spans="41:44" x14ac:dyDescent="0.25">
      <c r="AO15635" s="34"/>
      <c r="AP15635" s="34"/>
      <c r="AQ15635" s="34"/>
      <c r="AR15635" s="34"/>
    </row>
    <row r="15636" spans="41:44" x14ac:dyDescent="0.25">
      <c r="AO15636" s="34"/>
      <c r="AP15636" s="34"/>
      <c r="AQ15636" s="34"/>
      <c r="AR15636" s="34"/>
    </row>
    <row r="15637" spans="41:44" x14ac:dyDescent="0.25">
      <c r="AO15637" s="34"/>
      <c r="AP15637" s="34"/>
      <c r="AQ15637" s="34"/>
      <c r="AR15637" s="34"/>
    </row>
    <row r="15638" spans="41:44" x14ac:dyDescent="0.25">
      <c r="AO15638" s="34"/>
      <c r="AP15638" s="34"/>
      <c r="AQ15638" s="34"/>
      <c r="AR15638" s="34"/>
    </row>
    <row r="15639" spans="41:44" x14ac:dyDescent="0.25">
      <c r="AO15639" s="34"/>
      <c r="AP15639" s="34"/>
      <c r="AQ15639" s="34"/>
      <c r="AR15639" s="34"/>
    </row>
    <row r="15640" spans="41:44" x14ac:dyDescent="0.25">
      <c r="AO15640" s="34"/>
      <c r="AP15640" s="34"/>
      <c r="AQ15640" s="34"/>
      <c r="AR15640" s="34"/>
    </row>
    <row r="15641" spans="41:44" x14ac:dyDescent="0.25">
      <c r="AO15641" s="34"/>
      <c r="AP15641" s="34"/>
      <c r="AQ15641" s="34"/>
      <c r="AR15641" s="34"/>
    </row>
    <row r="15642" spans="41:44" x14ac:dyDescent="0.25">
      <c r="AO15642" s="34"/>
      <c r="AP15642" s="34"/>
      <c r="AQ15642" s="34"/>
      <c r="AR15642" s="34"/>
    </row>
    <row r="15643" spans="41:44" x14ac:dyDescent="0.25">
      <c r="AO15643" s="34"/>
      <c r="AP15643" s="34"/>
      <c r="AQ15643" s="34"/>
      <c r="AR15643" s="34"/>
    </row>
    <row r="15644" spans="41:44" x14ac:dyDescent="0.25">
      <c r="AO15644" s="34"/>
      <c r="AP15644" s="34"/>
      <c r="AQ15644" s="34"/>
      <c r="AR15644" s="34"/>
    </row>
    <row r="15645" spans="41:44" x14ac:dyDescent="0.25">
      <c r="AO15645" s="34"/>
      <c r="AP15645" s="34"/>
      <c r="AQ15645" s="34"/>
      <c r="AR15645" s="34"/>
    </row>
    <row r="15646" spans="41:44" x14ac:dyDescent="0.25">
      <c r="AO15646" s="34"/>
      <c r="AP15646" s="34"/>
      <c r="AQ15646" s="34"/>
      <c r="AR15646" s="34"/>
    </row>
    <row r="15647" spans="41:44" x14ac:dyDescent="0.25">
      <c r="AO15647" s="34"/>
      <c r="AP15647" s="34"/>
      <c r="AQ15647" s="34"/>
      <c r="AR15647" s="34"/>
    </row>
    <row r="15648" spans="41:44" x14ac:dyDescent="0.25">
      <c r="AO15648" s="34"/>
      <c r="AP15648" s="34"/>
      <c r="AQ15648" s="34"/>
      <c r="AR15648" s="34"/>
    </row>
    <row r="15649" spans="41:44" x14ac:dyDescent="0.25">
      <c r="AO15649" s="34"/>
      <c r="AP15649" s="34"/>
      <c r="AQ15649" s="34"/>
      <c r="AR15649" s="34"/>
    </row>
    <row r="15650" spans="41:44" x14ac:dyDescent="0.25">
      <c r="AO15650" s="34"/>
      <c r="AP15650" s="34"/>
      <c r="AQ15650" s="34"/>
      <c r="AR15650" s="34"/>
    </row>
    <row r="15651" spans="41:44" x14ac:dyDescent="0.25">
      <c r="AO15651" s="34"/>
      <c r="AP15651" s="34"/>
      <c r="AQ15651" s="34"/>
      <c r="AR15651" s="34"/>
    </row>
    <row r="15652" spans="41:44" x14ac:dyDescent="0.25">
      <c r="AO15652" s="34"/>
      <c r="AP15652" s="34"/>
      <c r="AQ15652" s="34"/>
      <c r="AR15652" s="34"/>
    </row>
    <row r="15653" spans="41:44" x14ac:dyDescent="0.25">
      <c r="AO15653" s="34"/>
      <c r="AP15653" s="34"/>
      <c r="AQ15653" s="34"/>
      <c r="AR15653" s="34"/>
    </row>
    <row r="15654" spans="41:44" x14ac:dyDescent="0.25">
      <c r="AO15654" s="34"/>
      <c r="AP15654" s="34"/>
      <c r="AQ15654" s="34"/>
      <c r="AR15654" s="34"/>
    </row>
    <row r="15655" spans="41:44" x14ac:dyDescent="0.25">
      <c r="AO15655" s="34"/>
      <c r="AP15655" s="34"/>
      <c r="AQ15655" s="34"/>
      <c r="AR15655" s="34"/>
    </row>
    <row r="15656" spans="41:44" x14ac:dyDescent="0.25">
      <c r="AO15656" s="34"/>
      <c r="AP15656" s="34"/>
      <c r="AQ15656" s="34"/>
      <c r="AR15656" s="34"/>
    </row>
    <row r="15657" spans="41:44" x14ac:dyDescent="0.25">
      <c r="AO15657" s="34"/>
      <c r="AP15657" s="34"/>
      <c r="AQ15657" s="34"/>
      <c r="AR15657" s="34"/>
    </row>
    <row r="15658" spans="41:44" x14ac:dyDescent="0.25">
      <c r="AO15658" s="34"/>
      <c r="AP15658" s="34"/>
      <c r="AQ15658" s="34"/>
      <c r="AR15658" s="34"/>
    </row>
    <row r="15659" spans="41:44" x14ac:dyDescent="0.25">
      <c r="AO15659" s="34"/>
      <c r="AP15659" s="34"/>
      <c r="AQ15659" s="34"/>
      <c r="AR15659" s="34"/>
    </row>
    <row r="15660" spans="41:44" x14ac:dyDescent="0.25">
      <c r="AO15660" s="34"/>
      <c r="AP15660" s="34"/>
      <c r="AQ15660" s="34"/>
      <c r="AR15660" s="34"/>
    </row>
    <row r="15661" spans="41:44" x14ac:dyDescent="0.25">
      <c r="AO15661" s="34"/>
      <c r="AP15661" s="34"/>
      <c r="AQ15661" s="34"/>
      <c r="AR15661" s="34"/>
    </row>
    <row r="15662" spans="41:44" x14ac:dyDescent="0.25">
      <c r="AO15662" s="34"/>
      <c r="AP15662" s="34"/>
      <c r="AQ15662" s="34"/>
      <c r="AR15662" s="34"/>
    </row>
    <row r="15663" spans="41:44" x14ac:dyDescent="0.25">
      <c r="AO15663" s="34"/>
      <c r="AP15663" s="34"/>
      <c r="AQ15663" s="34"/>
      <c r="AR15663" s="34"/>
    </row>
    <row r="15664" spans="41:44" x14ac:dyDescent="0.25">
      <c r="AO15664" s="34"/>
      <c r="AP15664" s="34"/>
      <c r="AQ15664" s="34"/>
      <c r="AR15664" s="34"/>
    </row>
    <row r="15665" spans="41:44" x14ac:dyDescent="0.25">
      <c r="AO15665" s="34"/>
      <c r="AP15665" s="34"/>
      <c r="AQ15665" s="34"/>
      <c r="AR15665" s="34"/>
    </row>
    <row r="15666" spans="41:44" x14ac:dyDescent="0.25">
      <c r="AO15666" s="34"/>
      <c r="AP15666" s="34"/>
      <c r="AQ15666" s="34"/>
      <c r="AR15666" s="34"/>
    </row>
    <row r="15667" spans="41:44" x14ac:dyDescent="0.25">
      <c r="AO15667" s="34"/>
      <c r="AP15667" s="34"/>
      <c r="AQ15667" s="34"/>
      <c r="AR15667" s="34"/>
    </row>
    <row r="15668" spans="41:44" x14ac:dyDescent="0.25">
      <c r="AO15668" s="34"/>
      <c r="AP15668" s="34"/>
      <c r="AQ15668" s="34"/>
      <c r="AR15668" s="34"/>
    </row>
    <row r="15669" spans="41:44" x14ac:dyDescent="0.25">
      <c r="AO15669" s="34"/>
      <c r="AP15669" s="34"/>
      <c r="AQ15669" s="34"/>
      <c r="AR15669" s="34"/>
    </row>
    <row r="15670" spans="41:44" x14ac:dyDescent="0.25">
      <c r="AO15670" s="34"/>
      <c r="AP15670" s="34"/>
      <c r="AQ15670" s="34"/>
      <c r="AR15670" s="34"/>
    </row>
    <row r="15671" spans="41:44" x14ac:dyDescent="0.25">
      <c r="AO15671" s="34"/>
      <c r="AP15671" s="34"/>
      <c r="AQ15671" s="34"/>
      <c r="AR15671" s="34"/>
    </row>
    <row r="15672" spans="41:44" x14ac:dyDescent="0.25">
      <c r="AO15672" s="34"/>
      <c r="AP15672" s="34"/>
      <c r="AQ15672" s="34"/>
      <c r="AR15672" s="34"/>
    </row>
    <row r="15673" spans="41:44" x14ac:dyDescent="0.25">
      <c r="AO15673" s="34"/>
      <c r="AP15673" s="34"/>
      <c r="AQ15673" s="34"/>
      <c r="AR15673" s="34"/>
    </row>
    <row r="15674" spans="41:44" x14ac:dyDescent="0.25">
      <c r="AO15674" s="34"/>
      <c r="AP15674" s="34"/>
      <c r="AQ15674" s="34"/>
      <c r="AR15674" s="34"/>
    </row>
    <row r="15675" spans="41:44" x14ac:dyDescent="0.25">
      <c r="AO15675" s="34"/>
      <c r="AP15675" s="34"/>
      <c r="AQ15675" s="34"/>
      <c r="AR15675" s="34"/>
    </row>
    <row r="15676" spans="41:44" x14ac:dyDescent="0.25">
      <c r="AO15676" s="34"/>
      <c r="AP15676" s="34"/>
      <c r="AQ15676" s="34"/>
      <c r="AR15676" s="34"/>
    </row>
    <row r="15677" spans="41:44" x14ac:dyDescent="0.25">
      <c r="AO15677" s="34"/>
      <c r="AP15677" s="34"/>
      <c r="AQ15677" s="34"/>
      <c r="AR15677" s="34"/>
    </row>
    <row r="15678" spans="41:44" x14ac:dyDescent="0.25">
      <c r="AO15678" s="34"/>
      <c r="AP15678" s="34"/>
      <c r="AQ15678" s="34"/>
      <c r="AR15678" s="34"/>
    </row>
    <row r="15679" spans="41:44" x14ac:dyDescent="0.25">
      <c r="AO15679" s="34"/>
      <c r="AP15679" s="34"/>
      <c r="AQ15679" s="34"/>
      <c r="AR15679" s="34"/>
    </row>
    <row r="15680" spans="41:44" x14ac:dyDescent="0.25">
      <c r="AO15680" s="34"/>
      <c r="AP15680" s="34"/>
      <c r="AQ15680" s="34"/>
      <c r="AR15680" s="34"/>
    </row>
    <row r="15681" spans="41:44" x14ac:dyDescent="0.25">
      <c r="AO15681" s="34"/>
      <c r="AP15681" s="34"/>
      <c r="AQ15681" s="34"/>
      <c r="AR15681" s="34"/>
    </row>
    <row r="15682" spans="41:44" x14ac:dyDescent="0.25">
      <c r="AO15682" s="34"/>
      <c r="AP15682" s="34"/>
      <c r="AQ15682" s="34"/>
      <c r="AR15682" s="34"/>
    </row>
    <row r="15683" spans="41:44" x14ac:dyDescent="0.25">
      <c r="AO15683" s="34"/>
      <c r="AP15683" s="34"/>
      <c r="AQ15683" s="34"/>
      <c r="AR15683" s="34"/>
    </row>
    <row r="15684" spans="41:44" x14ac:dyDescent="0.25">
      <c r="AO15684" s="34"/>
      <c r="AP15684" s="34"/>
      <c r="AQ15684" s="34"/>
      <c r="AR15684" s="34"/>
    </row>
    <row r="15685" spans="41:44" x14ac:dyDescent="0.25">
      <c r="AO15685" s="34"/>
      <c r="AP15685" s="34"/>
      <c r="AQ15685" s="34"/>
      <c r="AR15685" s="34"/>
    </row>
    <row r="15686" spans="41:44" x14ac:dyDescent="0.25">
      <c r="AO15686" s="34"/>
      <c r="AP15686" s="34"/>
      <c r="AQ15686" s="34"/>
      <c r="AR15686" s="34"/>
    </row>
    <row r="15687" spans="41:44" x14ac:dyDescent="0.25">
      <c r="AO15687" s="34"/>
      <c r="AP15687" s="34"/>
      <c r="AQ15687" s="34"/>
      <c r="AR15687" s="34"/>
    </row>
    <row r="15688" spans="41:44" x14ac:dyDescent="0.25">
      <c r="AO15688" s="34"/>
      <c r="AP15688" s="34"/>
      <c r="AQ15688" s="34"/>
      <c r="AR15688" s="34"/>
    </row>
    <row r="15689" spans="41:44" x14ac:dyDescent="0.25">
      <c r="AO15689" s="34"/>
      <c r="AP15689" s="34"/>
      <c r="AQ15689" s="34"/>
      <c r="AR15689" s="34"/>
    </row>
    <row r="15690" spans="41:44" x14ac:dyDescent="0.25">
      <c r="AO15690" s="34"/>
      <c r="AP15690" s="34"/>
      <c r="AQ15690" s="34"/>
      <c r="AR15690" s="34"/>
    </row>
    <row r="15691" spans="41:44" x14ac:dyDescent="0.25">
      <c r="AO15691" s="34"/>
      <c r="AP15691" s="34"/>
      <c r="AQ15691" s="34"/>
      <c r="AR15691" s="34"/>
    </row>
    <row r="15692" spans="41:44" x14ac:dyDescent="0.25">
      <c r="AO15692" s="34"/>
      <c r="AP15692" s="34"/>
      <c r="AQ15692" s="34"/>
      <c r="AR15692" s="34"/>
    </row>
    <row r="15693" spans="41:44" x14ac:dyDescent="0.25">
      <c r="AO15693" s="34"/>
      <c r="AP15693" s="34"/>
      <c r="AQ15693" s="34"/>
      <c r="AR15693" s="34"/>
    </row>
    <row r="15694" spans="41:44" x14ac:dyDescent="0.25">
      <c r="AO15694" s="34"/>
      <c r="AP15694" s="34"/>
      <c r="AQ15694" s="34"/>
      <c r="AR15694" s="34"/>
    </row>
    <row r="15695" spans="41:44" x14ac:dyDescent="0.25">
      <c r="AO15695" s="34"/>
      <c r="AP15695" s="34"/>
      <c r="AQ15695" s="34"/>
      <c r="AR15695" s="34"/>
    </row>
    <row r="15696" spans="41:44" x14ac:dyDescent="0.25">
      <c r="AO15696" s="34"/>
      <c r="AP15696" s="34"/>
      <c r="AQ15696" s="34"/>
      <c r="AR15696" s="34"/>
    </row>
    <row r="15697" spans="41:44" x14ac:dyDescent="0.25">
      <c r="AO15697" s="34"/>
      <c r="AP15697" s="34"/>
      <c r="AQ15697" s="34"/>
      <c r="AR15697" s="34"/>
    </row>
    <row r="15698" spans="41:44" x14ac:dyDescent="0.25">
      <c r="AO15698" s="34"/>
      <c r="AP15698" s="34"/>
      <c r="AQ15698" s="34"/>
      <c r="AR15698" s="34"/>
    </row>
    <row r="15699" spans="41:44" x14ac:dyDescent="0.25">
      <c r="AO15699" s="34"/>
      <c r="AP15699" s="34"/>
      <c r="AQ15699" s="34"/>
      <c r="AR15699" s="34"/>
    </row>
    <row r="15700" spans="41:44" x14ac:dyDescent="0.25">
      <c r="AO15700" s="34"/>
      <c r="AP15700" s="34"/>
      <c r="AQ15700" s="34"/>
      <c r="AR15700" s="34"/>
    </row>
    <row r="15701" spans="41:44" x14ac:dyDescent="0.25">
      <c r="AO15701" s="34"/>
      <c r="AP15701" s="34"/>
      <c r="AQ15701" s="34"/>
      <c r="AR15701" s="34"/>
    </row>
    <row r="15702" spans="41:44" x14ac:dyDescent="0.25">
      <c r="AO15702" s="34"/>
      <c r="AP15702" s="34"/>
      <c r="AQ15702" s="34"/>
      <c r="AR15702" s="34"/>
    </row>
    <row r="15703" spans="41:44" x14ac:dyDescent="0.25">
      <c r="AO15703" s="34"/>
      <c r="AP15703" s="34"/>
      <c r="AQ15703" s="34"/>
      <c r="AR15703" s="34"/>
    </row>
    <row r="15704" spans="41:44" x14ac:dyDescent="0.25">
      <c r="AO15704" s="34"/>
      <c r="AP15704" s="34"/>
      <c r="AQ15704" s="34"/>
      <c r="AR15704" s="34"/>
    </row>
    <row r="15705" spans="41:44" x14ac:dyDescent="0.25">
      <c r="AO15705" s="34"/>
      <c r="AP15705" s="34"/>
      <c r="AQ15705" s="34"/>
      <c r="AR15705" s="34"/>
    </row>
    <row r="15706" spans="41:44" x14ac:dyDescent="0.25">
      <c r="AO15706" s="34"/>
      <c r="AP15706" s="34"/>
      <c r="AQ15706" s="34"/>
      <c r="AR15706" s="34"/>
    </row>
    <row r="15707" spans="41:44" x14ac:dyDescent="0.25">
      <c r="AO15707" s="34"/>
      <c r="AP15707" s="34"/>
      <c r="AQ15707" s="34"/>
      <c r="AR15707" s="34"/>
    </row>
    <row r="15708" spans="41:44" x14ac:dyDescent="0.25">
      <c r="AO15708" s="34"/>
      <c r="AP15708" s="34"/>
      <c r="AQ15708" s="34"/>
      <c r="AR15708" s="34"/>
    </row>
    <row r="15709" spans="41:44" x14ac:dyDescent="0.25">
      <c r="AO15709" s="34"/>
      <c r="AP15709" s="34"/>
      <c r="AQ15709" s="34"/>
      <c r="AR15709" s="34"/>
    </row>
    <row r="15710" spans="41:44" x14ac:dyDescent="0.25">
      <c r="AO15710" s="34"/>
      <c r="AP15710" s="34"/>
      <c r="AQ15710" s="34"/>
      <c r="AR15710" s="34"/>
    </row>
    <row r="15711" spans="41:44" x14ac:dyDescent="0.25">
      <c r="AO15711" s="34"/>
      <c r="AP15711" s="34"/>
      <c r="AQ15711" s="34"/>
      <c r="AR15711" s="34"/>
    </row>
    <row r="15712" spans="41:44" x14ac:dyDescent="0.25">
      <c r="AO15712" s="34"/>
      <c r="AP15712" s="34"/>
      <c r="AQ15712" s="34"/>
      <c r="AR15712" s="34"/>
    </row>
    <row r="15713" spans="41:44" x14ac:dyDescent="0.25">
      <c r="AO15713" s="34"/>
      <c r="AP15713" s="34"/>
      <c r="AQ15713" s="34"/>
      <c r="AR15713" s="34"/>
    </row>
    <row r="15714" spans="41:44" x14ac:dyDescent="0.25">
      <c r="AO15714" s="34"/>
      <c r="AP15714" s="34"/>
      <c r="AQ15714" s="34"/>
      <c r="AR15714" s="34"/>
    </row>
    <row r="15715" spans="41:44" x14ac:dyDescent="0.25">
      <c r="AO15715" s="34"/>
      <c r="AP15715" s="34"/>
      <c r="AQ15715" s="34"/>
      <c r="AR15715" s="34"/>
    </row>
    <row r="15716" spans="41:44" x14ac:dyDescent="0.25">
      <c r="AO15716" s="34"/>
      <c r="AP15716" s="34"/>
      <c r="AQ15716" s="34"/>
      <c r="AR15716" s="34"/>
    </row>
    <row r="15717" spans="41:44" x14ac:dyDescent="0.25">
      <c r="AO15717" s="34"/>
      <c r="AP15717" s="34"/>
      <c r="AQ15717" s="34"/>
      <c r="AR15717" s="34"/>
    </row>
    <row r="15718" spans="41:44" x14ac:dyDescent="0.25">
      <c r="AO15718" s="34"/>
      <c r="AP15718" s="34"/>
      <c r="AQ15718" s="34"/>
      <c r="AR15718" s="34"/>
    </row>
    <row r="15719" spans="41:44" x14ac:dyDescent="0.25">
      <c r="AO15719" s="34"/>
      <c r="AP15719" s="34"/>
      <c r="AQ15719" s="34"/>
      <c r="AR15719" s="34"/>
    </row>
    <row r="15720" spans="41:44" x14ac:dyDescent="0.25">
      <c r="AO15720" s="34"/>
      <c r="AP15720" s="34"/>
      <c r="AQ15720" s="34"/>
      <c r="AR15720" s="34"/>
    </row>
    <row r="15721" spans="41:44" x14ac:dyDescent="0.25">
      <c r="AO15721" s="34"/>
      <c r="AP15721" s="34"/>
      <c r="AQ15721" s="34"/>
      <c r="AR15721" s="34"/>
    </row>
    <row r="15722" spans="41:44" x14ac:dyDescent="0.25">
      <c r="AO15722" s="34"/>
      <c r="AP15722" s="34"/>
      <c r="AQ15722" s="34"/>
      <c r="AR15722" s="34"/>
    </row>
    <row r="15723" spans="41:44" x14ac:dyDescent="0.25">
      <c r="AO15723" s="34"/>
      <c r="AP15723" s="34"/>
      <c r="AQ15723" s="34"/>
      <c r="AR15723" s="34"/>
    </row>
    <row r="15724" spans="41:44" x14ac:dyDescent="0.25">
      <c r="AO15724" s="34"/>
      <c r="AP15724" s="34"/>
      <c r="AQ15724" s="34"/>
      <c r="AR15724" s="34"/>
    </row>
    <row r="15725" spans="41:44" x14ac:dyDescent="0.25">
      <c r="AO15725" s="34"/>
      <c r="AP15725" s="34"/>
      <c r="AQ15725" s="34"/>
      <c r="AR15725" s="34"/>
    </row>
    <row r="15726" spans="41:44" x14ac:dyDescent="0.25">
      <c r="AO15726" s="34"/>
      <c r="AP15726" s="34"/>
      <c r="AQ15726" s="34"/>
      <c r="AR15726" s="34"/>
    </row>
    <row r="15727" spans="41:44" x14ac:dyDescent="0.25">
      <c r="AO15727" s="34"/>
      <c r="AP15727" s="34"/>
      <c r="AQ15727" s="34"/>
      <c r="AR15727" s="34"/>
    </row>
    <row r="15728" spans="41:44" x14ac:dyDescent="0.25">
      <c r="AO15728" s="34"/>
      <c r="AP15728" s="34"/>
      <c r="AQ15728" s="34"/>
      <c r="AR15728" s="34"/>
    </row>
    <row r="15729" spans="41:44" x14ac:dyDescent="0.25">
      <c r="AO15729" s="34"/>
      <c r="AP15729" s="34"/>
      <c r="AQ15729" s="34"/>
      <c r="AR15729" s="34"/>
    </row>
    <row r="15730" spans="41:44" x14ac:dyDescent="0.25">
      <c r="AO15730" s="34"/>
      <c r="AP15730" s="34"/>
      <c r="AQ15730" s="34"/>
      <c r="AR15730" s="34"/>
    </row>
    <row r="15731" spans="41:44" x14ac:dyDescent="0.25">
      <c r="AO15731" s="34"/>
      <c r="AP15731" s="34"/>
      <c r="AQ15731" s="34"/>
      <c r="AR15731" s="34"/>
    </row>
    <row r="15732" spans="41:44" x14ac:dyDescent="0.25">
      <c r="AO15732" s="34"/>
      <c r="AP15732" s="34"/>
      <c r="AQ15732" s="34"/>
      <c r="AR15732" s="34"/>
    </row>
    <row r="15733" spans="41:44" x14ac:dyDescent="0.25">
      <c r="AO15733" s="34"/>
      <c r="AP15733" s="34"/>
      <c r="AQ15733" s="34"/>
      <c r="AR15733" s="34"/>
    </row>
    <row r="15734" spans="41:44" x14ac:dyDescent="0.25">
      <c r="AO15734" s="34"/>
      <c r="AP15734" s="34"/>
      <c r="AQ15734" s="34"/>
      <c r="AR15734" s="34"/>
    </row>
    <row r="15735" spans="41:44" x14ac:dyDescent="0.25">
      <c r="AO15735" s="34"/>
      <c r="AP15735" s="34"/>
      <c r="AQ15735" s="34"/>
      <c r="AR15735" s="34"/>
    </row>
    <row r="15736" spans="41:44" x14ac:dyDescent="0.25">
      <c r="AO15736" s="34"/>
      <c r="AP15736" s="34"/>
      <c r="AQ15736" s="34"/>
      <c r="AR15736" s="34"/>
    </row>
    <row r="15737" spans="41:44" x14ac:dyDescent="0.25">
      <c r="AO15737" s="34"/>
      <c r="AP15737" s="34"/>
      <c r="AQ15737" s="34"/>
      <c r="AR15737" s="34"/>
    </row>
    <row r="15738" spans="41:44" x14ac:dyDescent="0.25">
      <c r="AO15738" s="34"/>
      <c r="AP15738" s="34"/>
      <c r="AQ15738" s="34"/>
      <c r="AR15738" s="34"/>
    </row>
    <row r="15739" spans="41:44" x14ac:dyDescent="0.25">
      <c r="AO15739" s="34"/>
      <c r="AP15739" s="34"/>
      <c r="AQ15739" s="34"/>
      <c r="AR15739" s="34"/>
    </row>
    <row r="15740" spans="41:44" x14ac:dyDescent="0.25">
      <c r="AO15740" s="34"/>
      <c r="AP15740" s="34"/>
      <c r="AQ15740" s="34"/>
      <c r="AR15740" s="34"/>
    </row>
    <row r="15741" spans="41:44" x14ac:dyDescent="0.25">
      <c r="AO15741" s="34"/>
      <c r="AP15741" s="34"/>
      <c r="AQ15741" s="34"/>
      <c r="AR15741" s="34"/>
    </row>
    <row r="15742" spans="41:44" x14ac:dyDescent="0.25">
      <c r="AO15742" s="34"/>
      <c r="AP15742" s="34"/>
      <c r="AQ15742" s="34"/>
      <c r="AR15742" s="34"/>
    </row>
    <row r="15743" spans="41:44" x14ac:dyDescent="0.25">
      <c r="AO15743" s="34"/>
      <c r="AP15743" s="34"/>
      <c r="AQ15743" s="34"/>
      <c r="AR15743" s="34"/>
    </row>
    <row r="15744" spans="41:44" x14ac:dyDescent="0.25">
      <c r="AO15744" s="34"/>
      <c r="AP15744" s="34"/>
      <c r="AQ15744" s="34"/>
      <c r="AR15744" s="34"/>
    </row>
    <row r="15745" spans="41:44" x14ac:dyDescent="0.25">
      <c r="AO15745" s="34"/>
      <c r="AP15745" s="34"/>
      <c r="AQ15745" s="34"/>
      <c r="AR15745" s="34"/>
    </row>
    <row r="15746" spans="41:44" x14ac:dyDescent="0.25">
      <c r="AO15746" s="34"/>
      <c r="AP15746" s="34"/>
      <c r="AQ15746" s="34"/>
      <c r="AR15746" s="34"/>
    </row>
    <row r="15747" spans="41:44" x14ac:dyDescent="0.25">
      <c r="AO15747" s="34"/>
      <c r="AP15747" s="34"/>
      <c r="AQ15747" s="34"/>
      <c r="AR15747" s="34"/>
    </row>
    <row r="15748" spans="41:44" x14ac:dyDescent="0.25">
      <c r="AO15748" s="34"/>
      <c r="AP15748" s="34"/>
      <c r="AQ15748" s="34"/>
      <c r="AR15748" s="34"/>
    </row>
    <row r="15749" spans="41:44" x14ac:dyDescent="0.25">
      <c r="AO15749" s="34"/>
      <c r="AP15749" s="34"/>
      <c r="AQ15749" s="34"/>
      <c r="AR15749" s="34"/>
    </row>
    <row r="15750" spans="41:44" x14ac:dyDescent="0.25">
      <c r="AO15750" s="34"/>
      <c r="AP15750" s="34"/>
      <c r="AQ15750" s="34"/>
      <c r="AR15750" s="34"/>
    </row>
    <row r="15751" spans="41:44" x14ac:dyDescent="0.25">
      <c r="AO15751" s="34"/>
      <c r="AP15751" s="34"/>
      <c r="AQ15751" s="34"/>
      <c r="AR15751" s="34"/>
    </row>
    <row r="15752" spans="41:44" x14ac:dyDescent="0.25">
      <c r="AO15752" s="34"/>
      <c r="AP15752" s="34"/>
      <c r="AQ15752" s="34"/>
      <c r="AR15752" s="34"/>
    </row>
    <row r="15753" spans="41:44" x14ac:dyDescent="0.25">
      <c r="AO15753" s="34"/>
      <c r="AP15753" s="34"/>
      <c r="AQ15753" s="34"/>
      <c r="AR15753" s="34"/>
    </row>
    <row r="15754" spans="41:44" x14ac:dyDescent="0.25">
      <c r="AO15754" s="34"/>
      <c r="AP15754" s="34"/>
      <c r="AQ15754" s="34"/>
      <c r="AR15754" s="34"/>
    </row>
    <row r="15755" spans="41:44" x14ac:dyDescent="0.25">
      <c r="AO15755" s="34"/>
      <c r="AP15755" s="34"/>
      <c r="AQ15755" s="34"/>
      <c r="AR15755" s="34"/>
    </row>
    <row r="15756" spans="41:44" x14ac:dyDescent="0.25">
      <c r="AO15756" s="34"/>
      <c r="AP15756" s="34"/>
      <c r="AQ15756" s="34"/>
      <c r="AR15756" s="34"/>
    </row>
    <row r="15757" spans="41:44" x14ac:dyDescent="0.25">
      <c r="AO15757" s="34"/>
      <c r="AP15757" s="34"/>
      <c r="AQ15757" s="34"/>
      <c r="AR15757" s="34"/>
    </row>
    <row r="15758" spans="41:44" x14ac:dyDescent="0.25">
      <c r="AO15758" s="34"/>
      <c r="AP15758" s="34"/>
      <c r="AQ15758" s="34"/>
      <c r="AR15758" s="34"/>
    </row>
    <row r="15759" spans="41:44" x14ac:dyDescent="0.25">
      <c r="AO15759" s="34"/>
      <c r="AP15759" s="34"/>
      <c r="AQ15759" s="34"/>
      <c r="AR15759" s="34"/>
    </row>
    <row r="15760" spans="41:44" x14ac:dyDescent="0.25">
      <c r="AO15760" s="34"/>
      <c r="AP15760" s="34"/>
      <c r="AQ15760" s="34"/>
      <c r="AR15760" s="34"/>
    </row>
    <row r="15761" spans="41:44" x14ac:dyDescent="0.25">
      <c r="AO15761" s="34"/>
      <c r="AP15761" s="34"/>
      <c r="AQ15761" s="34"/>
      <c r="AR15761" s="34"/>
    </row>
    <row r="15762" spans="41:44" x14ac:dyDescent="0.25">
      <c r="AO15762" s="34"/>
      <c r="AP15762" s="34"/>
      <c r="AQ15762" s="34"/>
      <c r="AR15762" s="34"/>
    </row>
    <row r="15763" spans="41:44" x14ac:dyDescent="0.25">
      <c r="AO15763" s="34"/>
      <c r="AP15763" s="34"/>
      <c r="AQ15763" s="34"/>
      <c r="AR15763" s="34"/>
    </row>
    <row r="15764" spans="41:44" x14ac:dyDescent="0.25">
      <c r="AO15764" s="34"/>
      <c r="AP15764" s="34"/>
      <c r="AQ15764" s="34"/>
      <c r="AR15764" s="34"/>
    </row>
    <row r="15765" spans="41:44" x14ac:dyDescent="0.25">
      <c r="AO15765" s="34"/>
      <c r="AP15765" s="34"/>
      <c r="AQ15765" s="34"/>
      <c r="AR15765" s="34"/>
    </row>
    <row r="15766" spans="41:44" x14ac:dyDescent="0.25">
      <c r="AO15766" s="34"/>
      <c r="AP15766" s="34"/>
      <c r="AQ15766" s="34"/>
      <c r="AR15766" s="34"/>
    </row>
    <row r="15767" spans="41:44" x14ac:dyDescent="0.25">
      <c r="AO15767" s="34"/>
      <c r="AP15767" s="34"/>
      <c r="AQ15767" s="34"/>
      <c r="AR15767" s="34"/>
    </row>
    <row r="15768" spans="41:44" x14ac:dyDescent="0.25">
      <c r="AO15768" s="34"/>
      <c r="AP15768" s="34"/>
      <c r="AQ15768" s="34"/>
      <c r="AR15768" s="34"/>
    </row>
    <row r="15769" spans="41:44" x14ac:dyDescent="0.25">
      <c r="AO15769" s="34"/>
      <c r="AP15769" s="34"/>
      <c r="AQ15769" s="34"/>
      <c r="AR15769" s="34"/>
    </row>
    <row r="15770" spans="41:44" x14ac:dyDescent="0.25">
      <c r="AO15770" s="34"/>
      <c r="AP15770" s="34"/>
      <c r="AQ15770" s="34"/>
      <c r="AR15770" s="34"/>
    </row>
    <row r="15771" spans="41:44" x14ac:dyDescent="0.25">
      <c r="AO15771" s="34"/>
      <c r="AP15771" s="34"/>
      <c r="AQ15771" s="34"/>
      <c r="AR15771" s="34"/>
    </row>
    <row r="15772" spans="41:44" x14ac:dyDescent="0.25">
      <c r="AO15772" s="34"/>
      <c r="AP15772" s="34"/>
      <c r="AQ15772" s="34"/>
      <c r="AR15772" s="34"/>
    </row>
    <row r="15773" spans="41:44" x14ac:dyDescent="0.25">
      <c r="AO15773" s="34"/>
      <c r="AP15773" s="34"/>
      <c r="AQ15773" s="34"/>
      <c r="AR15773" s="34"/>
    </row>
    <row r="15774" spans="41:44" x14ac:dyDescent="0.25">
      <c r="AO15774" s="34"/>
      <c r="AP15774" s="34"/>
      <c r="AQ15774" s="34"/>
      <c r="AR15774" s="34"/>
    </row>
    <row r="15775" spans="41:44" x14ac:dyDescent="0.25">
      <c r="AO15775" s="34"/>
      <c r="AP15775" s="34"/>
      <c r="AQ15775" s="34"/>
      <c r="AR15775" s="34"/>
    </row>
    <row r="15776" spans="41:44" x14ac:dyDescent="0.25">
      <c r="AO15776" s="34"/>
      <c r="AP15776" s="34"/>
      <c r="AQ15776" s="34"/>
      <c r="AR15776" s="34"/>
    </row>
    <row r="15777" spans="41:44" x14ac:dyDescent="0.25">
      <c r="AO15777" s="34"/>
      <c r="AP15777" s="34"/>
      <c r="AQ15777" s="34"/>
      <c r="AR15777" s="34"/>
    </row>
    <row r="15778" spans="41:44" x14ac:dyDescent="0.25">
      <c r="AO15778" s="34"/>
      <c r="AP15778" s="34"/>
      <c r="AQ15778" s="34"/>
      <c r="AR15778" s="34"/>
    </row>
    <row r="15779" spans="41:44" x14ac:dyDescent="0.25">
      <c r="AO15779" s="34"/>
      <c r="AP15779" s="34"/>
      <c r="AQ15779" s="34"/>
      <c r="AR15779" s="34"/>
    </row>
    <row r="15780" spans="41:44" x14ac:dyDescent="0.25">
      <c r="AO15780" s="34"/>
      <c r="AP15780" s="34"/>
      <c r="AQ15780" s="34"/>
      <c r="AR15780" s="34"/>
    </row>
    <row r="15781" spans="41:44" x14ac:dyDescent="0.25">
      <c r="AO15781" s="34"/>
      <c r="AP15781" s="34"/>
      <c r="AQ15781" s="34"/>
      <c r="AR15781" s="34"/>
    </row>
    <row r="15782" spans="41:44" x14ac:dyDescent="0.25">
      <c r="AO15782" s="34"/>
      <c r="AP15782" s="34"/>
      <c r="AQ15782" s="34"/>
      <c r="AR15782" s="34"/>
    </row>
    <row r="15783" spans="41:44" x14ac:dyDescent="0.25">
      <c r="AO15783" s="34"/>
      <c r="AP15783" s="34"/>
      <c r="AQ15783" s="34"/>
      <c r="AR15783" s="34"/>
    </row>
    <row r="15784" spans="41:44" x14ac:dyDescent="0.25">
      <c r="AO15784" s="34"/>
      <c r="AP15784" s="34"/>
      <c r="AQ15784" s="34"/>
      <c r="AR15784" s="34"/>
    </row>
    <row r="15785" spans="41:44" x14ac:dyDescent="0.25">
      <c r="AO15785" s="34"/>
      <c r="AP15785" s="34"/>
      <c r="AQ15785" s="34"/>
      <c r="AR15785" s="34"/>
    </row>
    <row r="15786" spans="41:44" x14ac:dyDescent="0.25">
      <c r="AO15786" s="34"/>
      <c r="AP15786" s="34"/>
      <c r="AQ15786" s="34"/>
      <c r="AR15786" s="34"/>
    </row>
    <row r="15787" spans="41:44" x14ac:dyDescent="0.25">
      <c r="AO15787" s="34"/>
      <c r="AP15787" s="34"/>
      <c r="AQ15787" s="34"/>
      <c r="AR15787" s="34"/>
    </row>
    <row r="15788" spans="41:44" x14ac:dyDescent="0.25">
      <c r="AO15788" s="34"/>
      <c r="AP15788" s="34"/>
      <c r="AQ15788" s="34"/>
      <c r="AR15788" s="34"/>
    </row>
    <row r="15789" spans="41:44" x14ac:dyDescent="0.25">
      <c r="AO15789" s="34"/>
      <c r="AP15789" s="34"/>
      <c r="AQ15789" s="34"/>
      <c r="AR15789" s="34"/>
    </row>
    <row r="15790" spans="41:44" x14ac:dyDescent="0.25">
      <c r="AO15790" s="34"/>
      <c r="AP15790" s="34"/>
      <c r="AQ15790" s="34"/>
      <c r="AR15790" s="34"/>
    </row>
    <row r="15791" spans="41:44" x14ac:dyDescent="0.25">
      <c r="AO15791" s="34"/>
      <c r="AP15791" s="34"/>
      <c r="AQ15791" s="34"/>
      <c r="AR15791" s="34"/>
    </row>
    <row r="15792" spans="41:44" x14ac:dyDescent="0.25">
      <c r="AO15792" s="34"/>
      <c r="AP15792" s="34"/>
      <c r="AQ15792" s="34"/>
      <c r="AR15792" s="34"/>
    </row>
    <row r="15793" spans="41:44" x14ac:dyDescent="0.25">
      <c r="AO15793" s="34"/>
      <c r="AP15793" s="34"/>
      <c r="AQ15793" s="34"/>
      <c r="AR15793" s="34"/>
    </row>
    <row r="15794" spans="41:44" x14ac:dyDescent="0.25">
      <c r="AO15794" s="34"/>
      <c r="AP15794" s="34"/>
      <c r="AQ15794" s="34"/>
      <c r="AR15794" s="34"/>
    </row>
    <row r="15795" spans="41:44" x14ac:dyDescent="0.25">
      <c r="AO15795" s="34"/>
      <c r="AP15795" s="34"/>
      <c r="AQ15795" s="34"/>
      <c r="AR15795" s="34"/>
    </row>
    <row r="15796" spans="41:44" x14ac:dyDescent="0.25">
      <c r="AO15796" s="34"/>
      <c r="AP15796" s="34"/>
      <c r="AQ15796" s="34"/>
      <c r="AR15796" s="34"/>
    </row>
    <row r="15797" spans="41:44" x14ac:dyDescent="0.25">
      <c r="AO15797" s="34"/>
      <c r="AP15797" s="34"/>
      <c r="AQ15797" s="34"/>
      <c r="AR15797" s="34"/>
    </row>
    <row r="15798" spans="41:44" x14ac:dyDescent="0.25">
      <c r="AO15798" s="34"/>
      <c r="AP15798" s="34"/>
      <c r="AQ15798" s="34"/>
      <c r="AR15798" s="34"/>
    </row>
    <row r="15799" spans="41:44" x14ac:dyDescent="0.25">
      <c r="AO15799" s="34"/>
      <c r="AP15799" s="34"/>
      <c r="AQ15799" s="34"/>
      <c r="AR15799" s="34"/>
    </row>
    <row r="15800" spans="41:44" x14ac:dyDescent="0.25">
      <c r="AO15800" s="34"/>
      <c r="AP15800" s="34"/>
      <c r="AQ15800" s="34"/>
      <c r="AR15800" s="34"/>
    </row>
    <row r="15801" spans="41:44" x14ac:dyDescent="0.25">
      <c r="AO15801" s="34"/>
      <c r="AP15801" s="34"/>
      <c r="AQ15801" s="34"/>
      <c r="AR15801" s="34"/>
    </row>
    <row r="15802" spans="41:44" x14ac:dyDescent="0.25">
      <c r="AO15802" s="34"/>
      <c r="AP15802" s="34"/>
      <c r="AQ15802" s="34"/>
      <c r="AR15802" s="34"/>
    </row>
    <row r="15803" spans="41:44" x14ac:dyDescent="0.25">
      <c r="AO15803" s="34"/>
      <c r="AP15803" s="34"/>
      <c r="AQ15803" s="34"/>
      <c r="AR15803" s="34"/>
    </row>
    <row r="15804" spans="41:44" x14ac:dyDescent="0.25">
      <c r="AO15804" s="34"/>
      <c r="AP15804" s="34"/>
      <c r="AQ15804" s="34"/>
      <c r="AR15804" s="34"/>
    </row>
    <row r="15805" spans="41:44" x14ac:dyDescent="0.25">
      <c r="AO15805" s="34"/>
      <c r="AP15805" s="34"/>
      <c r="AQ15805" s="34"/>
      <c r="AR15805" s="34"/>
    </row>
    <row r="15806" spans="41:44" x14ac:dyDescent="0.25">
      <c r="AO15806" s="34"/>
      <c r="AP15806" s="34"/>
      <c r="AQ15806" s="34"/>
      <c r="AR15806" s="34"/>
    </row>
    <row r="15807" spans="41:44" x14ac:dyDescent="0.25">
      <c r="AO15807" s="34"/>
      <c r="AP15807" s="34"/>
      <c r="AQ15807" s="34"/>
      <c r="AR15807" s="34"/>
    </row>
    <row r="15808" spans="41:44" x14ac:dyDescent="0.25">
      <c r="AO15808" s="34"/>
      <c r="AP15808" s="34"/>
      <c r="AQ15808" s="34"/>
      <c r="AR15808" s="34"/>
    </row>
    <row r="15809" spans="41:44" x14ac:dyDescent="0.25">
      <c r="AO15809" s="34"/>
      <c r="AP15809" s="34"/>
      <c r="AQ15809" s="34"/>
      <c r="AR15809" s="34"/>
    </row>
    <row r="15810" spans="41:44" x14ac:dyDescent="0.25">
      <c r="AO15810" s="34"/>
      <c r="AP15810" s="34"/>
      <c r="AQ15810" s="34"/>
      <c r="AR15810" s="34"/>
    </row>
    <row r="15811" spans="41:44" x14ac:dyDescent="0.25">
      <c r="AO15811" s="34"/>
      <c r="AP15811" s="34"/>
      <c r="AQ15811" s="34"/>
      <c r="AR15811" s="34"/>
    </row>
    <row r="15812" spans="41:44" x14ac:dyDescent="0.25">
      <c r="AO15812" s="34"/>
      <c r="AP15812" s="34"/>
      <c r="AQ15812" s="34"/>
      <c r="AR15812" s="34"/>
    </row>
    <row r="15813" spans="41:44" x14ac:dyDescent="0.25">
      <c r="AO15813" s="34"/>
      <c r="AP15813" s="34"/>
      <c r="AQ15813" s="34"/>
      <c r="AR15813" s="34"/>
    </row>
    <row r="15814" spans="41:44" x14ac:dyDescent="0.25">
      <c r="AO15814" s="34"/>
      <c r="AP15814" s="34"/>
      <c r="AQ15814" s="34"/>
      <c r="AR15814" s="34"/>
    </row>
    <row r="15815" spans="41:44" x14ac:dyDescent="0.25">
      <c r="AO15815" s="34"/>
      <c r="AP15815" s="34"/>
      <c r="AQ15815" s="34"/>
      <c r="AR15815" s="34"/>
    </row>
    <row r="15816" spans="41:44" x14ac:dyDescent="0.25">
      <c r="AO15816" s="34"/>
      <c r="AP15816" s="34"/>
      <c r="AQ15816" s="34"/>
      <c r="AR15816" s="34"/>
    </row>
    <row r="15817" spans="41:44" x14ac:dyDescent="0.25">
      <c r="AO15817" s="34"/>
      <c r="AP15817" s="34"/>
      <c r="AQ15817" s="34"/>
      <c r="AR15817" s="34"/>
    </row>
    <row r="15818" spans="41:44" x14ac:dyDescent="0.25">
      <c r="AO15818" s="34"/>
      <c r="AP15818" s="34"/>
      <c r="AQ15818" s="34"/>
      <c r="AR15818" s="34"/>
    </row>
    <row r="15819" spans="41:44" x14ac:dyDescent="0.25">
      <c r="AO15819" s="34"/>
      <c r="AP15819" s="34"/>
      <c r="AQ15819" s="34"/>
      <c r="AR15819" s="34"/>
    </row>
    <row r="15820" spans="41:44" x14ac:dyDescent="0.25">
      <c r="AO15820" s="34"/>
      <c r="AP15820" s="34"/>
      <c r="AQ15820" s="34"/>
      <c r="AR15820" s="34"/>
    </row>
    <row r="15821" spans="41:44" x14ac:dyDescent="0.25">
      <c r="AO15821" s="34"/>
      <c r="AP15821" s="34"/>
      <c r="AQ15821" s="34"/>
      <c r="AR15821" s="34"/>
    </row>
    <row r="15822" spans="41:44" x14ac:dyDescent="0.25">
      <c r="AO15822" s="34"/>
      <c r="AP15822" s="34"/>
      <c r="AQ15822" s="34"/>
      <c r="AR15822" s="34"/>
    </row>
    <row r="15823" spans="41:44" x14ac:dyDescent="0.25">
      <c r="AO15823" s="34"/>
      <c r="AP15823" s="34"/>
      <c r="AQ15823" s="34"/>
      <c r="AR15823" s="34"/>
    </row>
    <row r="15824" spans="41:44" x14ac:dyDescent="0.25">
      <c r="AO15824" s="34"/>
      <c r="AP15824" s="34"/>
      <c r="AQ15824" s="34"/>
      <c r="AR15824" s="34"/>
    </row>
    <row r="15825" spans="41:44" x14ac:dyDescent="0.25">
      <c r="AO15825" s="34"/>
      <c r="AP15825" s="34"/>
      <c r="AQ15825" s="34"/>
      <c r="AR15825" s="34"/>
    </row>
    <row r="15826" spans="41:44" x14ac:dyDescent="0.25">
      <c r="AO15826" s="34"/>
      <c r="AP15826" s="34"/>
      <c r="AQ15826" s="34"/>
      <c r="AR15826" s="34"/>
    </row>
    <row r="15827" spans="41:44" x14ac:dyDescent="0.25">
      <c r="AO15827" s="34"/>
      <c r="AP15827" s="34"/>
      <c r="AQ15827" s="34"/>
      <c r="AR15827" s="34"/>
    </row>
    <row r="15828" spans="41:44" x14ac:dyDescent="0.25">
      <c r="AO15828" s="34"/>
      <c r="AP15828" s="34"/>
      <c r="AQ15828" s="34"/>
      <c r="AR15828" s="34"/>
    </row>
    <row r="15829" spans="41:44" x14ac:dyDescent="0.25">
      <c r="AO15829" s="34"/>
      <c r="AP15829" s="34"/>
      <c r="AQ15829" s="34"/>
      <c r="AR15829" s="34"/>
    </row>
    <row r="15830" spans="41:44" x14ac:dyDescent="0.25">
      <c r="AO15830" s="34"/>
      <c r="AP15830" s="34"/>
      <c r="AQ15830" s="34"/>
      <c r="AR15830" s="34"/>
    </row>
    <row r="15831" spans="41:44" x14ac:dyDescent="0.25">
      <c r="AO15831" s="34"/>
      <c r="AP15831" s="34"/>
      <c r="AQ15831" s="34"/>
      <c r="AR15831" s="34"/>
    </row>
    <row r="15832" spans="41:44" x14ac:dyDescent="0.25">
      <c r="AO15832" s="34"/>
      <c r="AP15832" s="34"/>
      <c r="AQ15832" s="34"/>
      <c r="AR15832" s="34"/>
    </row>
    <row r="15833" spans="41:44" x14ac:dyDescent="0.25">
      <c r="AO15833" s="34"/>
      <c r="AP15833" s="34"/>
      <c r="AQ15833" s="34"/>
      <c r="AR15833" s="34"/>
    </row>
    <row r="15834" spans="41:44" x14ac:dyDescent="0.25">
      <c r="AO15834" s="34"/>
      <c r="AP15834" s="34"/>
      <c r="AQ15834" s="34"/>
      <c r="AR15834" s="34"/>
    </row>
    <row r="15835" spans="41:44" x14ac:dyDescent="0.25">
      <c r="AO15835" s="34"/>
      <c r="AP15835" s="34"/>
      <c r="AQ15835" s="34"/>
      <c r="AR15835" s="34"/>
    </row>
    <row r="15836" spans="41:44" x14ac:dyDescent="0.25">
      <c r="AO15836" s="34"/>
      <c r="AP15836" s="34"/>
      <c r="AQ15836" s="34"/>
      <c r="AR15836" s="34"/>
    </row>
    <row r="15837" spans="41:44" x14ac:dyDescent="0.25">
      <c r="AO15837" s="34"/>
      <c r="AP15837" s="34"/>
      <c r="AQ15837" s="34"/>
      <c r="AR15837" s="34"/>
    </row>
    <row r="15838" spans="41:44" x14ac:dyDescent="0.25">
      <c r="AO15838" s="34"/>
      <c r="AP15838" s="34"/>
      <c r="AQ15838" s="34"/>
      <c r="AR15838" s="34"/>
    </row>
    <row r="15839" spans="41:44" x14ac:dyDescent="0.25">
      <c r="AO15839" s="34"/>
      <c r="AP15839" s="34"/>
      <c r="AQ15839" s="34"/>
      <c r="AR15839" s="34"/>
    </row>
    <row r="15840" spans="41:44" x14ac:dyDescent="0.25">
      <c r="AO15840" s="34"/>
      <c r="AP15840" s="34"/>
      <c r="AQ15840" s="34"/>
      <c r="AR15840" s="34"/>
    </row>
    <row r="15841" spans="41:44" x14ac:dyDescent="0.25">
      <c r="AO15841" s="34"/>
      <c r="AP15841" s="34"/>
      <c r="AQ15841" s="34"/>
      <c r="AR15841" s="34"/>
    </row>
    <row r="15842" spans="41:44" x14ac:dyDescent="0.25">
      <c r="AO15842" s="34"/>
      <c r="AP15842" s="34"/>
      <c r="AQ15842" s="34"/>
      <c r="AR15842" s="34"/>
    </row>
    <row r="15843" spans="41:44" x14ac:dyDescent="0.25">
      <c r="AO15843" s="34"/>
      <c r="AP15843" s="34"/>
      <c r="AQ15843" s="34"/>
      <c r="AR15843" s="34"/>
    </row>
    <row r="15844" spans="41:44" x14ac:dyDescent="0.25">
      <c r="AO15844" s="34"/>
      <c r="AP15844" s="34"/>
      <c r="AQ15844" s="34"/>
      <c r="AR15844" s="34"/>
    </row>
    <row r="15845" spans="41:44" x14ac:dyDescent="0.25">
      <c r="AO15845" s="34"/>
      <c r="AP15845" s="34"/>
      <c r="AQ15845" s="34"/>
      <c r="AR15845" s="34"/>
    </row>
    <row r="15846" spans="41:44" x14ac:dyDescent="0.25">
      <c r="AO15846" s="34"/>
      <c r="AP15846" s="34"/>
      <c r="AQ15846" s="34"/>
      <c r="AR15846" s="34"/>
    </row>
    <row r="15847" spans="41:44" x14ac:dyDescent="0.25">
      <c r="AO15847" s="34"/>
      <c r="AP15847" s="34"/>
      <c r="AQ15847" s="34"/>
      <c r="AR15847" s="34"/>
    </row>
    <row r="15848" spans="41:44" x14ac:dyDescent="0.25">
      <c r="AO15848" s="34"/>
      <c r="AP15848" s="34"/>
      <c r="AQ15848" s="34"/>
      <c r="AR15848" s="34"/>
    </row>
    <row r="15849" spans="41:44" x14ac:dyDescent="0.25">
      <c r="AO15849" s="34"/>
      <c r="AP15849" s="34"/>
      <c r="AQ15849" s="34"/>
      <c r="AR15849" s="34"/>
    </row>
    <row r="15850" spans="41:44" x14ac:dyDescent="0.25">
      <c r="AO15850" s="34"/>
      <c r="AP15850" s="34"/>
      <c r="AQ15850" s="34"/>
      <c r="AR15850" s="34"/>
    </row>
    <row r="15851" spans="41:44" x14ac:dyDescent="0.25">
      <c r="AO15851" s="34"/>
      <c r="AP15851" s="34"/>
      <c r="AQ15851" s="34"/>
      <c r="AR15851" s="34"/>
    </row>
    <row r="15852" spans="41:44" x14ac:dyDescent="0.25">
      <c r="AO15852" s="34"/>
      <c r="AP15852" s="34"/>
      <c r="AQ15852" s="34"/>
      <c r="AR15852" s="34"/>
    </row>
    <row r="15853" spans="41:44" x14ac:dyDescent="0.25">
      <c r="AO15853" s="34"/>
      <c r="AP15853" s="34"/>
      <c r="AQ15853" s="34"/>
      <c r="AR15853" s="34"/>
    </row>
    <row r="15854" spans="41:44" x14ac:dyDescent="0.25">
      <c r="AO15854" s="34"/>
      <c r="AP15854" s="34"/>
      <c r="AQ15854" s="34"/>
      <c r="AR15854" s="34"/>
    </row>
    <row r="15855" spans="41:44" x14ac:dyDescent="0.25">
      <c r="AO15855" s="34"/>
      <c r="AP15855" s="34"/>
      <c r="AQ15855" s="34"/>
      <c r="AR15855" s="34"/>
    </row>
    <row r="15856" spans="41:44" x14ac:dyDescent="0.25">
      <c r="AO15856" s="34"/>
      <c r="AP15856" s="34"/>
      <c r="AQ15856" s="34"/>
      <c r="AR15856" s="34"/>
    </row>
    <row r="15857" spans="41:44" x14ac:dyDescent="0.25">
      <c r="AO15857" s="34"/>
      <c r="AP15857" s="34"/>
      <c r="AQ15857" s="34"/>
      <c r="AR15857" s="34"/>
    </row>
    <row r="15858" spans="41:44" x14ac:dyDescent="0.25">
      <c r="AO15858" s="34"/>
      <c r="AP15858" s="34"/>
      <c r="AQ15858" s="34"/>
      <c r="AR15858" s="34"/>
    </row>
    <row r="15859" spans="41:44" x14ac:dyDescent="0.25">
      <c r="AO15859" s="34"/>
      <c r="AP15859" s="34"/>
      <c r="AQ15859" s="34"/>
      <c r="AR15859" s="34"/>
    </row>
    <row r="15860" spans="41:44" x14ac:dyDescent="0.25">
      <c r="AO15860" s="34"/>
      <c r="AP15860" s="34"/>
      <c r="AQ15860" s="34"/>
      <c r="AR15860" s="34"/>
    </row>
    <row r="15861" spans="41:44" x14ac:dyDescent="0.25">
      <c r="AO15861" s="34"/>
      <c r="AP15861" s="34"/>
      <c r="AQ15861" s="34"/>
      <c r="AR15861" s="34"/>
    </row>
    <row r="15862" spans="41:44" x14ac:dyDescent="0.25">
      <c r="AO15862" s="34"/>
      <c r="AP15862" s="34"/>
      <c r="AQ15862" s="34"/>
      <c r="AR15862" s="34"/>
    </row>
    <row r="15863" spans="41:44" x14ac:dyDescent="0.25">
      <c r="AO15863" s="34"/>
      <c r="AP15863" s="34"/>
      <c r="AQ15863" s="34"/>
      <c r="AR15863" s="34"/>
    </row>
    <row r="15864" spans="41:44" x14ac:dyDescent="0.25">
      <c r="AO15864" s="34"/>
      <c r="AP15864" s="34"/>
      <c r="AQ15864" s="34"/>
      <c r="AR15864" s="34"/>
    </row>
    <row r="15865" spans="41:44" x14ac:dyDescent="0.25">
      <c r="AO15865" s="34"/>
      <c r="AP15865" s="34"/>
      <c r="AQ15865" s="34"/>
      <c r="AR15865" s="34"/>
    </row>
    <row r="15866" spans="41:44" x14ac:dyDescent="0.25">
      <c r="AO15866" s="34"/>
      <c r="AP15866" s="34"/>
      <c r="AQ15866" s="34"/>
      <c r="AR15866" s="34"/>
    </row>
    <row r="15867" spans="41:44" x14ac:dyDescent="0.25">
      <c r="AO15867" s="34"/>
      <c r="AP15867" s="34"/>
      <c r="AQ15867" s="34"/>
      <c r="AR15867" s="34"/>
    </row>
    <row r="15868" spans="41:44" x14ac:dyDescent="0.25">
      <c r="AO15868" s="34"/>
      <c r="AP15868" s="34"/>
      <c r="AQ15868" s="34"/>
      <c r="AR15868" s="34"/>
    </row>
    <row r="15869" spans="41:44" x14ac:dyDescent="0.25">
      <c r="AO15869" s="34"/>
      <c r="AP15869" s="34"/>
      <c r="AQ15869" s="34"/>
      <c r="AR15869" s="34"/>
    </row>
    <row r="15870" spans="41:44" x14ac:dyDescent="0.25">
      <c r="AO15870" s="34"/>
      <c r="AP15870" s="34"/>
      <c r="AQ15870" s="34"/>
      <c r="AR15870" s="34"/>
    </row>
    <row r="15871" spans="41:44" x14ac:dyDescent="0.25">
      <c r="AO15871" s="34"/>
      <c r="AP15871" s="34"/>
      <c r="AQ15871" s="34"/>
      <c r="AR15871" s="34"/>
    </row>
    <row r="15872" spans="41:44" x14ac:dyDescent="0.25">
      <c r="AO15872" s="34"/>
      <c r="AP15872" s="34"/>
      <c r="AQ15872" s="34"/>
      <c r="AR15872" s="34"/>
    </row>
    <row r="15873" spans="41:44" x14ac:dyDescent="0.25">
      <c r="AO15873" s="34"/>
      <c r="AP15873" s="34"/>
      <c r="AQ15873" s="34"/>
      <c r="AR15873" s="34"/>
    </row>
    <row r="15874" spans="41:44" x14ac:dyDescent="0.25">
      <c r="AO15874" s="34"/>
      <c r="AP15874" s="34"/>
      <c r="AQ15874" s="34"/>
      <c r="AR15874" s="34"/>
    </row>
    <row r="15875" spans="41:44" x14ac:dyDescent="0.25">
      <c r="AO15875" s="34"/>
      <c r="AP15875" s="34"/>
      <c r="AQ15875" s="34"/>
      <c r="AR15875" s="34"/>
    </row>
    <row r="15876" spans="41:44" x14ac:dyDescent="0.25">
      <c r="AO15876" s="34"/>
      <c r="AP15876" s="34"/>
      <c r="AQ15876" s="34"/>
      <c r="AR15876" s="34"/>
    </row>
    <row r="15877" spans="41:44" x14ac:dyDescent="0.25">
      <c r="AO15877" s="34"/>
      <c r="AP15877" s="34"/>
      <c r="AQ15877" s="34"/>
      <c r="AR15877" s="34"/>
    </row>
    <row r="15878" spans="41:44" x14ac:dyDescent="0.25">
      <c r="AO15878" s="34"/>
      <c r="AP15878" s="34"/>
      <c r="AQ15878" s="34"/>
      <c r="AR15878" s="34"/>
    </row>
    <row r="15879" spans="41:44" x14ac:dyDescent="0.25">
      <c r="AO15879" s="34"/>
      <c r="AP15879" s="34"/>
      <c r="AQ15879" s="34"/>
      <c r="AR15879" s="34"/>
    </row>
    <row r="15880" spans="41:44" x14ac:dyDescent="0.25">
      <c r="AO15880" s="34"/>
      <c r="AP15880" s="34"/>
      <c r="AQ15880" s="34"/>
      <c r="AR15880" s="34"/>
    </row>
    <row r="15881" spans="41:44" x14ac:dyDescent="0.25">
      <c r="AO15881" s="34"/>
      <c r="AP15881" s="34"/>
      <c r="AQ15881" s="34"/>
      <c r="AR15881" s="34"/>
    </row>
    <row r="15882" spans="41:44" x14ac:dyDescent="0.25">
      <c r="AO15882" s="34"/>
      <c r="AP15882" s="34"/>
      <c r="AQ15882" s="34"/>
      <c r="AR15882" s="34"/>
    </row>
    <row r="15883" spans="41:44" x14ac:dyDescent="0.25">
      <c r="AO15883" s="34"/>
      <c r="AP15883" s="34"/>
      <c r="AQ15883" s="34"/>
      <c r="AR15883" s="34"/>
    </row>
    <row r="15884" spans="41:44" x14ac:dyDescent="0.25">
      <c r="AO15884" s="34"/>
      <c r="AP15884" s="34"/>
      <c r="AQ15884" s="34"/>
      <c r="AR15884" s="34"/>
    </row>
    <row r="15885" spans="41:44" x14ac:dyDescent="0.25">
      <c r="AO15885" s="34"/>
      <c r="AP15885" s="34"/>
      <c r="AQ15885" s="34"/>
      <c r="AR15885" s="34"/>
    </row>
    <row r="15886" spans="41:44" x14ac:dyDescent="0.25">
      <c r="AO15886" s="34"/>
      <c r="AP15886" s="34"/>
      <c r="AQ15886" s="34"/>
      <c r="AR15886" s="34"/>
    </row>
    <row r="15887" spans="41:44" x14ac:dyDescent="0.25">
      <c r="AO15887" s="34"/>
      <c r="AP15887" s="34"/>
      <c r="AQ15887" s="34"/>
      <c r="AR15887" s="34"/>
    </row>
    <row r="15888" spans="41:44" x14ac:dyDescent="0.25">
      <c r="AO15888" s="34"/>
      <c r="AP15888" s="34"/>
      <c r="AQ15888" s="34"/>
      <c r="AR15888" s="34"/>
    </row>
    <row r="15889" spans="41:44" x14ac:dyDescent="0.25">
      <c r="AO15889" s="34"/>
      <c r="AP15889" s="34"/>
      <c r="AQ15889" s="34"/>
      <c r="AR15889" s="34"/>
    </row>
    <row r="15890" spans="41:44" x14ac:dyDescent="0.25">
      <c r="AO15890" s="34"/>
      <c r="AP15890" s="34"/>
      <c r="AQ15890" s="34"/>
      <c r="AR15890" s="34"/>
    </row>
    <row r="15891" spans="41:44" x14ac:dyDescent="0.25">
      <c r="AO15891" s="34"/>
      <c r="AP15891" s="34"/>
      <c r="AQ15891" s="34"/>
      <c r="AR15891" s="34"/>
    </row>
    <row r="15892" spans="41:44" x14ac:dyDescent="0.25">
      <c r="AO15892" s="34"/>
      <c r="AP15892" s="34"/>
      <c r="AQ15892" s="34"/>
      <c r="AR15892" s="34"/>
    </row>
    <row r="15893" spans="41:44" x14ac:dyDescent="0.25">
      <c r="AO15893" s="34"/>
      <c r="AP15893" s="34"/>
      <c r="AQ15893" s="34"/>
      <c r="AR15893" s="34"/>
    </row>
    <row r="15894" spans="41:44" x14ac:dyDescent="0.25">
      <c r="AO15894" s="34"/>
      <c r="AP15894" s="34"/>
      <c r="AQ15894" s="34"/>
      <c r="AR15894" s="34"/>
    </row>
    <row r="15895" spans="41:44" x14ac:dyDescent="0.25">
      <c r="AO15895" s="34"/>
      <c r="AP15895" s="34"/>
      <c r="AQ15895" s="34"/>
      <c r="AR15895" s="34"/>
    </row>
    <row r="15896" spans="41:44" x14ac:dyDescent="0.25">
      <c r="AO15896" s="34"/>
      <c r="AP15896" s="34"/>
      <c r="AQ15896" s="34"/>
      <c r="AR15896" s="34"/>
    </row>
    <row r="15897" spans="41:44" x14ac:dyDescent="0.25">
      <c r="AO15897" s="34"/>
      <c r="AP15897" s="34"/>
      <c r="AQ15897" s="34"/>
      <c r="AR15897" s="34"/>
    </row>
    <row r="15898" spans="41:44" x14ac:dyDescent="0.25">
      <c r="AO15898" s="34"/>
      <c r="AP15898" s="34"/>
      <c r="AQ15898" s="34"/>
      <c r="AR15898" s="34"/>
    </row>
    <row r="15899" spans="41:44" x14ac:dyDescent="0.25">
      <c r="AO15899" s="34"/>
      <c r="AP15899" s="34"/>
      <c r="AQ15899" s="34"/>
      <c r="AR15899" s="34"/>
    </row>
    <row r="15900" spans="41:44" x14ac:dyDescent="0.25">
      <c r="AO15900" s="34"/>
      <c r="AP15900" s="34"/>
      <c r="AQ15900" s="34"/>
      <c r="AR15900" s="34"/>
    </row>
    <row r="15901" spans="41:44" x14ac:dyDescent="0.25">
      <c r="AO15901" s="34"/>
      <c r="AP15901" s="34"/>
      <c r="AQ15901" s="34"/>
      <c r="AR15901" s="34"/>
    </row>
    <row r="15902" spans="41:44" x14ac:dyDescent="0.25">
      <c r="AO15902" s="34"/>
      <c r="AP15902" s="34"/>
      <c r="AQ15902" s="34"/>
      <c r="AR15902" s="34"/>
    </row>
    <row r="15903" spans="41:44" x14ac:dyDescent="0.25">
      <c r="AO15903" s="34"/>
      <c r="AP15903" s="34"/>
      <c r="AQ15903" s="34"/>
      <c r="AR15903" s="34"/>
    </row>
    <row r="15904" spans="41:44" x14ac:dyDescent="0.25">
      <c r="AO15904" s="34"/>
      <c r="AP15904" s="34"/>
      <c r="AQ15904" s="34"/>
      <c r="AR15904" s="34"/>
    </row>
    <row r="15905" spans="41:44" x14ac:dyDescent="0.25">
      <c r="AO15905" s="34"/>
      <c r="AP15905" s="34"/>
      <c r="AQ15905" s="34"/>
      <c r="AR15905" s="34"/>
    </row>
    <row r="15906" spans="41:44" x14ac:dyDescent="0.25">
      <c r="AO15906" s="34"/>
      <c r="AP15906" s="34"/>
      <c r="AQ15906" s="34"/>
      <c r="AR15906" s="34"/>
    </row>
    <row r="15907" spans="41:44" x14ac:dyDescent="0.25">
      <c r="AO15907" s="34"/>
      <c r="AP15907" s="34"/>
      <c r="AQ15907" s="34"/>
      <c r="AR15907" s="34"/>
    </row>
    <row r="15908" spans="41:44" x14ac:dyDescent="0.25">
      <c r="AO15908" s="34"/>
      <c r="AP15908" s="34"/>
      <c r="AQ15908" s="34"/>
      <c r="AR15908" s="34"/>
    </row>
    <row r="15909" spans="41:44" x14ac:dyDescent="0.25">
      <c r="AO15909" s="34"/>
      <c r="AP15909" s="34"/>
      <c r="AQ15909" s="34"/>
      <c r="AR15909" s="34"/>
    </row>
    <row r="15910" spans="41:44" x14ac:dyDescent="0.25">
      <c r="AO15910" s="34"/>
      <c r="AP15910" s="34"/>
      <c r="AQ15910" s="34"/>
      <c r="AR15910" s="34"/>
    </row>
    <row r="15911" spans="41:44" x14ac:dyDescent="0.25">
      <c r="AO15911" s="34"/>
      <c r="AP15911" s="34"/>
      <c r="AQ15911" s="34"/>
      <c r="AR15911" s="34"/>
    </row>
    <row r="15912" spans="41:44" x14ac:dyDescent="0.25">
      <c r="AO15912" s="34"/>
      <c r="AP15912" s="34"/>
      <c r="AQ15912" s="34"/>
      <c r="AR15912" s="34"/>
    </row>
    <row r="15913" spans="41:44" x14ac:dyDescent="0.25">
      <c r="AO15913" s="34"/>
      <c r="AP15913" s="34"/>
      <c r="AQ15913" s="34"/>
      <c r="AR15913" s="34"/>
    </row>
    <row r="15914" spans="41:44" x14ac:dyDescent="0.25">
      <c r="AO15914" s="34"/>
      <c r="AP15914" s="34"/>
      <c r="AQ15914" s="34"/>
      <c r="AR15914" s="34"/>
    </row>
    <row r="15915" spans="41:44" x14ac:dyDescent="0.25">
      <c r="AO15915" s="34"/>
      <c r="AP15915" s="34"/>
      <c r="AQ15915" s="34"/>
      <c r="AR15915" s="34"/>
    </row>
    <row r="15916" spans="41:44" x14ac:dyDescent="0.25">
      <c r="AO15916" s="34"/>
      <c r="AP15916" s="34"/>
      <c r="AQ15916" s="34"/>
      <c r="AR15916" s="34"/>
    </row>
    <row r="15917" spans="41:44" x14ac:dyDescent="0.25">
      <c r="AO15917" s="34"/>
      <c r="AP15917" s="34"/>
      <c r="AQ15917" s="34"/>
      <c r="AR15917" s="34"/>
    </row>
    <row r="15918" spans="41:44" x14ac:dyDescent="0.25">
      <c r="AO15918" s="34"/>
      <c r="AP15918" s="34"/>
      <c r="AQ15918" s="34"/>
      <c r="AR15918" s="34"/>
    </row>
    <row r="15919" spans="41:44" x14ac:dyDescent="0.25">
      <c r="AO15919" s="34"/>
      <c r="AP15919" s="34"/>
      <c r="AQ15919" s="34"/>
      <c r="AR15919" s="34"/>
    </row>
    <row r="15920" spans="41:44" x14ac:dyDescent="0.25">
      <c r="AO15920" s="34"/>
      <c r="AP15920" s="34"/>
      <c r="AQ15920" s="34"/>
      <c r="AR15920" s="34"/>
    </row>
    <row r="15921" spans="41:44" x14ac:dyDescent="0.25">
      <c r="AO15921" s="34"/>
      <c r="AP15921" s="34"/>
      <c r="AQ15921" s="34"/>
      <c r="AR15921" s="34"/>
    </row>
    <row r="15922" spans="41:44" x14ac:dyDescent="0.25">
      <c r="AO15922" s="34"/>
      <c r="AP15922" s="34"/>
      <c r="AQ15922" s="34"/>
      <c r="AR15922" s="34"/>
    </row>
    <row r="15923" spans="41:44" x14ac:dyDescent="0.25">
      <c r="AO15923" s="34"/>
      <c r="AP15923" s="34"/>
      <c r="AQ15923" s="34"/>
      <c r="AR15923" s="34"/>
    </row>
    <row r="15924" spans="41:44" x14ac:dyDescent="0.25">
      <c r="AO15924" s="34"/>
      <c r="AP15924" s="34"/>
      <c r="AQ15924" s="34"/>
      <c r="AR15924" s="34"/>
    </row>
    <row r="15925" spans="41:44" x14ac:dyDescent="0.25">
      <c r="AO15925" s="34"/>
      <c r="AP15925" s="34"/>
      <c r="AQ15925" s="34"/>
      <c r="AR15925" s="34"/>
    </row>
    <row r="15926" spans="41:44" x14ac:dyDescent="0.25">
      <c r="AO15926" s="34"/>
      <c r="AP15926" s="34"/>
      <c r="AQ15926" s="34"/>
      <c r="AR15926" s="34"/>
    </row>
    <row r="15927" spans="41:44" x14ac:dyDescent="0.25">
      <c r="AO15927" s="34"/>
      <c r="AP15927" s="34"/>
      <c r="AQ15927" s="34"/>
      <c r="AR15927" s="34"/>
    </row>
    <row r="15928" spans="41:44" x14ac:dyDescent="0.25">
      <c r="AO15928" s="34"/>
      <c r="AP15928" s="34"/>
      <c r="AQ15928" s="34"/>
      <c r="AR15928" s="34"/>
    </row>
    <row r="15929" spans="41:44" x14ac:dyDescent="0.25">
      <c r="AO15929" s="34"/>
      <c r="AP15929" s="34"/>
      <c r="AQ15929" s="34"/>
      <c r="AR15929" s="34"/>
    </row>
    <row r="15930" spans="41:44" x14ac:dyDescent="0.25">
      <c r="AO15930" s="34"/>
      <c r="AP15930" s="34"/>
      <c r="AQ15930" s="34"/>
      <c r="AR15930" s="34"/>
    </row>
    <row r="15931" spans="41:44" x14ac:dyDescent="0.25">
      <c r="AO15931" s="34"/>
      <c r="AP15931" s="34"/>
      <c r="AQ15931" s="34"/>
      <c r="AR15931" s="34"/>
    </row>
    <row r="15932" spans="41:44" x14ac:dyDescent="0.25">
      <c r="AO15932" s="34"/>
      <c r="AP15932" s="34"/>
      <c r="AQ15932" s="34"/>
      <c r="AR15932" s="34"/>
    </row>
    <row r="15933" spans="41:44" x14ac:dyDescent="0.25">
      <c r="AO15933" s="34"/>
      <c r="AP15933" s="34"/>
      <c r="AQ15933" s="34"/>
      <c r="AR15933" s="34"/>
    </row>
    <row r="15934" spans="41:44" x14ac:dyDescent="0.25">
      <c r="AO15934" s="34"/>
      <c r="AP15934" s="34"/>
      <c r="AQ15934" s="34"/>
      <c r="AR15934" s="34"/>
    </row>
    <row r="15935" spans="41:44" x14ac:dyDescent="0.25">
      <c r="AO15935" s="34"/>
      <c r="AP15935" s="34"/>
      <c r="AQ15935" s="34"/>
      <c r="AR15935" s="34"/>
    </row>
    <row r="15936" spans="41:44" x14ac:dyDescent="0.25">
      <c r="AO15936" s="34"/>
      <c r="AP15936" s="34"/>
      <c r="AQ15936" s="34"/>
      <c r="AR15936" s="34"/>
    </row>
    <row r="15937" spans="41:44" x14ac:dyDescent="0.25">
      <c r="AO15937" s="34"/>
      <c r="AP15937" s="34"/>
      <c r="AQ15937" s="34"/>
      <c r="AR15937" s="34"/>
    </row>
    <row r="15938" spans="41:44" x14ac:dyDescent="0.25">
      <c r="AO15938" s="34"/>
      <c r="AP15938" s="34"/>
      <c r="AQ15938" s="34"/>
      <c r="AR15938" s="34"/>
    </row>
    <row r="15939" spans="41:44" x14ac:dyDescent="0.25">
      <c r="AO15939" s="34"/>
      <c r="AP15939" s="34"/>
      <c r="AQ15939" s="34"/>
      <c r="AR15939" s="34"/>
    </row>
    <row r="15940" spans="41:44" x14ac:dyDescent="0.25">
      <c r="AO15940" s="34"/>
      <c r="AP15940" s="34"/>
      <c r="AQ15940" s="34"/>
      <c r="AR15940" s="34"/>
    </row>
    <row r="15941" spans="41:44" x14ac:dyDescent="0.25">
      <c r="AO15941" s="34"/>
      <c r="AP15941" s="34"/>
      <c r="AQ15941" s="34"/>
      <c r="AR15941" s="34"/>
    </row>
    <row r="15942" spans="41:44" x14ac:dyDescent="0.25">
      <c r="AO15942" s="34"/>
      <c r="AP15942" s="34"/>
      <c r="AQ15942" s="34"/>
      <c r="AR15942" s="34"/>
    </row>
    <row r="15943" spans="41:44" x14ac:dyDescent="0.25">
      <c r="AO15943" s="34"/>
      <c r="AP15943" s="34"/>
      <c r="AQ15943" s="34"/>
      <c r="AR15943" s="34"/>
    </row>
    <row r="15944" spans="41:44" x14ac:dyDescent="0.25">
      <c r="AO15944" s="34"/>
      <c r="AP15944" s="34"/>
      <c r="AQ15944" s="34"/>
      <c r="AR15944" s="34"/>
    </row>
    <row r="15945" spans="41:44" x14ac:dyDescent="0.25">
      <c r="AO15945" s="34"/>
      <c r="AP15945" s="34"/>
      <c r="AQ15945" s="34"/>
      <c r="AR15945" s="34"/>
    </row>
    <row r="15946" spans="41:44" x14ac:dyDescent="0.25">
      <c r="AO15946" s="34"/>
      <c r="AP15946" s="34"/>
      <c r="AQ15946" s="34"/>
      <c r="AR15946" s="34"/>
    </row>
    <row r="15947" spans="41:44" x14ac:dyDescent="0.25">
      <c r="AO15947" s="34"/>
      <c r="AP15947" s="34"/>
      <c r="AQ15947" s="34"/>
      <c r="AR15947" s="34"/>
    </row>
    <row r="15948" spans="41:44" x14ac:dyDescent="0.25">
      <c r="AO15948" s="34"/>
      <c r="AP15948" s="34"/>
      <c r="AQ15948" s="34"/>
      <c r="AR15948" s="34"/>
    </row>
    <row r="15949" spans="41:44" x14ac:dyDescent="0.25">
      <c r="AO15949" s="34"/>
      <c r="AP15949" s="34"/>
      <c r="AQ15949" s="34"/>
      <c r="AR15949" s="34"/>
    </row>
    <row r="15950" spans="41:44" x14ac:dyDescent="0.25">
      <c r="AO15950" s="34"/>
      <c r="AP15950" s="34"/>
      <c r="AQ15950" s="34"/>
      <c r="AR15950" s="34"/>
    </row>
    <row r="15951" spans="41:44" x14ac:dyDescent="0.25">
      <c r="AO15951" s="34"/>
      <c r="AP15951" s="34"/>
      <c r="AQ15951" s="34"/>
      <c r="AR15951" s="34"/>
    </row>
    <row r="15952" spans="41:44" x14ac:dyDescent="0.25">
      <c r="AO15952" s="34"/>
      <c r="AP15952" s="34"/>
      <c r="AQ15952" s="34"/>
      <c r="AR15952" s="34"/>
    </row>
    <row r="15953" spans="41:44" x14ac:dyDescent="0.25">
      <c r="AO15953" s="34"/>
      <c r="AP15953" s="34"/>
      <c r="AQ15953" s="34"/>
      <c r="AR15953" s="34"/>
    </row>
    <row r="15954" spans="41:44" x14ac:dyDescent="0.25">
      <c r="AO15954" s="34"/>
      <c r="AP15954" s="34"/>
      <c r="AQ15954" s="34"/>
      <c r="AR15954" s="34"/>
    </row>
    <row r="15955" spans="41:44" x14ac:dyDescent="0.25">
      <c r="AO15955" s="34"/>
      <c r="AP15955" s="34"/>
      <c r="AQ15955" s="34"/>
      <c r="AR15955" s="34"/>
    </row>
    <row r="15956" spans="41:44" x14ac:dyDescent="0.25">
      <c r="AO15956" s="34"/>
      <c r="AP15956" s="34"/>
      <c r="AQ15956" s="34"/>
      <c r="AR15956" s="34"/>
    </row>
    <row r="15957" spans="41:44" x14ac:dyDescent="0.25">
      <c r="AO15957" s="34"/>
      <c r="AP15957" s="34"/>
      <c r="AQ15957" s="34"/>
      <c r="AR15957" s="34"/>
    </row>
    <row r="15958" spans="41:44" x14ac:dyDescent="0.25">
      <c r="AO15958" s="34"/>
      <c r="AP15958" s="34"/>
      <c r="AQ15958" s="34"/>
      <c r="AR15958" s="34"/>
    </row>
    <row r="15959" spans="41:44" x14ac:dyDescent="0.25">
      <c r="AO15959" s="34"/>
      <c r="AP15959" s="34"/>
      <c r="AQ15959" s="34"/>
      <c r="AR15959" s="34"/>
    </row>
    <row r="15960" spans="41:44" x14ac:dyDescent="0.25">
      <c r="AO15960" s="34"/>
      <c r="AP15960" s="34"/>
      <c r="AQ15960" s="34"/>
      <c r="AR15960" s="34"/>
    </row>
    <row r="15961" spans="41:44" x14ac:dyDescent="0.25">
      <c r="AO15961" s="34"/>
      <c r="AP15961" s="34"/>
      <c r="AQ15961" s="34"/>
      <c r="AR15961" s="34"/>
    </row>
    <row r="15962" spans="41:44" x14ac:dyDescent="0.25">
      <c r="AO15962" s="34"/>
      <c r="AP15962" s="34"/>
      <c r="AQ15962" s="34"/>
      <c r="AR15962" s="34"/>
    </row>
    <row r="15963" spans="41:44" x14ac:dyDescent="0.25">
      <c r="AO15963" s="34"/>
      <c r="AP15963" s="34"/>
      <c r="AQ15963" s="34"/>
      <c r="AR15963" s="34"/>
    </row>
    <row r="15964" spans="41:44" x14ac:dyDescent="0.25">
      <c r="AO15964" s="34"/>
      <c r="AP15964" s="34"/>
      <c r="AQ15964" s="34"/>
      <c r="AR15964" s="34"/>
    </row>
    <row r="15965" spans="41:44" x14ac:dyDescent="0.25">
      <c r="AO15965" s="34"/>
      <c r="AP15965" s="34"/>
      <c r="AQ15965" s="34"/>
      <c r="AR15965" s="34"/>
    </row>
    <row r="15966" spans="41:44" x14ac:dyDescent="0.25">
      <c r="AO15966" s="34"/>
      <c r="AP15966" s="34"/>
      <c r="AQ15966" s="34"/>
      <c r="AR15966" s="34"/>
    </row>
    <row r="15967" spans="41:44" x14ac:dyDescent="0.25">
      <c r="AO15967" s="34"/>
      <c r="AP15967" s="34"/>
      <c r="AQ15967" s="34"/>
      <c r="AR15967" s="34"/>
    </row>
    <row r="15968" spans="41:44" x14ac:dyDescent="0.25">
      <c r="AO15968" s="34"/>
      <c r="AP15968" s="34"/>
      <c r="AQ15968" s="34"/>
      <c r="AR15968" s="34"/>
    </row>
    <row r="15969" spans="41:44" x14ac:dyDescent="0.25">
      <c r="AO15969" s="34"/>
      <c r="AP15969" s="34"/>
      <c r="AQ15969" s="34"/>
      <c r="AR15969" s="34"/>
    </row>
    <row r="15970" spans="41:44" x14ac:dyDescent="0.25">
      <c r="AO15970" s="34"/>
      <c r="AP15970" s="34"/>
      <c r="AQ15970" s="34"/>
      <c r="AR15970" s="34"/>
    </row>
    <row r="15971" spans="41:44" x14ac:dyDescent="0.25">
      <c r="AO15971" s="34"/>
      <c r="AP15971" s="34"/>
      <c r="AQ15971" s="34"/>
      <c r="AR15971" s="34"/>
    </row>
    <row r="15972" spans="41:44" x14ac:dyDescent="0.25">
      <c r="AO15972" s="34"/>
      <c r="AP15972" s="34"/>
      <c r="AQ15972" s="34"/>
      <c r="AR15972" s="34"/>
    </row>
    <row r="15973" spans="41:44" x14ac:dyDescent="0.25">
      <c r="AO15973" s="34"/>
      <c r="AP15973" s="34"/>
      <c r="AQ15973" s="34"/>
      <c r="AR15973" s="34"/>
    </row>
    <row r="15974" spans="41:44" x14ac:dyDescent="0.25">
      <c r="AO15974" s="34"/>
      <c r="AP15974" s="34"/>
      <c r="AQ15974" s="34"/>
      <c r="AR15974" s="34"/>
    </row>
    <row r="15975" spans="41:44" x14ac:dyDescent="0.25">
      <c r="AO15975" s="34"/>
      <c r="AP15975" s="34"/>
      <c r="AQ15975" s="34"/>
      <c r="AR15975" s="34"/>
    </row>
    <row r="15976" spans="41:44" x14ac:dyDescent="0.25">
      <c r="AO15976" s="34"/>
      <c r="AP15976" s="34"/>
      <c r="AQ15976" s="34"/>
      <c r="AR15976" s="34"/>
    </row>
    <row r="15977" spans="41:44" x14ac:dyDescent="0.25">
      <c r="AO15977" s="34"/>
      <c r="AP15977" s="34"/>
      <c r="AQ15977" s="34"/>
      <c r="AR15977" s="34"/>
    </row>
    <row r="15978" spans="41:44" x14ac:dyDescent="0.25">
      <c r="AO15978" s="34"/>
      <c r="AP15978" s="34"/>
      <c r="AQ15978" s="34"/>
      <c r="AR15978" s="34"/>
    </row>
    <row r="15979" spans="41:44" x14ac:dyDescent="0.25">
      <c r="AO15979" s="34"/>
      <c r="AP15979" s="34"/>
      <c r="AQ15979" s="34"/>
      <c r="AR15979" s="34"/>
    </row>
    <row r="15980" spans="41:44" x14ac:dyDescent="0.25">
      <c r="AO15980" s="34"/>
      <c r="AP15980" s="34"/>
      <c r="AQ15980" s="34"/>
      <c r="AR15980" s="34"/>
    </row>
    <row r="15981" spans="41:44" x14ac:dyDescent="0.25">
      <c r="AO15981" s="34"/>
      <c r="AP15981" s="34"/>
      <c r="AQ15981" s="34"/>
      <c r="AR15981" s="34"/>
    </row>
    <row r="15982" spans="41:44" x14ac:dyDescent="0.25">
      <c r="AO15982" s="34"/>
      <c r="AP15982" s="34"/>
      <c r="AQ15982" s="34"/>
      <c r="AR15982" s="34"/>
    </row>
    <row r="15983" spans="41:44" x14ac:dyDescent="0.25">
      <c r="AO15983" s="34"/>
      <c r="AP15983" s="34"/>
      <c r="AQ15983" s="34"/>
      <c r="AR15983" s="34"/>
    </row>
    <row r="15984" spans="41:44" x14ac:dyDescent="0.25">
      <c r="AO15984" s="34"/>
      <c r="AP15984" s="34"/>
      <c r="AQ15984" s="34"/>
      <c r="AR15984" s="34"/>
    </row>
    <row r="15985" spans="41:44" x14ac:dyDescent="0.25">
      <c r="AO15985" s="34"/>
      <c r="AP15985" s="34"/>
      <c r="AQ15985" s="34"/>
      <c r="AR15985" s="34"/>
    </row>
    <row r="15986" spans="41:44" x14ac:dyDescent="0.25">
      <c r="AO15986" s="34"/>
      <c r="AP15986" s="34"/>
      <c r="AQ15986" s="34"/>
      <c r="AR15986" s="34"/>
    </row>
    <row r="15987" spans="41:44" x14ac:dyDescent="0.25">
      <c r="AO15987" s="34"/>
      <c r="AP15987" s="34"/>
      <c r="AQ15987" s="34"/>
      <c r="AR15987" s="34"/>
    </row>
    <row r="15988" spans="41:44" x14ac:dyDescent="0.25">
      <c r="AO15988" s="34"/>
      <c r="AP15988" s="34"/>
      <c r="AQ15988" s="34"/>
      <c r="AR15988" s="34"/>
    </row>
    <row r="15989" spans="41:44" x14ac:dyDescent="0.25">
      <c r="AO15989" s="34"/>
      <c r="AP15989" s="34"/>
      <c r="AQ15989" s="34"/>
      <c r="AR15989" s="34"/>
    </row>
    <row r="15990" spans="41:44" x14ac:dyDescent="0.25">
      <c r="AO15990" s="34"/>
      <c r="AP15990" s="34"/>
      <c r="AQ15990" s="34"/>
      <c r="AR15990" s="34"/>
    </row>
    <row r="15991" spans="41:44" x14ac:dyDescent="0.25">
      <c r="AO15991" s="34"/>
      <c r="AP15991" s="34"/>
      <c r="AQ15991" s="34"/>
      <c r="AR15991" s="34"/>
    </row>
    <row r="15992" spans="41:44" x14ac:dyDescent="0.25">
      <c r="AO15992" s="34"/>
      <c r="AP15992" s="34"/>
      <c r="AQ15992" s="34"/>
      <c r="AR15992" s="34"/>
    </row>
    <row r="15993" spans="41:44" x14ac:dyDescent="0.25">
      <c r="AO15993" s="34"/>
      <c r="AP15993" s="34"/>
      <c r="AQ15993" s="34"/>
      <c r="AR15993" s="34"/>
    </row>
    <row r="15994" spans="41:44" x14ac:dyDescent="0.25">
      <c r="AO15994" s="34"/>
      <c r="AP15994" s="34"/>
      <c r="AQ15994" s="34"/>
      <c r="AR15994" s="34"/>
    </row>
    <row r="15995" spans="41:44" x14ac:dyDescent="0.25">
      <c r="AO15995" s="34"/>
      <c r="AP15995" s="34"/>
      <c r="AQ15995" s="34"/>
      <c r="AR15995" s="34"/>
    </row>
    <row r="15996" spans="41:44" x14ac:dyDescent="0.25">
      <c r="AO15996" s="34"/>
      <c r="AP15996" s="34"/>
      <c r="AQ15996" s="34"/>
      <c r="AR15996" s="34"/>
    </row>
    <row r="15997" spans="41:44" x14ac:dyDescent="0.25">
      <c r="AO15997" s="34"/>
      <c r="AP15997" s="34"/>
      <c r="AQ15997" s="34"/>
      <c r="AR15997" s="34"/>
    </row>
    <row r="15998" spans="41:44" x14ac:dyDescent="0.25">
      <c r="AO15998" s="34"/>
      <c r="AP15998" s="34"/>
      <c r="AQ15998" s="34"/>
      <c r="AR15998" s="34"/>
    </row>
    <row r="15999" spans="41:44" x14ac:dyDescent="0.25">
      <c r="AO15999" s="34"/>
      <c r="AP15999" s="34"/>
      <c r="AQ15999" s="34"/>
      <c r="AR15999" s="34"/>
    </row>
    <row r="16000" spans="41:44" x14ac:dyDescent="0.25">
      <c r="AO16000" s="34"/>
      <c r="AP16000" s="34"/>
      <c r="AQ16000" s="34"/>
      <c r="AR16000" s="34"/>
    </row>
    <row r="16001" spans="41:44" x14ac:dyDescent="0.25">
      <c r="AO16001" s="34"/>
      <c r="AP16001" s="34"/>
      <c r="AQ16001" s="34"/>
      <c r="AR16001" s="34"/>
    </row>
    <row r="16002" spans="41:44" x14ac:dyDescent="0.25">
      <c r="AO16002" s="34"/>
      <c r="AP16002" s="34"/>
      <c r="AQ16002" s="34"/>
      <c r="AR16002" s="34"/>
    </row>
    <row r="16003" spans="41:44" x14ac:dyDescent="0.25">
      <c r="AO16003" s="34"/>
      <c r="AP16003" s="34"/>
      <c r="AQ16003" s="34"/>
      <c r="AR16003" s="34"/>
    </row>
    <row r="16004" spans="41:44" x14ac:dyDescent="0.25">
      <c r="AO16004" s="34"/>
      <c r="AP16004" s="34"/>
      <c r="AQ16004" s="34"/>
      <c r="AR16004" s="34"/>
    </row>
    <row r="16005" spans="41:44" x14ac:dyDescent="0.25">
      <c r="AO16005" s="34"/>
      <c r="AP16005" s="34"/>
      <c r="AQ16005" s="34"/>
      <c r="AR16005" s="34"/>
    </row>
    <row r="16006" spans="41:44" x14ac:dyDescent="0.25">
      <c r="AO16006" s="34"/>
      <c r="AP16006" s="34"/>
      <c r="AQ16006" s="34"/>
      <c r="AR16006" s="34"/>
    </row>
    <row r="16007" spans="41:44" x14ac:dyDescent="0.25">
      <c r="AO16007" s="34"/>
      <c r="AP16007" s="34"/>
      <c r="AQ16007" s="34"/>
      <c r="AR16007" s="34"/>
    </row>
    <row r="16008" spans="41:44" x14ac:dyDescent="0.25">
      <c r="AO16008" s="34"/>
      <c r="AP16008" s="34"/>
      <c r="AQ16008" s="34"/>
      <c r="AR16008" s="34"/>
    </row>
    <row r="16009" spans="41:44" x14ac:dyDescent="0.25">
      <c r="AO16009" s="34"/>
      <c r="AP16009" s="34"/>
      <c r="AQ16009" s="34"/>
      <c r="AR16009" s="34"/>
    </row>
    <row r="16010" spans="41:44" x14ac:dyDescent="0.25">
      <c r="AO16010" s="34"/>
      <c r="AP16010" s="34"/>
      <c r="AQ16010" s="34"/>
      <c r="AR16010" s="34"/>
    </row>
    <row r="16011" spans="41:44" x14ac:dyDescent="0.25">
      <c r="AO16011" s="34"/>
      <c r="AP16011" s="34"/>
      <c r="AQ16011" s="34"/>
      <c r="AR16011" s="34"/>
    </row>
    <row r="16012" spans="41:44" x14ac:dyDescent="0.25">
      <c r="AO16012" s="34"/>
      <c r="AP16012" s="34"/>
      <c r="AQ16012" s="34"/>
      <c r="AR16012" s="34"/>
    </row>
    <row r="16013" spans="41:44" x14ac:dyDescent="0.25">
      <c r="AO16013" s="34"/>
      <c r="AP16013" s="34"/>
      <c r="AQ16013" s="34"/>
      <c r="AR16013" s="34"/>
    </row>
    <row r="16014" spans="41:44" x14ac:dyDescent="0.25">
      <c r="AO16014" s="34"/>
      <c r="AP16014" s="34"/>
      <c r="AQ16014" s="34"/>
      <c r="AR16014" s="34"/>
    </row>
    <row r="16015" spans="41:44" x14ac:dyDescent="0.25">
      <c r="AO16015" s="34"/>
      <c r="AP16015" s="34"/>
      <c r="AQ16015" s="34"/>
      <c r="AR16015" s="34"/>
    </row>
    <row r="16016" spans="41:44" x14ac:dyDescent="0.25">
      <c r="AO16016" s="34"/>
      <c r="AP16016" s="34"/>
      <c r="AQ16016" s="34"/>
      <c r="AR16016" s="34"/>
    </row>
    <row r="16017" spans="41:44" x14ac:dyDescent="0.25">
      <c r="AO16017" s="34"/>
      <c r="AP16017" s="34"/>
      <c r="AQ16017" s="34"/>
      <c r="AR16017" s="34"/>
    </row>
    <row r="16018" spans="41:44" x14ac:dyDescent="0.25">
      <c r="AO16018" s="34"/>
      <c r="AP16018" s="34"/>
      <c r="AQ16018" s="34"/>
      <c r="AR16018" s="34"/>
    </row>
    <row r="16019" spans="41:44" x14ac:dyDescent="0.25">
      <c r="AO16019" s="34"/>
      <c r="AP16019" s="34"/>
      <c r="AQ16019" s="34"/>
      <c r="AR16019" s="34"/>
    </row>
    <row r="16020" spans="41:44" x14ac:dyDescent="0.25">
      <c r="AO16020" s="34"/>
      <c r="AP16020" s="34"/>
      <c r="AQ16020" s="34"/>
      <c r="AR16020" s="34"/>
    </row>
    <row r="16021" spans="41:44" x14ac:dyDescent="0.25">
      <c r="AO16021" s="34"/>
      <c r="AP16021" s="34"/>
      <c r="AQ16021" s="34"/>
      <c r="AR16021" s="34"/>
    </row>
    <row r="16022" spans="41:44" x14ac:dyDescent="0.25">
      <c r="AO16022" s="34"/>
      <c r="AP16022" s="34"/>
      <c r="AQ16022" s="34"/>
      <c r="AR16022" s="34"/>
    </row>
    <row r="16023" spans="41:44" x14ac:dyDescent="0.25">
      <c r="AO16023" s="34"/>
      <c r="AP16023" s="34"/>
      <c r="AQ16023" s="34"/>
      <c r="AR16023" s="34"/>
    </row>
    <row r="16024" spans="41:44" x14ac:dyDescent="0.25">
      <c r="AO16024" s="34"/>
      <c r="AP16024" s="34"/>
      <c r="AQ16024" s="34"/>
      <c r="AR16024" s="34"/>
    </row>
    <row r="16025" spans="41:44" x14ac:dyDescent="0.25">
      <c r="AO16025" s="34"/>
      <c r="AP16025" s="34"/>
      <c r="AQ16025" s="34"/>
      <c r="AR16025" s="34"/>
    </row>
    <row r="16026" spans="41:44" x14ac:dyDescent="0.25">
      <c r="AO16026" s="34"/>
      <c r="AP16026" s="34"/>
      <c r="AQ16026" s="34"/>
      <c r="AR16026" s="34"/>
    </row>
    <row r="16027" spans="41:44" x14ac:dyDescent="0.25">
      <c r="AO16027" s="34"/>
      <c r="AP16027" s="34"/>
      <c r="AQ16027" s="34"/>
      <c r="AR16027" s="34"/>
    </row>
    <row r="16028" spans="41:44" x14ac:dyDescent="0.25">
      <c r="AO16028" s="34"/>
      <c r="AP16028" s="34"/>
      <c r="AQ16028" s="34"/>
      <c r="AR16028" s="34"/>
    </row>
    <row r="16029" spans="41:44" x14ac:dyDescent="0.25">
      <c r="AO16029" s="34"/>
      <c r="AP16029" s="34"/>
      <c r="AQ16029" s="34"/>
      <c r="AR16029" s="34"/>
    </row>
    <row r="16030" spans="41:44" x14ac:dyDescent="0.25">
      <c r="AO16030" s="34"/>
      <c r="AP16030" s="34"/>
      <c r="AQ16030" s="34"/>
      <c r="AR16030" s="34"/>
    </row>
    <row r="16031" spans="41:44" x14ac:dyDescent="0.25">
      <c r="AO16031" s="34"/>
      <c r="AP16031" s="34"/>
      <c r="AQ16031" s="34"/>
      <c r="AR16031" s="34"/>
    </row>
    <row r="16032" spans="41:44" x14ac:dyDescent="0.25">
      <c r="AO16032" s="34"/>
      <c r="AP16032" s="34"/>
      <c r="AQ16032" s="34"/>
      <c r="AR16032" s="34"/>
    </row>
    <row r="16033" spans="41:44" x14ac:dyDescent="0.25">
      <c r="AO16033" s="34"/>
      <c r="AP16033" s="34"/>
      <c r="AQ16033" s="34"/>
      <c r="AR16033" s="34"/>
    </row>
    <row r="16034" spans="41:44" x14ac:dyDescent="0.25">
      <c r="AO16034" s="34"/>
      <c r="AP16034" s="34"/>
      <c r="AQ16034" s="34"/>
      <c r="AR16034" s="34"/>
    </row>
    <row r="16035" spans="41:44" x14ac:dyDescent="0.25">
      <c r="AO16035" s="34"/>
      <c r="AP16035" s="34"/>
      <c r="AQ16035" s="34"/>
      <c r="AR16035" s="34"/>
    </row>
    <row r="16036" spans="41:44" x14ac:dyDescent="0.25">
      <c r="AO16036" s="34"/>
      <c r="AP16036" s="34"/>
      <c r="AQ16036" s="34"/>
      <c r="AR16036" s="34"/>
    </row>
    <row r="16037" spans="41:44" x14ac:dyDescent="0.25">
      <c r="AO16037" s="34"/>
      <c r="AP16037" s="34"/>
      <c r="AQ16037" s="34"/>
      <c r="AR16037" s="34"/>
    </row>
    <row r="16038" spans="41:44" x14ac:dyDescent="0.25">
      <c r="AO16038" s="34"/>
      <c r="AP16038" s="34"/>
      <c r="AQ16038" s="34"/>
      <c r="AR16038" s="34"/>
    </row>
    <row r="16039" spans="41:44" x14ac:dyDescent="0.25">
      <c r="AO16039" s="34"/>
      <c r="AP16039" s="34"/>
      <c r="AQ16039" s="34"/>
      <c r="AR16039" s="34"/>
    </row>
    <row r="16040" spans="41:44" x14ac:dyDescent="0.25">
      <c r="AO16040" s="34"/>
      <c r="AP16040" s="34"/>
      <c r="AQ16040" s="34"/>
      <c r="AR16040" s="34"/>
    </row>
    <row r="16041" spans="41:44" x14ac:dyDescent="0.25">
      <c r="AO16041" s="34"/>
      <c r="AP16041" s="34"/>
      <c r="AQ16041" s="34"/>
      <c r="AR16041" s="34"/>
    </row>
    <row r="16042" spans="41:44" x14ac:dyDescent="0.25">
      <c r="AO16042" s="34"/>
      <c r="AP16042" s="34"/>
      <c r="AQ16042" s="34"/>
      <c r="AR16042" s="34"/>
    </row>
    <row r="16043" spans="41:44" x14ac:dyDescent="0.25">
      <c r="AO16043" s="34"/>
      <c r="AP16043" s="34"/>
      <c r="AQ16043" s="34"/>
      <c r="AR16043" s="34"/>
    </row>
    <row r="16044" spans="41:44" x14ac:dyDescent="0.25">
      <c r="AO16044" s="34"/>
      <c r="AP16044" s="34"/>
      <c r="AQ16044" s="34"/>
      <c r="AR16044" s="34"/>
    </row>
    <row r="16045" spans="41:44" x14ac:dyDescent="0.25">
      <c r="AO16045" s="34"/>
      <c r="AP16045" s="34"/>
      <c r="AQ16045" s="34"/>
      <c r="AR16045" s="34"/>
    </row>
    <row r="16046" spans="41:44" x14ac:dyDescent="0.25">
      <c r="AO16046" s="34"/>
      <c r="AP16046" s="34"/>
      <c r="AQ16046" s="34"/>
      <c r="AR16046" s="34"/>
    </row>
    <row r="16047" spans="41:44" x14ac:dyDescent="0.25">
      <c r="AO16047" s="34"/>
      <c r="AP16047" s="34"/>
      <c r="AQ16047" s="34"/>
      <c r="AR16047" s="34"/>
    </row>
    <row r="16048" spans="41:44" x14ac:dyDescent="0.25">
      <c r="AO16048" s="34"/>
      <c r="AP16048" s="34"/>
      <c r="AQ16048" s="34"/>
      <c r="AR16048" s="34"/>
    </row>
    <row r="16049" spans="41:44" x14ac:dyDescent="0.25">
      <c r="AO16049" s="34"/>
      <c r="AP16049" s="34"/>
      <c r="AQ16049" s="34"/>
      <c r="AR16049" s="34"/>
    </row>
    <row r="16050" spans="41:44" x14ac:dyDescent="0.25">
      <c r="AO16050" s="34"/>
      <c r="AP16050" s="34"/>
      <c r="AQ16050" s="34"/>
      <c r="AR16050" s="34"/>
    </row>
    <row r="16051" spans="41:44" x14ac:dyDescent="0.25">
      <c r="AO16051" s="34"/>
      <c r="AP16051" s="34"/>
      <c r="AQ16051" s="34"/>
      <c r="AR16051" s="34"/>
    </row>
    <row r="16052" spans="41:44" x14ac:dyDescent="0.25">
      <c r="AO16052" s="34"/>
      <c r="AP16052" s="34"/>
      <c r="AQ16052" s="34"/>
      <c r="AR16052" s="34"/>
    </row>
    <row r="16053" spans="41:44" x14ac:dyDescent="0.25">
      <c r="AO16053" s="34"/>
      <c r="AP16053" s="34"/>
      <c r="AQ16053" s="34"/>
      <c r="AR16053" s="34"/>
    </row>
    <row r="16054" spans="41:44" x14ac:dyDescent="0.25">
      <c r="AO16054" s="34"/>
      <c r="AP16054" s="34"/>
      <c r="AQ16054" s="34"/>
      <c r="AR16054" s="34"/>
    </row>
    <row r="16055" spans="41:44" x14ac:dyDescent="0.25">
      <c r="AO16055" s="34"/>
      <c r="AP16055" s="34"/>
      <c r="AQ16055" s="34"/>
      <c r="AR16055" s="34"/>
    </row>
    <row r="16056" spans="41:44" x14ac:dyDescent="0.25">
      <c r="AO16056" s="34"/>
      <c r="AP16056" s="34"/>
      <c r="AQ16056" s="34"/>
      <c r="AR16056" s="34"/>
    </row>
    <row r="16057" spans="41:44" x14ac:dyDescent="0.25">
      <c r="AO16057" s="34"/>
      <c r="AP16057" s="34"/>
      <c r="AQ16057" s="34"/>
      <c r="AR16057" s="34"/>
    </row>
    <row r="16058" spans="41:44" x14ac:dyDescent="0.25">
      <c r="AO16058" s="34"/>
      <c r="AP16058" s="34"/>
      <c r="AQ16058" s="34"/>
      <c r="AR16058" s="34"/>
    </row>
    <row r="16059" spans="41:44" x14ac:dyDescent="0.25">
      <c r="AO16059" s="34"/>
      <c r="AP16059" s="34"/>
      <c r="AQ16059" s="34"/>
      <c r="AR16059" s="34"/>
    </row>
    <row r="16060" spans="41:44" x14ac:dyDescent="0.25">
      <c r="AO16060" s="34"/>
      <c r="AP16060" s="34"/>
      <c r="AQ16060" s="34"/>
      <c r="AR16060" s="34"/>
    </row>
    <row r="16061" spans="41:44" x14ac:dyDescent="0.25">
      <c r="AO16061" s="34"/>
      <c r="AP16061" s="34"/>
      <c r="AQ16061" s="34"/>
      <c r="AR16061" s="34"/>
    </row>
    <row r="16062" spans="41:44" x14ac:dyDescent="0.25">
      <c r="AO16062" s="34"/>
      <c r="AP16062" s="34"/>
      <c r="AQ16062" s="34"/>
      <c r="AR16062" s="34"/>
    </row>
    <row r="16063" spans="41:44" x14ac:dyDescent="0.25">
      <c r="AO16063" s="34"/>
      <c r="AP16063" s="34"/>
      <c r="AQ16063" s="34"/>
      <c r="AR16063" s="34"/>
    </row>
    <row r="16064" spans="41:44" x14ac:dyDescent="0.25">
      <c r="AO16064" s="34"/>
      <c r="AP16064" s="34"/>
      <c r="AQ16064" s="34"/>
      <c r="AR16064" s="34"/>
    </row>
    <row r="16065" spans="41:44" x14ac:dyDescent="0.25">
      <c r="AO16065" s="34"/>
      <c r="AP16065" s="34"/>
      <c r="AQ16065" s="34"/>
      <c r="AR16065" s="34"/>
    </row>
    <row r="16066" spans="41:44" x14ac:dyDescent="0.25">
      <c r="AO16066" s="34"/>
      <c r="AP16066" s="34"/>
      <c r="AQ16066" s="34"/>
      <c r="AR16066" s="34"/>
    </row>
    <row r="16067" spans="41:44" x14ac:dyDescent="0.25">
      <c r="AO16067" s="34"/>
      <c r="AP16067" s="34"/>
      <c r="AQ16067" s="34"/>
      <c r="AR16067" s="34"/>
    </row>
    <row r="16068" spans="41:44" x14ac:dyDescent="0.25">
      <c r="AO16068" s="34"/>
      <c r="AP16068" s="34"/>
      <c r="AQ16068" s="34"/>
      <c r="AR16068" s="34"/>
    </row>
    <row r="16069" spans="41:44" x14ac:dyDescent="0.25">
      <c r="AO16069" s="34"/>
      <c r="AP16069" s="34"/>
      <c r="AQ16069" s="34"/>
      <c r="AR16069" s="34"/>
    </row>
    <row r="16070" spans="41:44" x14ac:dyDescent="0.25">
      <c r="AO16070" s="34"/>
      <c r="AP16070" s="34"/>
      <c r="AQ16070" s="34"/>
      <c r="AR16070" s="34"/>
    </row>
    <row r="16071" spans="41:44" x14ac:dyDescent="0.25">
      <c r="AO16071" s="34"/>
      <c r="AP16071" s="34"/>
      <c r="AQ16071" s="34"/>
      <c r="AR16071" s="34"/>
    </row>
    <row r="16072" spans="41:44" x14ac:dyDescent="0.25">
      <c r="AO16072" s="34"/>
      <c r="AP16072" s="34"/>
      <c r="AQ16072" s="34"/>
      <c r="AR16072" s="34"/>
    </row>
    <row r="16073" spans="41:44" x14ac:dyDescent="0.25">
      <c r="AO16073" s="34"/>
      <c r="AP16073" s="34"/>
      <c r="AQ16073" s="34"/>
      <c r="AR16073" s="34"/>
    </row>
    <row r="16074" spans="41:44" x14ac:dyDescent="0.25">
      <c r="AO16074" s="34"/>
      <c r="AP16074" s="34"/>
      <c r="AQ16074" s="34"/>
      <c r="AR16074" s="34"/>
    </row>
    <row r="16075" spans="41:44" x14ac:dyDescent="0.25">
      <c r="AO16075" s="34"/>
      <c r="AP16075" s="34"/>
      <c r="AQ16075" s="34"/>
      <c r="AR16075" s="34"/>
    </row>
    <row r="16076" spans="41:44" x14ac:dyDescent="0.25">
      <c r="AO16076" s="34"/>
      <c r="AP16076" s="34"/>
      <c r="AQ16076" s="34"/>
      <c r="AR16076" s="34"/>
    </row>
    <row r="16077" spans="41:44" x14ac:dyDescent="0.25">
      <c r="AO16077" s="34"/>
      <c r="AP16077" s="34"/>
      <c r="AQ16077" s="34"/>
      <c r="AR16077" s="34"/>
    </row>
    <row r="16078" spans="41:44" x14ac:dyDescent="0.25">
      <c r="AO16078" s="34"/>
      <c r="AP16078" s="34"/>
      <c r="AQ16078" s="34"/>
      <c r="AR16078" s="34"/>
    </row>
    <row r="16079" spans="41:44" x14ac:dyDescent="0.25">
      <c r="AO16079" s="34"/>
      <c r="AP16079" s="34"/>
      <c r="AQ16079" s="34"/>
      <c r="AR16079" s="34"/>
    </row>
    <row r="16080" spans="41:44" x14ac:dyDescent="0.25">
      <c r="AO16080" s="34"/>
      <c r="AP16080" s="34"/>
      <c r="AQ16080" s="34"/>
      <c r="AR16080" s="34"/>
    </row>
  </sheetData>
  <sheetProtection algorithmName="SHA-512" hashValue="XYDZt9p+QJONtbKfXk5jUm99+p3XoGLgRa4B7hggRx4HulebF4hbUyFSJNfY3r5HhVi1BgthIsK3eXS7woh+Lw==" saltValue="dfY4AeEXJCfrv/ls4KRHPA==" spinCount="100000" sheet="1" formatCells="0" formatColumns="0" formatRows="0" insertColumns="0" insertRows="0" insertHyperlinks="0" deleteColumns="0" deleteRows="0" sort="0" autoFilter="0" pivotTables="0"/>
  <protectedRanges>
    <protectedRange sqref="B4:B45" name="zachowanie_1"/>
    <protectedRange sqref="C3:AK3" name="przedmioty"/>
    <protectedRange sqref="C4:AL45" name="oceny_1"/>
  </protectedRanges>
  <customSheetViews>
    <customSheetView guid="{6FC05442-CA40-4BCC-973E-0EE4E90E80CD}" showPageBreaks="1" printArea="1" hiddenRows="1" hiddenColumns="1" showRuler="0">
      <pane xSplit="135.6875" topLeftCell="AD1"/>
      <selection activeCell="M1" sqref="M1"/>
      <pageMargins left="0.39370078740157483" right="0.39370078740157483" top="0.39370078740157483" bottom="0.39370078740157483" header="0.19685039370078741" footer="0.31496062992125984"/>
      <pageSetup paperSize="9" orientation="portrait" verticalDpi="0" r:id="rId1"/>
      <headerFooter alignWithMargins="0"/>
    </customSheetView>
  </customSheetViews>
  <mergeCells count="97">
    <mergeCell ref="A54:B54"/>
    <mergeCell ref="H58:AV58"/>
    <mergeCell ref="H59:AV59"/>
    <mergeCell ref="F66:G66"/>
    <mergeCell ref="F60:G60"/>
    <mergeCell ref="E63:AN63"/>
    <mergeCell ref="F64:G64"/>
    <mergeCell ref="F65:G65"/>
    <mergeCell ref="H60:AV60"/>
    <mergeCell ref="H64:AV64"/>
    <mergeCell ref="E57:AM57"/>
    <mergeCell ref="F58:G58"/>
    <mergeCell ref="F59:G59"/>
    <mergeCell ref="AM54:AN54"/>
    <mergeCell ref="AW53:AX53"/>
    <mergeCell ref="AS53:AV53"/>
    <mergeCell ref="AM51:AN51"/>
    <mergeCell ref="AM43:AN43"/>
    <mergeCell ref="H66:AV66"/>
    <mergeCell ref="H65:AV65"/>
    <mergeCell ref="AW51:AX51"/>
    <mergeCell ref="AW52:AX52"/>
    <mergeCell ref="AS48:AV48"/>
    <mergeCell ref="AW48:AX48"/>
    <mergeCell ref="AS52:AV52"/>
    <mergeCell ref="AW49:AX49"/>
    <mergeCell ref="AS49:AV49"/>
    <mergeCell ref="AS50:AV50"/>
    <mergeCell ref="AW50:AX50"/>
    <mergeCell ref="AM42:AN42"/>
    <mergeCell ref="AM44:AN44"/>
    <mergeCell ref="AM45:AN45"/>
    <mergeCell ref="AM47:AN47"/>
    <mergeCell ref="AM48:AN48"/>
    <mergeCell ref="A2:A3"/>
    <mergeCell ref="B2:B3"/>
    <mergeCell ref="AM8:AN8"/>
    <mergeCell ref="AM26:AN26"/>
    <mergeCell ref="AM12:AN12"/>
    <mergeCell ref="AM13:AN13"/>
    <mergeCell ref="AM14:AN14"/>
    <mergeCell ref="AM15:AN15"/>
    <mergeCell ref="AM9:AN9"/>
    <mergeCell ref="AM17:AN17"/>
    <mergeCell ref="AM20:AN20"/>
    <mergeCell ref="AM21:AN21"/>
    <mergeCell ref="AM22:AN22"/>
    <mergeCell ref="AM7:AN7"/>
    <mergeCell ref="AM18:AN18"/>
    <mergeCell ref="AM16:AN16"/>
    <mergeCell ref="AM24:AN24"/>
    <mergeCell ref="AM19:AN19"/>
    <mergeCell ref="A46:B47"/>
    <mergeCell ref="A48:B48"/>
    <mergeCell ref="AS51:AV51"/>
    <mergeCell ref="AM50:AN50"/>
    <mergeCell ref="A49:B49"/>
    <mergeCell ref="A50:B50"/>
    <mergeCell ref="A51:B51"/>
    <mergeCell ref="C46:AX46"/>
    <mergeCell ref="AM23:AN23"/>
    <mergeCell ref="AM40:AN40"/>
    <mergeCell ref="AM41:AN41"/>
    <mergeCell ref="AM25:AN25"/>
    <mergeCell ref="AM34:AN34"/>
    <mergeCell ref="AM32:AN32"/>
    <mergeCell ref="AM4:AN4"/>
    <mergeCell ref="AM5:AN5"/>
    <mergeCell ref="AM6:AN6"/>
    <mergeCell ref="AM10:AN10"/>
    <mergeCell ref="AM11:AN11"/>
    <mergeCell ref="AM27:AN27"/>
    <mergeCell ref="AM36:AN36"/>
    <mergeCell ref="AM37:AN37"/>
    <mergeCell ref="AM38:AN38"/>
    <mergeCell ref="AM39:AN39"/>
    <mergeCell ref="AM35:AN35"/>
    <mergeCell ref="AM33:AN33"/>
    <mergeCell ref="AM28:AN28"/>
    <mergeCell ref="AM29:AN29"/>
    <mergeCell ref="AM30:AN30"/>
    <mergeCell ref="AM31:AN31"/>
    <mergeCell ref="A53:B53"/>
    <mergeCell ref="AM53:AN53"/>
    <mergeCell ref="AM49:AN49"/>
    <mergeCell ref="A52:B52"/>
    <mergeCell ref="AM52:AN52"/>
    <mergeCell ref="C2:AN2"/>
    <mergeCell ref="DU1:EE1"/>
    <mergeCell ref="AS2:AX2"/>
    <mergeCell ref="AO2:AO3"/>
    <mergeCell ref="AQ2:AQ3"/>
    <mergeCell ref="AR2:AR3"/>
    <mergeCell ref="AP2:AP3"/>
    <mergeCell ref="CU1:DE1"/>
    <mergeCell ref="DH1:DR1"/>
    <mergeCell ref="AM3:AN3"/>
  </mergeCells>
  <phoneticPr fontId="0" type="noConversion"/>
  <conditionalFormatting sqref="F18:F42 G17:G42 H16:H42 L18:L42 M17:M42 N16:N42 R18:R42 S17:S42 T16:T42 X18:X42 Y17:Y42 Z16:Z42 AD18:AD42 AE17:AE42 AF16:AF42 AJ18:AJ42 AK17:AK42 AL16:AL42 C19:AL45">
    <cfRule type="cellIs" dxfId="11" priority="12" stopIfTrue="1" operator="greaterThan">
      <formula>6</formula>
    </cfRule>
  </conditionalFormatting>
  <conditionalFormatting sqref="F18:F42 G17:G42 H16:H42 L18:L42 M17:M42 N16:N42 R18:R42 S17:S42 T16:T42 X18:X42 Y17:Y42 Z16:Z42 AD18:AD42 AE17:AE42 AF16:AF42 AJ18:AJ42 AK17:AK42 AL16:AL42 D19:AL45">
    <cfRule type="cellIs" dxfId="10" priority="11" stopIfTrue="1" operator="greaterThan">
      <formula>6</formula>
    </cfRule>
  </conditionalFormatting>
  <conditionalFormatting sqref="B4:B45">
    <cfRule type="containsBlanks" dxfId="9" priority="7" stopIfTrue="1">
      <formula>LEN(TRIM(B4))=0</formula>
    </cfRule>
  </conditionalFormatting>
  <conditionalFormatting sqref="C4:AL45">
    <cfRule type="containsText" dxfId="8" priority="1" operator="containsText" text="nkl">
      <formula>NOT(ISERROR(SEARCH("nkl",C4)))</formula>
    </cfRule>
    <cfRule type="cellIs" dxfId="7" priority="2" stopIfTrue="1" operator="greaterThan">
      <formula>6</formula>
    </cfRule>
    <cfRule type="cellIs" dxfId="6" priority="3" stopIfTrue="1" operator="equal">
      <formula>1</formula>
    </cfRule>
  </conditionalFormatting>
  <pageMargins left="0.39370078740157483" right="0.39370078740157483" top="0.39370078740157483" bottom="0.39370078740157483" header="0" footer="0"/>
  <pageSetup paperSize="9" scale="37" orientation="portrait" horizontalDpi="4294967292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6">
    <tabColor indexed="44"/>
    <pageSetUpPr fitToPage="1"/>
  </sheetPr>
  <dimension ref="A1:BU78"/>
  <sheetViews>
    <sheetView zoomScale="90" zoomScaleNormal="90" workbookViewId="0">
      <selection activeCell="D2" sqref="D2:H2"/>
    </sheetView>
  </sheetViews>
  <sheetFormatPr defaultRowHeight="13.2" x14ac:dyDescent="0.25"/>
  <cols>
    <col min="1" max="1" width="6.44140625" customWidth="1"/>
    <col min="2" max="2" width="14.6640625" customWidth="1"/>
    <col min="3" max="3" width="18.5546875" customWidth="1"/>
    <col min="4" max="4" width="7.109375" customWidth="1"/>
    <col min="5" max="5" width="6.109375" customWidth="1"/>
    <col min="6" max="6" width="7.33203125" customWidth="1"/>
    <col min="7" max="7" width="8.109375" customWidth="1"/>
    <col min="8" max="8" width="7.44140625" customWidth="1"/>
    <col min="9" max="9" width="8.33203125" customWidth="1"/>
    <col min="12" max="12" width="9.6640625" customWidth="1"/>
  </cols>
  <sheetData>
    <row r="1" spans="1:17" ht="14.25" customHeight="1" x14ac:dyDescent="0.25">
      <c r="A1" s="176"/>
      <c r="B1" s="544" t="s">
        <v>101</v>
      </c>
      <c r="C1" s="544"/>
      <c r="D1" s="544"/>
      <c r="E1" s="544"/>
      <c r="F1" s="544"/>
      <c r="G1" s="544"/>
      <c r="H1" s="544"/>
      <c r="I1" s="544"/>
      <c r="J1" s="544"/>
      <c r="K1" s="453"/>
      <c r="L1" s="176"/>
    </row>
    <row r="2" spans="1:17" ht="17.399999999999999" x14ac:dyDescent="0.25">
      <c r="A2" s="176"/>
      <c r="B2" s="548" t="s">
        <v>34</v>
      </c>
      <c r="C2" s="548"/>
      <c r="D2" s="549"/>
      <c r="E2" s="549"/>
      <c r="F2" s="549"/>
      <c r="G2" s="549"/>
      <c r="H2" s="549"/>
      <c r="I2" s="546" t="s">
        <v>232</v>
      </c>
      <c r="J2" s="546"/>
      <c r="K2" s="546"/>
      <c r="L2" s="546"/>
    </row>
    <row r="3" spans="1:17" ht="3.75" customHeight="1" x14ac:dyDescent="0.25">
      <c r="A3" s="176"/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</row>
    <row r="4" spans="1:17" ht="36.75" customHeight="1" x14ac:dyDescent="0.25">
      <c r="A4" s="173" t="s">
        <v>72</v>
      </c>
      <c r="B4" s="173" t="s">
        <v>73</v>
      </c>
      <c r="C4" s="139" t="s">
        <v>35</v>
      </c>
      <c r="D4" s="139" t="s">
        <v>36</v>
      </c>
      <c r="E4" s="140" t="s">
        <v>74</v>
      </c>
      <c r="F4" s="173" t="s">
        <v>75</v>
      </c>
      <c r="G4" s="100" t="s">
        <v>37</v>
      </c>
      <c r="H4" s="100" t="s">
        <v>105</v>
      </c>
      <c r="I4" s="100" t="s">
        <v>102</v>
      </c>
      <c r="J4" s="173" t="s">
        <v>175</v>
      </c>
      <c r="K4" s="140" t="s">
        <v>165</v>
      </c>
      <c r="L4" s="141" t="s">
        <v>166</v>
      </c>
    </row>
    <row r="5" spans="1:17" s="64" customFormat="1" ht="13.5" customHeight="1" x14ac:dyDescent="0.25">
      <c r="A5" s="315" t="str">
        <f>IF(ISBLANK(D2),"",COUNTA('zest ocen I półrocze'!B4:B45))</f>
        <v/>
      </c>
      <c r="B5" s="315" t="str">
        <f>IF(ISBLANK(D2),"",Q9-Q10)</f>
        <v/>
      </c>
      <c r="C5" s="315" t="str">
        <f>IF(ISBLANK(D2),"",('zest ocen I półrocze'!BN50))</f>
        <v/>
      </c>
      <c r="D5" s="315" t="str">
        <f>IF(ISBLANK(D2),"",('zest ocen I półrocze'!BN52))</f>
        <v/>
      </c>
      <c r="E5" s="315" t="str">
        <f>IF(ISBLANK(D2),"",COUNTIF('zest ocen I półrocze'!CR4:CR45,"&gt;=3"))</f>
        <v/>
      </c>
      <c r="F5" s="61" t="str">
        <f>IF(ISBLANK(D2),"",'zest ocen I półrocze'!FG66)</f>
        <v/>
      </c>
      <c r="G5" s="61" t="str">
        <f>IF(ISBLANK(D2),"",Zestawienie!H60)</f>
        <v/>
      </c>
      <c r="H5" s="61" t="str">
        <f>IF(ISBLANK(D2),"",I5*100/J5)</f>
        <v/>
      </c>
      <c r="I5" s="142" t="str">
        <f>IF(ISBLANK(D2),"",Zestawienie!E17)</f>
        <v/>
      </c>
      <c r="J5" s="142" t="str">
        <f>IF(ISBLANK(D2),"",Zestawienie!E19)</f>
        <v/>
      </c>
      <c r="K5" s="315" t="str">
        <f>IF(ISBLANK(D2),"",Zestawienie!E24)</f>
        <v/>
      </c>
      <c r="L5" s="315" t="str">
        <f>IF(ISBLANK(D2),"",Zestawienie!E23)</f>
        <v/>
      </c>
    </row>
    <row r="6" spans="1:17" ht="8.25" customHeight="1" x14ac:dyDescent="0.25">
      <c r="A6" s="176"/>
      <c r="B6" s="176"/>
      <c r="C6" s="176"/>
      <c r="D6" s="176"/>
      <c r="E6" s="176"/>
      <c r="F6" s="176"/>
      <c r="G6" s="176"/>
      <c r="H6" s="176"/>
      <c r="I6" s="176"/>
      <c r="J6" s="176"/>
      <c r="K6" s="176"/>
      <c r="L6" s="176"/>
    </row>
    <row r="7" spans="1:17" x14ac:dyDescent="0.25">
      <c r="A7" s="545" t="s">
        <v>38</v>
      </c>
      <c r="B7" s="545"/>
      <c r="C7" s="545" t="s">
        <v>39</v>
      </c>
      <c r="D7" s="545"/>
      <c r="E7" s="175" t="s">
        <v>76</v>
      </c>
      <c r="F7" s="545" t="s">
        <v>40</v>
      </c>
      <c r="G7" s="545"/>
      <c r="H7" s="545"/>
      <c r="I7" s="175" t="s">
        <v>76</v>
      </c>
      <c r="J7" s="545" t="s">
        <v>41</v>
      </c>
      <c r="K7" s="545"/>
      <c r="L7" s="175" t="s">
        <v>76</v>
      </c>
    </row>
    <row r="8" spans="1:17" ht="6.75" customHeight="1" x14ac:dyDescent="0.25">
      <c r="A8" s="176"/>
      <c r="B8" s="176"/>
      <c r="C8" s="176"/>
      <c r="D8" s="176"/>
      <c r="E8" s="176"/>
      <c r="F8" s="176"/>
      <c r="G8" s="176"/>
      <c r="H8" s="176"/>
      <c r="I8" s="176"/>
      <c r="J8" s="176"/>
      <c r="K8" s="176"/>
      <c r="L8" s="176"/>
    </row>
    <row r="9" spans="1:17" x14ac:dyDescent="0.25">
      <c r="A9" s="537" t="s">
        <v>42</v>
      </c>
      <c r="B9" s="537"/>
      <c r="C9" s="537"/>
      <c r="D9" s="537"/>
      <c r="E9" s="537"/>
      <c r="F9" s="537"/>
      <c r="G9" s="537"/>
      <c r="H9" s="537"/>
      <c r="I9" s="537"/>
      <c r="J9" s="537"/>
      <c r="K9" s="537"/>
      <c r="L9" s="537"/>
      <c r="O9" s="553" t="s">
        <v>72</v>
      </c>
      <c r="P9" s="553"/>
      <c r="Q9" s="12">
        <f>COUNTA('zest ocen I półrocze'!B4:B45)</f>
        <v>0</v>
      </c>
    </row>
    <row r="10" spans="1:17" ht="21" customHeight="1" x14ac:dyDescent="0.25">
      <c r="A10" s="171" t="s">
        <v>61</v>
      </c>
      <c r="B10" s="547" t="s">
        <v>43</v>
      </c>
      <c r="C10" s="547"/>
      <c r="D10" s="538" t="s">
        <v>77</v>
      </c>
      <c r="E10" s="538"/>
      <c r="F10" s="537" t="s">
        <v>44</v>
      </c>
      <c r="G10" s="537"/>
      <c r="H10" s="537"/>
      <c r="I10" s="537"/>
      <c r="J10" s="537" t="s">
        <v>45</v>
      </c>
      <c r="K10" s="537"/>
      <c r="L10" s="171" t="s">
        <v>46</v>
      </c>
      <c r="O10" s="553" t="s">
        <v>79</v>
      </c>
      <c r="P10" s="553"/>
      <c r="Q10" s="12">
        <f>COUNTIF('zest ocen I półrocze'!AM4:AN45,"UCZ.NKL")</f>
        <v>0</v>
      </c>
    </row>
    <row r="11" spans="1:17" ht="12" customHeight="1" x14ac:dyDescent="0.25">
      <c r="A11" s="171">
        <v>1</v>
      </c>
      <c r="B11" s="537"/>
      <c r="C11" s="537"/>
      <c r="D11" s="537"/>
      <c r="E11" s="537"/>
      <c r="F11" s="537"/>
      <c r="G11" s="537"/>
      <c r="H11" s="537"/>
      <c r="I11" s="537"/>
      <c r="J11" s="537"/>
      <c r="K11" s="537"/>
      <c r="L11" s="171"/>
    </row>
    <row r="12" spans="1:17" ht="12" customHeight="1" x14ac:dyDescent="0.25">
      <c r="A12" s="171">
        <v>2</v>
      </c>
      <c r="B12" s="537"/>
      <c r="C12" s="537"/>
      <c r="D12" s="537"/>
      <c r="E12" s="537"/>
      <c r="F12" s="537"/>
      <c r="G12" s="537"/>
      <c r="H12" s="537"/>
      <c r="I12" s="537"/>
      <c r="J12" s="537"/>
      <c r="K12" s="537"/>
      <c r="L12" s="171"/>
    </row>
    <row r="13" spans="1:17" ht="12" customHeight="1" x14ac:dyDescent="0.25">
      <c r="A13" s="171">
        <v>3</v>
      </c>
      <c r="B13" s="537"/>
      <c r="C13" s="537"/>
      <c r="D13" s="537"/>
      <c r="E13" s="537"/>
      <c r="F13" s="537"/>
      <c r="G13" s="537"/>
      <c r="H13" s="537"/>
      <c r="I13" s="537"/>
      <c r="J13" s="537"/>
      <c r="K13" s="537"/>
      <c r="L13" s="171"/>
    </row>
    <row r="14" spans="1:17" ht="12" customHeight="1" x14ac:dyDescent="0.25">
      <c r="A14" s="171">
        <v>4</v>
      </c>
      <c r="B14" s="537"/>
      <c r="C14" s="537"/>
      <c r="D14" s="537"/>
      <c r="E14" s="537"/>
      <c r="F14" s="537"/>
      <c r="G14" s="537"/>
      <c r="H14" s="537"/>
      <c r="I14" s="537"/>
      <c r="J14" s="537"/>
      <c r="K14" s="537"/>
      <c r="L14" s="171"/>
    </row>
    <row r="15" spans="1:17" ht="12" customHeight="1" x14ac:dyDescent="0.25">
      <c r="A15" s="171">
        <v>5</v>
      </c>
      <c r="B15" s="537"/>
      <c r="C15" s="537"/>
      <c r="D15" s="537"/>
      <c r="E15" s="537"/>
      <c r="F15" s="537"/>
      <c r="G15" s="537"/>
      <c r="H15" s="537"/>
      <c r="I15" s="537"/>
      <c r="J15" s="537"/>
      <c r="K15" s="537"/>
      <c r="L15" s="171"/>
    </row>
    <row r="16" spans="1:17" ht="12" customHeight="1" x14ac:dyDescent="0.25">
      <c r="A16" s="171">
        <v>6</v>
      </c>
      <c r="B16" s="537"/>
      <c r="C16" s="537"/>
      <c r="D16" s="537"/>
      <c r="E16" s="537"/>
      <c r="F16" s="537"/>
      <c r="G16" s="537"/>
      <c r="H16" s="537"/>
      <c r="I16" s="537"/>
      <c r="J16" s="537"/>
      <c r="K16" s="537"/>
      <c r="L16" s="171"/>
    </row>
    <row r="17" spans="1:12" ht="12" customHeight="1" x14ac:dyDescent="0.25">
      <c r="A17" s="171">
        <v>7</v>
      </c>
      <c r="B17" s="537"/>
      <c r="C17" s="537"/>
      <c r="D17" s="537"/>
      <c r="E17" s="537"/>
      <c r="F17" s="537"/>
      <c r="G17" s="537"/>
      <c r="H17" s="537"/>
      <c r="I17" s="537"/>
      <c r="J17" s="537"/>
      <c r="K17" s="537"/>
      <c r="L17" s="171"/>
    </row>
    <row r="18" spans="1:12" ht="9" customHeight="1" x14ac:dyDescent="0.25">
      <c r="A18" s="176"/>
      <c r="B18" s="176"/>
      <c r="C18" s="176"/>
      <c r="D18" s="176"/>
      <c r="E18" s="176"/>
      <c r="F18" s="176"/>
      <c r="G18" s="176"/>
      <c r="H18" s="176"/>
      <c r="I18" s="176"/>
      <c r="J18" s="176"/>
      <c r="K18" s="176"/>
      <c r="L18" s="176"/>
    </row>
    <row r="19" spans="1:12" x14ac:dyDescent="0.25">
      <c r="A19" s="539" t="s">
        <v>47</v>
      </c>
      <c r="B19" s="539"/>
      <c r="C19" s="539"/>
      <c r="D19" s="539"/>
      <c r="E19" s="537" t="s">
        <v>49</v>
      </c>
      <c r="F19" s="537"/>
      <c r="G19" s="537"/>
      <c r="H19" s="537"/>
      <c r="I19" s="537"/>
      <c r="J19" s="537"/>
      <c r="K19" s="537"/>
      <c r="L19" s="537"/>
    </row>
    <row r="20" spans="1:12" x14ac:dyDescent="0.25">
      <c r="A20" s="539" t="s">
        <v>43</v>
      </c>
      <c r="B20" s="539"/>
      <c r="C20" s="539"/>
      <c r="D20" s="540" t="s">
        <v>48</v>
      </c>
      <c r="E20" s="539" t="s">
        <v>43</v>
      </c>
      <c r="F20" s="539"/>
      <c r="G20" s="539"/>
      <c r="H20" s="539"/>
      <c r="I20" s="539"/>
      <c r="J20" s="539" t="s">
        <v>1</v>
      </c>
      <c r="K20" s="539"/>
      <c r="L20" s="539"/>
    </row>
    <row r="21" spans="1:12" ht="10.5" customHeight="1" x14ac:dyDescent="0.25">
      <c r="A21" s="539"/>
      <c r="B21" s="539"/>
      <c r="C21" s="539"/>
      <c r="D21" s="540"/>
      <c r="E21" s="539"/>
      <c r="F21" s="539"/>
      <c r="G21" s="539"/>
      <c r="H21" s="539"/>
      <c r="I21" s="539"/>
      <c r="J21" s="314" t="s">
        <v>50</v>
      </c>
      <c r="K21" s="314" t="s">
        <v>51</v>
      </c>
      <c r="L21" s="314" t="s">
        <v>52</v>
      </c>
    </row>
    <row r="22" spans="1:12" ht="20.25" customHeight="1" x14ac:dyDescent="0.25">
      <c r="A22" s="538" t="str">
        <f>IF(ISBLANK(D2),"",'zest ocen I półrocze'!CU49)</f>
        <v/>
      </c>
      <c r="B22" s="538"/>
      <c r="C22" s="538"/>
      <c r="D22" s="61" t="str">
        <f>IF(ISBLANK(D2),"",'zest ocen I półrocze'!CU3)</f>
        <v/>
      </c>
      <c r="E22" s="538" t="str">
        <f>IF(ISBLANK(D2),"",'frekwencja I sem'!Y52)</f>
        <v/>
      </c>
      <c r="F22" s="538"/>
      <c r="G22" s="538"/>
      <c r="H22" s="538"/>
      <c r="I22" s="538"/>
      <c r="J22" s="173" t="str">
        <f>IF(ISBLANK(D2),"",'zest ocen I półrocze'!DH49)</f>
        <v/>
      </c>
      <c r="K22" s="173" t="str">
        <f>IF(ISBLANK(D2),"",'zest ocen I półrocze'!DU49)</f>
        <v/>
      </c>
      <c r="L22" s="61" t="str">
        <f>IF(ISBLANK(D2),"",'frekwencja I sem'!Y6)</f>
        <v/>
      </c>
    </row>
    <row r="23" spans="1:12" ht="20.25" customHeight="1" x14ac:dyDescent="0.25">
      <c r="A23" s="538" t="str">
        <f>IF(ISBLANK(D2),"",'zest ocen I półrocze'!CW49)</f>
        <v/>
      </c>
      <c r="B23" s="538"/>
      <c r="C23" s="538"/>
      <c r="D23" s="61" t="str">
        <f>IF(ISBLANK(D2),"",'zest ocen I półrocze'!CV3)</f>
        <v/>
      </c>
      <c r="E23" s="538" t="str">
        <f>IF(ISBLANK(D2),"",'frekwencja I sem'!AA52)</f>
        <v/>
      </c>
      <c r="F23" s="538"/>
      <c r="G23" s="538"/>
      <c r="H23" s="538"/>
      <c r="I23" s="538"/>
      <c r="J23" s="173" t="str">
        <f>IF(ISBLANK(D2),"",'zest ocen I półrocze'!DJ49)</f>
        <v/>
      </c>
      <c r="K23" s="173" t="str">
        <f>IF(ISBLANK(D2),"",'zest ocen I półrocze'!DW49)</f>
        <v/>
      </c>
      <c r="L23" s="61" t="str">
        <f>IF(ISBLANK(D2),"",'frekwencja I sem'!Z6)</f>
        <v/>
      </c>
    </row>
    <row r="24" spans="1:12" ht="18.75" customHeight="1" x14ac:dyDescent="0.25">
      <c r="A24" s="538" t="str">
        <f>IF(ISBLANK(D2),"",'zest ocen I półrocze'!CY49)</f>
        <v/>
      </c>
      <c r="B24" s="538"/>
      <c r="C24" s="538"/>
      <c r="D24" s="61" t="str">
        <f>IF(ISBLANK(D2),"",'zest ocen I półrocze'!CX3)</f>
        <v/>
      </c>
      <c r="E24" s="538" t="str">
        <f>IF(ISBLANK(D2),"",'frekwencja I sem'!AC52)</f>
        <v/>
      </c>
      <c r="F24" s="538"/>
      <c r="G24" s="538"/>
      <c r="H24" s="538"/>
      <c r="I24" s="538"/>
      <c r="J24" s="173" t="str">
        <f>IF(ISBLANK(D2),"",'zest ocen I półrocze'!DL49)</f>
        <v/>
      </c>
      <c r="K24" s="173" t="str">
        <f>IF(ISBLANK(D2),"",'zest ocen I półrocze'!DY49)</f>
        <v/>
      </c>
      <c r="L24" s="61" t="str">
        <f>IF(ISBLANK(D2),"",'frekwencja I sem'!AB6)</f>
        <v/>
      </c>
    </row>
    <row r="25" spans="1:12" x14ac:dyDescent="0.25">
      <c r="A25" s="176"/>
      <c r="B25" s="176"/>
      <c r="C25" s="176"/>
      <c r="D25" s="176"/>
      <c r="E25" s="176"/>
      <c r="F25" s="176"/>
      <c r="G25" s="176"/>
      <c r="H25" s="176"/>
      <c r="I25" s="176"/>
      <c r="J25" s="176"/>
      <c r="K25" s="176"/>
      <c r="L25" s="176"/>
    </row>
    <row r="26" spans="1:12" x14ac:dyDescent="0.25">
      <c r="A26" s="539" t="s">
        <v>53</v>
      </c>
      <c r="B26" s="539"/>
      <c r="C26" s="539"/>
      <c r="D26" s="539"/>
      <c r="E26" s="539" t="s">
        <v>54</v>
      </c>
      <c r="F26" s="539"/>
      <c r="G26" s="539"/>
      <c r="H26" s="539"/>
      <c r="I26" s="539"/>
      <c r="J26" s="539"/>
      <c r="K26" s="539"/>
      <c r="L26" s="539"/>
    </row>
    <row r="27" spans="1:12" x14ac:dyDescent="0.25">
      <c r="A27" s="539" t="s">
        <v>43</v>
      </c>
      <c r="B27" s="539"/>
      <c r="C27" s="539"/>
      <c r="D27" s="540" t="s">
        <v>48</v>
      </c>
      <c r="E27" s="539" t="s">
        <v>43</v>
      </c>
      <c r="F27" s="539"/>
      <c r="G27" s="539"/>
      <c r="H27" s="539"/>
      <c r="I27" s="539"/>
      <c r="J27" s="539" t="s">
        <v>1</v>
      </c>
      <c r="K27" s="539"/>
      <c r="L27" s="539"/>
    </row>
    <row r="28" spans="1:12" x14ac:dyDescent="0.25">
      <c r="A28" s="539"/>
      <c r="B28" s="539"/>
      <c r="C28" s="539"/>
      <c r="D28" s="540"/>
      <c r="E28" s="539"/>
      <c r="F28" s="539"/>
      <c r="G28" s="539"/>
      <c r="H28" s="539"/>
      <c r="I28" s="539"/>
      <c r="J28" s="314" t="s">
        <v>50</v>
      </c>
      <c r="K28" s="314" t="s">
        <v>51</v>
      </c>
      <c r="L28" s="314" t="s">
        <v>52</v>
      </c>
    </row>
    <row r="29" spans="1:12" ht="18" customHeight="1" x14ac:dyDescent="0.25">
      <c r="A29" s="538" t="str">
        <f>IF(ISBLANK(D2),"",'zest ocen I półrocze'!DA49)</f>
        <v/>
      </c>
      <c r="B29" s="538"/>
      <c r="C29" s="538"/>
      <c r="D29" s="62" t="str">
        <f>IF(ISBLANK(D2),"",'zest ocen I półrocze'!DA3)</f>
        <v/>
      </c>
      <c r="E29" s="538" t="str">
        <f>IF(ISBLANK(D2),"",'frekwencja I sem'!AE52)</f>
        <v/>
      </c>
      <c r="F29" s="538"/>
      <c r="G29" s="538"/>
      <c r="H29" s="538"/>
      <c r="I29" s="538"/>
      <c r="J29" s="173" t="str">
        <f>IF(ISBLANK(D2),"",'zest ocen I półrocze'!DN49)</f>
        <v/>
      </c>
      <c r="K29" s="173" t="str">
        <f>IF(ISBLANK(D2),"",'zest ocen I półrocze'!EA49)</f>
        <v/>
      </c>
      <c r="L29" s="61" t="str">
        <f>IF(ISBLANK(D2),"",'frekwencja I sem'!AE6)</f>
        <v/>
      </c>
    </row>
    <row r="30" spans="1:12" ht="17.25" customHeight="1" x14ac:dyDescent="0.25">
      <c r="A30" s="538" t="str">
        <f>IF(ISBLANK(D2),"",'zest ocen I półrocze'!DC49)</f>
        <v/>
      </c>
      <c r="B30" s="538"/>
      <c r="C30" s="538"/>
      <c r="D30" s="62" t="str">
        <f>IF(ISBLANK(D2),"",'zest ocen I półrocze'!DB3)</f>
        <v/>
      </c>
      <c r="E30" s="538" t="str">
        <f>IF(ISBLANK(D2),"",'frekwencja I sem'!AG52)</f>
        <v/>
      </c>
      <c r="F30" s="538"/>
      <c r="G30" s="538"/>
      <c r="H30" s="538"/>
      <c r="I30" s="538"/>
      <c r="J30" s="173" t="str">
        <f>IF(ISBLANK(D2),"",'zest ocen I półrocze'!DP49)</f>
        <v/>
      </c>
      <c r="K30" s="173" t="str">
        <f>IF(ISBLANK(D2),"",'zest ocen I półrocze'!EC49)</f>
        <v/>
      </c>
      <c r="L30" s="61" t="str">
        <f>IF(ISBLANK(D2),"",'frekwencja I sem'!AF6)</f>
        <v/>
      </c>
    </row>
    <row r="31" spans="1:12" ht="21" customHeight="1" x14ac:dyDescent="0.25">
      <c r="A31" s="550" t="str">
        <f>IF(ISBLANK(D2),"",'zest ocen I półrocze'!DE49)</f>
        <v/>
      </c>
      <c r="B31" s="551"/>
      <c r="C31" s="552"/>
      <c r="D31" s="62" t="str">
        <f>IF(ISBLANK(D2),"",'zest ocen I półrocze'!DD3)</f>
        <v/>
      </c>
      <c r="E31" s="538" t="str">
        <f>IF(ISBLANK(D2),"",'frekwencja I sem'!AI52)</f>
        <v/>
      </c>
      <c r="F31" s="538"/>
      <c r="G31" s="538"/>
      <c r="H31" s="538"/>
      <c r="I31" s="538"/>
      <c r="J31" s="173" t="str">
        <f>IF(ISBLANK(D2),"",'zest ocen I półrocze'!DR49)</f>
        <v/>
      </c>
      <c r="K31" s="173" t="str">
        <f>IF(ISBLANK(D2),"",'zest ocen I półrocze'!EE49)</f>
        <v/>
      </c>
      <c r="L31" s="61" t="str">
        <f>IF(ISBLANK(D2),"",'frekwencja I sem'!AH6)</f>
        <v/>
      </c>
    </row>
    <row r="32" spans="1:12" ht="13.5" customHeight="1" x14ac:dyDescent="0.25">
      <c r="A32" s="176"/>
      <c r="B32" s="176"/>
      <c r="C32" s="176"/>
      <c r="D32" s="176"/>
      <c r="E32" s="176"/>
      <c r="F32" s="176"/>
      <c r="G32" s="176"/>
      <c r="H32" s="176"/>
      <c r="I32" s="176"/>
      <c r="J32" s="176"/>
      <c r="K32" s="176"/>
      <c r="L32" s="176"/>
    </row>
    <row r="33" spans="1:12" ht="12" customHeight="1" x14ac:dyDescent="0.25">
      <c r="A33" s="539" t="s">
        <v>173</v>
      </c>
      <c r="B33" s="539"/>
      <c r="C33" s="174" t="s">
        <v>55</v>
      </c>
      <c r="D33" s="540" t="s">
        <v>56</v>
      </c>
      <c r="E33" s="540"/>
      <c r="F33" s="540" t="s">
        <v>57</v>
      </c>
      <c r="G33" s="540"/>
      <c r="H33" s="539" t="s">
        <v>58</v>
      </c>
      <c r="I33" s="539"/>
      <c r="J33" s="539" t="s">
        <v>59</v>
      </c>
      <c r="K33" s="539"/>
      <c r="L33" s="174" t="s">
        <v>60</v>
      </c>
    </row>
    <row r="34" spans="1:12" x14ac:dyDescent="0.25">
      <c r="A34" s="539" t="s">
        <v>174</v>
      </c>
      <c r="B34" s="539"/>
      <c r="C34" s="171" t="str">
        <f>IF(ISBLANK(D2),"",COUNTIF('zest ocen I półrocze'!B4:B45,"WZOROWE"))</f>
        <v/>
      </c>
      <c r="D34" s="537" t="str">
        <f>IF(ISBLANK(D2),"",COUNTIF('zest ocen I półrocze'!B4:B45,"BARDZO DOBRE"))</f>
        <v/>
      </c>
      <c r="E34" s="537"/>
      <c r="F34" s="540" t="str">
        <f>IF(ISBLANK(D2),"",COUNTIF('zest ocen I półrocze'!B4:B45,"DOBRE"))</f>
        <v/>
      </c>
      <c r="G34" s="540"/>
      <c r="H34" s="537" t="str">
        <f>IF(ISBLANK(D2),"",COUNTIF('zest ocen I półrocze'!B4:B45,"POPRAWNE"))</f>
        <v/>
      </c>
      <c r="I34" s="537"/>
      <c r="J34" s="537" t="str">
        <f>IF(ISBLANK(D2),"",COUNTIF('zest ocen I półrocze'!B4:B45,"NIEODPOWIEDNIE"))</f>
        <v/>
      </c>
      <c r="K34" s="537"/>
      <c r="L34" s="171" t="str">
        <f>IF(ISBLANK(D2),"",COUNTIF('zest ocen I półrocze'!B4:B45,"NAGANNE"))</f>
        <v/>
      </c>
    </row>
    <row r="35" spans="1:12" ht="7.5" customHeight="1" x14ac:dyDescent="0.25">
      <c r="A35" s="176"/>
      <c r="B35" s="176"/>
      <c r="C35" s="176"/>
      <c r="D35" s="176"/>
      <c r="E35" s="176"/>
      <c r="F35" s="176"/>
      <c r="G35" s="176"/>
      <c r="H35" s="176"/>
      <c r="I35" s="176"/>
      <c r="J35" s="176"/>
      <c r="K35" s="176"/>
      <c r="L35" s="176"/>
    </row>
    <row r="36" spans="1:12" x14ac:dyDescent="0.25">
      <c r="A36" s="539" t="s">
        <v>61</v>
      </c>
      <c r="B36" s="539" t="s">
        <v>44</v>
      </c>
      <c r="C36" s="539"/>
      <c r="D36" s="539" t="s">
        <v>62</v>
      </c>
      <c r="E36" s="539"/>
      <c r="F36" s="539"/>
      <c r="G36" s="539"/>
      <c r="H36" s="539"/>
      <c r="I36" s="539"/>
      <c r="J36" s="539" t="s">
        <v>63</v>
      </c>
      <c r="K36" s="539" t="s">
        <v>64</v>
      </c>
      <c r="L36" s="539" t="s">
        <v>3</v>
      </c>
    </row>
    <row r="37" spans="1:12" x14ac:dyDescent="0.25">
      <c r="A37" s="539"/>
      <c r="B37" s="539"/>
      <c r="C37" s="539"/>
      <c r="D37" s="174" t="s">
        <v>65</v>
      </c>
      <c r="E37" s="174" t="s">
        <v>66</v>
      </c>
      <c r="F37" s="174" t="s">
        <v>67</v>
      </c>
      <c r="G37" s="174" t="s">
        <v>68</v>
      </c>
      <c r="H37" s="174" t="s">
        <v>69</v>
      </c>
      <c r="I37" s="174" t="s">
        <v>70</v>
      </c>
      <c r="J37" s="539"/>
      <c r="K37" s="539"/>
      <c r="L37" s="539"/>
    </row>
    <row r="38" spans="1:12" ht="12" customHeight="1" x14ac:dyDescent="0.25">
      <c r="A38" s="171">
        <v>1</v>
      </c>
      <c r="B38" s="542" t="str">
        <f>IF(ISBLANK('zest ocen I półrocze'!C$3),"",'zest ocen I półrocze'!C$3)</f>
        <v/>
      </c>
      <c r="C38" s="543"/>
      <c r="D38" s="315" t="str">
        <f>IF(ISBLANK($B38),"",'zest ocen I półrocze'!$C47)</f>
        <v/>
      </c>
      <c r="E38" s="315" t="str">
        <f>IF(ISBLANK($B38),"",'zest ocen I półrocze'!$C48)</f>
        <v/>
      </c>
      <c r="F38" s="315" t="str">
        <f>IF(ISBLANK($B38),"",'zest ocen I półrocze'!$C49)</f>
        <v/>
      </c>
      <c r="G38" s="315" t="str">
        <f>IF(ISBLANK($B38),"",'zest ocen I półrocze'!$C50)</f>
        <v/>
      </c>
      <c r="H38" s="315" t="str">
        <f>IF(ISBLANK($B38),"",'zest ocen I półrocze'!$C51)</f>
        <v/>
      </c>
      <c r="I38" s="315" t="str">
        <f>IF(ISBLANK($B38),"",'zest ocen I półrocze'!$C52)</f>
        <v/>
      </c>
      <c r="J38" s="315" t="str">
        <f>IF(ISBLANK($B38),"",'zest ocen I półrocze'!C$54)</f>
        <v/>
      </c>
      <c r="K38" s="315" t="str">
        <f>IF(ISBLANK($B38),"",'zest ocen I półrocze'!C$53)</f>
        <v/>
      </c>
      <c r="L38" s="315" t="str">
        <f>IF(ISBLANK('zest ocen I półrocze'!C$3),"",SUM(D38:K38))</f>
        <v/>
      </c>
    </row>
    <row r="39" spans="1:12" ht="12" customHeight="1" x14ac:dyDescent="0.25">
      <c r="A39" s="171">
        <v>2</v>
      </c>
      <c r="B39" s="541" t="str">
        <f>IF(ISBLANK('zest ocen I półrocze'!D$3),"",'zest ocen I półrocze'!D$3)</f>
        <v/>
      </c>
      <c r="C39" s="541"/>
      <c r="D39" s="315" t="str">
        <f>IF(ISBLANK($B39),"",'zest ocen I półrocze'!$D47)</f>
        <v/>
      </c>
      <c r="E39" s="315" t="str">
        <f>IF(ISBLANK($B39),"",'zest ocen I półrocze'!D$48)</f>
        <v/>
      </c>
      <c r="F39" s="315" t="str">
        <f>IF(ISBLANK($B39),"",'zest ocen I półrocze'!D$49)</f>
        <v/>
      </c>
      <c r="G39" s="315" t="str">
        <f>IF(ISBLANK($B39),"",'zest ocen I półrocze'!D$50)</f>
        <v/>
      </c>
      <c r="H39" s="315" t="str">
        <f>IF(ISBLANK($B39),"",'zest ocen I półrocze'!D$51)</f>
        <v/>
      </c>
      <c r="I39" s="315" t="str">
        <f>IF(ISBLANK($B39),"",'zest ocen I półrocze'!D$52)</f>
        <v/>
      </c>
      <c r="J39" s="315" t="str">
        <f>IF(ISBLANK($B39),"",'zest ocen I półrocze'!D$54)</f>
        <v/>
      </c>
      <c r="K39" s="315" t="str">
        <f>IF(ISBLANK($B39),"",'zest ocen I półrocze'!D$53)</f>
        <v/>
      </c>
      <c r="L39" s="315" t="str">
        <f>IF(ISBLANK('zest ocen I półrocze'!$D$3),"",SUM(D39:K39))</f>
        <v/>
      </c>
    </row>
    <row r="40" spans="1:12" ht="12" customHeight="1" x14ac:dyDescent="0.25">
      <c r="A40" s="171">
        <v>3</v>
      </c>
      <c r="B40" s="541" t="str">
        <f>IF(ISBLANK('zest ocen I półrocze'!E$3),"",'zest ocen I półrocze'!E$3)</f>
        <v/>
      </c>
      <c r="C40" s="541"/>
      <c r="D40" s="315" t="str">
        <f>IF(ISBLANK($B40),"",'zest ocen I półrocze'!E47)</f>
        <v/>
      </c>
      <c r="E40" s="315" t="str">
        <f>IF(ISBLANK($B40),"",'zest ocen I półrocze'!E$48)</f>
        <v/>
      </c>
      <c r="F40" s="315" t="str">
        <f>IF(ISBLANK($B40),"",'zest ocen I półrocze'!E$49)</f>
        <v/>
      </c>
      <c r="G40" s="315" t="str">
        <f>IF(ISBLANK($B40),"",'zest ocen I półrocze'!E50)</f>
        <v/>
      </c>
      <c r="H40" s="315" t="str">
        <f>IF(ISBLANK($B40),"",'zest ocen I półrocze'!E51)</f>
        <v/>
      </c>
      <c r="I40" s="315" t="str">
        <f>IF(ISBLANK($B40),"",'zest ocen I półrocze'!E52)</f>
        <v/>
      </c>
      <c r="J40" s="315" t="str">
        <f>IF(ISBLANK($B40),"",'zest ocen I półrocze'!E$54)</f>
        <v/>
      </c>
      <c r="K40" s="315" t="str">
        <f>IF(ISBLANK($B40),"",'zest ocen I półrocze'!E$53)</f>
        <v/>
      </c>
      <c r="L40" s="315" t="str">
        <f>IF(ISBLANK('zest ocen I półrocze'!E$3),"",SUM(D40:K40))</f>
        <v/>
      </c>
    </row>
    <row r="41" spans="1:12" ht="12" customHeight="1" x14ac:dyDescent="0.25">
      <c r="A41" s="171">
        <v>4</v>
      </c>
      <c r="B41" s="541" t="str">
        <f>IF(ISBLANK('zest ocen I półrocze'!F$3),"",'zest ocen I półrocze'!F$3)</f>
        <v/>
      </c>
      <c r="C41" s="541"/>
      <c r="D41" s="315" t="str">
        <f>IF(ISBLANK($B41),"",'zest ocen I półrocze'!F47)</f>
        <v/>
      </c>
      <c r="E41" s="315" t="str">
        <f>IF(ISBLANK($B41),"",'zest ocen I półrocze'!F$48)</f>
        <v/>
      </c>
      <c r="F41" s="315" t="str">
        <f>IF(ISBLANK($B41),"",'zest ocen I półrocze'!F$49)</f>
        <v/>
      </c>
      <c r="G41" s="315" t="str">
        <f>IF(ISBLANK($B41),"",'zest ocen I półrocze'!F$50)</f>
        <v/>
      </c>
      <c r="H41" s="315" t="str">
        <f>IF(ISBLANK($B41),"",'zest ocen I półrocze'!F$51)</f>
        <v/>
      </c>
      <c r="I41" s="315" t="str">
        <f>IF(ISBLANK($B41),"",'zest ocen I półrocze'!F$52)</f>
        <v/>
      </c>
      <c r="J41" s="315" t="str">
        <f>IF(ISBLANK($B41),"",'zest ocen I półrocze'!F$54)</f>
        <v/>
      </c>
      <c r="K41" s="315" t="str">
        <f>IF(ISBLANK($B41),"",'zest ocen I półrocze'!F$53)</f>
        <v/>
      </c>
      <c r="L41" s="315" t="str">
        <f>IF(ISBLANK('zest ocen I półrocze'!F$3),"",SUM(D41:K41))</f>
        <v/>
      </c>
    </row>
    <row r="42" spans="1:12" ht="12" customHeight="1" x14ac:dyDescent="0.25">
      <c r="A42" s="171">
        <v>5</v>
      </c>
      <c r="B42" s="536" t="str">
        <f>IF(ISBLANK('zest ocen I półrocze'!G$3),"",'zest ocen I półrocze'!G$3)</f>
        <v/>
      </c>
      <c r="C42" s="536"/>
      <c r="D42" s="208" t="str">
        <f>IF(ISBLANK($B42),"",'zest ocen I półrocze'!G47)</f>
        <v/>
      </c>
      <c r="E42" s="208" t="str">
        <f>IF(ISBLANK($B42),"",'zest ocen I półrocze'!G48)</f>
        <v/>
      </c>
      <c r="F42" s="208" t="str">
        <f>IF(ISBLANK($B42),"",'zest ocen I półrocze'!G49)</f>
        <v/>
      </c>
      <c r="G42" s="208" t="str">
        <f>IF(ISBLANK($B42),"",'zest ocen I półrocze'!G50)</f>
        <v/>
      </c>
      <c r="H42" s="208" t="str">
        <f>IF(ISBLANK($B42),"",'zest ocen I półrocze'!G51)</f>
        <v/>
      </c>
      <c r="I42" s="208" t="str">
        <f>IF(ISBLANK($B42),"",'zest ocen I półrocze'!G52)</f>
        <v/>
      </c>
      <c r="J42" s="208" t="str">
        <f>IF(ISBLANK($B42),"",'zest ocen I półrocze'!G$54)</f>
        <v/>
      </c>
      <c r="K42" s="208" t="str">
        <f>IF(ISBLANK($B42),"",'zest ocen I półrocze'!G$53)</f>
        <v/>
      </c>
      <c r="L42" s="315" t="str">
        <f>IF(ISBLANK('zest ocen I półrocze'!G$3),"",SUM(D42:K42))</f>
        <v/>
      </c>
    </row>
    <row r="43" spans="1:12" ht="12" customHeight="1" x14ac:dyDescent="0.25">
      <c r="A43" s="171">
        <v>6</v>
      </c>
      <c r="B43" s="536" t="str">
        <f>IF(ISBLANK('zest ocen I półrocze'!H$3),"",'zest ocen I półrocze'!H$3)</f>
        <v/>
      </c>
      <c r="C43" s="536"/>
      <c r="D43" s="208" t="str">
        <f>IF(ISBLANK($B43),"",'zest ocen I półrocze'!H47)</f>
        <v/>
      </c>
      <c r="E43" s="208" t="str">
        <f>IF(ISBLANK($B43),"",'zest ocen I półrocze'!H48)</f>
        <v/>
      </c>
      <c r="F43" s="208" t="str">
        <f>IF(ISBLANK($B43),"",'zest ocen I półrocze'!H49)</f>
        <v/>
      </c>
      <c r="G43" s="208" t="str">
        <f>IF(ISBLANK($B43),"",'zest ocen I półrocze'!H50)</f>
        <v/>
      </c>
      <c r="H43" s="208" t="str">
        <f>IF(ISBLANK($B43),"",'zest ocen I półrocze'!H51)</f>
        <v/>
      </c>
      <c r="I43" s="208" t="str">
        <f>IF(ISBLANK($B43),"",'zest ocen I półrocze'!H52)</f>
        <v/>
      </c>
      <c r="J43" s="208" t="str">
        <f>IF(ISBLANK($B43),"",'zest ocen I półrocze'!H$54)</f>
        <v/>
      </c>
      <c r="K43" s="208" t="str">
        <f>IF(ISBLANK($B43),"",'zest ocen I półrocze'!H$53)</f>
        <v/>
      </c>
      <c r="L43" s="315" t="str">
        <f>IF(ISBLANK('zest ocen I półrocze'!H$3),"",SUM(D43:K43))</f>
        <v/>
      </c>
    </row>
    <row r="44" spans="1:12" ht="12" customHeight="1" x14ac:dyDescent="0.25">
      <c r="A44" s="171">
        <v>7</v>
      </c>
      <c r="B44" s="536" t="str">
        <f>IF(ISBLANK('zest ocen I półrocze'!I$3),"",'zest ocen I półrocze'!I$3)</f>
        <v/>
      </c>
      <c r="C44" s="536"/>
      <c r="D44" s="208" t="str">
        <f>IF(ISBLANK($B44),"",'zest ocen I półrocze'!I47)</f>
        <v/>
      </c>
      <c r="E44" s="208" t="str">
        <f>IF(ISBLANK($B44),"",'zest ocen I półrocze'!I48)</f>
        <v/>
      </c>
      <c r="F44" s="208" t="str">
        <f>IF(ISBLANK($B44),"",'zest ocen I półrocze'!I49)</f>
        <v/>
      </c>
      <c r="G44" s="208" t="str">
        <f>IF(ISBLANK($B44),"",'zest ocen I półrocze'!I50)</f>
        <v/>
      </c>
      <c r="H44" s="208" t="str">
        <f>IF(ISBLANK($B44),"",'zest ocen I półrocze'!I51)</f>
        <v/>
      </c>
      <c r="I44" s="208" t="str">
        <f>IF(ISBLANK($B44),"",'zest ocen I półrocze'!I52)</f>
        <v/>
      </c>
      <c r="J44" s="208" t="str">
        <f>IF(ISBLANK($B44),"",'zest ocen I półrocze'!I$54)</f>
        <v/>
      </c>
      <c r="K44" s="208" t="str">
        <f>IF(ISBLANK($B44),"",'zest ocen I półrocze'!I$53)</f>
        <v/>
      </c>
      <c r="L44" s="315" t="str">
        <f>IF(ISBLANK('zest ocen I półrocze'!I$3),"",SUM(D44:K44))</f>
        <v/>
      </c>
    </row>
    <row r="45" spans="1:12" ht="12" customHeight="1" x14ac:dyDescent="0.25">
      <c r="A45" s="171">
        <v>8</v>
      </c>
      <c r="B45" s="536" t="str">
        <f>IF(ISBLANK('zest ocen I półrocze'!J$3),"",'zest ocen I półrocze'!J$3)</f>
        <v/>
      </c>
      <c r="C45" s="536"/>
      <c r="D45" s="208" t="str">
        <f>IF(ISBLANK($B45),"",'zest ocen I półrocze'!J$47)</f>
        <v/>
      </c>
      <c r="E45" s="208" t="str">
        <f>IF(ISBLANK($B45),"",'zest ocen I półrocze'!J48)</f>
        <v/>
      </c>
      <c r="F45" s="208" t="str">
        <f>IF(ISBLANK($B45),"",'zest ocen I półrocze'!J49)</f>
        <v/>
      </c>
      <c r="G45" s="208" t="str">
        <f>IF(ISBLANK($B45),"",'zest ocen I półrocze'!J50)</f>
        <v/>
      </c>
      <c r="H45" s="208" t="str">
        <f>IF(ISBLANK($B45),"",'zest ocen I półrocze'!J51)</f>
        <v/>
      </c>
      <c r="I45" s="208" t="str">
        <f>IF(ISBLANK($B45),"",'zest ocen I półrocze'!J52)</f>
        <v/>
      </c>
      <c r="J45" s="208" t="str">
        <f>IF(ISBLANK($B45),"",'zest ocen I półrocze'!J$54)</f>
        <v/>
      </c>
      <c r="K45" s="208" t="str">
        <f>IF(ISBLANK($B45),"",'zest ocen I półrocze'!J$53)</f>
        <v/>
      </c>
      <c r="L45" s="315" t="str">
        <f>IF(ISBLANK('zest ocen I półrocze'!J$3),"",SUM(D45:K45))</f>
        <v/>
      </c>
    </row>
    <row r="46" spans="1:12" ht="12" customHeight="1" x14ac:dyDescent="0.25">
      <c r="A46" s="171">
        <v>9</v>
      </c>
      <c r="B46" s="536" t="str">
        <f>IF(ISBLANK('zest ocen I półrocze'!K$3),"",'zest ocen I półrocze'!K$3)</f>
        <v/>
      </c>
      <c r="C46" s="536"/>
      <c r="D46" s="208" t="str">
        <f>IF(ISBLANK($B46),"",'zest ocen I półrocze'!K$47)</f>
        <v/>
      </c>
      <c r="E46" s="208" t="str">
        <f>IF(ISBLANK($B46),"",'zest ocen I półrocze'!K48)</f>
        <v/>
      </c>
      <c r="F46" s="208" t="str">
        <f>IF(ISBLANK($B46),"",'zest ocen I półrocze'!K49)</f>
        <v/>
      </c>
      <c r="G46" s="208" t="str">
        <f>IF(ISBLANK($B46),"",'zest ocen I półrocze'!K50)</f>
        <v/>
      </c>
      <c r="H46" s="208" t="str">
        <f>IF(ISBLANK($B46),"",'zest ocen I półrocze'!K51)</f>
        <v/>
      </c>
      <c r="I46" s="208" t="str">
        <f>IF(ISBLANK($B46),"",'zest ocen I półrocze'!K52)</f>
        <v/>
      </c>
      <c r="J46" s="208" t="str">
        <f>IF(ISBLANK($B46),"",'zest ocen I półrocze'!K$54)</f>
        <v/>
      </c>
      <c r="K46" s="208" t="str">
        <f>IF(ISBLANK($B46),"",'zest ocen I półrocze'!K$53)</f>
        <v/>
      </c>
      <c r="L46" s="315" t="str">
        <f>IF(ISBLANK('zest ocen I półrocze'!K$3),"",SUM(D46:K46))</f>
        <v/>
      </c>
    </row>
    <row r="47" spans="1:12" ht="12" customHeight="1" x14ac:dyDescent="0.25">
      <c r="A47" s="171">
        <v>10</v>
      </c>
      <c r="B47" s="536" t="str">
        <f>IF(ISBLANK('zest ocen I półrocze'!L$3),"",'zest ocen I półrocze'!L$3)</f>
        <v/>
      </c>
      <c r="C47" s="536"/>
      <c r="D47" s="208" t="str">
        <f>IF(ISBLANK($B47),"",'zest ocen I półrocze'!$L47)</f>
        <v/>
      </c>
      <c r="E47" s="208" t="str">
        <f>IF(ISBLANK($B47),"",'zest ocen I półrocze'!$L48)</f>
        <v/>
      </c>
      <c r="F47" s="208" t="str">
        <f>IF(ISBLANK($B47),"",'zest ocen I półrocze'!$L49)</f>
        <v/>
      </c>
      <c r="G47" s="208" t="str">
        <f>IF(ISBLANK($B47),"",'zest ocen I półrocze'!$L50)</f>
        <v/>
      </c>
      <c r="H47" s="208" t="str">
        <f>IF(ISBLANK($B47),"",'zest ocen I półrocze'!$L51)</f>
        <v/>
      </c>
      <c r="I47" s="208" t="str">
        <f>IF(ISBLANK($B47),"",'zest ocen I półrocze'!$L52)</f>
        <v/>
      </c>
      <c r="J47" s="208" t="str">
        <f>IF(ISBLANK($B47),"",'zest ocen I półrocze'!L$54)</f>
        <v/>
      </c>
      <c r="K47" s="208" t="str">
        <f>IF(ISBLANK($B47),"",'zest ocen I półrocze'!L$53)</f>
        <v/>
      </c>
      <c r="L47" s="315" t="str">
        <f>IF(ISBLANK('zest ocen I półrocze'!L$3),"",SUM(D47:K47))</f>
        <v/>
      </c>
    </row>
    <row r="48" spans="1:12" ht="12" customHeight="1" x14ac:dyDescent="0.25">
      <c r="A48" s="171">
        <v>11</v>
      </c>
      <c r="B48" s="536" t="str">
        <f>IF(ISBLANK('zest ocen I półrocze'!M$3),"",'zest ocen I półrocze'!M$3)</f>
        <v/>
      </c>
      <c r="C48" s="536"/>
      <c r="D48" s="208" t="str">
        <f>IF(ISBLANK($B48),"",'zest ocen I półrocze'!M47)</f>
        <v/>
      </c>
      <c r="E48" s="208" t="str">
        <f>IF(ISBLANK($B48),"",'zest ocen I półrocze'!M48)</f>
        <v/>
      </c>
      <c r="F48" s="208" t="str">
        <f>IF(ISBLANK($B48),"",'zest ocen I półrocze'!M49)</f>
        <v/>
      </c>
      <c r="G48" s="208" t="str">
        <f>IF(ISBLANK($B48),"",'zest ocen I półrocze'!M50)</f>
        <v/>
      </c>
      <c r="H48" s="208" t="str">
        <f>IF(ISBLANK($B48),"",'zest ocen I półrocze'!M51)</f>
        <v/>
      </c>
      <c r="I48" s="208" t="str">
        <f>IF(ISBLANK($B48),"",'zest ocen I półrocze'!M52)</f>
        <v/>
      </c>
      <c r="J48" s="208" t="str">
        <f>IF(ISBLANK($B48),"",'zest ocen I półrocze'!M$54)</f>
        <v/>
      </c>
      <c r="K48" s="208" t="str">
        <f>IF(ISBLANK($B48),"",'zest ocen I półrocze'!M$53)</f>
        <v/>
      </c>
      <c r="L48" s="315" t="str">
        <f>IF(ISBLANK('zest ocen I półrocze'!M$3),"",SUM(D48:K48))</f>
        <v/>
      </c>
    </row>
    <row r="49" spans="1:73" ht="12" customHeight="1" x14ac:dyDescent="0.25">
      <c r="A49" s="171">
        <v>12</v>
      </c>
      <c r="B49" s="536" t="str">
        <f>IF(ISBLANK('zest ocen I półrocze'!N$3),"",'zest ocen I półrocze'!N$3)</f>
        <v/>
      </c>
      <c r="C49" s="536"/>
      <c r="D49" s="208" t="str">
        <f>IF(ISBLANK($B49),"",'zest ocen I półrocze'!N47)</f>
        <v/>
      </c>
      <c r="E49" s="208" t="str">
        <f>IF(ISBLANK($B49),"",'zest ocen I półrocze'!N48)</f>
        <v/>
      </c>
      <c r="F49" s="208" t="str">
        <f>IF(ISBLANK($B49),"",'zest ocen I półrocze'!N49)</f>
        <v/>
      </c>
      <c r="G49" s="208" t="str">
        <f>IF(ISBLANK($B49),"",'zest ocen I półrocze'!N50)</f>
        <v/>
      </c>
      <c r="H49" s="208" t="str">
        <f>IF(ISBLANK($B49),"",'zest ocen I półrocze'!N51)</f>
        <v/>
      </c>
      <c r="I49" s="208" t="str">
        <f>IF(ISBLANK($B49),"",'zest ocen I półrocze'!N52)</f>
        <v/>
      </c>
      <c r="J49" s="208" t="str">
        <f>IF(ISBLANK($B49),"",'zest ocen I półrocze'!N$54)</f>
        <v/>
      </c>
      <c r="K49" s="208" t="str">
        <f>IF(ISBLANK($B49),"",'zest ocen I półrocze'!N$53)</f>
        <v/>
      </c>
      <c r="L49" s="315" t="str">
        <f>IF(ISBLANK('zest ocen I półrocze'!N$3),"",SUM(D49:K49))</f>
        <v/>
      </c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</row>
    <row r="50" spans="1:73" ht="12" customHeight="1" x14ac:dyDescent="0.25">
      <c r="A50" s="171">
        <v>13</v>
      </c>
      <c r="B50" s="536" t="str">
        <f>IF(ISBLANK('zest ocen I półrocze'!O$3),"",'zest ocen I półrocze'!O$3)</f>
        <v/>
      </c>
      <c r="C50" s="536"/>
      <c r="D50" s="208" t="str">
        <f>IF(ISBLANK($B50),"",'zest ocen I półrocze'!O47)</f>
        <v/>
      </c>
      <c r="E50" s="208" t="str">
        <f>IF(ISBLANK($B50),"",'zest ocen I półrocze'!O48)</f>
        <v/>
      </c>
      <c r="F50" s="208" t="str">
        <f>IF(ISBLANK($B50),"",'zest ocen I półrocze'!O49)</f>
        <v/>
      </c>
      <c r="G50" s="208" t="str">
        <f>IF(ISBLANK($B50),"",'zest ocen I półrocze'!O50)</f>
        <v/>
      </c>
      <c r="H50" s="208" t="str">
        <f>IF(ISBLANK($B50),"",'zest ocen I półrocze'!O51)</f>
        <v/>
      </c>
      <c r="I50" s="208" t="str">
        <f>IF(ISBLANK($B50),"",'zest ocen I półrocze'!O52)</f>
        <v/>
      </c>
      <c r="J50" s="208" t="str">
        <f>IF(ISBLANK($B50),"",'zest ocen I półrocze'!O$54)</f>
        <v/>
      </c>
      <c r="K50" s="208" t="str">
        <f>IF(ISBLANK($B50),"",'zest ocen I półrocze'!O$53)</f>
        <v/>
      </c>
      <c r="L50" s="315" t="str">
        <f>IF(ISBLANK('zest ocen I półrocze'!O$3),"",SUM(D50:K50))</f>
        <v/>
      </c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</row>
    <row r="51" spans="1:73" ht="12" customHeight="1" x14ac:dyDescent="0.25">
      <c r="A51" s="171">
        <v>14</v>
      </c>
      <c r="B51" s="536" t="str">
        <f>IF(ISBLANK('zest ocen I półrocze'!P$3),"",'zest ocen I półrocze'!P$3)</f>
        <v/>
      </c>
      <c r="C51" s="536"/>
      <c r="D51" s="208" t="str">
        <f>IF(ISBLANK($B51),"",'zest ocen I półrocze'!P47)</f>
        <v/>
      </c>
      <c r="E51" s="208" t="str">
        <f>IF(ISBLANK($B51),"",'zest ocen I półrocze'!P48)</f>
        <v/>
      </c>
      <c r="F51" s="208" t="str">
        <f>IF(ISBLANK($B51),"",'zest ocen I półrocze'!P49)</f>
        <v/>
      </c>
      <c r="G51" s="208" t="str">
        <f>IF(ISBLANK($B51),"",'zest ocen I półrocze'!P50)</f>
        <v/>
      </c>
      <c r="H51" s="208" t="str">
        <f>IF(ISBLANK($B51),"",'zest ocen I półrocze'!P51)</f>
        <v/>
      </c>
      <c r="I51" s="208" t="str">
        <f>IF(ISBLANK($B51),"",'zest ocen I półrocze'!P52)</f>
        <v/>
      </c>
      <c r="J51" s="208" t="str">
        <f>IF(ISBLANK($B51),"",'zest ocen I półrocze'!P$54)</f>
        <v/>
      </c>
      <c r="K51" s="208" t="str">
        <f>IF(ISBLANK($B51),"",'zest ocen I półrocze'!P$53)</f>
        <v/>
      </c>
      <c r="L51" s="315" t="str">
        <f>IF(ISBLANK('zest ocen I półrocze'!P$3),"",SUM(D51:K51))</f>
        <v/>
      </c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</row>
    <row r="52" spans="1:73" ht="12" customHeight="1" x14ac:dyDescent="0.25">
      <c r="A52" s="171">
        <v>15</v>
      </c>
      <c r="B52" s="536" t="str">
        <f>IF(ISBLANK('zest ocen I półrocze'!Q$3),"",'zest ocen I półrocze'!Q$3)</f>
        <v/>
      </c>
      <c r="C52" s="536"/>
      <c r="D52" s="208" t="str">
        <f>IF(ISBLANK($B52),"",'zest ocen I półrocze'!Q47)</f>
        <v/>
      </c>
      <c r="E52" s="208" t="str">
        <f>IF(ISBLANK($B52),"",'zest ocen I półrocze'!Q48)</f>
        <v/>
      </c>
      <c r="F52" s="208" t="str">
        <f>IF(ISBLANK($B52),"",'zest ocen I półrocze'!Q49)</f>
        <v/>
      </c>
      <c r="G52" s="208" t="str">
        <f>IF(ISBLANK($B52),"",'zest ocen I półrocze'!Q50)</f>
        <v/>
      </c>
      <c r="H52" s="208" t="str">
        <f>IF(ISBLANK($B52),"",'zest ocen I półrocze'!Q51)</f>
        <v/>
      </c>
      <c r="I52" s="208" t="str">
        <f>IF(ISBLANK($B52),"",'zest ocen I półrocze'!Q52)</f>
        <v/>
      </c>
      <c r="J52" s="208" t="str">
        <f>IF(ISBLANK($B52),"",'zest ocen I półrocze'!Q$54)</f>
        <v/>
      </c>
      <c r="K52" s="208" t="str">
        <f>IF(ISBLANK($B52),"",'zest ocen I półrocze'!Q$53)</f>
        <v/>
      </c>
      <c r="L52" s="315" t="str">
        <f>IF(ISBLANK('zest ocen I półrocze'!Q$3),"",SUM(D52:K52))</f>
        <v/>
      </c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</row>
    <row r="53" spans="1:73" s="43" customFormat="1" ht="12" customHeight="1" x14ac:dyDescent="0.25">
      <c r="A53" s="171">
        <v>16</v>
      </c>
      <c r="B53" s="536" t="str">
        <f>IF(ISBLANK('zest ocen I półrocze'!R$3),"",'zest ocen I półrocze'!R$3)</f>
        <v/>
      </c>
      <c r="C53" s="536"/>
      <c r="D53" s="208" t="str">
        <f>IF(ISBLANK($B53),"",'zest ocen I półrocze'!R47)</f>
        <v/>
      </c>
      <c r="E53" s="208" t="str">
        <f>IF(ISBLANK($B53),"",'zest ocen I półrocze'!R48)</f>
        <v/>
      </c>
      <c r="F53" s="208" t="str">
        <f>IF(ISBLANK($B53),"",'zest ocen I półrocze'!R49)</f>
        <v/>
      </c>
      <c r="G53" s="208" t="str">
        <f>IF(ISBLANK($B53),"",'zest ocen I półrocze'!R50)</f>
        <v/>
      </c>
      <c r="H53" s="208" t="str">
        <f>IF(ISBLANK($B53),"",'zest ocen I półrocze'!R51)</f>
        <v/>
      </c>
      <c r="I53" s="208" t="str">
        <f>IF(ISBLANK($B53),"",'zest ocen I półrocze'!R52)</f>
        <v/>
      </c>
      <c r="J53" s="208" t="str">
        <f>IF(ISBLANK($B53),"",'zest ocen I półrocze'!R54)</f>
        <v/>
      </c>
      <c r="K53" s="208" t="str">
        <f>IF(ISBLANK($B53),"",'zest ocen I półrocze'!R53)</f>
        <v/>
      </c>
      <c r="L53" s="315" t="str">
        <f>IF(ISBLANK('zest ocen I półrocze'!R$3),"",SUM(D53:K53))</f>
        <v/>
      </c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</row>
    <row r="54" spans="1:73" s="43" customFormat="1" ht="12" customHeight="1" x14ac:dyDescent="0.25">
      <c r="A54" s="171">
        <v>17</v>
      </c>
      <c r="B54" s="536" t="str">
        <f>IF(ISBLANK('zest ocen I półrocze'!S$3),"",'zest ocen I półrocze'!S$3)</f>
        <v/>
      </c>
      <c r="C54" s="536"/>
      <c r="D54" s="208" t="str">
        <f>IF(ISBLANK($B54),"",'zest ocen I półrocze'!$S47)</f>
        <v/>
      </c>
      <c r="E54" s="208" t="str">
        <f>IF(ISBLANK($B54),"",'zest ocen I półrocze'!$S48)</f>
        <v/>
      </c>
      <c r="F54" s="208" t="str">
        <f>IF(ISBLANK($B54),"",'zest ocen I półrocze'!$S49)</f>
        <v/>
      </c>
      <c r="G54" s="208" t="str">
        <f>IF(ISBLANK($B54),"",'zest ocen I półrocze'!$S50)</f>
        <v/>
      </c>
      <c r="H54" s="208" t="str">
        <f>IF(ISBLANK($B54),"",'zest ocen I półrocze'!$S51)</f>
        <v/>
      </c>
      <c r="I54" s="208" t="str">
        <f>IF(ISBLANK($B54),"",'zest ocen I półrocze'!$S52)</f>
        <v/>
      </c>
      <c r="J54" s="208" t="str">
        <f>IF(ISBLANK($B54),"",'zest ocen I półrocze'!$S54)</f>
        <v/>
      </c>
      <c r="K54" s="208" t="str">
        <f>IF(ISBLANK($B54),"",'zest ocen I półrocze'!$S53)</f>
        <v/>
      </c>
      <c r="L54" s="315" t="str">
        <f>IF(ISBLANK('zest ocen I półrocze'!S$3),"",SUM(D54:K54))</f>
        <v/>
      </c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</row>
    <row r="55" spans="1:73" ht="12" customHeight="1" x14ac:dyDescent="0.25">
      <c r="A55" s="171">
        <v>18</v>
      </c>
      <c r="B55" s="536" t="str">
        <f>IF(ISBLANK('zest ocen I półrocze'!T$3),"",'zest ocen I półrocze'!T$3)</f>
        <v/>
      </c>
      <c r="C55" s="536"/>
      <c r="D55" s="208" t="str">
        <f>IF(ISBLANK($B55),"",'zest ocen I półrocze'!$T47)</f>
        <v/>
      </c>
      <c r="E55" s="208" t="str">
        <f>IF(ISBLANK($B55),"",'zest ocen I półrocze'!$T48)</f>
        <v/>
      </c>
      <c r="F55" s="208" t="str">
        <f>IF(ISBLANK($B55),"",'zest ocen I półrocze'!$T49)</f>
        <v/>
      </c>
      <c r="G55" s="208" t="str">
        <f>IF(ISBLANK($B55),"",'zest ocen I półrocze'!$T50)</f>
        <v/>
      </c>
      <c r="H55" s="208" t="str">
        <f>IF(ISBLANK($B55),"",'zest ocen I półrocze'!$T51)</f>
        <v/>
      </c>
      <c r="I55" s="208" t="str">
        <f>IF(ISBLANK($B55),"",'zest ocen I półrocze'!$T52)</f>
        <v/>
      </c>
      <c r="J55" s="208" t="str">
        <f>IF(ISBLANK($B55),"",'zest ocen I półrocze'!$T54)</f>
        <v/>
      </c>
      <c r="K55" s="208" t="str">
        <f>IF(ISBLANK($B55),"",'zest ocen I półrocze'!$T53)</f>
        <v/>
      </c>
      <c r="L55" s="315" t="str">
        <f>IF(ISBLANK('zest ocen I półrocze'!T$3),"",SUM(D55:K55))</f>
        <v/>
      </c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</row>
    <row r="56" spans="1:73" ht="12" customHeight="1" x14ac:dyDescent="0.25">
      <c r="A56" s="171">
        <v>19</v>
      </c>
      <c r="B56" s="556" t="str">
        <f>IF(ISBLANK('zest ocen I półrocze'!U$3),"",'zest ocen I półrocze'!U$3)</f>
        <v/>
      </c>
      <c r="C56" s="557"/>
      <c r="D56" s="315" t="str">
        <f>IF(ISBLANK($B56),"",'zest ocen I półrocze'!$U47)</f>
        <v/>
      </c>
      <c r="E56" s="315" t="str">
        <f>IF(ISBLANK($B56),"",'zest ocen I półrocze'!$U48)</f>
        <v/>
      </c>
      <c r="F56" s="315" t="str">
        <f>IF(ISBLANK($B56),"",'zest ocen I półrocze'!$U49)</f>
        <v/>
      </c>
      <c r="G56" s="315" t="str">
        <f>IF(ISBLANK($B56),"",'zest ocen I półrocze'!$U50)</f>
        <v/>
      </c>
      <c r="H56" s="208" t="str">
        <f>IF(ISBLANK($B56),"",'zest ocen I półrocze'!$U51)</f>
        <v/>
      </c>
      <c r="I56" s="208" t="str">
        <f>IF(ISBLANK($B56),"",'zest ocen I półrocze'!$U52)</f>
        <v/>
      </c>
      <c r="J56" s="208" t="str">
        <f>IF(ISBLANK($B56),"",'zest ocen I półrocze'!$U54)</f>
        <v/>
      </c>
      <c r="K56" s="208" t="str">
        <f>IF(ISBLANK($B56),"",'zest ocen I półrocze'!$U53)</f>
        <v/>
      </c>
      <c r="L56" s="315" t="str">
        <f>IF(ISBLANK('zest ocen I półrocze'!U$3),"",SUM(D56:K56))</f>
        <v/>
      </c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</row>
    <row r="57" spans="1:73" s="69" customFormat="1" ht="12" customHeight="1" x14ac:dyDescent="0.25">
      <c r="A57" s="79">
        <v>20</v>
      </c>
      <c r="B57" s="536" t="str">
        <f>IF(ISBLANK('zest ocen I półrocze'!V$3)," ",'zest ocen I półrocze'!V$3)</f>
        <v xml:space="preserve"> </v>
      </c>
      <c r="C57" s="536"/>
      <c r="D57" s="208" t="str">
        <f>IF(ISBLANK($B57),"",'zest ocen I półrocze'!$V47)</f>
        <v/>
      </c>
      <c r="E57" s="208" t="str">
        <f>IF(ISBLANK($B57),"",'zest ocen I półrocze'!$V48)</f>
        <v/>
      </c>
      <c r="F57" s="208" t="str">
        <f>IF(ISBLANK($B57),"",'zest ocen I półrocze'!$V49)</f>
        <v/>
      </c>
      <c r="G57" s="208" t="str">
        <f>IF(ISBLANK($B57),"",'zest ocen I półrocze'!$V50)</f>
        <v/>
      </c>
      <c r="H57" s="208" t="str">
        <f>IF(ISBLANK($B57),"",'zest ocen I półrocze'!$V51)</f>
        <v/>
      </c>
      <c r="I57" s="208" t="str">
        <f>IF(ISBLANK($B57),"",'zest ocen I półrocze'!$V52)</f>
        <v/>
      </c>
      <c r="J57" s="208" t="str">
        <f>IF(ISBLANK($B57),"",'zest ocen I półrocze'!$V54)</f>
        <v/>
      </c>
      <c r="K57" s="208" t="str">
        <f>IF(ISBLANK($B57),"",'zest ocen I półrocze'!$V53)</f>
        <v/>
      </c>
      <c r="L57" s="315" t="str">
        <f>IF(ISBLANK('zest ocen I półrocze'!V$3),"",SUM(D57:K57))</f>
        <v/>
      </c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</row>
    <row r="58" spans="1:73" s="69" customFormat="1" ht="12" customHeight="1" x14ac:dyDescent="0.25">
      <c r="A58" s="79">
        <v>21</v>
      </c>
      <c r="B58" s="536" t="str">
        <f>IF(ISBLANK('zest ocen I półrocze'!W$3),"",'zest ocen I półrocze'!W$3)</f>
        <v/>
      </c>
      <c r="C58" s="536"/>
      <c r="D58" s="208" t="str">
        <f>IF(ISBLANK($B58),"",'zest ocen I półrocze'!$W47)</f>
        <v/>
      </c>
      <c r="E58" s="208" t="str">
        <f>IF(ISBLANK($B58),"",'zest ocen I półrocze'!$W48)</f>
        <v/>
      </c>
      <c r="F58" s="208" t="str">
        <f>IF(ISBLANK($B58),"",'zest ocen I półrocze'!$W49)</f>
        <v/>
      </c>
      <c r="G58" s="208" t="str">
        <f>IF(ISBLANK($B58),"",'zest ocen I półrocze'!$W50)</f>
        <v/>
      </c>
      <c r="H58" s="208" t="str">
        <f>IF(ISBLANK($B58),"",'zest ocen I półrocze'!$W51)</f>
        <v/>
      </c>
      <c r="I58" s="208" t="str">
        <f>IF(ISBLANK($B58),"",'zest ocen I półrocze'!$W52)</f>
        <v/>
      </c>
      <c r="J58" s="208" t="str">
        <f>IF(ISBLANK($B58),"",'zest ocen I półrocze'!$W54)</f>
        <v/>
      </c>
      <c r="K58" s="208" t="str">
        <f>IF(ISBLANK($B58),"",'zest ocen I półrocze'!$W53)</f>
        <v/>
      </c>
      <c r="L58" s="315" t="str">
        <f>IF(ISBLANK('zest ocen I półrocze'!W$3),"",SUM(D58:K58))</f>
        <v/>
      </c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</row>
    <row r="59" spans="1:73" s="69" customFormat="1" ht="12" customHeight="1" x14ac:dyDescent="0.25">
      <c r="A59" s="79">
        <v>22</v>
      </c>
      <c r="B59" s="536" t="str">
        <f>IF(ISBLANK('zest ocen I półrocze'!X$3),"",'zest ocen I półrocze'!X$3)</f>
        <v/>
      </c>
      <c r="C59" s="536"/>
      <c r="D59" s="208" t="str">
        <f>IF(ISBLANK($B59),"",'zest ocen I półrocze'!$X47)</f>
        <v/>
      </c>
      <c r="E59" s="208" t="str">
        <f>IF(ISBLANK($B59),"",'zest ocen I półrocze'!$X48)</f>
        <v/>
      </c>
      <c r="F59" s="208" t="str">
        <f>IF(ISBLANK($B59),"",'zest ocen I półrocze'!$X49)</f>
        <v/>
      </c>
      <c r="G59" s="208" t="str">
        <f>IF(ISBLANK($B59),"",'zest ocen I półrocze'!$X50)</f>
        <v/>
      </c>
      <c r="H59" s="208" t="str">
        <f>IF(ISBLANK($B59),"",'zest ocen I półrocze'!$X51)</f>
        <v/>
      </c>
      <c r="I59" s="208" t="str">
        <f>IF(ISBLANK($B59),"",'zest ocen I półrocze'!$X52)</f>
        <v/>
      </c>
      <c r="J59" s="208" t="str">
        <f>IF(ISBLANK($B59),"",'zest ocen I półrocze'!$X54)</f>
        <v/>
      </c>
      <c r="K59" s="208" t="str">
        <f>IF(ISBLANK($B59),"",'zest ocen I półrocze'!$X53)</f>
        <v/>
      </c>
      <c r="L59" s="315" t="str">
        <f>IF(ISBLANK('zest ocen I półrocze'!X$3),"",SUM(D59:K59))</f>
        <v/>
      </c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</row>
    <row r="60" spans="1:73" s="69" customFormat="1" ht="12" customHeight="1" x14ac:dyDescent="0.25">
      <c r="A60" s="79">
        <v>23</v>
      </c>
      <c r="B60" s="536" t="str">
        <f>IF(ISBLANK('zest ocen I półrocze'!Y$3),"",'zest ocen I półrocze'!Y$3)</f>
        <v/>
      </c>
      <c r="C60" s="536"/>
      <c r="D60" s="208" t="str">
        <f>IF(ISBLANK($B60),"",'zest ocen I półrocze'!$Y47)</f>
        <v/>
      </c>
      <c r="E60" s="208" t="str">
        <f>IF(ISBLANK($B60),"",'zest ocen I półrocze'!$Y48)</f>
        <v/>
      </c>
      <c r="F60" s="208" t="str">
        <f>IF(ISBLANK($B60),"",'zest ocen I półrocze'!$Y49)</f>
        <v/>
      </c>
      <c r="G60" s="208" t="str">
        <f>IF(ISBLANK($B60),"",'zest ocen I półrocze'!$Y50)</f>
        <v/>
      </c>
      <c r="H60" s="208" t="str">
        <f>IF(ISBLANK($B60),"",'zest ocen I półrocze'!Y$51)</f>
        <v/>
      </c>
      <c r="I60" s="208" t="str">
        <f>IF(ISBLANK($B60),"",'zest ocen I półrocze'!$Y52)</f>
        <v/>
      </c>
      <c r="J60" s="208" t="str">
        <f>IF(ISBLANK($B60),"",'zest ocen I półrocze'!$Y54)</f>
        <v/>
      </c>
      <c r="K60" s="208" t="str">
        <f>IF(ISBLANK($B60),"",'zest ocen I półrocze'!$Y53)</f>
        <v/>
      </c>
      <c r="L60" s="315" t="str">
        <f>IF(ISBLANK('zest ocen I półrocze'!Y$3),"",SUM(D60:K60))</f>
        <v/>
      </c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</row>
    <row r="61" spans="1:73" s="69" customFormat="1" ht="12" customHeight="1" x14ac:dyDescent="0.25">
      <c r="A61" s="79">
        <v>24</v>
      </c>
      <c r="B61" s="536" t="str">
        <f>IF(ISBLANK('zest ocen I półrocze'!Z$3),"",'zest ocen I półrocze'!Z$3)</f>
        <v/>
      </c>
      <c r="C61" s="536"/>
      <c r="D61" s="208" t="str">
        <f>IF(ISBLANK($B61),"",'zest ocen I półrocze'!$Z47)</f>
        <v/>
      </c>
      <c r="E61" s="208" t="str">
        <f>IF(ISBLANK($B61),"",'zest ocen I półrocze'!$Z48)</f>
        <v/>
      </c>
      <c r="F61" s="208" t="str">
        <f>IF(ISBLANK($B61),"",'zest ocen I półrocze'!$Z49)</f>
        <v/>
      </c>
      <c r="G61" s="208" t="str">
        <f>IF(ISBLANK($B61),"",'zest ocen I półrocze'!$Z50)</f>
        <v/>
      </c>
      <c r="H61" s="208" t="str">
        <f>IF(ISBLANK($B61),"",'zest ocen I półrocze'!Z$51)</f>
        <v/>
      </c>
      <c r="I61" s="208" t="str">
        <f>IF(ISBLANK($B61),"",'zest ocen I półrocze'!$Z52)</f>
        <v/>
      </c>
      <c r="J61" s="208" t="str">
        <f>IF(ISBLANK($B61),"",'zest ocen I półrocze'!$Z53)</f>
        <v/>
      </c>
      <c r="K61" s="208" t="str">
        <f>IF(ISBLANK($B61),"",'zest ocen I półrocze'!$Z54)</f>
        <v/>
      </c>
      <c r="L61" s="315" t="str">
        <f>IF(ISBLANK('zest ocen I półrocze'!Z$3),"",SUM(D61:K61))</f>
        <v/>
      </c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</row>
    <row r="62" spans="1:73" s="69" customFormat="1" ht="12" customHeight="1" x14ac:dyDescent="0.25">
      <c r="A62" s="79">
        <v>25</v>
      </c>
      <c r="B62" s="536" t="str">
        <f>IF(ISBLANK('zest ocen I półrocze'!AA$3),"",'zest ocen I półrocze'!AA$3)</f>
        <v/>
      </c>
      <c r="C62" s="536"/>
      <c r="D62" s="208" t="str">
        <f>IF(ISBLANK($B62),"",'zest ocen I półrocze'!$AA47)</f>
        <v/>
      </c>
      <c r="E62" s="208" t="str">
        <f>IF(ISBLANK($B62),"",'zest ocen I półrocze'!$AA48)</f>
        <v/>
      </c>
      <c r="F62" s="208" t="str">
        <f>IF(ISBLANK($B62),"",'zest ocen I półrocze'!$AA49)</f>
        <v/>
      </c>
      <c r="G62" s="208" t="str">
        <f>IF(ISBLANK($B62),"",'zest ocen I półrocze'!$AA50)</f>
        <v/>
      </c>
      <c r="H62" s="208" t="str">
        <f>IF(ISBLANK($B62),"",'zest ocen I półrocze'!$AA51)</f>
        <v/>
      </c>
      <c r="I62" s="208" t="str">
        <f>IF(ISBLANK($B62),"",'zest ocen I półrocze'!$AA52)</f>
        <v/>
      </c>
      <c r="J62" s="208" t="str">
        <f>IF(ISBLANK($B62),"",'zest ocen I półrocze'!$AA53)</f>
        <v/>
      </c>
      <c r="K62" s="208" t="str">
        <f>IF(ISBLANK($B62),"",'zest ocen I półrocze'!$AA54)</f>
        <v/>
      </c>
      <c r="L62" s="315" t="str">
        <f>IF(ISBLANK('zest ocen I półrocze'!AA$3),"",SUM(D62:K62))</f>
        <v/>
      </c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</row>
    <row r="63" spans="1:73" s="69" customFormat="1" ht="12" customHeight="1" x14ac:dyDescent="0.25">
      <c r="A63" s="79">
        <v>26</v>
      </c>
      <c r="B63" s="536" t="str">
        <f>IF(ISBLANK('zest ocen I półrocze'!AB$3),"",'zest ocen I półrocze'!AB$3)</f>
        <v/>
      </c>
      <c r="C63" s="536"/>
      <c r="D63" s="208" t="str">
        <f>IF(ISBLANK($B63),"",'zest ocen I półrocze'!$AB$47)</f>
        <v/>
      </c>
      <c r="E63" s="208" t="str">
        <f>IF(ISBLANK($B63),"",'zest ocen I półrocze'!$AB$48)</f>
        <v/>
      </c>
      <c r="F63" s="208" t="str">
        <f>IF(ISBLANK($B63),"",'zest ocen I półrocze'!$AB$49)</f>
        <v/>
      </c>
      <c r="G63" s="208" t="str">
        <f>IF(ISBLANK($B63),"",'zest ocen I półrocze'!$AB$50)</f>
        <v/>
      </c>
      <c r="H63" s="208" t="str">
        <f>IF(ISBLANK($B63),"",'zest ocen I półrocze'!$AB$51)</f>
        <v/>
      </c>
      <c r="I63" s="208" t="str">
        <f>IF(ISBLANK($B63),"",'zest ocen I półrocze'!$AB$52)</f>
        <v/>
      </c>
      <c r="J63" s="208" t="str">
        <f>IF(ISBLANK($B63),"",'zest ocen I półrocze'!$AB$53)</f>
        <v/>
      </c>
      <c r="K63" s="208" t="str">
        <f>IF(ISBLANK($B63),"",'zest ocen I półrocze'!$AB$54)</f>
        <v/>
      </c>
      <c r="L63" s="315" t="str">
        <f>IF(ISBLANK('zest ocen I półrocze'!AB$3),"",SUM(D63:K63))</f>
        <v/>
      </c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</row>
    <row r="64" spans="1:73" s="69" customFormat="1" ht="12" customHeight="1" x14ac:dyDescent="0.25">
      <c r="A64" s="79">
        <v>27</v>
      </c>
      <c r="B64" s="536" t="str">
        <f>IF(ISBLANK('zest ocen I półrocze'!AC$3),"",'zest ocen I półrocze'!AC$3)</f>
        <v/>
      </c>
      <c r="C64" s="536"/>
      <c r="D64" s="208" t="str">
        <f>IF(ISBLANK($B64),"",'zest ocen I półrocze'!$AC$47)</f>
        <v/>
      </c>
      <c r="E64" s="208" t="str">
        <f>IF(ISBLANK($B64),"",'zest ocen I półrocze'!$AC$48)</f>
        <v/>
      </c>
      <c r="F64" s="208" t="str">
        <f>IF(ISBLANK($B64),"",'zest ocen I półrocze'!$AC$49)</f>
        <v/>
      </c>
      <c r="G64" s="208" t="str">
        <f>IF(ISBLANK($B64),"",'zest ocen I półrocze'!$AC$50)</f>
        <v/>
      </c>
      <c r="H64" s="208" t="str">
        <f>IF(ISBLANK($B64),"",'zest ocen I półrocze'!$AC$51)</f>
        <v/>
      </c>
      <c r="I64" s="208" t="str">
        <f>IF(ISBLANK($B64),"",'zest ocen I półrocze'!$AC$52)</f>
        <v/>
      </c>
      <c r="J64" s="208" t="str">
        <f>IF(ISBLANK($B64),"",'zest ocen I półrocze'!AC$53)</f>
        <v/>
      </c>
      <c r="K64" s="208" t="str">
        <f>IF(ISBLANK($B64),"",'zest ocen I półrocze'!$AC$54)</f>
        <v/>
      </c>
      <c r="L64" s="315" t="str">
        <f>IF(ISBLANK('zest ocen I półrocze'!AC$3),"",SUM(D64:K64))</f>
        <v/>
      </c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</row>
    <row r="65" spans="1:73" s="69" customFormat="1" ht="12" customHeight="1" x14ac:dyDescent="0.25">
      <c r="A65" s="79">
        <v>28</v>
      </c>
      <c r="B65" s="536" t="str">
        <f>IF(ISBLANK('zest ocen I półrocze'!AD$3),"",'zest ocen I półrocze'!AD$3)</f>
        <v/>
      </c>
      <c r="C65" s="536"/>
      <c r="D65" s="208" t="str">
        <f>IF(ISBLANK($B65),"",'zest ocen I półrocze'!$AD$47)</f>
        <v/>
      </c>
      <c r="E65" s="208" t="str">
        <f>IF(ISBLANK($B65),"",'zest ocen I półrocze'!$AD$48)</f>
        <v/>
      </c>
      <c r="F65" s="208" t="str">
        <f>IF(ISBLANK($B65),"",'zest ocen I półrocze'!$AD$49)</f>
        <v/>
      </c>
      <c r="G65" s="208" t="str">
        <f>IF(ISBLANK($B65),"",'zest ocen I półrocze'!$AD$50)</f>
        <v/>
      </c>
      <c r="H65" s="208" t="str">
        <f>IF(ISBLANK($B65),"",'zest ocen I półrocze'!$AD$51)</f>
        <v/>
      </c>
      <c r="I65" s="208" t="str">
        <f>IF(ISBLANK($B65),"",'zest ocen I półrocze'!$AD$52)</f>
        <v/>
      </c>
      <c r="J65" s="208" t="str">
        <f>IF(ISBLANK($B65),"",'zest ocen I półrocze'!$AD$53)</f>
        <v/>
      </c>
      <c r="K65" s="208" t="str">
        <f>IF(ISBLANK($B65),"",'zest ocen I półrocze'!$AD$54)</f>
        <v/>
      </c>
      <c r="L65" s="315" t="str">
        <f>IF(ISBLANK('zest ocen I półrocze'!AD$3),"",SUM(D65:K65))</f>
        <v/>
      </c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</row>
    <row r="66" spans="1:73" s="69" customFormat="1" ht="12" customHeight="1" x14ac:dyDescent="0.25">
      <c r="A66" s="79">
        <v>29</v>
      </c>
      <c r="B66" s="536" t="str">
        <f>IF(ISBLANK('zest ocen I półrocze'!AE$3),"",'zest ocen I półrocze'!AE$3)</f>
        <v/>
      </c>
      <c r="C66" s="536"/>
      <c r="D66" s="208" t="str">
        <f>IF(ISBLANK($B66),"",'zest ocen I półrocze'!$AE$47)</f>
        <v/>
      </c>
      <c r="E66" s="208" t="str">
        <f>IF(ISBLANK($B66),"",'zest ocen I półrocze'!$AE$48)</f>
        <v/>
      </c>
      <c r="F66" s="208" t="str">
        <f>IF(ISBLANK($B66),"",'zest ocen I półrocze'!$AE$49)</f>
        <v/>
      </c>
      <c r="G66" s="208" t="str">
        <f>IF(ISBLANK($B66),"",'zest ocen I półrocze'!$AE$50)</f>
        <v/>
      </c>
      <c r="H66" s="208" t="str">
        <f>IF(ISBLANK($B66),"",'zest ocen I półrocze'!$AE$51)</f>
        <v/>
      </c>
      <c r="I66" s="208" t="str">
        <f>IF(ISBLANK($B66),"",'zest ocen I półrocze'!$AE$52)</f>
        <v/>
      </c>
      <c r="J66" s="208" t="str">
        <f>IF(ISBLANK($B66),"",'zest ocen I półrocze'!$AE$53)</f>
        <v/>
      </c>
      <c r="K66" s="208" t="str">
        <f>IF(ISBLANK($B66),"",'zest ocen I półrocze'!$AE$54)</f>
        <v/>
      </c>
      <c r="L66" s="315" t="str">
        <f>IF(ISBLANK('zest ocen I półrocze'!AE$3),"",SUM(D66:K66))</f>
        <v/>
      </c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</row>
    <row r="67" spans="1:73" s="69" customFormat="1" ht="12" customHeight="1" x14ac:dyDescent="0.25">
      <c r="A67" s="79">
        <v>30</v>
      </c>
      <c r="B67" s="536" t="str">
        <f>IF(ISBLANK('zest ocen I półrocze'!AF$3),"",'zest ocen I półrocze'!AF$3)</f>
        <v/>
      </c>
      <c r="C67" s="536"/>
      <c r="D67" s="208" t="str">
        <f>IF(ISBLANK($B67),"",'zest ocen I półrocze'!$AF$47)</f>
        <v/>
      </c>
      <c r="E67" s="208" t="str">
        <f>IF(ISBLANK($B67),"",'zest ocen I półrocze'!$AF$48)</f>
        <v/>
      </c>
      <c r="F67" s="208" t="str">
        <f>IF(ISBLANK($B67),"",'zest ocen I półrocze'!$AF$49)</f>
        <v/>
      </c>
      <c r="G67" s="208" t="str">
        <f>IF(ISBLANK($B67),"",'zest ocen I półrocze'!$AF$50)</f>
        <v/>
      </c>
      <c r="H67" s="208" t="str">
        <f>IF(ISBLANK($B67),"",'zest ocen I półrocze'!$AF$51)</f>
        <v/>
      </c>
      <c r="I67" s="208" t="str">
        <f>IF(ISBLANK($B67),"",'zest ocen I półrocze'!$AF$52)</f>
        <v/>
      </c>
      <c r="J67" s="208" t="str">
        <f>IF(ISBLANK($B67),"",'zest ocen I półrocze'!$AF$53)</f>
        <v/>
      </c>
      <c r="K67" s="208" t="str">
        <f>IF(ISBLANK($B67),"",'zest ocen I półrocze'!$AF$54)</f>
        <v/>
      </c>
      <c r="L67" s="315" t="str">
        <f>IF(ISBLANK('zest ocen I półrocze'!AF$3),"",SUM(D67:K67))</f>
        <v/>
      </c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</row>
    <row r="68" spans="1:73" s="69" customFormat="1" ht="12" customHeight="1" x14ac:dyDescent="0.25">
      <c r="A68" s="79">
        <v>31</v>
      </c>
      <c r="B68" s="536" t="str">
        <f>IF(ISBLANK('zest ocen I półrocze'!AG$3),"",'zest ocen I półrocze'!AG$3)</f>
        <v/>
      </c>
      <c r="C68" s="536"/>
      <c r="D68" s="208" t="str">
        <f>IF(ISBLANK($B68),"",'zest ocen I półrocze'!$AG$47)</f>
        <v/>
      </c>
      <c r="E68" s="208" t="str">
        <f>IF(ISBLANK($B68),"",'zest ocen I półrocze'!$AG$48)</f>
        <v/>
      </c>
      <c r="F68" s="208" t="str">
        <f>IF(ISBLANK($B68),"",'zest ocen I półrocze'!$AG$49)</f>
        <v/>
      </c>
      <c r="G68" s="208" t="str">
        <f>IF(ISBLANK($B68),"",'zest ocen I półrocze'!$AG$50)</f>
        <v/>
      </c>
      <c r="H68" s="208" t="str">
        <f>IF(ISBLANK($B68),"",'zest ocen I półrocze'!$AG$51)</f>
        <v/>
      </c>
      <c r="I68" s="208" t="str">
        <f>IF(ISBLANK($B68),"",'zest ocen I półrocze'!$AG$52)</f>
        <v/>
      </c>
      <c r="J68" s="208" t="str">
        <f>IF(ISBLANK($B68),"",'zest ocen I półrocze'!$AG$53)</f>
        <v/>
      </c>
      <c r="K68" s="208" t="str">
        <f>IF(ISBLANK($B68),"",'zest ocen I półrocze'!$AG$54)</f>
        <v/>
      </c>
      <c r="L68" s="315" t="str">
        <f>IF(ISBLANK('zest ocen I półrocze'!AG$3),"",SUM(D68:K68))</f>
        <v/>
      </c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</row>
    <row r="69" spans="1:73" s="69" customFormat="1" ht="12" customHeight="1" x14ac:dyDescent="0.25">
      <c r="A69" s="79">
        <v>32</v>
      </c>
      <c r="B69" s="536" t="str">
        <f>IF(ISBLANK('zest ocen I półrocze'!AH$3),"",'zest ocen I półrocze'!AH$3)</f>
        <v/>
      </c>
      <c r="C69" s="536"/>
      <c r="D69" s="208" t="str">
        <f>IF(ISBLANK($B69),"",'zest ocen I półrocze'!$AH$47)</f>
        <v/>
      </c>
      <c r="E69" s="208" t="str">
        <f>IF(ISBLANK($B69),"",'zest ocen I półrocze'!$AH$48)</f>
        <v/>
      </c>
      <c r="F69" s="208" t="str">
        <f>IF(ISBLANK($B69),"",'zest ocen I półrocze'!$AH$49)</f>
        <v/>
      </c>
      <c r="G69" s="208" t="str">
        <f>IF(ISBLANK($B69),"",'zest ocen I półrocze'!$AH$50)</f>
        <v/>
      </c>
      <c r="H69" s="208" t="str">
        <f>IF(ISBLANK($B69),"",'zest ocen I półrocze'!$AH$51)</f>
        <v/>
      </c>
      <c r="I69" s="208" t="str">
        <f>IF(ISBLANK($B69),"",'zest ocen I półrocze'!$AH$52)</f>
        <v/>
      </c>
      <c r="J69" s="208" t="str">
        <f>IF(ISBLANK($B69),"",'zest ocen I półrocze'!$AH$53)</f>
        <v/>
      </c>
      <c r="K69" s="208" t="str">
        <f>IF(ISBLANK($B69),"",'zest ocen I półrocze'!$AH$54)</f>
        <v/>
      </c>
      <c r="L69" s="315" t="str">
        <f>IF(ISBLANK('zest ocen I półrocze'!AH$3),"",SUM(D69:K69))</f>
        <v/>
      </c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</row>
    <row r="70" spans="1:73" s="69" customFormat="1" ht="12" customHeight="1" x14ac:dyDescent="0.25">
      <c r="A70" s="79">
        <v>33</v>
      </c>
      <c r="B70" s="536" t="str">
        <f>IF(ISBLANK('zest ocen I półrocze'!AI$3),"",'zest ocen I półrocze'!AI$3)</f>
        <v/>
      </c>
      <c r="C70" s="536"/>
      <c r="D70" s="208" t="str">
        <f>IF(ISBLANK($B70),"",'zest ocen I półrocze'!$AI$47)</f>
        <v/>
      </c>
      <c r="E70" s="208" t="str">
        <f>IF(ISBLANK($B70),"",'zest ocen I półrocze'!$AI$48)</f>
        <v/>
      </c>
      <c r="F70" s="208" t="str">
        <f>IF(ISBLANK($B70),"",'zest ocen I półrocze'!$AI$49)</f>
        <v/>
      </c>
      <c r="G70" s="208" t="str">
        <f>IF(ISBLANK($B70),"",'zest ocen I półrocze'!$AI$50)</f>
        <v/>
      </c>
      <c r="H70" s="208" t="str">
        <f>IF(ISBLANK($B70),"",'zest ocen I półrocze'!$AI$51)</f>
        <v/>
      </c>
      <c r="I70" s="208" t="str">
        <f>IF(ISBLANK($B70),"",'zest ocen I półrocze'!$AI$52)</f>
        <v/>
      </c>
      <c r="J70" s="208" t="str">
        <f>IF(ISBLANK($B70),"",'zest ocen I półrocze'!$AI$53)</f>
        <v/>
      </c>
      <c r="K70" s="208" t="str">
        <f>IF(ISBLANK($B70),"",'zest ocen I półrocze'!$AI$54)</f>
        <v/>
      </c>
      <c r="L70" s="315" t="str">
        <f>IF(ISBLANK('zest ocen I półrocze'!AI$3),"",SUM(D70:K70))</f>
        <v/>
      </c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</row>
    <row r="71" spans="1:73" s="69" customFormat="1" ht="12" customHeight="1" x14ac:dyDescent="0.25">
      <c r="A71" s="79">
        <v>34</v>
      </c>
      <c r="B71" s="536" t="str">
        <f>IF(ISBLANK('zest ocen I półrocze'!AJ$3),"",'zest ocen I półrocze'!AJ$3)</f>
        <v/>
      </c>
      <c r="C71" s="536"/>
      <c r="D71" s="208" t="str">
        <f>IF(ISBLANK($B71),"",'zest ocen I półrocze'!$AJ$47)</f>
        <v/>
      </c>
      <c r="E71" s="208" t="str">
        <f>IF(ISBLANK($B71),"",'zest ocen I półrocze'!$AJ$48)</f>
        <v/>
      </c>
      <c r="F71" s="208" t="str">
        <f>IF(ISBLANK($B71),"",'zest ocen I półrocze'!$AJ$49)</f>
        <v/>
      </c>
      <c r="G71" s="208" t="str">
        <f>IF(ISBLANK($B71),"",'zest ocen I półrocze'!$AJ$50)</f>
        <v/>
      </c>
      <c r="H71" s="208" t="str">
        <f>IF(ISBLANK($B71),"",'zest ocen I półrocze'!$AJ$51)</f>
        <v/>
      </c>
      <c r="I71" s="208" t="str">
        <f>IF(ISBLANK($B71),"",'zest ocen I półrocze'!$AJ$52)</f>
        <v/>
      </c>
      <c r="J71" s="208" t="str">
        <f>IF(ISBLANK($B71),"",'zest ocen I półrocze'!$AJ$53)</f>
        <v/>
      </c>
      <c r="K71" s="208" t="str">
        <f>IF(ISBLANK($B71),"",'zest ocen I półrocze'!$AJ$54)</f>
        <v/>
      </c>
      <c r="L71" s="315" t="str">
        <f>IF(ISBLANK('zest ocen I półrocze'!AJ$3),"",SUM(D71:K71))</f>
        <v/>
      </c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</row>
    <row r="72" spans="1:73" ht="12" customHeight="1" x14ac:dyDescent="0.25">
      <c r="A72" s="79">
        <v>35</v>
      </c>
      <c r="B72" s="536" t="str">
        <f>IF(ISBLANK('zest ocen I półrocze'!AK$3),"",'zest ocen I półrocze'!AK$3)</f>
        <v/>
      </c>
      <c r="C72" s="536"/>
      <c r="D72" s="208" t="str">
        <f>IF(ISBLANK($B72),"",'zest ocen I półrocze'!$AK$47)</f>
        <v/>
      </c>
      <c r="E72" s="208" t="str">
        <f>IF(ISBLANK($B72),"",'zest ocen I półrocze'!$AK$48)</f>
        <v/>
      </c>
      <c r="F72" s="208" t="str">
        <f>IF(ISBLANK($B72),"",'zest ocen I półrocze'!$AK$49)</f>
        <v/>
      </c>
      <c r="G72" s="208" t="str">
        <f>IF(ISBLANK($B72),"",'zest ocen I półrocze'!$AK$50)</f>
        <v/>
      </c>
      <c r="H72" s="208" t="str">
        <f>IF(ISBLANK($B72),"",'zest ocen I półrocze'!$AK$51)</f>
        <v/>
      </c>
      <c r="I72" s="208" t="str">
        <f>IF(ISBLANK($B72),"",'zest ocen I półrocze'!$AK$52)</f>
        <v/>
      </c>
      <c r="J72" s="208" t="str">
        <f>IF(ISBLANK($B72),"",'zest ocen I półrocze'!$AK$53)</f>
        <v/>
      </c>
      <c r="K72" s="208" t="str">
        <f>IF(ISBLANK($B72),"",'zest ocen I półrocze'!$AK$54)</f>
        <v/>
      </c>
      <c r="L72" s="315" t="str">
        <f>IF(ISBLANK('zest ocen I półrocze'!AK$3),"",SUM(D72:K72))</f>
        <v/>
      </c>
      <c r="M72" s="10"/>
      <c r="N72" s="10"/>
      <c r="O72" s="10"/>
      <c r="P72" s="10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</row>
    <row r="73" spans="1:73" ht="12" customHeight="1" x14ac:dyDescent="0.25">
      <c r="A73" s="537" t="s">
        <v>0</v>
      </c>
      <c r="B73" s="537"/>
      <c r="C73" s="537"/>
      <c r="D73" s="315" t="str">
        <f>IF(ISBLANK(D2),"",SUM(D38:D72))</f>
        <v/>
      </c>
      <c r="E73" s="315" t="str">
        <f>IF(ISBLANK(D2),"",SUM(E38:E72))</f>
        <v/>
      </c>
      <c r="F73" s="315" t="str">
        <f>IF(ISBLANK(D2),"",SUM(F38:F72))</f>
        <v/>
      </c>
      <c r="G73" s="315" t="str">
        <f>IF(ISBLANK(D2),"",SUM(G38:G72))</f>
        <v/>
      </c>
      <c r="H73" s="315" t="str">
        <f>IF(ISBLANK(D2),"",SUM(H38:H72))</f>
        <v/>
      </c>
      <c r="I73" s="315" t="str">
        <f>IF(ISBLANK(D2),"",SUM(I38:I72))</f>
        <v/>
      </c>
      <c r="J73" s="315" t="str">
        <f>IF(ISBLANK(D2),"",SUM(J38:J72))</f>
        <v/>
      </c>
      <c r="K73" s="315" t="str">
        <f>IF(ISBLANK(D2),"",SUM(K38:K72))</f>
        <v/>
      </c>
      <c r="L73" s="315" t="str">
        <f>IF(ISBLANK(D2),"",SUM(D73:K73))</f>
        <v/>
      </c>
      <c r="M73" s="10"/>
      <c r="N73" s="10"/>
      <c r="O73" s="10"/>
      <c r="P73" s="10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</row>
    <row r="74" spans="1:73" ht="12" customHeight="1" x14ac:dyDescent="0.25">
      <c r="A74" s="171">
        <v>36</v>
      </c>
      <c r="B74" s="537" t="str">
        <f>IF(ISBLANK('zest ocen I półrocze'!AL$3),"",'zest ocen I półrocze'!AL$3)</f>
        <v>religia / etyka</v>
      </c>
      <c r="C74" s="537"/>
      <c r="D74" s="315" t="str">
        <f>IF(ISBLANK(D2),"",'zest ocen I półrocze'!$AL47)</f>
        <v/>
      </c>
      <c r="E74" s="315" t="str">
        <f>IF(ISBLANK(D2),"",'zest ocen I półrocze'!$AL48)</f>
        <v/>
      </c>
      <c r="F74" s="315" t="str">
        <f>IF(ISBLANK(D2),"",'zest ocen I półrocze'!$AL49)</f>
        <v/>
      </c>
      <c r="G74" s="315" t="str">
        <f>IF(ISBLANK(D2),"",'zest ocen I półrocze'!$AL50)</f>
        <v/>
      </c>
      <c r="H74" s="315" t="str">
        <f>IF(ISBLANK(D2),"",'zest ocen I półrocze'!$AL51)</f>
        <v/>
      </c>
      <c r="I74" s="315" t="str">
        <f>IF(ISBLANK(D2),"",'zest ocen I półrocze'!$AL52)</f>
        <v/>
      </c>
      <c r="J74" s="315" t="str">
        <f>IF(ISBLANK(D2),"",'zest ocen I półrocze'!AL$54)</f>
        <v/>
      </c>
      <c r="K74" s="315" t="str">
        <f>IF(ISBLANK(D2),"",'zest ocen I półrocze'!AL$53)</f>
        <v/>
      </c>
      <c r="L74" s="315">
        <f>IF(ISBLANK('zest ocen I półrocze'!AL$3),"",SUM(D74:K74))</f>
        <v>0</v>
      </c>
    </row>
    <row r="75" spans="1:73" ht="12" customHeight="1" x14ac:dyDescent="0.25">
      <c r="A75" s="537" t="s">
        <v>71</v>
      </c>
      <c r="B75" s="537"/>
      <c r="C75" s="537"/>
      <c r="D75" s="315" t="str">
        <f>IF(ISBLANK(D2),"",SUM(D73:D74))</f>
        <v/>
      </c>
      <c r="E75" s="315" t="str">
        <f>IF(ISBLANK(D2),"",SUM(E73:E74))</f>
        <v/>
      </c>
      <c r="F75" s="315" t="str">
        <f>IF(ISBLANK(D2),"",SUM(F73:F74))</f>
        <v/>
      </c>
      <c r="G75" s="315" t="str">
        <f>IF(ISBLANK(D2),"",SUM(G73:G74))</f>
        <v/>
      </c>
      <c r="H75" s="315" t="str">
        <f>IF(ISBLANK(D2),"",SUM(H73:H74))</f>
        <v/>
      </c>
      <c r="I75" s="315" t="str">
        <f>IF(ISBLANK(D2),"",SUM(I73:I74))</f>
        <v/>
      </c>
      <c r="J75" s="315" t="str">
        <f>IF(ISBLANK(D2),"",SUM(J73:J74))</f>
        <v/>
      </c>
      <c r="K75" s="315" t="str">
        <f>IF(ISBLANK(D2),"",SUM(K73:K74))</f>
        <v/>
      </c>
      <c r="L75" s="315" t="str">
        <f>IF(ISBLANK(D2),"",SUM(L73:L74))</f>
        <v/>
      </c>
    </row>
    <row r="76" spans="1:73" ht="16.5" customHeight="1" x14ac:dyDescent="0.25">
      <c r="A76" s="176"/>
      <c r="B76" s="176"/>
      <c r="C76" s="176"/>
      <c r="D76" s="176"/>
      <c r="E76" s="176"/>
      <c r="F76" s="176"/>
      <c r="G76" s="176"/>
      <c r="H76" s="176"/>
      <c r="I76" s="176"/>
      <c r="J76" s="176"/>
      <c r="K76" s="176"/>
      <c r="L76" s="176"/>
    </row>
    <row r="77" spans="1:73" x14ac:dyDescent="0.25">
      <c r="A77" s="176"/>
      <c r="B77" s="176"/>
      <c r="C77" s="176"/>
      <c r="D77" s="176"/>
      <c r="E77" s="176"/>
      <c r="F77" s="176"/>
      <c r="G77" s="554" t="s">
        <v>159</v>
      </c>
      <c r="H77" s="548"/>
      <c r="I77" s="548"/>
      <c r="J77" s="555"/>
      <c r="K77" s="555"/>
      <c r="L77" s="555"/>
    </row>
    <row r="78" spans="1:73" x14ac:dyDescent="0.25">
      <c r="A78" s="176"/>
      <c r="B78" s="176"/>
      <c r="C78" s="176"/>
      <c r="D78" s="176"/>
      <c r="E78" s="176"/>
      <c r="F78" s="176"/>
      <c r="G78" s="176"/>
      <c r="H78" s="176"/>
      <c r="I78" s="176"/>
      <c r="J78" s="176"/>
      <c r="K78" s="176"/>
      <c r="L78" s="176"/>
    </row>
  </sheetData>
  <sheetProtection algorithmName="SHA-512" hashValue="UYPH998zmUaQ7L6QReoKDDOf/pOTu8KsBUNXC7MudzveJkGYHclzapWMci+M0LOu4XajV0oIu+eMPWICC4DNdw==" saltValue="IUXdg6A4XYNP2FCSOpZg7A==" spinCount="100000" sheet="1" objects="1" scenarios="1" formatCells="0" formatColumns="0" formatRows="0" insertColumns="0" insertRows="0" insertHyperlinks="0" deleteColumns="0" deleteRows="0" sort="0" autoFilter="0" pivotTables="0"/>
  <protectedRanges>
    <protectedRange sqref="I2" name="rok szkolny"/>
    <protectedRange sqref="K1" name="klasa"/>
    <protectedRange sqref="D2" name="wychowawca"/>
    <protectedRange sqref="A11:L17" name="EGZAMINY"/>
  </protectedRanges>
  <customSheetViews>
    <customSheetView guid="{6FC05442-CA40-4BCC-973E-0EE4E90E80CD}" showRuler="0">
      <selection activeCell="N19" sqref="N19"/>
      <pageMargins left="0.39370078740157483" right="0.39370078740157483" top="0.39370078740157483" bottom="0.59055118110236227" header="0.31496062992125984" footer="0.31496062992125984"/>
      <pageSetup paperSize="9" orientation="portrait" horizontalDpi="4294967293" verticalDpi="0" r:id="rId1"/>
      <headerFooter alignWithMargins="0"/>
    </customSheetView>
  </customSheetViews>
  <mergeCells count="123">
    <mergeCell ref="G77:I77"/>
    <mergeCell ref="J77:L77"/>
    <mergeCell ref="B57:C57"/>
    <mergeCell ref="J33:K33"/>
    <mergeCell ref="H34:I34"/>
    <mergeCell ref="B52:C52"/>
    <mergeCell ref="B55:C55"/>
    <mergeCell ref="B56:C56"/>
    <mergeCell ref="B54:C54"/>
    <mergeCell ref="A75:C75"/>
    <mergeCell ref="B72:C72"/>
    <mergeCell ref="B59:C59"/>
    <mergeCell ref="A73:C73"/>
    <mergeCell ref="J34:K34"/>
    <mergeCell ref="B58:C58"/>
    <mergeCell ref="B60:C60"/>
    <mergeCell ref="B74:C74"/>
    <mergeCell ref="B46:C46"/>
    <mergeCell ref="B51:C51"/>
    <mergeCell ref="B48:C48"/>
    <mergeCell ref="B53:C53"/>
    <mergeCell ref="B50:C50"/>
    <mergeCell ref="B41:C41"/>
    <mergeCell ref="B42:C42"/>
    <mergeCell ref="B43:C43"/>
    <mergeCell ref="B45:C45"/>
    <mergeCell ref="O9:P9"/>
    <mergeCell ref="O10:P10"/>
    <mergeCell ref="F12:I12"/>
    <mergeCell ref="J17:K17"/>
    <mergeCell ref="J20:L20"/>
    <mergeCell ref="F34:G34"/>
    <mergeCell ref="E22:I22"/>
    <mergeCell ref="E23:I23"/>
    <mergeCell ref="J10:K10"/>
    <mergeCell ref="E24:I24"/>
    <mergeCell ref="D11:E11"/>
    <mergeCell ref="J11:K11"/>
    <mergeCell ref="J12:K12"/>
    <mergeCell ref="J13:K13"/>
    <mergeCell ref="J14:K14"/>
    <mergeCell ref="J15:K15"/>
    <mergeCell ref="J16:K16"/>
    <mergeCell ref="D13:E13"/>
    <mergeCell ref="F13:I13"/>
    <mergeCell ref="F15:I15"/>
    <mergeCell ref="F16:I16"/>
    <mergeCell ref="F17:I17"/>
    <mergeCell ref="A19:D19"/>
    <mergeCell ref="E19:L19"/>
    <mergeCell ref="A30:C30"/>
    <mergeCell ref="E30:I30"/>
    <mergeCell ref="J27:L27"/>
    <mergeCell ref="A31:C31"/>
    <mergeCell ref="B39:C39"/>
    <mergeCell ref="D36:I36"/>
    <mergeCell ref="D33:E33"/>
    <mergeCell ref="F33:G33"/>
    <mergeCell ref="H33:I33"/>
    <mergeCell ref="E31:I31"/>
    <mergeCell ref="A36:A37"/>
    <mergeCell ref="D34:E34"/>
    <mergeCell ref="A33:B33"/>
    <mergeCell ref="A34:B34"/>
    <mergeCell ref="B1:J1"/>
    <mergeCell ref="F11:I11"/>
    <mergeCell ref="J7:K7"/>
    <mergeCell ref="A9:L9"/>
    <mergeCell ref="F7:H7"/>
    <mergeCell ref="F10:I10"/>
    <mergeCell ref="A26:D26"/>
    <mergeCell ref="B17:C17"/>
    <mergeCell ref="A24:C24"/>
    <mergeCell ref="I2:L2"/>
    <mergeCell ref="D12:E12"/>
    <mergeCell ref="A7:B7"/>
    <mergeCell ref="C7:D7"/>
    <mergeCell ref="D10:E10"/>
    <mergeCell ref="B10:C10"/>
    <mergeCell ref="B2:C2"/>
    <mergeCell ref="D2:H2"/>
    <mergeCell ref="B15:C15"/>
    <mergeCell ref="D15:E15"/>
    <mergeCell ref="B11:C11"/>
    <mergeCell ref="B12:C12"/>
    <mergeCell ref="B13:C13"/>
    <mergeCell ref="F14:I14"/>
    <mergeCell ref="D14:E14"/>
    <mergeCell ref="B14:C14"/>
    <mergeCell ref="B44:C44"/>
    <mergeCell ref="B47:C47"/>
    <mergeCell ref="B49:C49"/>
    <mergeCell ref="A29:C29"/>
    <mergeCell ref="D16:E16"/>
    <mergeCell ref="D17:E17"/>
    <mergeCell ref="B16:C16"/>
    <mergeCell ref="A22:C22"/>
    <mergeCell ref="A23:C23"/>
    <mergeCell ref="E20:I21"/>
    <mergeCell ref="D20:D21"/>
    <mergeCell ref="A20:C21"/>
    <mergeCell ref="E29:I29"/>
    <mergeCell ref="E26:L26"/>
    <mergeCell ref="A27:C28"/>
    <mergeCell ref="D27:D28"/>
    <mergeCell ref="E27:I28"/>
    <mergeCell ref="L36:L37"/>
    <mergeCell ref="B40:C40"/>
    <mergeCell ref="J36:J37"/>
    <mergeCell ref="B36:C37"/>
    <mergeCell ref="K36:K37"/>
    <mergeCell ref="B38:C38"/>
    <mergeCell ref="B70:C70"/>
    <mergeCell ref="B71:C71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</mergeCells>
  <phoneticPr fontId="8" type="noConversion"/>
  <printOptions verticalCentered="1"/>
  <pageMargins left="0.19685039370078741" right="0.19685039370078741" top="0.19685039370078741" bottom="0.19685039370078741" header="0" footer="0"/>
  <pageSetup paperSize="9" scale="85" orientation="portrait" r:id="rId2"/>
  <headerFooter alignWithMargins="0"/>
  <ignoredErrors>
    <ignoredError sqref="D46 L39 D64:K64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7">
    <tabColor indexed="13"/>
  </sheetPr>
  <dimension ref="A2:DA65"/>
  <sheetViews>
    <sheetView zoomScale="80" zoomScaleNormal="80" workbookViewId="0">
      <selection activeCell="B8" sqref="B8"/>
    </sheetView>
  </sheetViews>
  <sheetFormatPr defaultColWidth="9.109375" defaultRowHeight="13.2" x14ac:dyDescent="0.25"/>
  <cols>
    <col min="1" max="1" width="4" style="94" customWidth="1"/>
    <col min="2" max="2" width="31.88671875" style="94" customWidth="1"/>
    <col min="3" max="3" width="4" style="94" customWidth="1"/>
    <col min="4" max="4" width="4" style="231" hidden="1" customWidth="1"/>
    <col min="5" max="7" width="7.6640625" style="94" customWidth="1"/>
    <col min="8" max="9" width="7.6640625" style="231" customWidth="1"/>
    <col min="10" max="14" width="7.6640625" style="214" customWidth="1"/>
    <col min="15" max="18" width="7.6640625" style="242" customWidth="1"/>
    <col min="19" max="21" width="7.6640625" style="94" customWidth="1"/>
    <col min="22" max="22" width="7.6640625" style="231" customWidth="1"/>
    <col min="23" max="26" width="7.6640625" style="219" hidden="1" customWidth="1"/>
    <col min="27" max="28" width="7.6640625" style="231" hidden="1" customWidth="1"/>
    <col min="29" max="29" width="7.6640625" style="184" hidden="1" customWidth="1"/>
    <col min="30" max="30" width="9.109375" style="94" hidden="1" customWidth="1"/>
    <col min="31" max="31" width="9.109375" style="231" hidden="1" customWidth="1"/>
    <col min="32" max="32" width="6.44140625" style="94" hidden="1" customWidth="1"/>
    <col min="33" max="34" width="6.44140625" style="231" hidden="1" customWidth="1"/>
    <col min="35" max="35" width="6.88671875" style="94" hidden="1" customWidth="1"/>
    <col min="36" max="36" width="6.88671875" style="231" hidden="1" customWidth="1"/>
    <col min="37" max="37" width="6.44140625" style="94" hidden="1" customWidth="1"/>
    <col min="38" max="38" width="6.44140625" style="231" hidden="1" customWidth="1"/>
    <col min="39" max="39" width="7" style="94" hidden="1" customWidth="1"/>
    <col min="40" max="40" width="7" style="231" hidden="1" customWidth="1"/>
    <col min="41" max="41" width="6.44140625" style="94" hidden="1" customWidth="1"/>
    <col min="42" max="43" width="9.109375" style="94" hidden="1" customWidth="1"/>
    <col min="44" max="45" width="9.109375" style="231" hidden="1" customWidth="1"/>
    <col min="46" max="46" width="11.88671875" style="94" hidden="1" customWidth="1"/>
    <col min="47" max="47" width="11.88671875" style="225" hidden="1" customWidth="1"/>
    <col min="48" max="48" width="11.88671875" style="231" hidden="1" customWidth="1"/>
    <col min="49" max="63" width="9.109375" style="94" hidden="1" customWidth="1"/>
    <col min="64" max="64" width="2.6640625" style="94" hidden="1" customWidth="1"/>
    <col min="65" max="65" width="9.109375" style="94" hidden="1" customWidth="1"/>
    <col min="66" max="66" width="18.6640625" style="94" hidden="1" customWidth="1"/>
    <col min="67" max="70" width="9.109375" style="94" hidden="1" customWidth="1"/>
    <col min="71" max="71" width="0" style="94" hidden="1" customWidth="1"/>
    <col min="72" max="72" width="9.109375" style="94" hidden="1" customWidth="1"/>
    <col min="73" max="73" width="0" style="94" hidden="1" customWidth="1"/>
    <col min="74" max="74" width="9.109375" style="94" hidden="1" customWidth="1"/>
    <col min="75" max="75" width="0" style="94" hidden="1" customWidth="1"/>
    <col min="76" max="76" width="9.109375" style="94" hidden="1" customWidth="1"/>
    <col min="77" max="77" width="10.33203125" style="94" hidden="1" customWidth="1"/>
    <col min="78" max="78" width="10.5546875" style="106" hidden="1" customWidth="1"/>
    <col min="79" max="79" width="10.5546875" style="107" hidden="1" customWidth="1"/>
    <col min="80" max="80" width="0" style="94" hidden="1" customWidth="1"/>
    <col min="81" max="81" width="9.109375" style="94" hidden="1" customWidth="1"/>
    <col min="82" max="82" width="0" style="94" hidden="1" customWidth="1"/>
    <col min="83" max="83" width="9.109375" style="94" hidden="1" customWidth="1"/>
    <col min="84" max="84" width="0" style="94" hidden="1" customWidth="1"/>
    <col min="85" max="85" width="9.109375" style="94" hidden="1" customWidth="1"/>
    <col min="86" max="86" width="9.109375" style="94"/>
    <col min="87" max="87" width="9.109375" style="94" customWidth="1"/>
    <col min="88" max="88" width="9.109375" style="94"/>
    <col min="89" max="89" width="9.109375" style="94" customWidth="1"/>
    <col min="90" max="16384" width="9.109375" style="94"/>
  </cols>
  <sheetData>
    <row r="2" spans="1:105" ht="13.8" thickBot="1" x14ac:dyDescent="0.3">
      <c r="AF2" s="108"/>
      <c r="AG2" s="229"/>
      <c r="AH2" s="229"/>
      <c r="AI2" s="108"/>
      <c r="AJ2" s="229"/>
      <c r="AK2" s="109"/>
      <c r="AL2" s="109"/>
      <c r="AM2" s="109"/>
      <c r="AN2" s="109"/>
      <c r="AO2" s="109"/>
      <c r="AP2" s="108"/>
      <c r="AQ2" s="108"/>
      <c r="AR2" s="229"/>
      <c r="AS2" s="229"/>
      <c r="AT2" s="108"/>
      <c r="AU2" s="223"/>
      <c r="AV2" s="229"/>
      <c r="AW2" s="110"/>
      <c r="AX2" s="108"/>
      <c r="AY2" s="111"/>
      <c r="AZ2" s="112"/>
      <c r="BA2" s="113"/>
      <c r="BB2" s="113"/>
      <c r="BC2" s="113"/>
      <c r="BG2" s="105"/>
      <c r="BI2" s="105"/>
    </row>
    <row r="3" spans="1:105" ht="33" thickBot="1" x14ac:dyDescent="0.3">
      <c r="F3" s="565" t="s">
        <v>97</v>
      </c>
      <c r="G3" s="566"/>
      <c r="H3" s="566"/>
      <c r="I3" s="566"/>
      <c r="J3" s="566"/>
      <c r="K3" s="566"/>
      <c r="L3" s="566"/>
      <c r="M3" s="566"/>
      <c r="N3" s="567"/>
      <c r="O3" s="302"/>
      <c r="P3" s="302"/>
      <c r="Q3" s="302"/>
      <c r="R3" s="302"/>
      <c r="AF3" s="108"/>
      <c r="AG3" s="229"/>
      <c r="AH3" s="229"/>
      <c r="AI3" s="108"/>
      <c r="AJ3" s="229"/>
      <c r="AK3" s="108"/>
      <c r="AL3" s="229"/>
      <c r="AM3" s="108"/>
      <c r="AN3" s="229"/>
      <c r="AO3" s="108"/>
      <c r="AP3" s="108"/>
      <c r="AQ3" s="108"/>
      <c r="AR3" s="229"/>
      <c r="AS3" s="229"/>
      <c r="AT3" s="108"/>
      <c r="AU3" s="223"/>
      <c r="AV3" s="229"/>
      <c r="AW3" s="110"/>
      <c r="AX3" s="108"/>
      <c r="AY3" s="111"/>
      <c r="AZ3" s="114"/>
      <c r="BA3" s="114"/>
      <c r="BB3" s="105"/>
      <c r="BC3" s="114"/>
      <c r="BD3" s="105"/>
      <c r="BF3" s="105">
        <f>BF6</f>
        <v>0</v>
      </c>
      <c r="BG3" s="105">
        <f>BG6</f>
        <v>0</v>
      </c>
      <c r="BI3" s="105">
        <f>BI6</f>
        <v>0</v>
      </c>
    </row>
    <row r="4" spans="1:105" ht="13.8" thickBot="1" x14ac:dyDescent="0.3">
      <c r="AF4" s="194"/>
      <c r="AG4" s="194"/>
      <c r="AH4" s="194"/>
      <c r="AI4" s="581" t="s">
        <v>163</v>
      </c>
      <c r="AJ4" s="582"/>
      <c r="AK4" s="583"/>
      <c r="AL4" s="584"/>
      <c r="AM4" s="583"/>
      <c r="AN4" s="584"/>
      <c r="AO4" s="583"/>
      <c r="AW4" s="102"/>
      <c r="BG4" s="105"/>
      <c r="BI4" s="105"/>
    </row>
    <row r="5" spans="1:105" x14ac:dyDescent="0.25">
      <c r="A5" s="615" t="s">
        <v>29</v>
      </c>
      <c r="B5" s="617" t="s">
        <v>2</v>
      </c>
      <c r="C5" s="620" t="s">
        <v>29</v>
      </c>
      <c r="D5" s="227"/>
      <c r="E5" s="622" t="s">
        <v>214</v>
      </c>
      <c r="F5" s="622"/>
      <c r="G5" s="622"/>
      <c r="H5" s="622"/>
      <c r="I5" s="599" t="s">
        <v>110</v>
      </c>
      <c r="J5" s="600"/>
      <c r="K5" s="601"/>
      <c r="L5" s="599" t="s">
        <v>207</v>
      </c>
      <c r="M5" s="600"/>
      <c r="N5" s="601"/>
      <c r="O5" s="633" t="s">
        <v>208</v>
      </c>
      <c r="P5" s="600"/>
      <c r="Q5" s="600"/>
      <c r="R5" s="634"/>
      <c r="S5" s="627" t="s">
        <v>162</v>
      </c>
      <c r="T5" s="628"/>
      <c r="U5" s="628"/>
      <c r="V5" s="629"/>
      <c r="W5" s="312"/>
      <c r="X5" s="312"/>
      <c r="Y5" s="312"/>
      <c r="Z5" s="312"/>
      <c r="AA5" s="312"/>
      <c r="AB5" s="312"/>
      <c r="AC5" s="579"/>
      <c r="AD5" s="610" t="s">
        <v>98</v>
      </c>
      <c r="AE5" s="590"/>
      <c r="AF5" s="570" t="s">
        <v>164</v>
      </c>
      <c r="AG5" s="587"/>
      <c r="AH5" s="592" t="s">
        <v>195</v>
      </c>
      <c r="AI5" s="576" t="s">
        <v>192</v>
      </c>
      <c r="AJ5" s="595" t="s">
        <v>196</v>
      </c>
      <c r="AK5" s="576" t="s">
        <v>187</v>
      </c>
      <c r="AL5" s="592" t="s">
        <v>197</v>
      </c>
      <c r="AM5" s="576" t="s">
        <v>188</v>
      </c>
      <c r="AN5" s="592" t="s">
        <v>199</v>
      </c>
      <c r="AO5" s="576" t="s">
        <v>198</v>
      </c>
      <c r="AP5" s="607"/>
      <c r="AQ5" s="571"/>
      <c r="AR5" s="598"/>
      <c r="AS5" s="598"/>
      <c r="AT5" s="574" t="s">
        <v>191</v>
      </c>
      <c r="AU5" s="585" t="s">
        <v>191</v>
      </c>
      <c r="AV5" s="305"/>
      <c r="AW5" s="568" t="s">
        <v>91</v>
      </c>
      <c r="AX5" s="492"/>
      <c r="AY5" s="492"/>
      <c r="AZ5" s="270" t="s">
        <v>86</v>
      </c>
      <c r="BA5" s="270"/>
      <c r="BB5" s="270"/>
      <c r="BC5" s="270"/>
      <c r="BD5" s="271"/>
      <c r="BE5" s="272"/>
      <c r="BF5" s="273" t="s">
        <v>87</v>
      </c>
      <c r="BG5" s="274"/>
      <c r="BH5" s="274"/>
      <c r="BI5" s="274"/>
      <c r="BJ5" s="275"/>
      <c r="BK5" s="272"/>
      <c r="CM5" s="121"/>
      <c r="CN5" s="121"/>
      <c r="CO5" s="121"/>
      <c r="CP5" s="121"/>
      <c r="CQ5" s="121"/>
    </row>
    <row r="6" spans="1:105" x14ac:dyDescent="0.25">
      <c r="A6" s="616"/>
      <c r="B6" s="618"/>
      <c r="C6" s="621"/>
      <c r="D6" s="369"/>
      <c r="E6" s="623" t="s">
        <v>218</v>
      </c>
      <c r="F6" s="624"/>
      <c r="G6" s="624"/>
      <c r="H6" s="625"/>
      <c r="I6" s="602"/>
      <c r="J6" s="603"/>
      <c r="K6" s="604"/>
      <c r="L6" s="602"/>
      <c r="M6" s="603"/>
      <c r="N6" s="604"/>
      <c r="O6" s="602"/>
      <c r="P6" s="603"/>
      <c r="Q6" s="603"/>
      <c r="R6" s="604"/>
      <c r="S6" s="630"/>
      <c r="T6" s="631"/>
      <c r="U6" s="631"/>
      <c r="V6" s="632"/>
      <c r="W6" s="312"/>
      <c r="X6" s="312"/>
      <c r="Y6" s="312"/>
      <c r="Z6" s="312"/>
      <c r="AA6" s="312"/>
      <c r="AB6" s="312"/>
      <c r="AC6" s="579"/>
      <c r="AD6" s="610"/>
      <c r="AE6" s="591"/>
      <c r="AF6" s="570"/>
      <c r="AG6" s="588"/>
      <c r="AH6" s="593"/>
      <c r="AI6" s="577"/>
      <c r="AJ6" s="596"/>
      <c r="AK6" s="577"/>
      <c r="AL6" s="593"/>
      <c r="AM6" s="577"/>
      <c r="AN6" s="593"/>
      <c r="AO6" s="577"/>
      <c r="AP6" s="608"/>
      <c r="AQ6" s="572"/>
      <c r="AR6" s="598"/>
      <c r="AS6" s="598"/>
      <c r="AT6" s="575"/>
      <c r="AU6" s="585"/>
      <c r="AV6" s="305"/>
      <c r="AW6" s="568"/>
      <c r="AX6" s="492"/>
      <c r="AY6" s="492"/>
      <c r="AZ6" s="276">
        <f>MAX(AT8:AT49)</f>
        <v>0</v>
      </c>
      <c r="BA6" s="276">
        <f>MAX(BA8:BA49)</f>
        <v>0</v>
      </c>
      <c r="BB6" s="276"/>
      <c r="BC6" s="276">
        <f>MAX(BC8:BC49)</f>
        <v>0</v>
      </c>
      <c r="BD6" s="277"/>
      <c r="BE6" s="272"/>
      <c r="BF6" s="278">
        <f>MIN(AT8:AT49)</f>
        <v>0</v>
      </c>
      <c r="BG6" s="278">
        <f>MIN(BG8:BG49)</f>
        <v>0</v>
      </c>
      <c r="BH6" s="279"/>
      <c r="BI6" s="279">
        <f>MIN(BI8:BI49)</f>
        <v>0</v>
      </c>
      <c r="BJ6" s="280"/>
      <c r="BK6" s="272"/>
      <c r="CM6" s="121"/>
      <c r="CN6" s="121"/>
      <c r="CO6" s="121"/>
      <c r="CP6" s="121"/>
      <c r="CQ6" s="121"/>
    </row>
    <row r="7" spans="1:105" ht="82.5" customHeight="1" thickBot="1" x14ac:dyDescent="0.3">
      <c r="A7" s="616"/>
      <c r="B7" s="619"/>
      <c r="C7" s="621"/>
      <c r="D7" s="369"/>
      <c r="E7" s="445" t="s">
        <v>203</v>
      </c>
      <c r="F7" s="445" t="s">
        <v>204</v>
      </c>
      <c r="G7" s="446" t="s">
        <v>3</v>
      </c>
      <c r="H7" s="361" t="s">
        <v>205</v>
      </c>
      <c r="I7" s="447" t="s">
        <v>209</v>
      </c>
      <c r="J7" s="447" t="s">
        <v>210</v>
      </c>
      <c r="K7" s="447" t="s">
        <v>211</v>
      </c>
      <c r="L7" s="420" t="s">
        <v>212</v>
      </c>
      <c r="M7" s="420" t="s">
        <v>195</v>
      </c>
      <c r="N7" s="420" t="s">
        <v>213</v>
      </c>
      <c r="O7" s="421" t="s">
        <v>215</v>
      </c>
      <c r="P7" s="421" t="s">
        <v>216</v>
      </c>
      <c r="Q7" s="421" t="s">
        <v>3</v>
      </c>
      <c r="R7" s="421" t="s">
        <v>217</v>
      </c>
      <c r="S7" s="422" t="s">
        <v>192</v>
      </c>
      <c r="T7" s="423" t="s">
        <v>187</v>
      </c>
      <c r="U7" s="424" t="s">
        <v>188</v>
      </c>
      <c r="V7" s="425" t="s">
        <v>193</v>
      </c>
      <c r="W7" s="317"/>
      <c r="X7" s="317"/>
      <c r="Y7" s="318"/>
      <c r="Z7" s="233"/>
      <c r="AA7" s="227"/>
      <c r="AB7" s="361" t="s">
        <v>194</v>
      </c>
      <c r="AC7" s="580"/>
      <c r="AD7" s="611"/>
      <c r="AE7" s="498"/>
      <c r="AF7" s="570"/>
      <c r="AG7" s="589"/>
      <c r="AH7" s="594"/>
      <c r="AI7" s="578"/>
      <c r="AJ7" s="597"/>
      <c r="AK7" s="578"/>
      <c r="AL7" s="594"/>
      <c r="AM7" s="578"/>
      <c r="AN7" s="594"/>
      <c r="AO7" s="578"/>
      <c r="AP7" s="609"/>
      <c r="AQ7" s="573"/>
      <c r="AR7" s="598"/>
      <c r="AS7" s="598"/>
      <c r="AT7" s="575"/>
      <c r="AU7" s="586"/>
      <c r="AV7" s="306"/>
      <c r="AW7" s="569"/>
      <c r="AX7" s="492"/>
      <c r="AY7" s="492"/>
      <c r="AZ7" s="272"/>
      <c r="BA7" s="276"/>
      <c r="BB7" s="276"/>
      <c r="BC7" s="276"/>
      <c r="BD7" s="277"/>
      <c r="BE7" s="272"/>
      <c r="BF7" s="278"/>
      <c r="BG7" s="279"/>
      <c r="BH7" s="279"/>
      <c r="BI7" s="279"/>
      <c r="BJ7" s="280"/>
      <c r="BK7" s="272"/>
      <c r="CH7" s="313"/>
      <c r="CI7" s="313"/>
      <c r="CJ7" s="313"/>
      <c r="CK7" s="313"/>
      <c r="CL7" s="313"/>
      <c r="CM7" s="121"/>
      <c r="CN7" s="121"/>
      <c r="CO7" s="121"/>
      <c r="CP7" s="121"/>
      <c r="CQ7" s="121"/>
      <c r="CR7" s="313"/>
      <c r="CS7" s="313"/>
      <c r="CT7" s="313"/>
      <c r="CU7" s="313"/>
      <c r="CV7" s="313"/>
      <c r="CW7" s="313"/>
      <c r="CX7" s="313"/>
      <c r="CY7" s="313"/>
      <c r="CZ7" s="313"/>
      <c r="DA7" s="313"/>
    </row>
    <row r="8" spans="1:105" s="154" customFormat="1" ht="15.75" customHeight="1" x14ac:dyDescent="0.25">
      <c r="A8" s="368">
        <v>1</v>
      </c>
      <c r="B8" s="443" t="str">
        <f>IF(ISBLANK('frekwencja I sem'!B8),"",'frekwencja I sem'!B8)</f>
        <v/>
      </c>
      <c r="C8" s="79">
        <v>1</v>
      </c>
      <c r="D8" s="232"/>
      <c r="E8" s="386"/>
      <c r="F8" s="387"/>
      <c r="G8" s="388"/>
      <c r="H8" s="389"/>
      <c r="I8" s="390"/>
      <c r="J8" s="419"/>
      <c r="K8" s="419"/>
      <c r="L8" s="391" t="str">
        <f>IF(ISBLANK('frekwencja I sem'!B8),"",'frekwencja I sem'!E8)</f>
        <v/>
      </c>
      <c r="M8" s="391" t="str">
        <f>IF(ISBLANK('frekwencja I sem'!B8),"",'frekwencja I sem'!F8)</f>
        <v/>
      </c>
      <c r="N8" s="391" t="str">
        <f>IF(ISBLANK('frekwencja I sem'!B8),"",'frekwencja I sem'!H8)</f>
        <v/>
      </c>
      <c r="O8" s="426" t="str">
        <f>IF(ISBLANK('frekwencja I sem'!B8),"",E8-L8)</f>
        <v/>
      </c>
      <c r="P8" s="426" t="str">
        <f>IF(ISBLANK('frekwencja I sem'!B8),"",F8-M8)</f>
        <v/>
      </c>
      <c r="Q8" s="426" t="str">
        <f>IF(ISBLANK('frekwencja I sem'!B8),"",SUM(O8:P8))</f>
        <v/>
      </c>
      <c r="R8" s="426" t="str">
        <f>IF(ISBLANK('frekwencja I sem'!B8),"",H8-N8)</f>
        <v/>
      </c>
      <c r="S8" s="427" t="str">
        <f>IF(ISBLANK('frekwencja I sem'!B8),"",SUM(P8))</f>
        <v/>
      </c>
      <c r="T8" s="427" t="str">
        <f>IF(ISBLANK('frekwencja I sem'!B8),"",SUM(Q8))</f>
        <v/>
      </c>
      <c r="U8" s="427" t="str">
        <f>IF(ISBLANK('frekwencja I sem'!B8),"",SUM(R8))</f>
        <v/>
      </c>
      <c r="V8" s="428" t="str">
        <f>IF(ISBLANK('frekwencja I sem'!B8),"",SUM(O8))</f>
        <v/>
      </c>
      <c r="W8" s="319"/>
      <c r="X8" s="319"/>
      <c r="Y8" s="320"/>
      <c r="Z8" s="362"/>
      <c r="AA8" s="363" t="str">
        <f>'frekwencja I sem'!M8</f>
        <v/>
      </c>
      <c r="AB8" s="364" t="str">
        <f>IF(ISBLANK('frekwencja I sem'!B8),"",(V8+AA8))</f>
        <v/>
      </c>
      <c r="AC8" s="365" t="str">
        <f>IF(ISBLANK('frekwencja I sem'!B8),"",S8)</f>
        <v/>
      </c>
      <c r="AD8" s="152" t="str">
        <f>IF(ISBLANK(B8),"",'frekwencja I sem'!K8)</f>
        <v/>
      </c>
      <c r="AE8" s="366"/>
      <c r="AF8" s="367" t="str">
        <f>IF(ISBLANK('frekwencja I sem'!$B8),"",T8)</f>
        <v/>
      </c>
      <c r="AG8" s="234"/>
      <c r="AH8" s="235">
        <f>'frekwencja I sem'!E8</f>
        <v>0</v>
      </c>
      <c r="AI8" s="129" t="str">
        <f>IF(ISBLANK('frekwencja I sem'!$B8),"",'frekwencja I sem'!F8)</f>
        <v/>
      </c>
      <c r="AJ8" s="235"/>
      <c r="AK8" s="129" t="str">
        <f>IF(ISBLANK('frekwencja I sem'!$B8),"",('frekwencja I sem'!G8))</f>
        <v/>
      </c>
      <c r="AL8" s="267">
        <f>'frekwencja I sem'!H8</f>
        <v>0</v>
      </c>
      <c r="AM8" s="129" t="str">
        <f>IF(ISBLANK('frekwencja I sem'!B8),"",SUM(H8))</f>
        <v/>
      </c>
      <c r="AN8" s="235">
        <f>'frekwencja I sem'!E8</f>
        <v>0</v>
      </c>
      <c r="AO8" s="129" t="str">
        <f>IF(ISBLANK('frekwencja I sem'!B8),"",E8)</f>
        <v/>
      </c>
      <c r="AP8" s="159"/>
      <c r="AQ8" s="160"/>
      <c r="AR8" s="236"/>
      <c r="AS8" s="237"/>
      <c r="AT8" s="268" t="str">
        <f>IF(ISBLANK('frekwencja I sem'!B8),"",K8)</f>
        <v/>
      </c>
      <c r="AU8" s="269" t="str">
        <f>IF(ISBLANK('frekwencja I sem'!B8),"",IF(ISERROR(AT8),"",K8))</f>
        <v/>
      </c>
      <c r="AV8" s="307"/>
      <c r="AW8" s="153" t="str">
        <f t="shared" ref="AW8:AW49" si="0">AF8</f>
        <v/>
      </c>
      <c r="AX8" s="559" t="str">
        <f t="shared" ref="AX8:AX49" si="1">IF(ISBLANK($B8),"",B8)</f>
        <v/>
      </c>
      <c r="AY8" s="559"/>
      <c r="AZ8" s="281" t="str">
        <f t="shared" ref="AZ8:AZ49" si="2">IF(AT8=$AZ$6,CONCATENATE(AX8," / "),"")</f>
        <v/>
      </c>
      <c r="BA8" s="281" t="str">
        <f t="shared" ref="BA8:BA49" si="3">IF(AT8=$AZ$6,"",AT8)</f>
        <v/>
      </c>
      <c r="BB8" s="281" t="str">
        <f t="shared" ref="BB8:BB49" si="4">IF(AT8=$BA$6,CONCATENATE(AX8," / "),"")</f>
        <v/>
      </c>
      <c r="BC8" s="281" t="str">
        <f t="shared" ref="BC8:BC49" si="5">IF(AT8=$AZ$6,"",IF(AT8=$BA$6,"",AT8))</f>
        <v/>
      </c>
      <c r="BD8" s="282" t="str">
        <f t="shared" ref="BD8:BD49" si="6">IF(AT8=$BC$6,CONCATENATE(AX8," / "),"")</f>
        <v/>
      </c>
      <c r="BE8" s="157"/>
      <c r="BF8" s="283" t="str">
        <f t="shared" ref="BF8:BF49" si="7">IF(AT8=$BF$6,CONCATENATE(AX8," / "),"")</f>
        <v/>
      </c>
      <c r="BG8" s="284" t="str">
        <f t="shared" ref="BG8:BG49" si="8">IF(AT8=$BF$6,"",AT8)</f>
        <v/>
      </c>
      <c r="BH8" s="284" t="str">
        <f t="shared" ref="BH8:BH49" si="9">IF(AT8=$BG$6,CONCATENATE(AX8," / "),"")</f>
        <v/>
      </c>
      <c r="BI8" s="284" t="str">
        <f t="shared" ref="BI8:BI49" si="10">IF(AT8=$BF$6,"",IF(AT8=$BG$6,"",AT8))</f>
        <v/>
      </c>
      <c r="BJ8" s="285" t="str">
        <f t="shared" ref="BJ8:BJ49" si="11">IF(AT8=$BI$6,CONCATENATE(AX8," / "),"")</f>
        <v/>
      </c>
      <c r="BK8" s="157"/>
      <c r="CI8" s="500" t="s">
        <v>228</v>
      </c>
      <c r="CJ8" s="500"/>
      <c r="CK8" s="500"/>
      <c r="CL8" s="500"/>
      <c r="CM8" s="500"/>
      <c r="CN8" s="500"/>
      <c r="CO8" s="500"/>
      <c r="CP8" s="500"/>
      <c r="CQ8" s="500"/>
      <c r="CR8" s="500"/>
      <c r="CS8" s="500"/>
      <c r="CT8" s="500"/>
      <c r="CU8" s="500"/>
      <c r="CV8" s="500"/>
      <c r="CW8" s="500"/>
      <c r="CX8" s="500"/>
    </row>
    <row r="9" spans="1:105" s="156" customFormat="1" ht="15.75" customHeight="1" x14ac:dyDescent="0.25">
      <c r="A9" s="368">
        <v>2</v>
      </c>
      <c r="B9" s="443" t="str">
        <f>IF(ISBLANK('frekwencja I sem'!B9),"",'frekwencja I sem'!B9)</f>
        <v/>
      </c>
      <c r="C9" s="79">
        <v>2</v>
      </c>
      <c r="D9" s="232"/>
      <c r="E9" s="386"/>
      <c r="F9" s="387"/>
      <c r="G9" s="388"/>
      <c r="H9" s="389"/>
      <c r="I9" s="390"/>
      <c r="J9" s="419"/>
      <c r="K9" s="419"/>
      <c r="L9" s="391" t="str">
        <f>IF(ISBLANK('frekwencja I sem'!B9),"",'frekwencja I sem'!E9)</f>
        <v/>
      </c>
      <c r="M9" s="391" t="str">
        <f>IF(ISBLANK('frekwencja I sem'!B9),"",'frekwencja I sem'!F9)</f>
        <v/>
      </c>
      <c r="N9" s="391" t="str">
        <f>IF(ISBLANK('frekwencja I sem'!B9),"",'frekwencja I sem'!H9)</f>
        <v/>
      </c>
      <c r="O9" s="426" t="str">
        <f>IF(ISBLANK('frekwencja I sem'!B9),"",E9-L9)</f>
        <v/>
      </c>
      <c r="P9" s="426" t="str">
        <f>IF(ISBLANK('frekwencja I sem'!B9),"",F9-M9)</f>
        <v/>
      </c>
      <c r="Q9" s="426" t="str">
        <f>IF(ISBLANK('frekwencja I sem'!B9),"",SUM(O9:P9))</f>
        <v/>
      </c>
      <c r="R9" s="426" t="str">
        <f>IF(ISBLANK('frekwencja I sem'!B9),"",H9-N9)</f>
        <v/>
      </c>
      <c r="S9" s="427" t="str">
        <f>IF(ISBLANK('frekwencja I sem'!B9),"",SUM(P9))</f>
        <v/>
      </c>
      <c r="T9" s="427" t="str">
        <f>IF(ISBLANK('frekwencja I sem'!B9),"",SUM(Q9))</f>
        <v/>
      </c>
      <c r="U9" s="427" t="str">
        <f>IF(ISBLANK('frekwencja I sem'!B9),"",SUM(R9))</f>
        <v/>
      </c>
      <c r="V9" s="428" t="str">
        <f>IF(ISBLANK('frekwencja I sem'!B9),"",SUM(O9))</f>
        <v/>
      </c>
      <c r="W9" s="319"/>
      <c r="X9" s="319"/>
      <c r="Y9" s="320"/>
      <c r="Z9" s="362"/>
      <c r="AA9" s="363" t="str">
        <f>'frekwencja I sem'!M9</f>
        <v/>
      </c>
      <c r="AB9" s="364" t="str">
        <f>IF(ISBLANK('frekwencja I sem'!B9),"",(V9+AA9))</f>
        <v/>
      </c>
      <c r="AC9" s="365" t="str">
        <f>IF(ISBLANK('frekwencja I sem'!B9),"",S9)</f>
        <v/>
      </c>
      <c r="AD9" s="152" t="str">
        <f>IF(ISBLANK(B9),"",'frekwencja I sem'!K9)</f>
        <v/>
      </c>
      <c r="AE9" s="366"/>
      <c r="AF9" s="367" t="str">
        <f>IF(ISBLANK('frekwencja I sem'!$B9),"",T9)</f>
        <v/>
      </c>
      <c r="AG9" s="234"/>
      <c r="AH9" s="235">
        <f>'frekwencja I sem'!E9</f>
        <v>0</v>
      </c>
      <c r="AI9" s="129" t="str">
        <f>IF(ISBLANK('frekwencja I sem'!$B9),"",'frekwencja I sem'!F9)</f>
        <v/>
      </c>
      <c r="AJ9" s="235"/>
      <c r="AK9" s="129" t="str">
        <f>IF(ISBLANK('frekwencja I sem'!$B9),"",('frekwencja I sem'!G9))</f>
        <v/>
      </c>
      <c r="AL9" s="267">
        <f>'frekwencja I sem'!H9</f>
        <v>0</v>
      </c>
      <c r="AM9" s="129" t="str">
        <f>IF(ISBLANK('frekwencja I sem'!B9),"",SUM(H9))</f>
        <v/>
      </c>
      <c r="AN9" s="235">
        <f>'frekwencja I sem'!E9</f>
        <v>0</v>
      </c>
      <c r="AO9" s="129" t="str">
        <f>IF(ISBLANK('frekwencja I sem'!B9),"",E9)</f>
        <v/>
      </c>
      <c r="AP9" s="159"/>
      <c r="AQ9" s="160"/>
      <c r="AR9" s="236"/>
      <c r="AS9" s="237"/>
      <c r="AT9" s="268" t="str">
        <f>IF(ISBLANK('frekwencja I sem'!B9),"",K9)</f>
        <v/>
      </c>
      <c r="AU9" s="269" t="str">
        <f>IF(ISBLANK('frekwencja I sem'!B9),"",IF(ISERROR(AT9),"",K9))</f>
        <v/>
      </c>
      <c r="AV9" s="307"/>
      <c r="AW9" s="153" t="str">
        <f t="shared" si="0"/>
        <v/>
      </c>
      <c r="AX9" s="558" t="str">
        <f t="shared" si="1"/>
        <v/>
      </c>
      <c r="AY9" s="558"/>
      <c r="AZ9" s="281" t="str">
        <f t="shared" si="2"/>
        <v/>
      </c>
      <c r="BA9" s="281" t="str">
        <f t="shared" si="3"/>
        <v/>
      </c>
      <c r="BB9" s="281" t="str">
        <f t="shared" si="4"/>
        <v/>
      </c>
      <c r="BC9" s="281" t="str">
        <f t="shared" si="5"/>
        <v/>
      </c>
      <c r="BD9" s="282" t="str">
        <f t="shared" si="6"/>
        <v/>
      </c>
      <c r="BE9" s="286"/>
      <c r="BF9" s="287" t="str">
        <f t="shared" si="7"/>
        <v/>
      </c>
      <c r="BG9" s="288" t="str">
        <f t="shared" si="8"/>
        <v/>
      </c>
      <c r="BH9" s="288" t="str">
        <f t="shared" si="9"/>
        <v/>
      </c>
      <c r="BI9" s="288" t="str">
        <f t="shared" si="10"/>
        <v/>
      </c>
      <c r="BJ9" s="289" t="str">
        <f t="shared" si="11"/>
        <v/>
      </c>
      <c r="BK9" s="286"/>
      <c r="BZ9" s="157"/>
      <c r="CA9" s="158"/>
      <c r="CI9" s="167"/>
      <c r="CJ9" s="167"/>
      <c r="CK9" s="167"/>
      <c r="CL9" s="167"/>
      <c r="CM9" s="167"/>
      <c r="CN9" s="167"/>
      <c r="CO9" s="167"/>
      <c r="CP9" s="167"/>
      <c r="CQ9" s="167"/>
      <c r="CR9" s="167"/>
      <c r="CS9" s="167"/>
      <c r="CT9" s="167"/>
      <c r="CU9" s="167"/>
      <c r="CV9" s="167"/>
      <c r="CW9" s="167"/>
      <c r="CX9" s="167"/>
    </row>
    <row r="10" spans="1:105" s="156" customFormat="1" ht="15.75" customHeight="1" x14ac:dyDescent="0.25">
      <c r="A10" s="368">
        <v>3</v>
      </c>
      <c r="B10" s="443" t="str">
        <f>IF(ISBLANK('frekwencja I sem'!B10),"",'frekwencja I sem'!B10)</f>
        <v/>
      </c>
      <c r="C10" s="79">
        <v>3</v>
      </c>
      <c r="D10" s="232"/>
      <c r="E10" s="386"/>
      <c r="F10" s="387"/>
      <c r="G10" s="388"/>
      <c r="H10" s="389"/>
      <c r="I10" s="390"/>
      <c r="J10" s="419"/>
      <c r="K10" s="419"/>
      <c r="L10" s="391" t="str">
        <f>IF(ISBLANK('frekwencja I sem'!B10),"",'frekwencja I sem'!E10)</f>
        <v/>
      </c>
      <c r="M10" s="391" t="str">
        <f>IF(ISBLANK('frekwencja I sem'!B10),"",'frekwencja I sem'!F10)</f>
        <v/>
      </c>
      <c r="N10" s="391" t="str">
        <f>IF(ISBLANK('frekwencja I sem'!B10),"",'frekwencja I sem'!H10)</f>
        <v/>
      </c>
      <c r="O10" s="426" t="str">
        <f>IF(ISBLANK('frekwencja I sem'!B10),"",E10-L10)</f>
        <v/>
      </c>
      <c r="P10" s="426" t="str">
        <f>IF(ISBLANK('frekwencja I sem'!B10),"",F10-M10)</f>
        <v/>
      </c>
      <c r="Q10" s="426" t="str">
        <f>IF(ISBLANK('frekwencja I sem'!B10),"",SUM(O10:P10))</f>
        <v/>
      </c>
      <c r="R10" s="426" t="str">
        <f>IF(ISBLANK('frekwencja I sem'!B10),"",H10-N10)</f>
        <v/>
      </c>
      <c r="S10" s="427" t="str">
        <f>IF(ISBLANK('frekwencja I sem'!B10),"",SUM(P10))</f>
        <v/>
      </c>
      <c r="T10" s="427" t="str">
        <f>IF(ISBLANK('frekwencja I sem'!B10),"",SUM(Q10))</f>
        <v/>
      </c>
      <c r="U10" s="427" t="str">
        <f>IF(ISBLANK('frekwencja I sem'!B10),"",SUM(R10))</f>
        <v/>
      </c>
      <c r="V10" s="428" t="str">
        <f>IF(ISBLANK('frekwencja I sem'!B10),"",SUM(O10))</f>
        <v/>
      </c>
      <c r="W10" s="319"/>
      <c r="X10" s="319"/>
      <c r="Y10" s="320"/>
      <c r="Z10" s="362"/>
      <c r="AA10" s="363" t="str">
        <f>'frekwencja I sem'!M10</f>
        <v/>
      </c>
      <c r="AB10" s="364" t="str">
        <f>IF(ISBLANK('frekwencja I sem'!B10),"",(V10+AA10))</f>
        <v/>
      </c>
      <c r="AC10" s="365" t="str">
        <f>IF(ISBLANK('frekwencja I sem'!B10),"",S10)</f>
        <v/>
      </c>
      <c r="AD10" s="152" t="str">
        <f>IF(ISBLANK(B10),"",'frekwencja I sem'!K10)</f>
        <v/>
      </c>
      <c r="AE10" s="366"/>
      <c r="AF10" s="367" t="str">
        <f>IF(ISBLANK('frekwencja I sem'!$B10),"",T10)</f>
        <v/>
      </c>
      <c r="AG10" s="234"/>
      <c r="AH10" s="235">
        <f>'frekwencja I sem'!E10</f>
        <v>0</v>
      </c>
      <c r="AI10" s="129" t="str">
        <f>IF(ISBLANK('frekwencja I sem'!$B10),"",'frekwencja I sem'!F10)</f>
        <v/>
      </c>
      <c r="AJ10" s="235"/>
      <c r="AK10" s="129" t="str">
        <f>IF(ISBLANK('frekwencja I sem'!$B10),"",('frekwencja I sem'!G10))</f>
        <v/>
      </c>
      <c r="AL10" s="267">
        <f>'frekwencja I sem'!H10</f>
        <v>0</v>
      </c>
      <c r="AM10" s="129" t="str">
        <f>IF(ISBLANK('frekwencja I sem'!B10),"",SUM(H10))</f>
        <v/>
      </c>
      <c r="AN10" s="235">
        <f>'frekwencja I sem'!E10</f>
        <v>0</v>
      </c>
      <c r="AO10" s="129" t="str">
        <f>IF(ISBLANK('frekwencja I sem'!B10),"",E10)</f>
        <v/>
      </c>
      <c r="AP10" s="159"/>
      <c r="AQ10" s="160"/>
      <c r="AR10" s="236"/>
      <c r="AS10" s="237"/>
      <c r="AT10" s="268" t="str">
        <f>IF(ISBLANK('frekwencja I sem'!B10),"",K10)</f>
        <v/>
      </c>
      <c r="AU10" s="269" t="str">
        <f>IF(ISBLANK('frekwencja I sem'!B10),"",IF(ISERROR(AT10),"",K10))</f>
        <v/>
      </c>
      <c r="AV10" s="307"/>
      <c r="AW10" s="153" t="str">
        <f t="shared" si="0"/>
        <v/>
      </c>
      <c r="AX10" s="558" t="str">
        <f t="shared" si="1"/>
        <v/>
      </c>
      <c r="AY10" s="558"/>
      <c r="AZ10" s="281" t="str">
        <f t="shared" si="2"/>
        <v/>
      </c>
      <c r="BA10" s="281" t="str">
        <f t="shared" si="3"/>
        <v/>
      </c>
      <c r="BB10" s="281" t="str">
        <f t="shared" si="4"/>
        <v/>
      </c>
      <c r="BC10" s="281" t="str">
        <f t="shared" si="5"/>
        <v/>
      </c>
      <c r="BD10" s="282" t="str">
        <f t="shared" si="6"/>
        <v/>
      </c>
      <c r="BE10" s="286"/>
      <c r="BF10" s="287" t="str">
        <f t="shared" si="7"/>
        <v/>
      </c>
      <c r="BG10" s="288" t="str">
        <f t="shared" si="8"/>
        <v/>
      </c>
      <c r="BH10" s="288" t="str">
        <f t="shared" si="9"/>
        <v/>
      </c>
      <c r="BI10" s="288" t="str">
        <f t="shared" si="10"/>
        <v/>
      </c>
      <c r="BJ10" s="289" t="str">
        <f t="shared" si="11"/>
        <v/>
      </c>
      <c r="BK10" s="286"/>
      <c r="BZ10" s="157"/>
      <c r="CA10" s="158"/>
      <c r="CI10" s="626" t="s">
        <v>230</v>
      </c>
      <c r="CJ10" s="626"/>
      <c r="CK10" s="626"/>
      <c r="CL10" s="626"/>
      <c r="CM10" s="626"/>
      <c r="CN10" s="626"/>
      <c r="CO10" s="626"/>
      <c r="CP10" s="626"/>
      <c r="CQ10" s="626"/>
      <c r="CR10" s="626"/>
      <c r="CS10" s="626"/>
      <c r="CT10" s="626"/>
      <c r="CU10" s="626"/>
      <c r="CV10" s="626"/>
      <c r="CW10" s="626"/>
      <c r="CX10" s="626"/>
    </row>
    <row r="11" spans="1:105" s="156" customFormat="1" ht="15.75" customHeight="1" x14ac:dyDescent="0.25">
      <c r="A11" s="368">
        <v>4</v>
      </c>
      <c r="B11" s="443" t="str">
        <f>IF(ISBLANK('frekwencja I sem'!B11),"",'frekwencja I sem'!B11)</f>
        <v/>
      </c>
      <c r="C11" s="79">
        <v>4</v>
      </c>
      <c r="D11" s="232"/>
      <c r="E11" s="386"/>
      <c r="F11" s="387"/>
      <c r="G11" s="388"/>
      <c r="H11" s="389"/>
      <c r="I11" s="390"/>
      <c r="J11" s="419"/>
      <c r="K11" s="419"/>
      <c r="L11" s="391" t="str">
        <f>IF(ISBLANK('frekwencja I sem'!B11),"",'frekwencja I sem'!E11)</f>
        <v/>
      </c>
      <c r="M11" s="391" t="str">
        <f>IF(ISBLANK('frekwencja I sem'!B11),"",'frekwencja I sem'!F11)</f>
        <v/>
      </c>
      <c r="N11" s="391" t="str">
        <f>IF(ISBLANK('frekwencja I sem'!B11),"",'frekwencja I sem'!H11)</f>
        <v/>
      </c>
      <c r="O11" s="426" t="str">
        <f>IF(ISBLANK('frekwencja I sem'!B11),"",E11-L11)</f>
        <v/>
      </c>
      <c r="P11" s="426" t="str">
        <f>IF(ISBLANK('frekwencja I sem'!B11),"",F11-M11)</f>
        <v/>
      </c>
      <c r="Q11" s="426" t="str">
        <f>IF(ISBLANK('frekwencja I sem'!B11),"",SUM(O11:P11))</f>
        <v/>
      </c>
      <c r="R11" s="426" t="str">
        <f>IF(ISBLANK('frekwencja I sem'!B11),"",H11-N11)</f>
        <v/>
      </c>
      <c r="S11" s="427" t="str">
        <f>IF(ISBLANK('frekwencja I sem'!B11),"",SUM(P11))</f>
        <v/>
      </c>
      <c r="T11" s="427" t="str">
        <f>IF(ISBLANK('frekwencja I sem'!B11),"",SUM(Q11))</f>
        <v/>
      </c>
      <c r="U11" s="427" t="str">
        <f>IF(ISBLANK('frekwencja I sem'!B11),"",SUM(R11))</f>
        <v/>
      </c>
      <c r="V11" s="428" t="str">
        <f>IF(ISBLANK('frekwencja I sem'!B11),"",SUM(O11))</f>
        <v/>
      </c>
      <c r="W11" s="319"/>
      <c r="X11" s="319"/>
      <c r="Y11" s="320"/>
      <c r="Z11" s="362"/>
      <c r="AA11" s="363" t="str">
        <f>'frekwencja I sem'!M11</f>
        <v/>
      </c>
      <c r="AB11" s="364" t="str">
        <f>IF(ISBLANK('frekwencja I sem'!B11),"",(V11+AA11))</f>
        <v/>
      </c>
      <c r="AC11" s="365" t="str">
        <f>IF(ISBLANK('frekwencja I sem'!B11),"",S11)</f>
        <v/>
      </c>
      <c r="AD11" s="152" t="str">
        <f>IF(ISBLANK(B11),"",'frekwencja I sem'!K11)</f>
        <v/>
      </c>
      <c r="AE11" s="366"/>
      <c r="AF11" s="367" t="str">
        <f>IF(ISBLANK('frekwencja I sem'!$B11),"",T11)</f>
        <v/>
      </c>
      <c r="AG11" s="234"/>
      <c r="AH11" s="235">
        <f>'frekwencja I sem'!E11</f>
        <v>0</v>
      </c>
      <c r="AI11" s="129" t="str">
        <f>IF(ISBLANK('frekwencja I sem'!$B11),"",'frekwencja I sem'!F11)</f>
        <v/>
      </c>
      <c r="AJ11" s="235"/>
      <c r="AK11" s="129" t="str">
        <f>IF(ISBLANK('frekwencja I sem'!$B11),"",('frekwencja I sem'!G11))</f>
        <v/>
      </c>
      <c r="AL11" s="267">
        <f>'frekwencja I sem'!H11</f>
        <v>0</v>
      </c>
      <c r="AM11" s="129" t="str">
        <f>IF(ISBLANK('frekwencja I sem'!B11),"",SUM(H11))</f>
        <v/>
      </c>
      <c r="AN11" s="235">
        <f>'frekwencja I sem'!E11</f>
        <v>0</v>
      </c>
      <c r="AO11" s="129" t="str">
        <f>IF(ISBLANK('frekwencja I sem'!B11),"",E11)</f>
        <v/>
      </c>
      <c r="AP11" s="159"/>
      <c r="AQ11" s="160"/>
      <c r="AR11" s="236"/>
      <c r="AS11" s="237"/>
      <c r="AT11" s="268" t="str">
        <f>IF(ISBLANK('frekwencja I sem'!B11),"",K11)</f>
        <v/>
      </c>
      <c r="AU11" s="269" t="str">
        <f>IF(ISBLANK('frekwencja I sem'!B11),"",IF(ISERROR(AT11),"",K11))</f>
        <v/>
      </c>
      <c r="AV11" s="307"/>
      <c r="AW11" s="153" t="str">
        <f t="shared" si="0"/>
        <v/>
      </c>
      <c r="AX11" s="558" t="str">
        <f t="shared" si="1"/>
        <v/>
      </c>
      <c r="AY11" s="558"/>
      <c r="AZ11" s="281" t="str">
        <f t="shared" si="2"/>
        <v/>
      </c>
      <c r="BA11" s="281" t="str">
        <f t="shared" si="3"/>
        <v/>
      </c>
      <c r="BB11" s="281" t="str">
        <f t="shared" si="4"/>
        <v/>
      </c>
      <c r="BC11" s="281" t="str">
        <f t="shared" si="5"/>
        <v/>
      </c>
      <c r="BD11" s="282" t="str">
        <f t="shared" si="6"/>
        <v/>
      </c>
      <c r="BE11" s="286"/>
      <c r="BF11" s="287" t="str">
        <f t="shared" si="7"/>
        <v/>
      </c>
      <c r="BG11" s="288" t="str">
        <f t="shared" si="8"/>
        <v/>
      </c>
      <c r="BH11" s="288" t="str">
        <f t="shared" si="9"/>
        <v/>
      </c>
      <c r="BI11" s="288" t="str">
        <f t="shared" si="10"/>
        <v/>
      </c>
      <c r="BJ11" s="289" t="str">
        <f t="shared" si="11"/>
        <v/>
      </c>
      <c r="BK11" s="286"/>
      <c r="BZ11" s="157"/>
      <c r="CA11" s="158"/>
      <c r="CI11" s="626"/>
      <c r="CJ11" s="626"/>
      <c r="CK11" s="626"/>
      <c r="CL11" s="626"/>
      <c r="CM11" s="626"/>
      <c r="CN11" s="626"/>
      <c r="CO11" s="626"/>
      <c r="CP11" s="626"/>
      <c r="CQ11" s="626"/>
      <c r="CR11" s="626"/>
      <c r="CS11" s="626"/>
      <c r="CT11" s="626"/>
      <c r="CU11" s="626"/>
      <c r="CV11" s="626"/>
      <c r="CW11" s="626"/>
      <c r="CX11" s="626"/>
    </row>
    <row r="12" spans="1:105" s="156" customFormat="1" ht="15.75" customHeight="1" x14ac:dyDescent="0.25">
      <c r="A12" s="368">
        <v>5</v>
      </c>
      <c r="B12" s="443" t="str">
        <f>IF(ISBLANK('frekwencja I sem'!B12),"",'frekwencja I sem'!B12)</f>
        <v/>
      </c>
      <c r="C12" s="79">
        <v>5</v>
      </c>
      <c r="D12" s="232"/>
      <c r="E12" s="386"/>
      <c r="F12" s="387"/>
      <c r="G12" s="388"/>
      <c r="H12" s="389"/>
      <c r="I12" s="390"/>
      <c r="J12" s="419"/>
      <c r="K12" s="419"/>
      <c r="L12" s="391" t="str">
        <f>IF(ISBLANK('frekwencja I sem'!B12),"",'frekwencja I sem'!E12)</f>
        <v/>
      </c>
      <c r="M12" s="391" t="str">
        <f>IF(ISBLANK('frekwencja I sem'!B12),"",'frekwencja I sem'!F12)</f>
        <v/>
      </c>
      <c r="N12" s="391" t="str">
        <f>IF(ISBLANK('frekwencja I sem'!B12),"",'frekwencja I sem'!H12)</f>
        <v/>
      </c>
      <c r="O12" s="426" t="str">
        <f>IF(ISBLANK('frekwencja I sem'!B12),"",E12-L12)</f>
        <v/>
      </c>
      <c r="P12" s="426" t="str">
        <f>IF(ISBLANK('frekwencja I sem'!B12),"",F12-M12)</f>
        <v/>
      </c>
      <c r="Q12" s="426" t="str">
        <f>IF(ISBLANK('frekwencja I sem'!B12),"",SUM(O12:P12))</f>
        <v/>
      </c>
      <c r="R12" s="426" t="str">
        <f>IF(ISBLANK('frekwencja I sem'!B12),"",H12-N12)</f>
        <v/>
      </c>
      <c r="S12" s="427" t="str">
        <f>IF(ISBLANK('frekwencja I sem'!B12),"",SUM(P12))</f>
        <v/>
      </c>
      <c r="T12" s="427" t="str">
        <f>IF(ISBLANK('frekwencja I sem'!B12),"",SUM(Q12))</f>
        <v/>
      </c>
      <c r="U12" s="427" t="str">
        <f>IF(ISBLANK('frekwencja I sem'!B12),"",SUM(R12))</f>
        <v/>
      </c>
      <c r="V12" s="428" t="str">
        <f>IF(ISBLANK('frekwencja I sem'!B12),"",SUM(O12))</f>
        <v/>
      </c>
      <c r="W12" s="319"/>
      <c r="X12" s="319"/>
      <c r="Y12" s="320"/>
      <c r="Z12" s="362"/>
      <c r="AA12" s="363" t="str">
        <f>'frekwencja I sem'!M12</f>
        <v/>
      </c>
      <c r="AB12" s="364" t="str">
        <f>IF(ISBLANK('frekwencja I sem'!B12),"",(V12+AA12))</f>
        <v/>
      </c>
      <c r="AC12" s="365" t="str">
        <f>IF(ISBLANK('frekwencja I sem'!B12),"",S12)</f>
        <v/>
      </c>
      <c r="AD12" s="152" t="str">
        <f>IF(ISBLANK(B12),"",'frekwencja I sem'!K12)</f>
        <v/>
      </c>
      <c r="AE12" s="366"/>
      <c r="AF12" s="367" t="str">
        <f>IF(ISBLANK('frekwencja I sem'!$B12),"",T12)</f>
        <v/>
      </c>
      <c r="AG12" s="234"/>
      <c r="AH12" s="235">
        <f>'frekwencja I sem'!E12</f>
        <v>0</v>
      </c>
      <c r="AI12" s="129" t="str">
        <f>IF(ISBLANK('frekwencja I sem'!$B12),"",'frekwencja I sem'!F12)</f>
        <v/>
      </c>
      <c r="AJ12" s="235"/>
      <c r="AK12" s="129" t="str">
        <f>IF(ISBLANK('frekwencja I sem'!$B12),"",('frekwencja I sem'!G12))</f>
        <v/>
      </c>
      <c r="AL12" s="267">
        <f>'frekwencja I sem'!H12</f>
        <v>0</v>
      </c>
      <c r="AM12" s="129" t="str">
        <f>IF(ISBLANK('frekwencja I sem'!B12),"",SUM(H12))</f>
        <v/>
      </c>
      <c r="AN12" s="235">
        <f>'frekwencja I sem'!E12</f>
        <v>0</v>
      </c>
      <c r="AO12" s="129" t="str">
        <f>IF(ISBLANK('frekwencja I sem'!B12),"",E12)</f>
        <v/>
      </c>
      <c r="AP12" s="159"/>
      <c r="AQ12" s="160"/>
      <c r="AR12" s="236"/>
      <c r="AS12" s="237"/>
      <c r="AT12" s="268" t="str">
        <f>IF(ISBLANK('frekwencja I sem'!B12),"",K12)</f>
        <v/>
      </c>
      <c r="AU12" s="269" t="str">
        <f>IF(ISBLANK('frekwencja I sem'!B12),"",IF(ISERROR(AT12),"",K12))</f>
        <v/>
      </c>
      <c r="AV12" s="307"/>
      <c r="AW12" s="153" t="str">
        <f t="shared" si="0"/>
        <v/>
      </c>
      <c r="AX12" s="558" t="str">
        <f t="shared" si="1"/>
        <v/>
      </c>
      <c r="AY12" s="558"/>
      <c r="AZ12" s="281" t="str">
        <f t="shared" si="2"/>
        <v/>
      </c>
      <c r="BA12" s="281" t="str">
        <f t="shared" si="3"/>
        <v/>
      </c>
      <c r="BB12" s="281" t="str">
        <f t="shared" si="4"/>
        <v/>
      </c>
      <c r="BC12" s="281" t="str">
        <f t="shared" si="5"/>
        <v/>
      </c>
      <c r="BD12" s="282" t="str">
        <f t="shared" si="6"/>
        <v/>
      </c>
      <c r="BE12" s="286"/>
      <c r="BF12" s="287" t="str">
        <f t="shared" si="7"/>
        <v/>
      </c>
      <c r="BG12" s="288" t="str">
        <f t="shared" si="8"/>
        <v/>
      </c>
      <c r="BH12" s="288" t="str">
        <f t="shared" si="9"/>
        <v/>
      </c>
      <c r="BI12" s="288" t="str">
        <f t="shared" si="10"/>
        <v/>
      </c>
      <c r="BJ12" s="289" t="str">
        <f t="shared" si="11"/>
        <v/>
      </c>
      <c r="BK12" s="286"/>
      <c r="BZ12" s="157"/>
      <c r="CA12" s="158"/>
      <c r="CI12" s="162"/>
      <c r="CJ12" s="163"/>
      <c r="CK12" s="163"/>
      <c r="CL12" s="163"/>
      <c r="CM12" s="164"/>
      <c r="CN12" s="164"/>
      <c r="CO12" s="164"/>
      <c r="CP12" s="164"/>
      <c r="CQ12" s="164"/>
      <c r="CR12" s="164"/>
      <c r="CS12" s="164"/>
      <c r="CT12" s="164"/>
      <c r="CU12" s="164"/>
      <c r="CV12" s="164"/>
      <c r="CW12" s="164"/>
      <c r="CX12" s="164"/>
    </row>
    <row r="13" spans="1:105" s="156" customFormat="1" ht="15.75" customHeight="1" x14ac:dyDescent="0.25">
      <c r="A13" s="368">
        <v>6</v>
      </c>
      <c r="B13" s="443" t="str">
        <f>IF(ISBLANK('frekwencja I sem'!B13),"",'frekwencja I sem'!B13)</f>
        <v/>
      </c>
      <c r="C13" s="79">
        <v>6</v>
      </c>
      <c r="D13" s="232"/>
      <c r="E13" s="386"/>
      <c r="F13" s="387"/>
      <c r="G13" s="388"/>
      <c r="H13" s="389"/>
      <c r="I13" s="390"/>
      <c r="J13" s="419"/>
      <c r="K13" s="419"/>
      <c r="L13" s="391" t="str">
        <f>IF(ISBLANK('frekwencja I sem'!B13),"",'frekwencja I sem'!E13)</f>
        <v/>
      </c>
      <c r="M13" s="391" t="str">
        <f>IF(ISBLANK('frekwencja I sem'!B13),"",'frekwencja I sem'!F13)</f>
        <v/>
      </c>
      <c r="N13" s="391" t="str">
        <f>IF(ISBLANK('frekwencja I sem'!B13),"",'frekwencja I sem'!H13)</f>
        <v/>
      </c>
      <c r="O13" s="426" t="str">
        <f>IF(ISBLANK('frekwencja I sem'!B13),"",E13-L13)</f>
        <v/>
      </c>
      <c r="P13" s="426" t="str">
        <f>IF(ISBLANK('frekwencja I sem'!B13),"",F13-M13)</f>
        <v/>
      </c>
      <c r="Q13" s="426" t="str">
        <f>IF(ISBLANK('frekwencja I sem'!B13),"",SUM(O13:P13))</f>
        <v/>
      </c>
      <c r="R13" s="426" t="str">
        <f>IF(ISBLANK('frekwencja I sem'!B13),"",H13-N13)</f>
        <v/>
      </c>
      <c r="S13" s="427" t="str">
        <f>IF(ISBLANK('frekwencja I sem'!B13),"",SUM(P13))</f>
        <v/>
      </c>
      <c r="T13" s="427" t="str">
        <f>IF(ISBLANK('frekwencja I sem'!B13),"",SUM(Q13))</f>
        <v/>
      </c>
      <c r="U13" s="427" t="str">
        <f>IF(ISBLANK('frekwencja I sem'!B13),"",SUM(R13))</f>
        <v/>
      </c>
      <c r="V13" s="428" t="str">
        <f>IF(ISBLANK('frekwencja I sem'!B13),"",SUM(O13))</f>
        <v/>
      </c>
      <c r="W13" s="319"/>
      <c r="X13" s="319"/>
      <c r="Y13" s="320"/>
      <c r="Z13" s="362"/>
      <c r="AA13" s="363" t="str">
        <f>'frekwencja I sem'!M13</f>
        <v/>
      </c>
      <c r="AB13" s="364" t="str">
        <f>IF(ISBLANK('frekwencja I sem'!B13),"",(V13+AA13))</f>
        <v/>
      </c>
      <c r="AC13" s="365" t="str">
        <f>IF(ISBLANK('frekwencja I sem'!B13),"",S13)</f>
        <v/>
      </c>
      <c r="AD13" s="152" t="str">
        <f>IF(ISBLANK(B13),"",'frekwencja I sem'!K13)</f>
        <v/>
      </c>
      <c r="AE13" s="366"/>
      <c r="AF13" s="367" t="str">
        <f>IF(ISBLANK('frekwencja I sem'!$B13),"",T13)</f>
        <v/>
      </c>
      <c r="AG13" s="234"/>
      <c r="AH13" s="235">
        <f>'frekwencja I sem'!E13</f>
        <v>0</v>
      </c>
      <c r="AI13" s="129" t="str">
        <f>IF(ISBLANK('frekwencja I sem'!$B13),"",'frekwencja I sem'!F13)</f>
        <v/>
      </c>
      <c r="AJ13" s="235"/>
      <c r="AK13" s="129" t="str">
        <f>IF(ISBLANK('frekwencja I sem'!$B13),"",('frekwencja I sem'!G13))</f>
        <v/>
      </c>
      <c r="AL13" s="267">
        <f>'frekwencja I sem'!H13</f>
        <v>0</v>
      </c>
      <c r="AM13" s="129" t="str">
        <f>IF(ISBLANK('frekwencja I sem'!B13),"",SUM(H13))</f>
        <v/>
      </c>
      <c r="AN13" s="235">
        <f>'frekwencja I sem'!E13</f>
        <v>0</v>
      </c>
      <c r="AO13" s="129" t="str">
        <f>IF(ISBLANK('frekwencja I sem'!B13),"",E13)</f>
        <v/>
      </c>
      <c r="AP13" s="159"/>
      <c r="AQ13" s="160"/>
      <c r="AR13" s="236"/>
      <c r="AS13" s="237"/>
      <c r="AT13" s="268" t="str">
        <f>IF(ISBLANK('frekwencja I sem'!B13),"",K13)</f>
        <v/>
      </c>
      <c r="AU13" s="269" t="str">
        <f>IF(ISBLANK('frekwencja I sem'!B13),"",IF(ISERROR(AT13),"",K13))</f>
        <v/>
      </c>
      <c r="AV13" s="307"/>
      <c r="AW13" s="153" t="str">
        <f t="shared" si="0"/>
        <v/>
      </c>
      <c r="AX13" s="558" t="str">
        <f t="shared" si="1"/>
        <v/>
      </c>
      <c r="AY13" s="558"/>
      <c r="AZ13" s="281" t="str">
        <f t="shared" si="2"/>
        <v/>
      </c>
      <c r="BA13" s="281" t="str">
        <f t="shared" si="3"/>
        <v/>
      </c>
      <c r="BB13" s="281" t="str">
        <f t="shared" si="4"/>
        <v/>
      </c>
      <c r="BC13" s="281" t="str">
        <f t="shared" si="5"/>
        <v/>
      </c>
      <c r="BD13" s="282" t="str">
        <f t="shared" si="6"/>
        <v/>
      </c>
      <c r="BE13" s="286"/>
      <c r="BF13" s="287" t="str">
        <f t="shared" si="7"/>
        <v/>
      </c>
      <c r="BG13" s="288" t="str">
        <f t="shared" si="8"/>
        <v/>
      </c>
      <c r="BH13" s="288" t="str">
        <f t="shared" si="9"/>
        <v/>
      </c>
      <c r="BI13" s="288" t="str">
        <f t="shared" si="10"/>
        <v/>
      </c>
      <c r="BJ13" s="289" t="str">
        <f t="shared" si="11"/>
        <v/>
      </c>
      <c r="BK13" s="286"/>
      <c r="BZ13" s="157"/>
      <c r="CA13" s="158"/>
      <c r="CI13" s="499" t="s">
        <v>229</v>
      </c>
      <c r="CJ13" s="499"/>
      <c r="CK13" s="499"/>
      <c r="CL13" s="499"/>
      <c r="CM13" s="499"/>
      <c r="CN13" s="499"/>
      <c r="CO13" s="499"/>
      <c r="CP13" s="499"/>
      <c r="CQ13" s="499"/>
      <c r="CR13" s="499"/>
      <c r="CS13" s="499"/>
      <c r="CT13" s="499"/>
      <c r="CU13" s="499"/>
      <c r="CV13" s="499"/>
      <c r="CW13" s="499"/>
      <c r="CX13" s="499"/>
    </row>
    <row r="14" spans="1:105" s="156" customFormat="1" ht="15.75" customHeight="1" x14ac:dyDescent="0.25">
      <c r="A14" s="368">
        <v>7</v>
      </c>
      <c r="B14" s="443" t="str">
        <f>IF(ISBLANK('frekwencja I sem'!B14),"",'frekwencja I sem'!B14)</f>
        <v/>
      </c>
      <c r="C14" s="79">
        <v>7</v>
      </c>
      <c r="D14" s="232"/>
      <c r="E14" s="386"/>
      <c r="F14" s="387"/>
      <c r="G14" s="388"/>
      <c r="H14" s="389"/>
      <c r="I14" s="390"/>
      <c r="J14" s="419"/>
      <c r="K14" s="419"/>
      <c r="L14" s="391" t="str">
        <f>IF(ISBLANK('frekwencja I sem'!B14),"",'frekwencja I sem'!E14)</f>
        <v/>
      </c>
      <c r="M14" s="391" t="str">
        <f>IF(ISBLANK('frekwencja I sem'!B14),"",'frekwencja I sem'!F14)</f>
        <v/>
      </c>
      <c r="N14" s="391" t="str">
        <f>IF(ISBLANK('frekwencja I sem'!B14),"",'frekwencja I sem'!H14)</f>
        <v/>
      </c>
      <c r="O14" s="426" t="str">
        <f>IF(ISBLANK('frekwencja I sem'!B14),"",E14-L14)</f>
        <v/>
      </c>
      <c r="P14" s="426" t="str">
        <f>IF(ISBLANK('frekwencja I sem'!B14),"",F14-M14)</f>
        <v/>
      </c>
      <c r="Q14" s="426" t="str">
        <f>IF(ISBLANK('frekwencja I sem'!B14),"",SUM(O14:P14))</f>
        <v/>
      </c>
      <c r="R14" s="426" t="str">
        <f>IF(ISBLANK('frekwencja I sem'!B14),"",H14-N14)</f>
        <v/>
      </c>
      <c r="S14" s="427" t="str">
        <f>IF(ISBLANK('frekwencja I sem'!B14),"",SUM(P14))</f>
        <v/>
      </c>
      <c r="T14" s="427" t="str">
        <f>IF(ISBLANK('frekwencja I sem'!B14),"",SUM(Q14))</f>
        <v/>
      </c>
      <c r="U14" s="427" t="str">
        <f>IF(ISBLANK('frekwencja I sem'!B14),"",SUM(R14))</f>
        <v/>
      </c>
      <c r="V14" s="428" t="str">
        <f>IF(ISBLANK('frekwencja I sem'!B14),"",SUM(O14))</f>
        <v/>
      </c>
      <c r="W14" s="319"/>
      <c r="X14" s="319"/>
      <c r="Y14" s="320"/>
      <c r="Z14" s="362"/>
      <c r="AA14" s="363" t="str">
        <f>'frekwencja I sem'!M14</f>
        <v/>
      </c>
      <c r="AB14" s="364" t="str">
        <f>IF(ISBLANK('frekwencja I sem'!B14),"",(V14+AA14))</f>
        <v/>
      </c>
      <c r="AC14" s="365" t="str">
        <f>IF(ISBLANK('frekwencja I sem'!B14),"",S14)</f>
        <v/>
      </c>
      <c r="AD14" s="152" t="str">
        <f>IF(ISBLANK(B14),"",'frekwencja I sem'!K14)</f>
        <v/>
      </c>
      <c r="AE14" s="366"/>
      <c r="AF14" s="367" t="str">
        <f>IF(ISBLANK('frekwencja I sem'!$B14),"",T14)</f>
        <v/>
      </c>
      <c r="AG14" s="234"/>
      <c r="AH14" s="235">
        <f>'frekwencja I sem'!E14</f>
        <v>0</v>
      </c>
      <c r="AI14" s="129" t="str">
        <f>IF(ISBLANK('frekwencja I sem'!$B14),"",'frekwencja I sem'!F14)</f>
        <v/>
      </c>
      <c r="AJ14" s="235"/>
      <c r="AK14" s="129" t="str">
        <f>IF(ISBLANK('frekwencja I sem'!$B14),"",('frekwencja I sem'!G14))</f>
        <v/>
      </c>
      <c r="AL14" s="267">
        <f>'frekwencja I sem'!H14</f>
        <v>0</v>
      </c>
      <c r="AM14" s="129" t="str">
        <f>IF(ISBLANK('frekwencja I sem'!B14),"",SUM(H14))</f>
        <v/>
      </c>
      <c r="AN14" s="235">
        <f>'frekwencja I sem'!E14</f>
        <v>0</v>
      </c>
      <c r="AO14" s="129" t="str">
        <f>IF(ISBLANK('frekwencja I sem'!B14),"",E14)</f>
        <v/>
      </c>
      <c r="AP14" s="159"/>
      <c r="AQ14" s="160"/>
      <c r="AR14" s="236"/>
      <c r="AS14" s="237"/>
      <c r="AT14" s="268" t="str">
        <f>IF(ISBLANK('frekwencja I sem'!B14),"",K14)</f>
        <v/>
      </c>
      <c r="AU14" s="269" t="str">
        <f>IF(ISBLANK('frekwencja I sem'!B14),"",IF(ISERROR(AT14),"",K14))</f>
        <v/>
      </c>
      <c r="AV14" s="307"/>
      <c r="AW14" s="153" t="str">
        <f t="shared" si="0"/>
        <v/>
      </c>
      <c r="AX14" s="558" t="str">
        <f t="shared" si="1"/>
        <v/>
      </c>
      <c r="AY14" s="558"/>
      <c r="AZ14" s="281" t="str">
        <f t="shared" si="2"/>
        <v/>
      </c>
      <c r="BA14" s="281" t="str">
        <f t="shared" si="3"/>
        <v/>
      </c>
      <c r="BB14" s="281" t="str">
        <f t="shared" si="4"/>
        <v/>
      </c>
      <c r="BC14" s="281" t="str">
        <f t="shared" si="5"/>
        <v/>
      </c>
      <c r="BD14" s="282" t="str">
        <f t="shared" si="6"/>
        <v/>
      </c>
      <c r="BE14" s="286"/>
      <c r="BF14" s="287" t="str">
        <f t="shared" si="7"/>
        <v/>
      </c>
      <c r="BG14" s="288" t="str">
        <f t="shared" si="8"/>
        <v/>
      </c>
      <c r="BH14" s="288" t="str">
        <f t="shared" si="9"/>
        <v/>
      </c>
      <c r="BI14" s="288" t="str">
        <f t="shared" si="10"/>
        <v/>
      </c>
      <c r="BJ14" s="289" t="str">
        <f t="shared" si="11"/>
        <v/>
      </c>
      <c r="BK14" s="286"/>
      <c r="BZ14" s="157"/>
      <c r="CA14" s="158"/>
      <c r="CM14" s="154"/>
      <c r="CN14" s="154"/>
      <c r="CO14" s="154"/>
      <c r="CP14" s="154"/>
      <c r="CQ14" s="154"/>
    </row>
    <row r="15" spans="1:105" s="156" customFormat="1" ht="15.75" customHeight="1" x14ac:dyDescent="0.25">
      <c r="A15" s="368">
        <v>8</v>
      </c>
      <c r="B15" s="443" t="str">
        <f>IF(ISBLANK('frekwencja I sem'!B15),"",'frekwencja I sem'!B15)</f>
        <v/>
      </c>
      <c r="C15" s="79">
        <v>8</v>
      </c>
      <c r="D15" s="232"/>
      <c r="E15" s="386"/>
      <c r="F15" s="387"/>
      <c r="G15" s="388"/>
      <c r="H15" s="389"/>
      <c r="I15" s="390"/>
      <c r="J15" s="419"/>
      <c r="K15" s="419"/>
      <c r="L15" s="391" t="str">
        <f>IF(ISBLANK('frekwencja I sem'!B15),"",'frekwencja I sem'!E15)</f>
        <v/>
      </c>
      <c r="M15" s="391" t="str">
        <f>IF(ISBLANK('frekwencja I sem'!B15),"",'frekwencja I sem'!F15)</f>
        <v/>
      </c>
      <c r="N15" s="391" t="str">
        <f>IF(ISBLANK('frekwencja I sem'!B15),"",'frekwencja I sem'!H15)</f>
        <v/>
      </c>
      <c r="O15" s="426" t="str">
        <f>IF(ISBLANK('frekwencja I sem'!B15),"",E15-L15)</f>
        <v/>
      </c>
      <c r="P15" s="426" t="str">
        <f>IF(ISBLANK('frekwencja I sem'!B15),"",F15-M15)</f>
        <v/>
      </c>
      <c r="Q15" s="426" t="str">
        <f>IF(ISBLANK('frekwencja I sem'!B15),"",SUM(O15:P15))</f>
        <v/>
      </c>
      <c r="R15" s="426" t="str">
        <f>IF(ISBLANK('frekwencja I sem'!B15),"",H15-N15)</f>
        <v/>
      </c>
      <c r="S15" s="427" t="str">
        <f>IF(ISBLANK('frekwencja I sem'!B15),"",SUM(P15))</f>
        <v/>
      </c>
      <c r="T15" s="427" t="str">
        <f>IF(ISBLANK('frekwencja I sem'!B15),"",SUM(Q15))</f>
        <v/>
      </c>
      <c r="U15" s="427" t="str">
        <f>IF(ISBLANK('frekwencja I sem'!B15),"",SUM(R15))</f>
        <v/>
      </c>
      <c r="V15" s="428" t="str">
        <f>IF(ISBLANK('frekwencja I sem'!B15),"",SUM(O15))</f>
        <v/>
      </c>
      <c r="W15" s="319"/>
      <c r="X15" s="319"/>
      <c r="Y15" s="320"/>
      <c r="Z15" s="362"/>
      <c r="AA15" s="363" t="str">
        <f>'frekwencja I sem'!M15</f>
        <v/>
      </c>
      <c r="AB15" s="364" t="str">
        <f>IF(ISBLANK('frekwencja I sem'!B15),"",(V15+AA15))</f>
        <v/>
      </c>
      <c r="AC15" s="365" t="str">
        <f>IF(ISBLANK('frekwencja I sem'!B15),"",S15)</f>
        <v/>
      </c>
      <c r="AD15" s="152" t="str">
        <f>IF(ISBLANK(B15),"",'frekwencja I sem'!K15)</f>
        <v/>
      </c>
      <c r="AE15" s="366"/>
      <c r="AF15" s="367" t="str">
        <f>IF(ISBLANK('frekwencja I sem'!$B15),"",T15)</f>
        <v/>
      </c>
      <c r="AG15" s="234"/>
      <c r="AH15" s="235">
        <f>'frekwencja I sem'!E15</f>
        <v>0</v>
      </c>
      <c r="AI15" s="129" t="str">
        <f>IF(ISBLANK('frekwencja I sem'!$B15),"",'frekwencja I sem'!F15)</f>
        <v/>
      </c>
      <c r="AJ15" s="235"/>
      <c r="AK15" s="129" t="str">
        <f>IF(ISBLANK('frekwencja I sem'!$B15),"",('frekwencja I sem'!G15))</f>
        <v/>
      </c>
      <c r="AL15" s="267">
        <f>'frekwencja I sem'!H15</f>
        <v>0</v>
      </c>
      <c r="AM15" s="129" t="str">
        <f>IF(ISBLANK('frekwencja I sem'!B15),"",SUM(H15))</f>
        <v/>
      </c>
      <c r="AN15" s="235">
        <f>'frekwencja I sem'!E15</f>
        <v>0</v>
      </c>
      <c r="AO15" s="129" t="str">
        <f>IF(ISBLANK('frekwencja I sem'!B15),"",E15)</f>
        <v/>
      </c>
      <c r="AP15" s="159"/>
      <c r="AQ15" s="160"/>
      <c r="AR15" s="236"/>
      <c r="AS15" s="237"/>
      <c r="AT15" s="268" t="str">
        <f>IF(ISBLANK('frekwencja I sem'!B15),"",K15)</f>
        <v/>
      </c>
      <c r="AU15" s="269" t="str">
        <f>IF(ISBLANK('frekwencja I sem'!B15),"",IF(ISERROR(AT15),"",K15))</f>
        <v/>
      </c>
      <c r="AV15" s="307"/>
      <c r="AW15" s="153" t="str">
        <f t="shared" si="0"/>
        <v/>
      </c>
      <c r="AX15" s="558" t="str">
        <f t="shared" si="1"/>
        <v/>
      </c>
      <c r="AY15" s="558"/>
      <c r="AZ15" s="281" t="str">
        <f t="shared" si="2"/>
        <v/>
      </c>
      <c r="BA15" s="281" t="str">
        <f t="shared" si="3"/>
        <v/>
      </c>
      <c r="BB15" s="281" t="str">
        <f t="shared" si="4"/>
        <v/>
      </c>
      <c r="BC15" s="281" t="str">
        <f t="shared" si="5"/>
        <v/>
      </c>
      <c r="BD15" s="282" t="str">
        <f t="shared" si="6"/>
        <v/>
      </c>
      <c r="BE15" s="286"/>
      <c r="BF15" s="287" t="str">
        <f t="shared" si="7"/>
        <v/>
      </c>
      <c r="BG15" s="288" t="str">
        <f t="shared" si="8"/>
        <v/>
      </c>
      <c r="BH15" s="288" t="str">
        <f t="shared" si="9"/>
        <v/>
      </c>
      <c r="BI15" s="288" t="str">
        <f t="shared" si="10"/>
        <v/>
      </c>
      <c r="BJ15" s="289" t="str">
        <f t="shared" si="11"/>
        <v/>
      </c>
      <c r="BK15" s="286"/>
      <c r="BZ15" s="157"/>
      <c r="CA15" s="158"/>
      <c r="CM15" s="154"/>
      <c r="CN15" s="154"/>
      <c r="CO15" s="154"/>
      <c r="CP15" s="154"/>
      <c r="CQ15" s="154"/>
    </row>
    <row r="16" spans="1:105" s="154" customFormat="1" ht="15.75" customHeight="1" x14ac:dyDescent="0.25">
      <c r="A16" s="368">
        <v>9</v>
      </c>
      <c r="B16" s="443" t="str">
        <f>IF(ISBLANK('frekwencja I sem'!B16),"",'frekwencja I sem'!B16)</f>
        <v/>
      </c>
      <c r="C16" s="79">
        <v>9</v>
      </c>
      <c r="D16" s="232"/>
      <c r="E16" s="386"/>
      <c r="F16" s="387"/>
      <c r="G16" s="388"/>
      <c r="H16" s="389"/>
      <c r="I16" s="390"/>
      <c r="J16" s="419"/>
      <c r="K16" s="419"/>
      <c r="L16" s="391" t="str">
        <f>IF(ISBLANK('frekwencja I sem'!B16),"",'frekwencja I sem'!E16)</f>
        <v/>
      </c>
      <c r="M16" s="391" t="str">
        <f>IF(ISBLANK('frekwencja I sem'!B16),"",'frekwencja I sem'!F16)</f>
        <v/>
      </c>
      <c r="N16" s="391" t="str">
        <f>IF(ISBLANK('frekwencja I sem'!B16),"",'frekwencja I sem'!H16)</f>
        <v/>
      </c>
      <c r="O16" s="426" t="str">
        <f>IF(ISBLANK('frekwencja I sem'!B16),"",E16-L16)</f>
        <v/>
      </c>
      <c r="P16" s="426" t="str">
        <f>IF(ISBLANK('frekwencja I sem'!B16),"",F16-M16)</f>
        <v/>
      </c>
      <c r="Q16" s="426" t="str">
        <f>IF(ISBLANK('frekwencja I sem'!B16),"",SUM(O16:P16))</f>
        <v/>
      </c>
      <c r="R16" s="426" t="str">
        <f>IF(ISBLANK('frekwencja I sem'!B16),"",H16-N16)</f>
        <v/>
      </c>
      <c r="S16" s="427" t="str">
        <f>IF(ISBLANK('frekwencja I sem'!B16),"",SUM(P16))</f>
        <v/>
      </c>
      <c r="T16" s="427" t="str">
        <f>IF(ISBLANK('frekwencja I sem'!B16),"",SUM(Q16))</f>
        <v/>
      </c>
      <c r="U16" s="427" t="str">
        <f>IF(ISBLANK('frekwencja I sem'!B16),"",SUM(R16))</f>
        <v/>
      </c>
      <c r="V16" s="428" t="str">
        <f>IF(ISBLANK('frekwencja I sem'!B16),"",SUM(O16))</f>
        <v/>
      </c>
      <c r="W16" s="319"/>
      <c r="X16" s="319"/>
      <c r="Y16" s="320"/>
      <c r="Z16" s="362"/>
      <c r="AA16" s="363" t="str">
        <f>'frekwencja I sem'!M16</f>
        <v/>
      </c>
      <c r="AB16" s="364" t="str">
        <f>IF(ISBLANK('frekwencja I sem'!B16),"",(V16+AA16))</f>
        <v/>
      </c>
      <c r="AC16" s="365" t="str">
        <f>IF(ISBLANK('frekwencja I sem'!B16),"",S16)</f>
        <v/>
      </c>
      <c r="AD16" s="152" t="str">
        <f>IF(ISBLANK(B16),"",'frekwencja I sem'!K16)</f>
        <v/>
      </c>
      <c r="AE16" s="366"/>
      <c r="AF16" s="367" t="str">
        <f>IF(ISBLANK('frekwencja I sem'!$B16),"",T16)</f>
        <v/>
      </c>
      <c r="AG16" s="234"/>
      <c r="AH16" s="235">
        <f>'frekwencja I sem'!E16</f>
        <v>0</v>
      </c>
      <c r="AI16" s="129" t="str">
        <f>IF(ISBLANK('frekwencja I sem'!$B16),"",'frekwencja I sem'!F16)</f>
        <v/>
      </c>
      <c r="AJ16" s="235"/>
      <c r="AK16" s="129" t="str">
        <f>IF(ISBLANK('frekwencja I sem'!$B16),"",('frekwencja I sem'!G16))</f>
        <v/>
      </c>
      <c r="AL16" s="267">
        <f>'frekwencja I sem'!H16</f>
        <v>0</v>
      </c>
      <c r="AM16" s="129" t="str">
        <f>IF(ISBLANK('frekwencja I sem'!B16),"",SUM(H16))</f>
        <v/>
      </c>
      <c r="AN16" s="235">
        <f>'frekwencja I sem'!E16</f>
        <v>0</v>
      </c>
      <c r="AO16" s="129" t="str">
        <f>IF(ISBLANK('frekwencja I sem'!B16),"",E16)</f>
        <v/>
      </c>
      <c r="AP16" s="159"/>
      <c r="AQ16" s="160"/>
      <c r="AR16" s="236"/>
      <c r="AS16" s="237"/>
      <c r="AT16" s="268" t="str">
        <f>IF(ISBLANK('frekwencja I sem'!B16),"",K16)</f>
        <v/>
      </c>
      <c r="AU16" s="269" t="str">
        <f>IF(ISBLANK('frekwencja I sem'!B16),"",IF(ISERROR(AT16),"",K16))</f>
        <v/>
      </c>
      <c r="AV16" s="307"/>
      <c r="AW16" s="153" t="str">
        <f t="shared" si="0"/>
        <v/>
      </c>
      <c r="AX16" s="559" t="str">
        <f t="shared" si="1"/>
        <v/>
      </c>
      <c r="AY16" s="559"/>
      <c r="AZ16" s="281" t="str">
        <f t="shared" si="2"/>
        <v/>
      </c>
      <c r="BA16" s="281" t="str">
        <f t="shared" si="3"/>
        <v/>
      </c>
      <c r="BB16" s="281" t="str">
        <f t="shared" si="4"/>
        <v/>
      </c>
      <c r="BC16" s="281" t="str">
        <f t="shared" si="5"/>
        <v/>
      </c>
      <c r="BD16" s="282" t="str">
        <f t="shared" si="6"/>
        <v/>
      </c>
      <c r="BE16" s="157"/>
      <c r="BF16" s="283" t="str">
        <f t="shared" si="7"/>
        <v/>
      </c>
      <c r="BG16" s="284" t="str">
        <f t="shared" si="8"/>
        <v/>
      </c>
      <c r="BH16" s="284" t="str">
        <f t="shared" si="9"/>
        <v/>
      </c>
      <c r="BI16" s="284" t="str">
        <f t="shared" si="10"/>
        <v/>
      </c>
      <c r="BJ16" s="285" t="str">
        <f t="shared" si="11"/>
        <v/>
      </c>
      <c r="BK16" s="157"/>
    </row>
    <row r="17" spans="1:95" s="156" customFormat="1" ht="15.75" customHeight="1" x14ac:dyDescent="0.25">
      <c r="A17" s="368">
        <v>10</v>
      </c>
      <c r="B17" s="443" t="str">
        <f>IF(ISBLANK('frekwencja I sem'!B17),"",'frekwencja I sem'!B17)</f>
        <v/>
      </c>
      <c r="C17" s="79">
        <v>10</v>
      </c>
      <c r="D17" s="232"/>
      <c r="E17" s="386"/>
      <c r="F17" s="387"/>
      <c r="G17" s="388"/>
      <c r="H17" s="389"/>
      <c r="I17" s="390"/>
      <c r="J17" s="419"/>
      <c r="K17" s="419"/>
      <c r="L17" s="391" t="str">
        <f>IF(ISBLANK('frekwencja I sem'!B17),"",'frekwencja I sem'!E17)</f>
        <v/>
      </c>
      <c r="M17" s="391" t="str">
        <f>IF(ISBLANK('frekwencja I sem'!B17),"",'frekwencja I sem'!F17)</f>
        <v/>
      </c>
      <c r="N17" s="391" t="str">
        <f>IF(ISBLANK('frekwencja I sem'!B17),"",'frekwencja I sem'!H17)</f>
        <v/>
      </c>
      <c r="O17" s="426" t="str">
        <f>IF(ISBLANK('frekwencja I sem'!B17),"",E17-L17)</f>
        <v/>
      </c>
      <c r="P17" s="426" t="str">
        <f>IF(ISBLANK('frekwencja I sem'!B17),"",F17-M17)</f>
        <v/>
      </c>
      <c r="Q17" s="426" t="str">
        <f>IF(ISBLANK('frekwencja I sem'!B17),"",SUM(O17:P17))</f>
        <v/>
      </c>
      <c r="R17" s="426" t="str">
        <f>IF(ISBLANK('frekwencja I sem'!B17),"",H17-N17)</f>
        <v/>
      </c>
      <c r="S17" s="427" t="str">
        <f>IF(ISBLANK('frekwencja I sem'!B17),"",SUM(P17))</f>
        <v/>
      </c>
      <c r="T17" s="427" t="str">
        <f>IF(ISBLANK('frekwencja I sem'!B17),"",SUM(Q17))</f>
        <v/>
      </c>
      <c r="U17" s="427" t="str">
        <f>IF(ISBLANK('frekwencja I sem'!B17),"",SUM(R17))</f>
        <v/>
      </c>
      <c r="V17" s="428" t="str">
        <f>IF(ISBLANK('frekwencja I sem'!B17),"",SUM(O17))</f>
        <v/>
      </c>
      <c r="W17" s="319"/>
      <c r="X17" s="319"/>
      <c r="Y17" s="320"/>
      <c r="Z17" s="362"/>
      <c r="AA17" s="363" t="str">
        <f>'frekwencja I sem'!M17</f>
        <v/>
      </c>
      <c r="AB17" s="364" t="str">
        <f>IF(ISBLANK('frekwencja I sem'!B17),"",(V17+AA17))</f>
        <v/>
      </c>
      <c r="AC17" s="365" t="str">
        <f>IF(ISBLANK('frekwencja I sem'!B17),"",S17)</f>
        <v/>
      </c>
      <c r="AD17" s="152" t="str">
        <f>IF(ISBLANK(B17),"",'frekwencja I sem'!K17)</f>
        <v/>
      </c>
      <c r="AE17" s="366"/>
      <c r="AF17" s="367" t="str">
        <f>IF(ISBLANK('frekwencja I sem'!$B17),"",T17)</f>
        <v/>
      </c>
      <c r="AG17" s="234"/>
      <c r="AH17" s="235">
        <f>'frekwencja I sem'!E17</f>
        <v>0</v>
      </c>
      <c r="AI17" s="129" t="str">
        <f>IF(ISBLANK('frekwencja I sem'!$B17),"",'frekwencja I sem'!F17)</f>
        <v/>
      </c>
      <c r="AJ17" s="235"/>
      <c r="AK17" s="129" t="str">
        <f>IF(ISBLANK('frekwencja I sem'!$B17),"",('frekwencja I sem'!G17))</f>
        <v/>
      </c>
      <c r="AL17" s="267">
        <f>'frekwencja I sem'!H17</f>
        <v>0</v>
      </c>
      <c r="AM17" s="129" t="str">
        <f>IF(ISBLANK('frekwencja I sem'!B17),"",SUM(H17))</f>
        <v/>
      </c>
      <c r="AN17" s="235">
        <f>'frekwencja I sem'!E17</f>
        <v>0</v>
      </c>
      <c r="AO17" s="129" t="str">
        <f>IF(ISBLANK('frekwencja I sem'!B17),"",E17)</f>
        <v/>
      </c>
      <c r="AP17" s="159"/>
      <c r="AQ17" s="160"/>
      <c r="AR17" s="236"/>
      <c r="AS17" s="237"/>
      <c r="AT17" s="268" t="str">
        <f>IF(ISBLANK('frekwencja I sem'!B17),"",K17)</f>
        <v/>
      </c>
      <c r="AU17" s="269" t="str">
        <f>IF(ISBLANK('frekwencja I sem'!B17),"",IF(ISERROR(AT17),"",K17))</f>
        <v/>
      </c>
      <c r="AV17" s="307"/>
      <c r="AW17" s="153" t="str">
        <f t="shared" si="0"/>
        <v/>
      </c>
      <c r="AX17" s="558" t="str">
        <f t="shared" si="1"/>
        <v/>
      </c>
      <c r="AY17" s="558"/>
      <c r="AZ17" s="281" t="str">
        <f t="shared" si="2"/>
        <v/>
      </c>
      <c r="BA17" s="281" t="str">
        <f t="shared" si="3"/>
        <v/>
      </c>
      <c r="BB17" s="281" t="str">
        <f t="shared" si="4"/>
        <v/>
      </c>
      <c r="BC17" s="281" t="str">
        <f t="shared" si="5"/>
        <v/>
      </c>
      <c r="BD17" s="282" t="str">
        <f t="shared" si="6"/>
        <v/>
      </c>
      <c r="BE17" s="286"/>
      <c r="BF17" s="287" t="str">
        <f t="shared" si="7"/>
        <v/>
      </c>
      <c r="BG17" s="288" t="str">
        <f t="shared" si="8"/>
        <v/>
      </c>
      <c r="BH17" s="288" t="str">
        <f t="shared" si="9"/>
        <v/>
      </c>
      <c r="BI17" s="288" t="str">
        <f t="shared" si="10"/>
        <v/>
      </c>
      <c r="BJ17" s="289" t="str">
        <f t="shared" si="11"/>
        <v/>
      </c>
      <c r="BK17" s="286"/>
      <c r="BZ17" s="157"/>
      <c r="CA17" s="158"/>
      <c r="CM17" s="154"/>
      <c r="CN17" s="154"/>
      <c r="CO17" s="154"/>
      <c r="CP17" s="154"/>
      <c r="CQ17" s="154"/>
    </row>
    <row r="18" spans="1:95" s="156" customFormat="1" ht="15.75" customHeight="1" x14ac:dyDescent="0.25">
      <c r="A18" s="368">
        <v>11</v>
      </c>
      <c r="B18" s="443" t="str">
        <f>IF(ISBLANK('frekwencja I sem'!B18),"",'frekwencja I sem'!B18)</f>
        <v/>
      </c>
      <c r="C18" s="79">
        <v>11</v>
      </c>
      <c r="D18" s="232"/>
      <c r="E18" s="386"/>
      <c r="F18" s="387"/>
      <c r="G18" s="388"/>
      <c r="H18" s="389"/>
      <c r="I18" s="390"/>
      <c r="J18" s="419"/>
      <c r="K18" s="419"/>
      <c r="L18" s="391" t="str">
        <f>IF(ISBLANK('frekwencja I sem'!B18),"",'frekwencja I sem'!E18)</f>
        <v/>
      </c>
      <c r="M18" s="391" t="str">
        <f>IF(ISBLANK('frekwencja I sem'!B18),"",'frekwencja I sem'!F18)</f>
        <v/>
      </c>
      <c r="N18" s="391" t="str">
        <f>IF(ISBLANK('frekwencja I sem'!B18),"",'frekwencja I sem'!H18)</f>
        <v/>
      </c>
      <c r="O18" s="426" t="str">
        <f>IF(ISBLANK('frekwencja I sem'!B18),"",E18-L18)</f>
        <v/>
      </c>
      <c r="P18" s="426" t="str">
        <f>IF(ISBLANK('frekwencja I sem'!B18),"",F18-M18)</f>
        <v/>
      </c>
      <c r="Q18" s="426" t="str">
        <f>IF(ISBLANK('frekwencja I sem'!B18),"",SUM(O18:P18))</f>
        <v/>
      </c>
      <c r="R18" s="426" t="str">
        <f>IF(ISBLANK('frekwencja I sem'!B18),"",H18-N18)</f>
        <v/>
      </c>
      <c r="S18" s="427" t="str">
        <f>IF(ISBLANK('frekwencja I sem'!B18),"",SUM(P18))</f>
        <v/>
      </c>
      <c r="T18" s="427" t="str">
        <f>IF(ISBLANK('frekwencja I sem'!B18),"",SUM(Q18))</f>
        <v/>
      </c>
      <c r="U18" s="427" t="str">
        <f>IF(ISBLANK('frekwencja I sem'!B18),"",SUM(R18))</f>
        <v/>
      </c>
      <c r="V18" s="428" t="str">
        <f>IF(ISBLANK('frekwencja I sem'!B18),"",SUM(O18))</f>
        <v/>
      </c>
      <c r="W18" s="319"/>
      <c r="X18" s="319"/>
      <c r="Y18" s="320"/>
      <c r="Z18" s="362"/>
      <c r="AA18" s="363" t="str">
        <f>'frekwencja I sem'!M18</f>
        <v/>
      </c>
      <c r="AB18" s="364" t="str">
        <f>IF(ISBLANK('frekwencja I sem'!B18),"",(V18+AA18))</f>
        <v/>
      </c>
      <c r="AC18" s="365" t="str">
        <f>IF(ISBLANK('frekwencja I sem'!B18),"",S18)</f>
        <v/>
      </c>
      <c r="AD18" s="152" t="str">
        <f>IF(ISBLANK(B18),"",'frekwencja I sem'!K18)</f>
        <v/>
      </c>
      <c r="AE18" s="366"/>
      <c r="AF18" s="367" t="str">
        <f>IF(ISBLANK('frekwencja I sem'!$B18),"",T18)</f>
        <v/>
      </c>
      <c r="AG18" s="234"/>
      <c r="AH18" s="235">
        <f>'frekwencja I sem'!E18</f>
        <v>0</v>
      </c>
      <c r="AI18" s="129" t="str">
        <f>IF(ISBLANK('frekwencja I sem'!$B18),"",'frekwencja I sem'!F18)</f>
        <v/>
      </c>
      <c r="AJ18" s="235"/>
      <c r="AK18" s="129" t="str">
        <f>IF(ISBLANK('frekwencja I sem'!$B18),"",('frekwencja I sem'!G18))</f>
        <v/>
      </c>
      <c r="AL18" s="267">
        <f>'frekwencja I sem'!H18</f>
        <v>0</v>
      </c>
      <c r="AM18" s="129" t="str">
        <f>IF(ISBLANK('frekwencja I sem'!B18),"",SUM(H18))</f>
        <v/>
      </c>
      <c r="AN18" s="235">
        <f>'frekwencja I sem'!E18</f>
        <v>0</v>
      </c>
      <c r="AO18" s="129" t="str">
        <f>IF(ISBLANK('frekwencja I sem'!B18),"",E18)</f>
        <v/>
      </c>
      <c r="AP18" s="159"/>
      <c r="AQ18" s="160"/>
      <c r="AR18" s="236"/>
      <c r="AS18" s="237"/>
      <c r="AT18" s="268" t="str">
        <f>IF(ISBLANK('frekwencja I sem'!B18),"",K18)</f>
        <v/>
      </c>
      <c r="AU18" s="269" t="str">
        <f>IF(ISBLANK('frekwencja I sem'!B18),"",IF(ISERROR(AT18),"",K18))</f>
        <v/>
      </c>
      <c r="AV18" s="307"/>
      <c r="AW18" s="153" t="str">
        <f t="shared" si="0"/>
        <v/>
      </c>
      <c r="AX18" s="558" t="str">
        <f t="shared" si="1"/>
        <v/>
      </c>
      <c r="AY18" s="558"/>
      <c r="AZ18" s="281" t="str">
        <f t="shared" si="2"/>
        <v/>
      </c>
      <c r="BA18" s="281" t="str">
        <f t="shared" si="3"/>
        <v/>
      </c>
      <c r="BB18" s="281" t="str">
        <f t="shared" si="4"/>
        <v/>
      </c>
      <c r="BC18" s="281" t="str">
        <f t="shared" si="5"/>
        <v/>
      </c>
      <c r="BD18" s="282" t="str">
        <f t="shared" si="6"/>
        <v/>
      </c>
      <c r="BE18" s="286"/>
      <c r="BF18" s="287" t="str">
        <f t="shared" si="7"/>
        <v/>
      </c>
      <c r="BG18" s="288" t="str">
        <f t="shared" si="8"/>
        <v/>
      </c>
      <c r="BH18" s="288" t="str">
        <f t="shared" si="9"/>
        <v/>
      </c>
      <c r="BI18" s="288" t="str">
        <f t="shared" si="10"/>
        <v/>
      </c>
      <c r="BJ18" s="289" t="str">
        <f t="shared" si="11"/>
        <v/>
      </c>
      <c r="BK18" s="286"/>
      <c r="BZ18" s="157"/>
      <c r="CA18" s="158"/>
      <c r="CM18" s="154"/>
      <c r="CN18" s="154"/>
      <c r="CO18" s="154"/>
      <c r="CP18" s="154"/>
      <c r="CQ18" s="154"/>
    </row>
    <row r="19" spans="1:95" s="156" customFormat="1" ht="15.75" customHeight="1" x14ac:dyDescent="0.25">
      <c r="A19" s="368">
        <v>12</v>
      </c>
      <c r="B19" s="443" t="str">
        <f>IF(ISBLANK('frekwencja I sem'!B19),"",'frekwencja I sem'!B19)</f>
        <v/>
      </c>
      <c r="C19" s="79">
        <v>12</v>
      </c>
      <c r="D19" s="232"/>
      <c r="E19" s="386"/>
      <c r="F19" s="387"/>
      <c r="G19" s="388"/>
      <c r="H19" s="389"/>
      <c r="I19" s="390"/>
      <c r="J19" s="419"/>
      <c r="K19" s="419"/>
      <c r="L19" s="391" t="str">
        <f>IF(ISBLANK('frekwencja I sem'!B19),"",'frekwencja I sem'!E19)</f>
        <v/>
      </c>
      <c r="M19" s="391" t="str">
        <f>IF(ISBLANK('frekwencja I sem'!B19),"",'frekwencja I sem'!F19)</f>
        <v/>
      </c>
      <c r="N19" s="391" t="str">
        <f>IF(ISBLANK('frekwencja I sem'!B19),"",'frekwencja I sem'!H19)</f>
        <v/>
      </c>
      <c r="O19" s="426" t="str">
        <f>IF(ISBLANK('frekwencja I sem'!B19),"",E19-L19)</f>
        <v/>
      </c>
      <c r="P19" s="426" t="str">
        <f>IF(ISBLANK('frekwencja I sem'!B19),"",F19-M19)</f>
        <v/>
      </c>
      <c r="Q19" s="426" t="str">
        <f>IF(ISBLANK('frekwencja I sem'!B19),"",SUM(O19:P19))</f>
        <v/>
      </c>
      <c r="R19" s="426" t="str">
        <f>IF(ISBLANK('frekwencja I sem'!B19),"",H19-N19)</f>
        <v/>
      </c>
      <c r="S19" s="427" t="str">
        <f>IF(ISBLANK('frekwencja I sem'!B19),"",SUM(P19))</f>
        <v/>
      </c>
      <c r="T19" s="427" t="str">
        <f>IF(ISBLANK('frekwencja I sem'!B19),"",SUM(Q19))</f>
        <v/>
      </c>
      <c r="U19" s="427" t="str">
        <f>IF(ISBLANK('frekwencja I sem'!B19),"",SUM(R19))</f>
        <v/>
      </c>
      <c r="V19" s="428" t="str">
        <f>IF(ISBLANK('frekwencja I sem'!B19),"",SUM(O19))</f>
        <v/>
      </c>
      <c r="W19" s="319"/>
      <c r="X19" s="319"/>
      <c r="Y19" s="320"/>
      <c r="Z19" s="362"/>
      <c r="AA19" s="363" t="str">
        <f>'frekwencja I sem'!M19</f>
        <v/>
      </c>
      <c r="AB19" s="364" t="str">
        <f>IF(ISBLANK('frekwencja I sem'!B19),"",(V19+AA19))</f>
        <v/>
      </c>
      <c r="AC19" s="365" t="str">
        <f>IF(ISBLANK('frekwencja I sem'!B19),"",S19)</f>
        <v/>
      </c>
      <c r="AD19" s="152" t="str">
        <f>IF(ISBLANK(B19),"",'frekwencja I sem'!K19)</f>
        <v/>
      </c>
      <c r="AE19" s="366"/>
      <c r="AF19" s="367" t="str">
        <f>IF(ISBLANK('frekwencja I sem'!$B19),"",T19)</f>
        <v/>
      </c>
      <c r="AG19" s="234"/>
      <c r="AH19" s="235">
        <f>'frekwencja I sem'!E19</f>
        <v>0</v>
      </c>
      <c r="AI19" s="129" t="str">
        <f>IF(ISBLANK('frekwencja I sem'!$B19),"",'frekwencja I sem'!F19)</f>
        <v/>
      </c>
      <c r="AJ19" s="235"/>
      <c r="AK19" s="129" t="str">
        <f>IF(ISBLANK('frekwencja I sem'!$B19),"",('frekwencja I sem'!G19))</f>
        <v/>
      </c>
      <c r="AL19" s="267">
        <f>'frekwencja I sem'!H19</f>
        <v>0</v>
      </c>
      <c r="AM19" s="129" t="str">
        <f>IF(ISBLANK('frekwencja I sem'!B19),"",SUM(H19))</f>
        <v/>
      </c>
      <c r="AN19" s="235">
        <f>'frekwencja I sem'!E19</f>
        <v>0</v>
      </c>
      <c r="AO19" s="129" t="str">
        <f>IF(ISBLANK('frekwencja I sem'!B19),"",E19)</f>
        <v/>
      </c>
      <c r="AP19" s="159"/>
      <c r="AQ19" s="160"/>
      <c r="AR19" s="236"/>
      <c r="AS19" s="237"/>
      <c r="AT19" s="268" t="str">
        <f>IF(ISBLANK('frekwencja I sem'!B19),"",K19)</f>
        <v/>
      </c>
      <c r="AU19" s="269" t="str">
        <f>IF(ISBLANK('frekwencja I sem'!B19),"",IF(ISERROR(AT19),"",K19))</f>
        <v/>
      </c>
      <c r="AV19" s="307"/>
      <c r="AW19" s="153" t="str">
        <f t="shared" si="0"/>
        <v/>
      </c>
      <c r="AX19" s="558" t="str">
        <f t="shared" si="1"/>
        <v/>
      </c>
      <c r="AY19" s="558"/>
      <c r="AZ19" s="281" t="str">
        <f t="shared" si="2"/>
        <v/>
      </c>
      <c r="BA19" s="281" t="str">
        <f t="shared" si="3"/>
        <v/>
      </c>
      <c r="BB19" s="281" t="str">
        <f t="shared" si="4"/>
        <v/>
      </c>
      <c r="BC19" s="281" t="str">
        <f t="shared" si="5"/>
        <v/>
      </c>
      <c r="BD19" s="282" t="str">
        <f t="shared" si="6"/>
        <v/>
      </c>
      <c r="BE19" s="286"/>
      <c r="BF19" s="287" t="str">
        <f t="shared" si="7"/>
        <v/>
      </c>
      <c r="BG19" s="288" t="str">
        <f t="shared" si="8"/>
        <v/>
      </c>
      <c r="BH19" s="288" t="str">
        <f t="shared" si="9"/>
        <v/>
      </c>
      <c r="BI19" s="288" t="str">
        <f t="shared" si="10"/>
        <v/>
      </c>
      <c r="BJ19" s="289" t="str">
        <f t="shared" si="11"/>
        <v/>
      </c>
      <c r="BK19" s="286"/>
      <c r="BZ19" s="157"/>
      <c r="CA19" s="158"/>
      <c r="CM19" s="154"/>
      <c r="CN19" s="154"/>
      <c r="CO19" s="154"/>
      <c r="CP19" s="154"/>
      <c r="CQ19" s="154"/>
    </row>
    <row r="20" spans="1:95" s="156" customFormat="1" ht="15.75" customHeight="1" x14ac:dyDescent="0.25">
      <c r="A20" s="368">
        <v>13</v>
      </c>
      <c r="B20" s="443" t="str">
        <f>IF(ISBLANK('frekwencja I sem'!B20),"",'frekwencja I sem'!B20)</f>
        <v/>
      </c>
      <c r="C20" s="79">
        <v>13</v>
      </c>
      <c r="D20" s="232"/>
      <c r="E20" s="386"/>
      <c r="F20" s="387"/>
      <c r="G20" s="388"/>
      <c r="H20" s="389"/>
      <c r="I20" s="390"/>
      <c r="J20" s="419"/>
      <c r="K20" s="419"/>
      <c r="L20" s="391" t="str">
        <f>IF(ISBLANK('frekwencja I sem'!B20),"",'frekwencja I sem'!E20)</f>
        <v/>
      </c>
      <c r="M20" s="391" t="str">
        <f>IF(ISBLANK('frekwencja I sem'!B20),"",'frekwencja I sem'!F20)</f>
        <v/>
      </c>
      <c r="N20" s="391" t="str">
        <f>IF(ISBLANK('frekwencja I sem'!B20),"",'frekwencja I sem'!H20)</f>
        <v/>
      </c>
      <c r="O20" s="426" t="str">
        <f>IF(ISBLANK('frekwencja I sem'!B20),"",E20-L20)</f>
        <v/>
      </c>
      <c r="P20" s="426" t="str">
        <f>IF(ISBLANK('frekwencja I sem'!B20),"",F20-M20)</f>
        <v/>
      </c>
      <c r="Q20" s="426" t="str">
        <f>IF(ISBLANK('frekwencja I sem'!B20),"",SUM(O20:P20))</f>
        <v/>
      </c>
      <c r="R20" s="426" t="str">
        <f>IF(ISBLANK('frekwencja I sem'!B20),"",H20-N20)</f>
        <v/>
      </c>
      <c r="S20" s="427" t="str">
        <f>IF(ISBLANK('frekwencja I sem'!B20),"",SUM(P20))</f>
        <v/>
      </c>
      <c r="T20" s="427" t="str">
        <f>IF(ISBLANK('frekwencja I sem'!B20),"",SUM(Q20))</f>
        <v/>
      </c>
      <c r="U20" s="427" t="str">
        <f>IF(ISBLANK('frekwencja I sem'!B20),"",SUM(R20))</f>
        <v/>
      </c>
      <c r="V20" s="428" t="str">
        <f>IF(ISBLANK('frekwencja I sem'!B20),"",SUM(O20))</f>
        <v/>
      </c>
      <c r="W20" s="319"/>
      <c r="X20" s="319"/>
      <c r="Y20" s="320"/>
      <c r="Z20" s="362"/>
      <c r="AA20" s="363" t="str">
        <f>'frekwencja I sem'!M20</f>
        <v/>
      </c>
      <c r="AB20" s="364" t="str">
        <f>IF(ISBLANK('frekwencja I sem'!B20),"",(V20+AA20))</f>
        <v/>
      </c>
      <c r="AC20" s="365" t="str">
        <f>IF(ISBLANK('frekwencja I sem'!B20),"",S20)</f>
        <v/>
      </c>
      <c r="AD20" s="152" t="str">
        <f>IF(ISBLANK(B20),"",'frekwencja I sem'!K20)</f>
        <v/>
      </c>
      <c r="AE20" s="366"/>
      <c r="AF20" s="367" t="str">
        <f>IF(ISBLANK('frekwencja I sem'!$B20),"",T20)</f>
        <v/>
      </c>
      <c r="AG20" s="234"/>
      <c r="AH20" s="235">
        <f>'frekwencja I sem'!E20</f>
        <v>0</v>
      </c>
      <c r="AI20" s="129" t="str">
        <f>IF(ISBLANK('frekwencja I sem'!$B20),"",'frekwencja I sem'!F20)</f>
        <v/>
      </c>
      <c r="AJ20" s="235"/>
      <c r="AK20" s="129" t="str">
        <f>IF(ISBLANK('frekwencja I sem'!$B20),"",('frekwencja I sem'!G20))</f>
        <v/>
      </c>
      <c r="AL20" s="267">
        <f>'frekwencja I sem'!H20</f>
        <v>0</v>
      </c>
      <c r="AM20" s="129" t="str">
        <f>IF(ISBLANK('frekwencja I sem'!B20),"",SUM(H20))</f>
        <v/>
      </c>
      <c r="AN20" s="235">
        <f>'frekwencja I sem'!E20</f>
        <v>0</v>
      </c>
      <c r="AO20" s="129" t="str">
        <f>IF(ISBLANK('frekwencja I sem'!B20),"",E20)</f>
        <v/>
      </c>
      <c r="AP20" s="159"/>
      <c r="AQ20" s="160"/>
      <c r="AR20" s="236"/>
      <c r="AS20" s="237"/>
      <c r="AT20" s="268" t="str">
        <f>IF(ISBLANK('frekwencja I sem'!B20),"",K20)</f>
        <v/>
      </c>
      <c r="AU20" s="269" t="str">
        <f>IF(ISBLANK('frekwencja I sem'!B20),"",IF(ISERROR(AT20),"",K20))</f>
        <v/>
      </c>
      <c r="AV20" s="307"/>
      <c r="AW20" s="153" t="str">
        <f t="shared" si="0"/>
        <v/>
      </c>
      <c r="AX20" s="558" t="str">
        <f t="shared" si="1"/>
        <v/>
      </c>
      <c r="AY20" s="558"/>
      <c r="AZ20" s="281" t="str">
        <f t="shared" si="2"/>
        <v/>
      </c>
      <c r="BA20" s="281" t="str">
        <f t="shared" si="3"/>
        <v/>
      </c>
      <c r="BB20" s="281" t="str">
        <f t="shared" si="4"/>
        <v/>
      </c>
      <c r="BC20" s="281" t="str">
        <f t="shared" si="5"/>
        <v/>
      </c>
      <c r="BD20" s="282" t="str">
        <f t="shared" si="6"/>
        <v/>
      </c>
      <c r="BE20" s="286"/>
      <c r="BF20" s="287" t="str">
        <f t="shared" si="7"/>
        <v/>
      </c>
      <c r="BG20" s="288" t="str">
        <f t="shared" si="8"/>
        <v/>
      </c>
      <c r="BH20" s="288" t="str">
        <f t="shared" si="9"/>
        <v/>
      </c>
      <c r="BI20" s="288" t="str">
        <f t="shared" si="10"/>
        <v/>
      </c>
      <c r="BJ20" s="289" t="str">
        <f t="shared" si="11"/>
        <v/>
      </c>
      <c r="BK20" s="286"/>
      <c r="BZ20" s="157"/>
      <c r="CA20" s="158"/>
      <c r="CM20" s="154"/>
      <c r="CN20" s="154"/>
      <c r="CO20" s="154"/>
      <c r="CP20" s="154"/>
      <c r="CQ20" s="154"/>
    </row>
    <row r="21" spans="1:95" s="156" customFormat="1" ht="15.75" customHeight="1" x14ac:dyDescent="0.25">
      <c r="A21" s="368">
        <v>14</v>
      </c>
      <c r="B21" s="443" t="str">
        <f>IF(ISBLANK('frekwencja I sem'!B21),"",'frekwencja I sem'!B21)</f>
        <v/>
      </c>
      <c r="C21" s="79">
        <v>14</v>
      </c>
      <c r="D21" s="232"/>
      <c r="E21" s="386"/>
      <c r="F21" s="387"/>
      <c r="G21" s="388"/>
      <c r="H21" s="389"/>
      <c r="I21" s="390"/>
      <c r="J21" s="419"/>
      <c r="K21" s="419"/>
      <c r="L21" s="391" t="str">
        <f>IF(ISBLANK('frekwencja I sem'!B21),"",'frekwencja I sem'!E21)</f>
        <v/>
      </c>
      <c r="M21" s="391" t="str">
        <f>IF(ISBLANK('frekwencja I sem'!B21),"",'frekwencja I sem'!F21)</f>
        <v/>
      </c>
      <c r="N21" s="391" t="str">
        <f>IF(ISBLANK('frekwencja I sem'!B21),"",'frekwencja I sem'!H21)</f>
        <v/>
      </c>
      <c r="O21" s="426" t="str">
        <f>IF(ISBLANK('frekwencja I sem'!B21),"",E21-L21)</f>
        <v/>
      </c>
      <c r="P21" s="426" t="str">
        <f>IF(ISBLANK('frekwencja I sem'!B21),"",F21-M21)</f>
        <v/>
      </c>
      <c r="Q21" s="426" t="str">
        <f>IF(ISBLANK('frekwencja I sem'!B21),"",SUM(O21:P21))</f>
        <v/>
      </c>
      <c r="R21" s="426" t="str">
        <f>IF(ISBLANK('frekwencja I sem'!B21),"",H21-N21)</f>
        <v/>
      </c>
      <c r="S21" s="427" t="str">
        <f>IF(ISBLANK('frekwencja I sem'!B21),"",SUM(P21))</f>
        <v/>
      </c>
      <c r="T21" s="427" t="str">
        <f>IF(ISBLANK('frekwencja I sem'!B21),"",SUM(Q21))</f>
        <v/>
      </c>
      <c r="U21" s="427" t="str">
        <f>IF(ISBLANK('frekwencja I sem'!B21),"",SUM(R21))</f>
        <v/>
      </c>
      <c r="V21" s="428" t="str">
        <f>IF(ISBLANK('frekwencja I sem'!B21),"",SUM(O21))</f>
        <v/>
      </c>
      <c r="W21" s="319"/>
      <c r="X21" s="319"/>
      <c r="Y21" s="320"/>
      <c r="Z21" s="362"/>
      <c r="AA21" s="363" t="str">
        <f>'frekwencja I sem'!M21</f>
        <v/>
      </c>
      <c r="AB21" s="364" t="str">
        <f>IF(ISBLANK('frekwencja I sem'!B21),"",(V21+AA21))</f>
        <v/>
      </c>
      <c r="AC21" s="365" t="str">
        <f>IF(ISBLANK('frekwencja I sem'!B21),"",S21)</f>
        <v/>
      </c>
      <c r="AD21" s="152" t="str">
        <f>IF(ISBLANK(B21),"",'frekwencja I sem'!K21)</f>
        <v/>
      </c>
      <c r="AE21" s="366"/>
      <c r="AF21" s="367" t="str">
        <f>IF(ISBLANK('frekwencja I sem'!$B21),"",T21)</f>
        <v/>
      </c>
      <c r="AG21" s="234"/>
      <c r="AH21" s="235">
        <f>'frekwencja I sem'!E21</f>
        <v>0</v>
      </c>
      <c r="AI21" s="129" t="str">
        <f>IF(ISBLANK('frekwencja I sem'!$B21),"",'frekwencja I sem'!F21)</f>
        <v/>
      </c>
      <c r="AJ21" s="235"/>
      <c r="AK21" s="129" t="str">
        <f>IF(ISBLANK('frekwencja I sem'!$B21),"",('frekwencja I sem'!G21))</f>
        <v/>
      </c>
      <c r="AL21" s="267">
        <f>'frekwencja I sem'!H21</f>
        <v>0</v>
      </c>
      <c r="AM21" s="129" t="str">
        <f>IF(ISBLANK('frekwencja I sem'!B21),"",SUM(H21))</f>
        <v/>
      </c>
      <c r="AN21" s="235">
        <f>'frekwencja I sem'!E21</f>
        <v>0</v>
      </c>
      <c r="AO21" s="129" t="str">
        <f>IF(ISBLANK('frekwencja I sem'!B21),"",E21)</f>
        <v/>
      </c>
      <c r="AP21" s="159"/>
      <c r="AQ21" s="160"/>
      <c r="AR21" s="236"/>
      <c r="AS21" s="237"/>
      <c r="AT21" s="268" t="str">
        <f>IF(ISBLANK('frekwencja I sem'!B21),"",K21)</f>
        <v/>
      </c>
      <c r="AU21" s="269" t="str">
        <f>IF(ISBLANK('frekwencja I sem'!B21),"",IF(ISERROR(AT21),"",K21))</f>
        <v/>
      </c>
      <c r="AV21" s="307"/>
      <c r="AW21" s="153" t="str">
        <f t="shared" si="0"/>
        <v/>
      </c>
      <c r="AX21" s="558" t="str">
        <f t="shared" si="1"/>
        <v/>
      </c>
      <c r="AY21" s="558"/>
      <c r="AZ21" s="281" t="str">
        <f t="shared" si="2"/>
        <v/>
      </c>
      <c r="BA21" s="281" t="str">
        <f t="shared" si="3"/>
        <v/>
      </c>
      <c r="BB21" s="281" t="str">
        <f t="shared" si="4"/>
        <v/>
      </c>
      <c r="BC21" s="281" t="str">
        <f t="shared" si="5"/>
        <v/>
      </c>
      <c r="BD21" s="282" t="str">
        <f t="shared" si="6"/>
        <v/>
      </c>
      <c r="BE21" s="286"/>
      <c r="BF21" s="287" t="str">
        <f t="shared" si="7"/>
        <v/>
      </c>
      <c r="BG21" s="288" t="str">
        <f t="shared" si="8"/>
        <v/>
      </c>
      <c r="BH21" s="288" t="str">
        <f t="shared" si="9"/>
        <v/>
      </c>
      <c r="BI21" s="288" t="str">
        <f t="shared" si="10"/>
        <v/>
      </c>
      <c r="BJ21" s="289" t="str">
        <f t="shared" si="11"/>
        <v/>
      </c>
      <c r="BK21" s="286"/>
      <c r="BZ21" s="157"/>
      <c r="CA21" s="158"/>
      <c r="CM21" s="154"/>
      <c r="CN21" s="154"/>
      <c r="CO21" s="154"/>
      <c r="CP21" s="154"/>
      <c r="CQ21" s="154"/>
    </row>
    <row r="22" spans="1:95" s="156" customFormat="1" ht="15.75" customHeight="1" x14ac:dyDescent="0.25">
      <c r="A22" s="368">
        <v>15</v>
      </c>
      <c r="B22" s="443" t="str">
        <f>IF(ISBLANK('frekwencja I sem'!B22),"",'frekwencja I sem'!B22)</f>
        <v/>
      </c>
      <c r="C22" s="79">
        <v>15</v>
      </c>
      <c r="D22" s="232"/>
      <c r="E22" s="386"/>
      <c r="F22" s="387"/>
      <c r="G22" s="388"/>
      <c r="H22" s="389"/>
      <c r="I22" s="390"/>
      <c r="J22" s="419"/>
      <c r="K22" s="419"/>
      <c r="L22" s="391" t="str">
        <f>IF(ISBLANK('frekwencja I sem'!B22),"",'frekwencja I sem'!E22)</f>
        <v/>
      </c>
      <c r="M22" s="391" t="str">
        <f>IF(ISBLANK('frekwencja I sem'!B22),"",'frekwencja I sem'!F22)</f>
        <v/>
      </c>
      <c r="N22" s="391" t="str">
        <f>IF(ISBLANK('frekwencja I sem'!B22),"",'frekwencja I sem'!H22)</f>
        <v/>
      </c>
      <c r="O22" s="426" t="str">
        <f>IF(ISBLANK('frekwencja I sem'!B22),"",E22-L22)</f>
        <v/>
      </c>
      <c r="P22" s="426" t="str">
        <f>IF(ISBLANK('frekwencja I sem'!B22),"",F22-M22)</f>
        <v/>
      </c>
      <c r="Q22" s="426" t="str">
        <f>IF(ISBLANK('frekwencja I sem'!B22),"",SUM(O22:P22))</f>
        <v/>
      </c>
      <c r="R22" s="426" t="str">
        <f>IF(ISBLANK('frekwencja I sem'!B22),"",H22-N22)</f>
        <v/>
      </c>
      <c r="S22" s="427" t="str">
        <f>IF(ISBLANK('frekwencja I sem'!B22),"",SUM(P22))</f>
        <v/>
      </c>
      <c r="T22" s="427" t="str">
        <f>IF(ISBLANK('frekwencja I sem'!B22),"",SUM(Q22))</f>
        <v/>
      </c>
      <c r="U22" s="427" t="str">
        <f>IF(ISBLANK('frekwencja I sem'!B22),"",SUM(R22))</f>
        <v/>
      </c>
      <c r="V22" s="428" t="str">
        <f>IF(ISBLANK('frekwencja I sem'!B22),"",SUM(O22))</f>
        <v/>
      </c>
      <c r="W22" s="319"/>
      <c r="X22" s="319"/>
      <c r="Y22" s="320"/>
      <c r="Z22" s="362"/>
      <c r="AA22" s="363" t="str">
        <f>'frekwencja I sem'!M22</f>
        <v/>
      </c>
      <c r="AB22" s="364" t="str">
        <f>IF(ISBLANK('frekwencja I sem'!B22),"",(V22+AA22))</f>
        <v/>
      </c>
      <c r="AC22" s="365" t="str">
        <f>IF(ISBLANK('frekwencja I sem'!B22),"",S22)</f>
        <v/>
      </c>
      <c r="AD22" s="152" t="str">
        <f>IF(ISBLANK(B22),"",'frekwencja I sem'!K22)</f>
        <v/>
      </c>
      <c r="AE22" s="366"/>
      <c r="AF22" s="367" t="str">
        <f>IF(ISBLANK('frekwencja I sem'!$B22),"",T22)</f>
        <v/>
      </c>
      <c r="AG22" s="234"/>
      <c r="AH22" s="235">
        <f>'frekwencja I sem'!E22</f>
        <v>0</v>
      </c>
      <c r="AI22" s="129" t="str">
        <f>IF(ISBLANK('frekwencja I sem'!$B22),"",'frekwencja I sem'!F22)</f>
        <v/>
      </c>
      <c r="AJ22" s="235"/>
      <c r="AK22" s="129" t="str">
        <f>IF(ISBLANK('frekwencja I sem'!$B22),"",('frekwencja I sem'!G22))</f>
        <v/>
      </c>
      <c r="AL22" s="267">
        <f>'frekwencja I sem'!H22</f>
        <v>0</v>
      </c>
      <c r="AM22" s="129" t="str">
        <f>IF(ISBLANK('frekwencja I sem'!B22),"",SUM(H22))</f>
        <v/>
      </c>
      <c r="AN22" s="235">
        <f>'frekwencja I sem'!E22</f>
        <v>0</v>
      </c>
      <c r="AO22" s="129" t="str">
        <f>IF(ISBLANK('frekwencja I sem'!B22),"",E22)</f>
        <v/>
      </c>
      <c r="AP22" s="159"/>
      <c r="AQ22" s="160"/>
      <c r="AR22" s="236"/>
      <c r="AS22" s="237"/>
      <c r="AT22" s="268" t="str">
        <f>IF(ISBLANK('frekwencja I sem'!B22),"",K22)</f>
        <v/>
      </c>
      <c r="AU22" s="269" t="str">
        <f>IF(ISBLANK('frekwencja I sem'!B22),"",IF(ISERROR(AT22),"",K22))</f>
        <v/>
      </c>
      <c r="AV22" s="307"/>
      <c r="AW22" s="153" t="str">
        <f t="shared" si="0"/>
        <v/>
      </c>
      <c r="AX22" s="558" t="str">
        <f t="shared" si="1"/>
        <v/>
      </c>
      <c r="AY22" s="558"/>
      <c r="AZ22" s="281" t="str">
        <f t="shared" si="2"/>
        <v/>
      </c>
      <c r="BA22" s="281" t="str">
        <f t="shared" si="3"/>
        <v/>
      </c>
      <c r="BB22" s="281" t="str">
        <f t="shared" si="4"/>
        <v/>
      </c>
      <c r="BC22" s="281" t="str">
        <f t="shared" si="5"/>
        <v/>
      </c>
      <c r="BD22" s="282" t="str">
        <f t="shared" si="6"/>
        <v/>
      </c>
      <c r="BE22" s="286"/>
      <c r="BF22" s="287" t="str">
        <f t="shared" si="7"/>
        <v/>
      </c>
      <c r="BG22" s="288" t="str">
        <f t="shared" si="8"/>
        <v/>
      </c>
      <c r="BH22" s="288" t="str">
        <f t="shared" si="9"/>
        <v/>
      </c>
      <c r="BI22" s="288" t="str">
        <f t="shared" si="10"/>
        <v/>
      </c>
      <c r="BJ22" s="289" t="str">
        <f t="shared" si="11"/>
        <v/>
      </c>
      <c r="BK22" s="286"/>
      <c r="BZ22" s="157"/>
      <c r="CA22" s="158"/>
      <c r="CM22" s="154"/>
      <c r="CN22" s="154"/>
      <c r="CO22" s="154"/>
      <c r="CP22" s="154"/>
      <c r="CQ22" s="154"/>
    </row>
    <row r="23" spans="1:95" s="156" customFormat="1" ht="15.75" customHeight="1" x14ac:dyDescent="0.25">
      <c r="A23" s="368">
        <v>16</v>
      </c>
      <c r="B23" s="443" t="str">
        <f>IF(ISBLANK('frekwencja I sem'!B23),"",'frekwencja I sem'!B23)</f>
        <v/>
      </c>
      <c r="C23" s="79">
        <v>16</v>
      </c>
      <c r="D23" s="232"/>
      <c r="E23" s="386"/>
      <c r="F23" s="387"/>
      <c r="G23" s="388"/>
      <c r="H23" s="389"/>
      <c r="I23" s="390"/>
      <c r="J23" s="419"/>
      <c r="K23" s="419"/>
      <c r="L23" s="391" t="str">
        <f>IF(ISBLANK('frekwencja I sem'!B23),"",'frekwencja I sem'!E23)</f>
        <v/>
      </c>
      <c r="M23" s="391" t="str">
        <f>IF(ISBLANK('frekwencja I sem'!B23),"",'frekwencja I sem'!F23)</f>
        <v/>
      </c>
      <c r="N23" s="391" t="str">
        <f>IF(ISBLANK('frekwencja I sem'!B23),"",'frekwencja I sem'!H23)</f>
        <v/>
      </c>
      <c r="O23" s="426" t="str">
        <f>IF(ISBLANK('frekwencja I sem'!B23),"",E23-L23)</f>
        <v/>
      </c>
      <c r="P23" s="426" t="str">
        <f>IF(ISBLANK('frekwencja I sem'!B23),"",F23-M23)</f>
        <v/>
      </c>
      <c r="Q23" s="426" t="str">
        <f>IF(ISBLANK('frekwencja I sem'!B23),"",SUM(O23:P23))</f>
        <v/>
      </c>
      <c r="R23" s="426" t="str">
        <f>IF(ISBLANK('frekwencja I sem'!B23),"",H23-N23)</f>
        <v/>
      </c>
      <c r="S23" s="427" t="str">
        <f>IF(ISBLANK('frekwencja I sem'!B23),"",SUM(P23))</f>
        <v/>
      </c>
      <c r="T23" s="427" t="str">
        <f>IF(ISBLANK('frekwencja I sem'!B23),"",SUM(Q23))</f>
        <v/>
      </c>
      <c r="U23" s="427" t="str">
        <f>IF(ISBLANK('frekwencja I sem'!B23),"",SUM(R23))</f>
        <v/>
      </c>
      <c r="V23" s="428" t="str">
        <f>IF(ISBLANK('frekwencja I sem'!B23),"",SUM(O23))</f>
        <v/>
      </c>
      <c r="W23" s="319"/>
      <c r="X23" s="319"/>
      <c r="Y23" s="320"/>
      <c r="Z23" s="362"/>
      <c r="AA23" s="363" t="str">
        <f>'frekwencja I sem'!M23</f>
        <v/>
      </c>
      <c r="AB23" s="364" t="str">
        <f>IF(ISBLANK('frekwencja I sem'!B23),"",(V23+AA23))</f>
        <v/>
      </c>
      <c r="AC23" s="365" t="str">
        <f>IF(ISBLANK('frekwencja I sem'!B23),"",S23)</f>
        <v/>
      </c>
      <c r="AD23" s="152" t="str">
        <f>IF(ISBLANK(B23),"",'frekwencja I sem'!K23)</f>
        <v/>
      </c>
      <c r="AE23" s="366"/>
      <c r="AF23" s="367" t="str">
        <f>IF(ISBLANK('frekwencja I sem'!$B23),"",T23)</f>
        <v/>
      </c>
      <c r="AG23" s="234"/>
      <c r="AH23" s="235">
        <f>'frekwencja I sem'!E23</f>
        <v>0</v>
      </c>
      <c r="AI23" s="129" t="str">
        <f>IF(ISBLANK('frekwencja I sem'!$B23),"",'frekwencja I sem'!F23)</f>
        <v/>
      </c>
      <c r="AJ23" s="235"/>
      <c r="AK23" s="129" t="str">
        <f>IF(ISBLANK('frekwencja I sem'!$B23),"",('frekwencja I sem'!G23))</f>
        <v/>
      </c>
      <c r="AL23" s="267">
        <f>'frekwencja I sem'!H23</f>
        <v>0</v>
      </c>
      <c r="AM23" s="129" t="str">
        <f>IF(ISBLANK('frekwencja I sem'!B23),"",SUM(H23))</f>
        <v/>
      </c>
      <c r="AN23" s="235">
        <f>'frekwencja I sem'!E23</f>
        <v>0</v>
      </c>
      <c r="AO23" s="129" t="str">
        <f>IF(ISBLANK('frekwencja I sem'!B23),"",E23)</f>
        <v/>
      </c>
      <c r="AP23" s="159"/>
      <c r="AQ23" s="160"/>
      <c r="AR23" s="236"/>
      <c r="AS23" s="237"/>
      <c r="AT23" s="268" t="str">
        <f>IF(ISBLANK('frekwencja I sem'!B23),"",K23)</f>
        <v/>
      </c>
      <c r="AU23" s="269" t="str">
        <f>IF(ISBLANK('frekwencja I sem'!B23),"",IF(ISERROR(AT23),"",K23))</f>
        <v/>
      </c>
      <c r="AV23" s="307"/>
      <c r="AW23" s="153" t="str">
        <f t="shared" si="0"/>
        <v/>
      </c>
      <c r="AX23" s="558" t="str">
        <f t="shared" si="1"/>
        <v/>
      </c>
      <c r="AY23" s="558"/>
      <c r="AZ23" s="281" t="str">
        <f t="shared" si="2"/>
        <v/>
      </c>
      <c r="BA23" s="281" t="str">
        <f t="shared" si="3"/>
        <v/>
      </c>
      <c r="BB23" s="281" t="str">
        <f t="shared" si="4"/>
        <v/>
      </c>
      <c r="BC23" s="281" t="str">
        <f t="shared" si="5"/>
        <v/>
      </c>
      <c r="BD23" s="282" t="str">
        <f t="shared" si="6"/>
        <v/>
      </c>
      <c r="BE23" s="286"/>
      <c r="BF23" s="287" t="str">
        <f t="shared" si="7"/>
        <v/>
      </c>
      <c r="BG23" s="288" t="str">
        <f t="shared" si="8"/>
        <v/>
      </c>
      <c r="BH23" s="288" t="str">
        <f t="shared" si="9"/>
        <v/>
      </c>
      <c r="BI23" s="288" t="str">
        <f t="shared" si="10"/>
        <v/>
      </c>
      <c r="BJ23" s="289" t="str">
        <f t="shared" si="11"/>
        <v/>
      </c>
      <c r="BK23" s="286"/>
      <c r="BZ23" s="157"/>
      <c r="CA23" s="158"/>
      <c r="CM23" s="154"/>
      <c r="CN23" s="154"/>
      <c r="CO23" s="154"/>
      <c r="CP23" s="154"/>
      <c r="CQ23" s="154"/>
    </row>
    <row r="24" spans="1:95" s="156" customFormat="1" ht="15.75" customHeight="1" x14ac:dyDescent="0.25">
      <c r="A24" s="368">
        <v>17</v>
      </c>
      <c r="B24" s="443" t="str">
        <f>IF(ISBLANK('frekwencja I sem'!B24),"",'frekwencja I sem'!B24)</f>
        <v/>
      </c>
      <c r="C24" s="79">
        <v>17</v>
      </c>
      <c r="D24" s="232"/>
      <c r="E24" s="386"/>
      <c r="F24" s="387"/>
      <c r="G24" s="388"/>
      <c r="H24" s="389"/>
      <c r="I24" s="390"/>
      <c r="J24" s="419"/>
      <c r="K24" s="419"/>
      <c r="L24" s="391" t="str">
        <f>IF(ISBLANK('frekwencja I sem'!B24),"",'frekwencja I sem'!E24)</f>
        <v/>
      </c>
      <c r="M24" s="391" t="str">
        <f>IF(ISBLANK('frekwencja I sem'!B24),"",'frekwencja I sem'!F24)</f>
        <v/>
      </c>
      <c r="N24" s="391" t="str">
        <f>IF(ISBLANK('frekwencja I sem'!B24),"",'frekwencja I sem'!H24)</f>
        <v/>
      </c>
      <c r="O24" s="426" t="str">
        <f>IF(ISBLANK('frekwencja I sem'!B24),"",E24-L24)</f>
        <v/>
      </c>
      <c r="P24" s="426" t="str">
        <f>IF(ISBLANK('frekwencja I sem'!B24),"",F24-M24)</f>
        <v/>
      </c>
      <c r="Q24" s="426" t="str">
        <f>IF(ISBLANK('frekwencja I sem'!B24),"",SUM(O24:P24))</f>
        <v/>
      </c>
      <c r="R24" s="426" t="str">
        <f>IF(ISBLANK('frekwencja I sem'!B24),"",H24-N24)</f>
        <v/>
      </c>
      <c r="S24" s="427" t="str">
        <f>IF(ISBLANK('frekwencja I sem'!B24),"",SUM(P24))</f>
        <v/>
      </c>
      <c r="T24" s="427" t="str">
        <f>IF(ISBLANK('frekwencja I sem'!B24),"",SUM(Q24))</f>
        <v/>
      </c>
      <c r="U24" s="427" t="str">
        <f>IF(ISBLANK('frekwencja I sem'!B24),"",SUM(R24))</f>
        <v/>
      </c>
      <c r="V24" s="428" t="str">
        <f>IF(ISBLANK('frekwencja I sem'!B24),"",SUM(O24))</f>
        <v/>
      </c>
      <c r="W24" s="319"/>
      <c r="X24" s="319"/>
      <c r="Y24" s="320"/>
      <c r="Z24" s="362"/>
      <c r="AA24" s="363" t="str">
        <f>'frekwencja I sem'!M24</f>
        <v/>
      </c>
      <c r="AB24" s="364" t="str">
        <f>IF(ISBLANK('frekwencja I sem'!B24),"",(V24+AA24))</f>
        <v/>
      </c>
      <c r="AC24" s="365" t="str">
        <f>IF(ISBLANK('frekwencja I sem'!B24),"",S24)</f>
        <v/>
      </c>
      <c r="AD24" s="152" t="str">
        <f>IF(ISBLANK(B24),"",'frekwencja I sem'!K24)</f>
        <v/>
      </c>
      <c r="AE24" s="366"/>
      <c r="AF24" s="367" t="str">
        <f>IF(ISBLANK('frekwencja I sem'!$B24),"",T24)</f>
        <v/>
      </c>
      <c r="AG24" s="234"/>
      <c r="AH24" s="235">
        <f>'frekwencja I sem'!E24</f>
        <v>0</v>
      </c>
      <c r="AI24" s="129" t="str">
        <f>IF(ISBLANK('frekwencja I sem'!$B24),"",'frekwencja I sem'!F24)</f>
        <v/>
      </c>
      <c r="AJ24" s="235"/>
      <c r="AK24" s="129" t="str">
        <f>IF(ISBLANK('frekwencja I sem'!$B24),"",('frekwencja I sem'!G24))</f>
        <v/>
      </c>
      <c r="AL24" s="267">
        <f>'frekwencja I sem'!H24</f>
        <v>0</v>
      </c>
      <c r="AM24" s="129" t="str">
        <f>IF(ISBLANK('frekwencja I sem'!B24),"",SUM(H24))</f>
        <v/>
      </c>
      <c r="AN24" s="235">
        <f>'frekwencja I sem'!E24</f>
        <v>0</v>
      </c>
      <c r="AO24" s="129" t="str">
        <f>IF(ISBLANK('frekwencja I sem'!B24),"",E24)</f>
        <v/>
      </c>
      <c r="AP24" s="159"/>
      <c r="AQ24" s="160"/>
      <c r="AR24" s="236"/>
      <c r="AS24" s="237"/>
      <c r="AT24" s="268" t="str">
        <f>IF(ISBLANK('frekwencja I sem'!B24),"",K24)</f>
        <v/>
      </c>
      <c r="AU24" s="269" t="str">
        <f>IF(ISBLANK('frekwencja I sem'!B24),"",IF(ISERROR(AT24),"",K24))</f>
        <v/>
      </c>
      <c r="AV24" s="307"/>
      <c r="AW24" s="153" t="str">
        <f t="shared" si="0"/>
        <v/>
      </c>
      <c r="AX24" s="558" t="str">
        <f t="shared" si="1"/>
        <v/>
      </c>
      <c r="AY24" s="558"/>
      <c r="AZ24" s="281" t="str">
        <f t="shared" si="2"/>
        <v/>
      </c>
      <c r="BA24" s="281" t="str">
        <f t="shared" si="3"/>
        <v/>
      </c>
      <c r="BB24" s="281" t="str">
        <f t="shared" si="4"/>
        <v/>
      </c>
      <c r="BC24" s="281" t="str">
        <f t="shared" si="5"/>
        <v/>
      </c>
      <c r="BD24" s="282" t="str">
        <f t="shared" si="6"/>
        <v/>
      </c>
      <c r="BE24" s="286"/>
      <c r="BF24" s="287" t="str">
        <f t="shared" si="7"/>
        <v/>
      </c>
      <c r="BG24" s="288" t="str">
        <f t="shared" si="8"/>
        <v/>
      </c>
      <c r="BH24" s="288" t="str">
        <f t="shared" si="9"/>
        <v/>
      </c>
      <c r="BI24" s="288" t="str">
        <f t="shared" si="10"/>
        <v/>
      </c>
      <c r="BJ24" s="289" t="str">
        <f t="shared" si="11"/>
        <v/>
      </c>
      <c r="BK24" s="286"/>
      <c r="BZ24" s="157"/>
      <c r="CA24" s="158"/>
      <c r="CM24" s="154"/>
      <c r="CN24" s="154"/>
      <c r="CO24" s="154"/>
      <c r="CP24" s="154"/>
      <c r="CQ24" s="154"/>
    </row>
    <row r="25" spans="1:95" s="156" customFormat="1" ht="15.75" customHeight="1" x14ac:dyDescent="0.25">
      <c r="A25" s="368">
        <v>18</v>
      </c>
      <c r="B25" s="443" t="str">
        <f>IF(ISBLANK('frekwencja I sem'!B25),"",'frekwencja I sem'!B25)</f>
        <v/>
      </c>
      <c r="C25" s="79">
        <v>18</v>
      </c>
      <c r="D25" s="232"/>
      <c r="E25" s="386"/>
      <c r="F25" s="387"/>
      <c r="G25" s="388"/>
      <c r="H25" s="389"/>
      <c r="I25" s="390"/>
      <c r="J25" s="419"/>
      <c r="K25" s="419"/>
      <c r="L25" s="391" t="str">
        <f>IF(ISBLANK('frekwencja I sem'!B25),"",'frekwencja I sem'!E25)</f>
        <v/>
      </c>
      <c r="M25" s="391" t="str">
        <f>IF(ISBLANK('frekwencja I sem'!B25),"",'frekwencja I sem'!F25)</f>
        <v/>
      </c>
      <c r="N25" s="391" t="str">
        <f>IF(ISBLANK('frekwencja I sem'!B25),"",'frekwencja I sem'!H25)</f>
        <v/>
      </c>
      <c r="O25" s="426" t="str">
        <f>IF(ISBLANK('frekwencja I sem'!B25),"",E25-L25)</f>
        <v/>
      </c>
      <c r="P25" s="426" t="str">
        <f>IF(ISBLANK('frekwencja I sem'!B25),"",F25-M25)</f>
        <v/>
      </c>
      <c r="Q25" s="426" t="str">
        <f>IF(ISBLANK('frekwencja I sem'!B25),"",SUM(O25:P25))</f>
        <v/>
      </c>
      <c r="R25" s="426" t="str">
        <f>IF(ISBLANK('frekwencja I sem'!B25),"",H25-N25)</f>
        <v/>
      </c>
      <c r="S25" s="427" t="str">
        <f>IF(ISBLANK('frekwencja I sem'!B25),"",SUM(P25))</f>
        <v/>
      </c>
      <c r="T25" s="427" t="str">
        <f>IF(ISBLANK('frekwencja I sem'!B25),"",SUM(Q25))</f>
        <v/>
      </c>
      <c r="U25" s="427" t="str">
        <f>IF(ISBLANK('frekwencja I sem'!B25),"",SUM(R25))</f>
        <v/>
      </c>
      <c r="V25" s="428" t="str">
        <f>IF(ISBLANK('frekwencja I sem'!B25),"",SUM(O25))</f>
        <v/>
      </c>
      <c r="W25" s="319"/>
      <c r="X25" s="319"/>
      <c r="Y25" s="320"/>
      <c r="Z25" s="362"/>
      <c r="AA25" s="363" t="str">
        <f>'frekwencja I sem'!M25</f>
        <v/>
      </c>
      <c r="AB25" s="364" t="str">
        <f>IF(ISBLANK('frekwencja I sem'!B25),"",(V25+AA25))</f>
        <v/>
      </c>
      <c r="AC25" s="365" t="str">
        <f>IF(ISBLANK('frekwencja I sem'!B25),"",S25)</f>
        <v/>
      </c>
      <c r="AD25" s="152" t="str">
        <f>IF(ISBLANK(B25),"",'frekwencja I sem'!K25)</f>
        <v/>
      </c>
      <c r="AE25" s="366"/>
      <c r="AF25" s="367" t="str">
        <f>IF(ISBLANK('frekwencja I sem'!$B25),"",T25)</f>
        <v/>
      </c>
      <c r="AG25" s="234"/>
      <c r="AH25" s="235">
        <f>'frekwencja I sem'!E25</f>
        <v>0</v>
      </c>
      <c r="AI25" s="129" t="str">
        <f>IF(ISBLANK('frekwencja I sem'!$B25),"",'frekwencja I sem'!F25)</f>
        <v/>
      </c>
      <c r="AJ25" s="235"/>
      <c r="AK25" s="129" t="str">
        <f>IF(ISBLANK('frekwencja I sem'!$B25),"",('frekwencja I sem'!G25))</f>
        <v/>
      </c>
      <c r="AL25" s="267">
        <f>'frekwencja I sem'!H25</f>
        <v>0</v>
      </c>
      <c r="AM25" s="129" t="str">
        <f>IF(ISBLANK('frekwencja I sem'!B25),"",SUM(H25))</f>
        <v/>
      </c>
      <c r="AN25" s="235">
        <f>'frekwencja I sem'!E25</f>
        <v>0</v>
      </c>
      <c r="AO25" s="129" t="str">
        <f>IF(ISBLANK('frekwencja I sem'!B25),"",E25)</f>
        <v/>
      </c>
      <c r="AP25" s="159"/>
      <c r="AQ25" s="160"/>
      <c r="AR25" s="236"/>
      <c r="AS25" s="237"/>
      <c r="AT25" s="268" t="str">
        <f>IF(ISBLANK('frekwencja I sem'!B25),"",K25)</f>
        <v/>
      </c>
      <c r="AU25" s="269" t="str">
        <f>IF(ISBLANK('frekwencja I sem'!B25),"",IF(ISERROR(AT25),"",K25))</f>
        <v/>
      </c>
      <c r="AV25" s="307"/>
      <c r="AW25" s="153" t="str">
        <f t="shared" si="0"/>
        <v/>
      </c>
      <c r="AX25" s="558" t="str">
        <f t="shared" si="1"/>
        <v/>
      </c>
      <c r="AY25" s="558"/>
      <c r="AZ25" s="281" t="str">
        <f t="shared" si="2"/>
        <v/>
      </c>
      <c r="BA25" s="281" t="str">
        <f t="shared" si="3"/>
        <v/>
      </c>
      <c r="BB25" s="281" t="str">
        <f t="shared" si="4"/>
        <v/>
      </c>
      <c r="BC25" s="281" t="str">
        <f t="shared" si="5"/>
        <v/>
      </c>
      <c r="BD25" s="282" t="str">
        <f t="shared" si="6"/>
        <v/>
      </c>
      <c r="BE25" s="286"/>
      <c r="BF25" s="287" t="str">
        <f t="shared" si="7"/>
        <v/>
      </c>
      <c r="BG25" s="288" t="str">
        <f t="shared" si="8"/>
        <v/>
      </c>
      <c r="BH25" s="288" t="str">
        <f t="shared" si="9"/>
        <v/>
      </c>
      <c r="BI25" s="288" t="str">
        <f t="shared" si="10"/>
        <v/>
      </c>
      <c r="BJ25" s="289" t="str">
        <f t="shared" si="11"/>
        <v/>
      </c>
      <c r="BK25" s="286"/>
      <c r="BZ25" s="157"/>
      <c r="CA25" s="158"/>
      <c r="CM25" s="154"/>
      <c r="CN25" s="154"/>
      <c r="CO25" s="154"/>
      <c r="CP25" s="154"/>
      <c r="CQ25" s="154"/>
    </row>
    <row r="26" spans="1:95" s="156" customFormat="1" ht="15.75" customHeight="1" x14ac:dyDescent="0.25">
      <c r="A26" s="368">
        <v>19</v>
      </c>
      <c r="B26" s="443" t="str">
        <f>IF(ISBLANK('frekwencja I sem'!B26),"",'frekwencja I sem'!B26)</f>
        <v/>
      </c>
      <c r="C26" s="79">
        <v>19</v>
      </c>
      <c r="D26" s="232"/>
      <c r="E26" s="386"/>
      <c r="F26" s="387"/>
      <c r="G26" s="388"/>
      <c r="H26" s="389"/>
      <c r="I26" s="390"/>
      <c r="J26" s="419"/>
      <c r="K26" s="419"/>
      <c r="L26" s="391" t="str">
        <f>IF(ISBLANK('frekwencja I sem'!B26),"",'frekwencja I sem'!E26)</f>
        <v/>
      </c>
      <c r="M26" s="391" t="str">
        <f>IF(ISBLANK('frekwencja I sem'!B26),"",'frekwencja I sem'!F26)</f>
        <v/>
      </c>
      <c r="N26" s="391" t="str">
        <f>IF(ISBLANK('frekwencja I sem'!B26),"",'frekwencja I sem'!H26)</f>
        <v/>
      </c>
      <c r="O26" s="426" t="str">
        <f>IF(ISBLANK('frekwencja I sem'!B26),"",E26-L26)</f>
        <v/>
      </c>
      <c r="P26" s="426" t="str">
        <f>IF(ISBLANK('frekwencja I sem'!B26),"",F26-M26)</f>
        <v/>
      </c>
      <c r="Q26" s="426" t="str">
        <f>IF(ISBLANK('frekwencja I sem'!B26),"",SUM(O26:P26))</f>
        <v/>
      </c>
      <c r="R26" s="426" t="str">
        <f>IF(ISBLANK('frekwencja I sem'!B26),"",H26-N26)</f>
        <v/>
      </c>
      <c r="S26" s="427" t="str">
        <f>IF(ISBLANK('frekwencja I sem'!B26),"",SUM(P26))</f>
        <v/>
      </c>
      <c r="T26" s="427" t="str">
        <f>IF(ISBLANK('frekwencja I sem'!B26),"",SUM(Q26))</f>
        <v/>
      </c>
      <c r="U26" s="427" t="str">
        <f>IF(ISBLANK('frekwencja I sem'!B26),"",SUM(R26))</f>
        <v/>
      </c>
      <c r="V26" s="428" t="str">
        <f>IF(ISBLANK('frekwencja I sem'!B26),"",SUM(O26))</f>
        <v/>
      </c>
      <c r="W26" s="319"/>
      <c r="X26" s="319"/>
      <c r="Y26" s="320"/>
      <c r="Z26" s="362"/>
      <c r="AA26" s="363" t="str">
        <f>'frekwencja I sem'!M26</f>
        <v/>
      </c>
      <c r="AB26" s="364" t="str">
        <f>IF(ISBLANK('frekwencja I sem'!B26),"",(V26+AA26))</f>
        <v/>
      </c>
      <c r="AC26" s="365" t="str">
        <f>IF(ISBLANK('frekwencja I sem'!B26),"",S26)</f>
        <v/>
      </c>
      <c r="AD26" s="152" t="str">
        <f>IF(ISBLANK(B26),"",'frekwencja I sem'!K26)</f>
        <v/>
      </c>
      <c r="AE26" s="366"/>
      <c r="AF26" s="367" t="str">
        <f>IF(ISBLANK('frekwencja I sem'!$B26),"",T26)</f>
        <v/>
      </c>
      <c r="AG26" s="234"/>
      <c r="AH26" s="235">
        <f>'frekwencja I sem'!E26</f>
        <v>0</v>
      </c>
      <c r="AI26" s="129" t="str">
        <f>IF(ISBLANK('frekwencja I sem'!$B26),"",'frekwencja I sem'!F26)</f>
        <v/>
      </c>
      <c r="AJ26" s="235"/>
      <c r="AK26" s="129" t="str">
        <f>IF(ISBLANK('frekwencja I sem'!$B26),"",('frekwencja I sem'!G26))</f>
        <v/>
      </c>
      <c r="AL26" s="267">
        <f>'frekwencja I sem'!H26</f>
        <v>0</v>
      </c>
      <c r="AM26" s="129" t="str">
        <f>IF(ISBLANK('frekwencja I sem'!B26),"",SUM(H26))</f>
        <v/>
      </c>
      <c r="AN26" s="235">
        <f>'frekwencja I sem'!E26</f>
        <v>0</v>
      </c>
      <c r="AO26" s="129" t="str">
        <f>IF(ISBLANK('frekwencja I sem'!B26),"",E26)</f>
        <v/>
      </c>
      <c r="AP26" s="159"/>
      <c r="AQ26" s="160"/>
      <c r="AR26" s="236"/>
      <c r="AS26" s="237"/>
      <c r="AT26" s="268" t="str">
        <f>IF(ISBLANK('frekwencja I sem'!B26),"",K26)</f>
        <v/>
      </c>
      <c r="AU26" s="269" t="str">
        <f>IF(ISBLANK('frekwencja I sem'!B26),"",IF(ISERROR(AT26),"",K26))</f>
        <v/>
      </c>
      <c r="AV26" s="307"/>
      <c r="AW26" s="153" t="str">
        <f t="shared" si="0"/>
        <v/>
      </c>
      <c r="AX26" s="558" t="str">
        <f t="shared" si="1"/>
        <v/>
      </c>
      <c r="AY26" s="558"/>
      <c r="AZ26" s="281" t="str">
        <f t="shared" si="2"/>
        <v/>
      </c>
      <c r="BA26" s="281" t="str">
        <f t="shared" si="3"/>
        <v/>
      </c>
      <c r="BB26" s="281" t="str">
        <f t="shared" si="4"/>
        <v/>
      </c>
      <c r="BC26" s="281" t="str">
        <f t="shared" si="5"/>
        <v/>
      </c>
      <c r="BD26" s="282" t="str">
        <f t="shared" si="6"/>
        <v/>
      </c>
      <c r="BE26" s="286"/>
      <c r="BF26" s="287" t="str">
        <f t="shared" si="7"/>
        <v/>
      </c>
      <c r="BG26" s="288" t="str">
        <f t="shared" si="8"/>
        <v/>
      </c>
      <c r="BH26" s="288" t="str">
        <f t="shared" si="9"/>
        <v/>
      </c>
      <c r="BI26" s="288" t="str">
        <f t="shared" si="10"/>
        <v/>
      </c>
      <c r="BJ26" s="289" t="str">
        <f t="shared" si="11"/>
        <v/>
      </c>
      <c r="BK26" s="286"/>
      <c r="BZ26" s="157"/>
      <c r="CA26" s="158"/>
      <c r="CM26" s="154"/>
      <c r="CN26" s="154"/>
      <c r="CO26" s="154"/>
      <c r="CP26" s="154"/>
      <c r="CQ26" s="154"/>
    </row>
    <row r="27" spans="1:95" s="156" customFormat="1" ht="15.75" customHeight="1" x14ac:dyDescent="0.25">
      <c r="A27" s="368">
        <v>20</v>
      </c>
      <c r="B27" s="443" t="str">
        <f>IF(ISBLANK('frekwencja I sem'!B27),"",'frekwencja I sem'!B27)</f>
        <v/>
      </c>
      <c r="C27" s="79">
        <v>20</v>
      </c>
      <c r="D27" s="232"/>
      <c r="E27" s="386"/>
      <c r="F27" s="387"/>
      <c r="G27" s="388"/>
      <c r="H27" s="389"/>
      <c r="I27" s="390"/>
      <c r="J27" s="419"/>
      <c r="K27" s="419"/>
      <c r="L27" s="391" t="str">
        <f>IF(ISBLANK('frekwencja I sem'!B27),"",'frekwencja I sem'!E27)</f>
        <v/>
      </c>
      <c r="M27" s="391" t="str">
        <f>IF(ISBLANK('frekwencja I sem'!B27),"",'frekwencja I sem'!F27)</f>
        <v/>
      </c>
      <c r="N27" s="391" t="str">
        <f>IF(ISBLANK('frekwencja I sem'!B27),"",'frekwencja I sem'!H27)</f>
        <v/>
      </c>
      <c r="O27" s="426" t="str">
        <f>IF(ISBLANK('frekwencja I sem'!B27),"",E27-L27)</f>
        <v/>
      </c>
      <c r="P27" s="426" t="str">
        <f>IF(ISBLANK('frekwencja I sem'!B27),"",F27-M27)</f>
        <v/>
      </c>
      <c r="Q27" s="426" t="str">
        <f>IF(ISBLANK('frekwencja I sem'!B27),"",SUM(O27:P27))</f>
        <v/>
      </c>
      <c r="R27" s="426" t="str">
        <f>IF(ISBLANK('frekwencja I sem'!B27),"",H27-N27)</f>
        <v/>
      </c>
      <c r="S27" s="427" t="str">
        <f>IF(ISBLANK('frekwencja I sem'!B27),"",SUM(P27))</f>
        <v/>
      </c>
      <c r="T27" s="427" t="str">
        <f>IF(ISBLANK('frekwencja I sem'!B27),"",SUM(Q27))</f>
        <v/>
      </c>
      <c r="U27" s="427" t="str">
        <f>IF(ISBLANK('frekwencja I sem'!B27),"",SUM(R27))</f>
        <v/>
      </c>
      <c r="V27" s="428" t="str">
        <f>IF(ISBLANK('frekwencja I sem'!B27),"",SUM(O27))</f>
        <v/>
      </c>
      <c r="W27" s="319"/>
      <c r="X27" s="319"/>
      <c r="Y27" s="320"/>
      <c r="Z27" s="362"/>
      <c r="AA27" s="363" t="str">
        <f>'frekwencja I sem'!M27</f>
        <v/>
      </c>
      <c r="AB27" s="364" t="str">
        <f>IF(ISBLANK('frekwencja I sem'!B27),"",(V27+AA27))</f>
        <v/>
      </c>
      <c r="AC27" s="365" t="str">
        <f>IF(ISBLANK('frekwencja I sem'!B27),"",S27)</f>
        <v/>
      </c>
      <c r="AD27" s="152" t="str">
        <f>IF(ISBLANK(B27),"",'frekwencja I sem'!K27)</f>
        <v/>
      </c>
      <c r="AE27" s="366"/>
      <c r="AF27" s="367" t="str">
        <f>IF(ISBLANK('frekwencja I sem'!$B27),"",T27)</f>
        <v/>
      </c>
      <c r="AG27" s="234"/>
      <c r="AH27" s="235">
        <f>'frekwencja I sem'!E27</f>
        <v>0</v>
      </c>
      <c r="AI27" s="129" t="str">
        <f>IF(ISBLANK('frekwencja I sem'!$B27),"",'frekwencja I sem'!F27)</f>
        <v/>
      </c>
      <c r="AJ27" s="235"/>
      <c r="AK27" s="129" t="str">
        <f>IF(ISBLANK('frekwencja I sem'!$B27),"",('frekwencja I sem'!G27))</f>
        <v/>
      </c>
      <c r="AL27" s="267">
        <f>'frekwencja I sem'!H27</f>
        <v>0</v>
      </c>
      <c r="AM27" s="129" t="str">
        <f>IF(ISBLANK('frekwencja I sem'!B27),"",SUM(H27))</f>
        <v/>
      </c>
      <c r="AN27" s="235">
        <f>'frekwencja I sem'!E27</f>
        <v>0</v>
      </c>
      <c r="AO27" s="129" t="str">
        <f>IF(ISBLANK('frekwencja I sem'!B27),"",E27)</f>
        <v/>
      </c>
      <c r="AP27" s="159"/>
      <c r="AQ27" s="160"/>
      <c r="AR27" s="236"/>
      <c r="AS27" s="237"/>
      <c r="AT27" s="268" t="str">
        <f>IF(ISBLANK('frekwencja I sem'!B27),"",K27)</f>
        <v/>
      </c>
      <c r="AU27" s="269" t="str">
        <f>IF(ISBLANK('frekwencja I sem'!B27),"",IF(ISERROR(AT27),"",K27))</f>
        <v/>
      </c>
      <c r="AV27" s="307"/>
      <c r="AW27" s="153" t="str">
        <f t="shared" si="0"/>
        <v/>
      </c>
      <c r="AX27" s="558" t="str">
        <f t="shared" si="1"/>
        <v/>
      </c>
      <c r="AY27" s="558"/>
      <c r="AZ27" s="281" t="str">
        <f t="shared" si="2"/>
        <v/>
      </c>
      <c r="BA27" s="281" t="str">
        <f t="shared" si="3"/>
        <v/>
      </c>
      <c r="BB27" s="281" t="str">
        <f t="shared" si="4"/>
        <v/>
      </c>
      <c r="BC27" s="281" t="str">
        <f t="shared" si="5"/>
        <v/>
      </c>
      <c r="BD27" s="282" t="str">
        <f t="shared" si="6"/>
        <v/>
      </c>
      <c r="BE27" s="286"/>
      <c r="BF27" s="287" t="str">
        <f t="shared" si="7"/>
        <v/>
      </c>
      <c r="BG27" s="288" t="str">
        <f t="shared" si="8"/>
        <v/>
      </c>
      <c r="BH27" s="288" t="str">
        <f t="shared" si="9"/>
        <v/>
      </c>
      <c r="BI27" s="288" t="str">
        <f t="shared" si="10"/>
        <v/>
      </c>
      <c r="BJ27" s="289" t="str">
        <f t="shared" si="11"/>
        <v/>
      </c>
      <c r="BK27" s="286"/>
      <c r="BZ27" s="157"/>
      <c r="CA27" s="158"/>
      <c r="CM27" s="154"/>
      <c r="CN27" s="154"/>
      <c r="CO27" s="154"/>
      <c r="CP27" s="154"/>
      <c r="CQ27" s="154"/>
    </row>
    <row r="28" spans="1:95" s="156" customFormat="1" ht="15.75" customHeight="1" x14ac:dyDescent="0.25">
      <c r="A28" s="368">
        <v>21</v>
      </c>
      <c r="B28" s="443" t="str">
        <f>IF(ISBLANK('frekwencja I sem'!B28),"",'frekwencja I sem'!B28)</f>
        <v/>
      </c>
      <c r="C28" s="79">
        <v>21</v>
      </c>
      <c r="D28" s="232"/>
      <c r="E28" s="386"/>
      <c r="F28" s="387"/>
      <c r="G28" s="388"/>
      <c r="H28" s="389"/>
      <c r="I28" s="390"/>
      <c r="J28" s="419"/>
      <c r="K28" s="419"/>
      <c r="L28" s="391" t="str">
        <f>IF(ISBLANK('frekwencja I sem'!B28),"",'frekwencja I sem'!E28)</f>
        <v/>
      </c>
      <c r="M28" s="391" t="str">
        <f>IF(ISBLANK('frekwencja I sem'!B28),"",'frekwencja I sem'!F28)</f>
        <v/>
      </c>
      <c r="N28" s="391" t="str">
        <f>IF(ISBLANK('frekwencja I sem'!B28),"",'frekwencja I sem'!H28)</f>
        <v/>
      </c>
      <c r="O28" s="426" t="str">
        <f>IF(ISBLANK('frekwencja I sem'!B28),"",E28-L28)</f>
        <v/>
      </c>
      <c r="P28" s="426" t="str">
        <f>IF(ISBLANK('frekwencja I sem'!B28),"",F28-M28)</f>
        <v/>
      </c>
      <c r="Q28" s="426" t="str">
        <f>IF(ISBLANK('frekwencja I sem'!B28),"",SUM(O28:P28))</f>
        <v/>
      </c>
      <c r="R28" s="426" t="str">
        <f>IF(ISBLANK('frekwencja I sem'!B28),"",H28-N28)</f>
        <v/>
      </c>
      <c r="S28" s="427" t="str">
        <f>IF(ISBLANK('frekwencja I sem'!B28),"",SUM(P28))</f>
        <v/>
      </c>
      <c r="T28" s="427" t="str">
        <f>IF(ISBLANK('frekwencja I sem'!B28),"",SUM(Q28))</f>
        <v/>
      </c>
      <c r="U28" s="427" t="str">
        <f>IF(ISBLANK('frekwencja I sem'!B28),"",SUM(R28))</f>
        <v/>
      </c>
      <c r="V28" s="428" t="str">
        <f>IF(ISBLANK('frekwencja I sem'!B28),"",SUM(O28))</f>
        <v/>
      </c>
      <c r="W28" s="319"/>
      <c r="X28" s="319"/>
      <c r="Y28" s="320"/>
      <c r="Z28" s="362"/>
      <c r="AA28" s="363" t="str">
        <f>'frekwencja I sem'!M28</f>
        <v/>
      </c>
      <c r="AB28" s="364" t="str">
        <f>IF(ISBLANK('frekwencja I sem'!B28),"",(V28+AA28))</f>
        <v/>
      </c>
      <c r="AC28" s="365" t="str">
        <f>IF(ISBLANK('frekwencja I sem'!B28),"",S28)</f>
        <v/>
      </c>
      <c r="AD28" s="152" t="str">
        <f>IF(ISBLANK(B28),"",'frekwencja I sem'!K28)</f>
        <v/>
      </c>
      <c r="AE28" s="366"/>
      <c r="AF28" s="367" t="str">
        <f>IF(ISBLANK('frekwencja I sem'!$B28),"",T28)</f>
        <v/>
      </c>
      <c r="AG28" s="234"/>
      <c r="AH28" s="235">
        <f>'frekwencja I sem'!E28</f>
        <v>0</v>
      </c>
      <c r="AI28" s="129" t="str">
        <f>IF(ISBLANK('frekwencja I sem'!$B28),"",'frekwencja I sem'!F28)</f>
        <v/>
      </c>
      <c r="AJ28" s="235"/>
      <c r="AK28" s="129" t="str">
        <f>IF(ISBLANK('frekwencja I sem'!$B28),"",('frekwencja I sem'!G28))</f>
        <v/>
      </c>
      <c r="AL28" s="267">
        <f>'frekwencja I sem'!H28</f>
        <v>0</v>
      </c>
      <c r="AM28" s="129" t="str">
        <f>IF(ISBLANK('frekwencja I sem'!B28),"",SUM(H28))</f>
        <v/>
      </c>
      <c r="AN28" s="235">
        <f>'frekwencja I sem'!E28</f>
        <v>0</v>
      </c>
      <c r="AO28" s="129" t="str">
        <f>IF(ISBLANK('frekwencja I sem'!B28),"",E28)</f>
        <v/>
      </c>
      <c r="AP28" s="159"/>
      <c r="AQ28" s="160"/>
      <c r="AR28" s="236"/>
      <c r="AS28" s="237"/>
      <c r="AT28" s="268" t="str">
        <f>IF(ISBLANK('frekwencja I sem'!B28),"",K28)</f>
        <v/>
      </c>
      <c r="AU28" s="269" t="str">
        <f>IF(ISBLANK('frekwencja I sem'!B28),"",IF(ISERROR(AT28),"",K28))</f>
        <v/>
      </c>
      <c r="AV28" s="307"/>
      <c r="AW28" s="153" t="str">
        <f t="shared" si="0"/>
        <v/>
      </c>
      <c r="AX28" s="558" t="str">
        <f t="shared" si="1"/>
        <v/>
      </c>
      <c r="AY28" s="558"/>
      <c r="AZ28" s="281" t="str">
        <f t="shared" si="2"/>
        <v/>
      </c>
      <c r="BA28" s="281" t="str">
        <f t="shared" si="3"/>
        <v/>
      </c>
      <c r="BB28" s="281" t="str">
        <f t="shared" si="4"/>
        <v/>
      </c>
      <c r="BC28" s="281" t="str">
        <f t="shared" si="5"/>
        <v/>
      </c>
      <c r="BD28" s="282" t="str">
        <f t="shared" si="6"/>
        <v/>
      </c>
      <c r="BE28" s="286"/>
      <c r="BF28" s="287" t="str">
        <f t="shared" si="7"/>
        <v/>
      </c>
      <c r="BG28" s="288" t="str">
        <f t="shared" si="8"/>
        <v/>
      </c>
      <c r="BH28" s="288" t="str">
        <f t="shared" si="9"/>
        <v/>
      </c>
      <c r="BI28" s="288" t="str">
        <f t="shared" si="10"/>
        <v/>
      </c>
      <c r="BJ28" s="289" t="str">
        <f t="shared" si="11"/>
        <v/>
      </c>
      <c r="BK28" s="286"/>
      <c r="BZ28" s="157"/>
      <c r="CA28" s="158"/>
      <c r="CM28" s="154"/>
      <c r="CN28" s="154"/>
      <c r="CO28" s="154"/>
      <c r="CP28" s="154"/>
      <c r="CQ28" s="154"/>
    </row>
    <row r="29" spans="1:95" s="156" customFormat="1" ht="15.75" customHeight="1" x14ac:dyDescent="0.25">
      <c r="A29" s="368">
        <v>22</v>
      </c>
      <c r="B29" s="443" t="str">
        <f>IF(ISBLANK('frekwencja I sem'!B29),"",'frekwencja I sem'!B29)</f>
        <v/>
      </c>
      <c r="C29" s="79">
        <v>22</v>
      </c>
      <c r="D29" s="232"/>
      <c r="E29" s="386"/>
      <c r="F29" s="387"/>
      <c r="G29" s="388"/>
      <c r="H29" s="389"/>
      <c r="I29" s="390"/>
      <c r="J29" s="419"/>
      <c r="K29" s="419"/>
      <c r="L29" s="391" t="str">
        <f>IF(ISBLANK('frekwencja I sem'!B29),"",'frekwencja I sem'!E29)</f>
        <v/>
      </c>
      <c r="M29" s="391" t="str">
        <f>IF(ISBLANK('frekwencja I sem'!B29),"",'frekwencja I sem'!F29)</f>
        <v/>
      </c>
      <c r="N29" s="391" t="str">
        <f>IF(ISBLANK('frekwencja I sem'!B29),"",'frekwencja I sem'!H29)</f>
        <v/>
      </c>
      <c r="O29" s="426" t="str">
        <f>IF(ISBLANK('frekwencja I sem'!B29),"",E29-L29)</f>
        <v/>
      </c>
      <c r="P29" s="426" t="str">
        <f>IF(ISBLANK('frekwencja I sem'!B29),"",F29-M29)</f>
        <v/>
      </c>
      <c r="Q29" s="426" t="str">
        <f>IF(ISBLANK('frekwencja I sem'!B29),"",SUM(O29:P29))</f>
        <v/>
      </c>
      <c r="R29" s="426" t="str">
        <f>IF(ISBLANK('frekwencja I sem'!B29),"",H29-N29)</f>
        <v/>
      </c>
      <c r="S29" s="427" t="str">
        <f>IF(ISBLANK('frekwencja I sem'!B29),"",SUM(P29))</f>
        <v/>
      </c>
      <c r="T29" s="427" t="str">
        <f>IF(ISBLANK('frekwencja I sem'!B29),"",SUM(Q29))</f>
        <v/>
      </c>
      <c r="U29" s="427" t="str">
        <f>IF(ISBLANK('frekwencja I sem'!B29),"",SUM(R29))</f>
        <v/>
      </c>
      <c r="V29" s="428" t="str">
        <f>IF(ISBLANK('frekwencja I sem'!B29),"",SUM(O29))</f>
        <v/>
      </c>
      <c r="W29" s="319"/>
      <c r="X29" s="319"/>
      <c r="Y29" s="320"/>
      <c r="Z29" s="362"/>
      <c r="AA29" s="363" t="str">
        <f>'frekwencja I sem'!M29</f>
        <v/>
      </c>
      <c r="AB29" s="364" t="str">
        <f>IF(ISBLANK('frekwencja I sem'!B29),"",(V29+AA29))</f>
        <v/>
      </c>
      <c r="AC29" s="365" t="str">
        <f>IF(ISBLANK('frekwencja I sem'!B29),"",S29)</f>
        <v/>
      </c>
      <c r="AD29" s="152" t="str">
        <f>IF(ISBLANK(B29),"",'frekwencja I sem'!K29)</f>
        <v/>
      </c>
      <c r="AE29" s="366"/>
      <c r="AF29" s="367" t="str">
        <f>IF(ISBLANK('frekwencja I sem'!$B29),"",T29)</f>
        <v/>
      </c>
      <c r="AG29" s="234"/>
      <c r="AH29" s="235">
        <f>'frekwencja I sem'!E29</f>
        <v>0</v>
      </c>
      <c r="AI29" s="129" t="str">
        <f>IF(ISBLANK('frekwencja I sem'!$B29),"",'frekwencja I sem'!F29)</f>
        <v/>
      </c>
      <c r="AJ29" s="235"/>
      <c r="AK29" s="129" t="str">
        <f>IF(ISBLANK('frekwencja I sem'!$B29),"",('frekwencja I sem'!G29))</f>
        <v/>
      </c>
      <c r="AL29" s="267">
        <f>'frekwencja I sem'!H29</f>
        <v>0</v>
      </c>
      <c r="AM29" s="129" t="str">
        <f>IF(ISBLANK('frekwencja I sem'!B29),"",SUM(H29))</f>
        <v/>
      </c>
      <c r="AN29" s="235">
        <f>'frekwencja I sem'!E29</f>
        <v>0</v>
      </c>
      <c r="AO29" s="129" t="str">
        <f>IF(ISBLANK('frekwencja I sem'!B29),"",E29)</f>
        <v/>
      </c>
      <c r="AP29" s="159"/>
      <c r="AQ29" s="160"/>
      <c r="AR29" s="236"/>
      <c r="AS29" s="237"/>
      <c r="AT29" s="268" t="str">
        <f>IF(ISBLANK('frekwencja I sem'!B29),"",K29)</f>
        <v/>
      </c>
      <c r="AU29" s="269" t="str">
        <f>IF(ISBLANK('frekwencja I sem'!B29),"",IF(ISERROR(AT29),"",K29))</f>
        <v/>
      </c>
      <c r="AV29" s="307"/>
      <c r="AW29" s="153" t="str">
        <f t="shared" si="0"/>
        <v/>
      </c>
      <c r="AX29" s="558" t="str">
        <f t="shared" si="1"/>
        <v/>
      </c>
      <c r="AY29" s="558"/>
      <c r="AZ29" s="281" t="str">
        <f t="shared" si="2"/>
        <v/>
      </c>
      <c r="BA29" s="281" t="str">
        <f t="shared" si="3"/>
        <v/>
      </c>
      <c r="BB29" s="281" t="str">
        <f t="shared" si="4"/>
        <v/>
      </c>
      <c r="BC29" s="281" t="str">
        <f t="shared" si="5"/>
        <v/>
      </c>
      <c r="BD29" s="282" t="str">
        <f t="shared" si="6"/>
        <v/>
      </c>
      <c r="BE29" s="286"/>
      <c r="BF29" s="287" t="str">
        <f t="shared" si="7"/>
        <v/>
      </c>
      <c r="BG29" s="288" t="str">
        <f t="shared" si="8"/>
        <v/>
      </c>
      <c r="BH29" s="288" t="str">
        <f t="shared" si="9"/>
        <v/>
      </c>
      <c r="BI29" s="288" t="str">
        <f t="shared" si="10"/>
        <v/>
      </c>
      <c r="BJ29" s="289" t="str">
        <f t="shared" si="11"/>
        <v/>
      </c>
      <c r="BK29" s="286"/>
      <c r="BZ29" s="157"/>
      <c r="CA29" s="158"/>
      <c r="CM29" s="154"/>
      <c r="CN29" s="154"/>
      <c r="CO29" s="154"/>
      <c r="CP29" s="154"/>
      <c r="CQ29" s="154"/>
    </row>
    <row r="30" spans="1:95" s="156" customFormat="1" ht="15.75" customHeight="1" x14ac:dyDescent="0.25">
      <c r="A30" s="368">
        <v>23</v>
      </c>
      <c r="B30" s="443" t="str">
        <f>IF(ISBLANK('frekwencja I sem'!B30),"",'frekwencja I sem'!B30)</f>
        <v/>
      </c>
      <c r="C30" s="79">
        <v>23</v>
      </c>
      <c r="D30" s="232"/>
      <c r="E30" s="386"/>
      <c r="F30" s="387"/>
      <c r="G30" s="388"/>
      <c r="H30" s="389"/>
      <c r="I30" s="390"/>
      <c r="J30" s="419"/>
      <c r="K30" s="419"/>
      <c r="L30" s="391" t="str">
        <f>IF(ISBLANK('frekwencja I sem'!B30),"",'frekwencja I sem'!E30)</f>
        <v/>
      </c>
      <c r="M30" s="391" t="str">
        <f>IF(ISBLANK('frekwencja I sem'!B30),"",'frekwencja I sem'!F30)</f>
        <v/>
      </c>
      <c r="N30" s="391" t="str">
        <f>IF(ISBLANK('frekwencja I sem'!B30),"",'frekwencja I sem'!H30)</f>
        <v/>
      </c>
      <c r="O30" s="426" t="str">
        <f>IF(ISBLANK('frekwencja I sem'!B30),"",E30-L30)</f>
        <v/>
      </c>
      <c r="P30" s="426" t="str">
        <f>IF(ISBLANK('frekwencja I sem'!B30),"",F30-M30)</f>
        <v/>
      </c>
      <c r="Q30" s="426" t="str">
        <f>IF(ISBLANK('frekwencja I sem'!B30),"",SUM(O30:P30))</f>
        <v/>
      </c>
      <c r="R30" s="426" t="str">
        <f>IF(ISBLANK('frekwencja I sem'!B30),"",H30-N30)</f>
        <v/>
      </c>
      <c r="S30" s="427" t="str">
        <f>IF(ISBLANK('frekwencja I sem'!B30),"",SUM(P30))</f>
        <v/>
      </c>
      <c r="T30" s="427" t="str">
        <f>IF(ISBLANK('frekwencja I sem'!B30),"",SUM(Q30))</f>
        <v/>
      </c>
      <c r="U30" s="427" t="str">
        <f>IF(ISBLANK('frekwencja I sem'!B30),"",SUM(R30))</f>
        <v/>
      </c>
      <c r="V30" s="428" t="str">
        <f>IF(ISBLANK('frekwencja I sem'!B30),"",SUM(O30))</f>
        <v/>
      </c>
      <c r="W30" s="319"/>
      <c r="X30" s="319"/>
      <c r="Y30" s="320"/>
      <c r="Z30" s="362"/>
      <c r="AA30" s="363" t="str">
        <f>'frekwencja I sem'!M30</f>
        <v/>
      </c>
      <c r="AB30" s="364" t="str">
        <f>IF(ISBLANK('frekwencja I sem'!B30),"",(V30+AA30))</f>
        <v/>
      </c>
      <c r="AC30" s="365" t="str">
        <f>IF(ISBLANK('frekwencja I sem'!B30),"",S30)</f>
        <v/>
      </c>
      <c r="AD30" s="152" t="str">
        <f>IF(ISBLANK(B30),"",'frekwencja I sem'!K30)</f>
        <v/>
      </c>
      <c r="AE30" s="366"/>
      <c r="AF30" s="367" t="str">
        <f>IF(ISBLANK('frekwencja I sem'!$B30),"",T30)</f>
        <v/>
      </c>
      <c r="AG30" s="234"/>
      <c r="AH30" s="235">
        <f>'frekwencja I sem'!E30</f>
        <v>0</v>
      </c>
      <c r="AI30" s="129" t="str">
        <f>IF(ISBLANK('frekwencja I sem'!$B30),"",'frekwencja I sem'!F30)</f>
        <v/>
      </c>
      <c r="AJ30" s="235"/>
      <c r="AK30" s="129" t="str">
        <f>IF(ISBLANK('frekwencja I sem'!$B30),"",('frekwencja I sem'!G30))</f>
        <v/>
      </c>
      <c r="AL30" s="267">
        <f>'frekwencja I sem'!H30</f>
        <v>0</v>
      </c>
      <c r="AM30" s="129" t="str">
        <f>IF(ISBLANK('frekwencja I sem'!B30),"",SUM(H30))</f>
        <v/>
      </c>
      <c r="AN30" s="235">
        <f>'frekwencja I sem'!E30</f>
        <v>0</v>
      </c>
      <c r="AO30" s="129" t="str">
        <f>IF(ISBLANK('frekwencja I sem'!B30),"",E30)</f>
        <v/>
      </c>
      <c r="AP30" s="159"/>
      <c r="AQ30" s="160"/>
      <c r="AR30" s="236"/>
      <c r="AS30" s="237"/>
      <c r="AT30" s="268" t="str">
        <f>IF(ISBLANK('frekwencja I sem'!B30),"",K30)</f>
        <v/>
      </c>
      <c r="AU30" s="269" t="str">
        <f>IF(ISBLANK('frekwencja I sem'!B30),"",IF(ISERROR(AT30),"",K30))</f>
        <v/>
      </c>
      <c r="AV30" s="307"/>
      <c r="AW30" s="153" t="str">
        <f t="shared" si="0"/>
        <v/>
      </c>
      <c r="AX30" s="558" t="str">
        <f t="shared" si="1"/>
        <v/>
      </c>
      <c r="AY30" s="558"/>
      <c r="AZ30" s="281" t="str">
        <f t="shared" si="2"/>
        <v/>
      </c>
      <c r="BA30" s="281" t="str">
        <f t="shared" si="3"/>
        <v/>
      </c>
      <c r="BB30" s="281" t="str">
        <f t="shared" si="4"/>
        <v/>
      </c>
      <c r="BC30" s="281" t="str">
        <f t="shared" si="5"/>
        <v/>
      </c>
      <c r="BD30" s="282" t="str">
        <f t="shared" si="6"/>
        <v/>
      </c>
      <c r="BE30" s="286"/>
      <c r="BF30" s="287" t="str">
        <f t="shared" si="7"/>
        <v/>
      </c>
      <c r="BG30" s="288" t="str">
        <f t="shared" si="8"/>
        <v/>
      </c>
      <c r="BH30" s="288" t="str">
        <f t="shared" si="9"/>
        <v/>
      </c>
      <c r="BI30" s="288" t="str">
        <f t="shared" si="10"/>
        <v/>
      </c>
      <c r="BJ30" s="289" t="str">
        <f t="shared" si="11"/>
        <v/>
      </c>
      <c r="BK30" s="286"/>
      <c r="BZ30" s="157"/>
      <c r="CA30" s="158"/>
      <c r="CM30" s="154"/>
      <c r="CN30" s="154"/>
      <c r="CO30" s="154"/>
      <c r="CP30" s="154"/>
      <c r="CQ30" s="154"/>
    </row>
    <row r="31" spans="1:95" s="156" customFormat="1" ht="15.75" customHeight="1" x14ac:dyDescent="0.25">
      <c r="A31" s="368">
        <v>24</v>
      </c>
      <c r="B31" s="443" t="str">
        <f>IF(ISBLANK('frekwencja I sem'!B31),"",'frekwencja I sem'!B31)</f>
        <v/>
      </c>
      <c r="C31" s="79">
        <v>24</v>
      </c>
      <c r="D31" s="232"/>
      <c r="E31" s="386"/>
      <c r="F31" s="387"/>
      <c r="G31" s="388"/>
      <c r="H31" s="389"/>
      <c r="I31" s="390"/>
      <c r="J31" s="419"/>
      <c r="K31" s="419"/>
      <c r="L31" s="391" t="str">
        <f>IF(ISBLANK('frekwencja I sem'!B31),"",'frekwencja I sem'!E31)</f>
        <v/>
      </c>
      <c r="M31" s="391" t="str">
        <f>IF(ISBLANK('frekwencja I sem'!B31),"",'frekwencja I sem'!F31)</f>
        <v/>
      </c>
      <c r="N31" s="391" t="str">
        <f>IF(ISBLANK('frekwencja I sem'!B31),"",'frekwencja I sem'!H31)</f>
        <v/>
      </c>
      <c r="O31" s="426" t="str">
        <f>IF(ISBLANK('frekwencja I sem'!B31),"",E31-L31)</f>
        <v/>
      </c>
      <c r="P31" s="426" t="str">
        <f>IF(ISBLANK('frekwencja I sem'!B31),"",F31-M31)</f>
        <v/>
      </c>
      <c r="Q31" s="426" t="str">
        <f>IF(ISBLANK('frekwencja I sem'!B31),"",SUM(O31:P31))</f>
        <v/>
      </c>
      <c r="R31" s="426" t="str">
        <f>IF(ISBLANK('frekwencja I sem'!B31),"",H31-N31)</f>
        <v/>
      </c>
      <c r="S31" s="427" t="str">
        <f>IF(ISBLANK('frekwencja I sem'!B31),"",SUM(P31))</f>
        <v/>
      </c>
      <c r="T31" s="427" t="str">
        <f>IF(ISBLANK('frekwencja I sem'!B31),"",SUM(Q31))</f>
        <v/>
      </c>
      <c r="U31" s="427" t="str">
        <f>IF(ISBLANK('frekwencja I sem'!B31),"",SUM(R31))</f>
        <v/>
      </c>
      <c r="V31" s="428" t="str">
        <f>IF(ISBLANK('frekwencja I sem'!B31),"",SUM(O31))</f>
        <v/>
      </c>
      <c r="W31" s="319"/>
      <c r="X31" s="319"/>
      <c r="Y31" s="320"/>
      <c r="Z31" s="362"/>
      <c r="AA31" s="363" t="str">
        <f>'frekwencja I sem'!M31</f>
        <v/>
      </c>
      <c r="AB31" s="364" t="str">
        <f>IF(ISBLANK('frekwencja I sem'!B31),"",(V31+AA31))</f>
        <v/>
      </c>
      <c r="AC31" s="365" t="str">
        <f>IF(ISBLANK('frekwencja I sem'!B31),"",S31)</f>
        <v/>
      </c>
      <c r="AD31" s="152" t="str">
        <f>IF(ISBLANK(B31),"",'frekwencja I sem'!K31)</f>
        <v/>
      </c>
      <c r="AE31" s="366"/>
      <c r="AF31" s="367" t="str">
        <f>IF(ISBLANK('frekwencja I sem'!$B31),"",T31)</f>
        <v/>
      </c>
      <c r="AG31" s="234"/>
      <c r="AH31" s="235">
        <f>'frekwencja I sem'!E31</f>
        <v>0</v>
      </c>
      <c r="AI31" s="129" t="str">
        <f>IF(ISBLANK('frekwencja I sem'!$B31),"",'frekwencja I sem'!F31)</f>
        <v/>
      </c>
      <c r="AJ31" s="235"/>
      <c r="AK31" s="129" t="str">
        <f>IF(ISBLANK('frekwencja I sem'!$B31),"",('frekwencja I sem'!G31))</f>
        <v/>
      </c>
      <c r="AL31" s="267">
        <f>'frekwencja I sem'!H31</f>
        <v>0</v>
      </c>
      <c r="AM31" s="129" t="str">
        <f>IF(ISBLANK('frekwencja I sem'!B31),"",SUM(H31))</f>
        <v/>
      </c>
      <c r="AN31" s="235">
        <f>'frekwencja I sem'!E31</f>
        <v>0</v>
      </c>
      <c r="AO31" s="129" t="str">
        <f>IF(ISBLANK('frekwencja I sem'!B31),"",E31)</f>
        <v/>
      </c>
      <c r="AP31" s="159"/>
      <c r="AQ31" s="160"/>
      <c r="AR31" s="236"/>
      <c r="AS31" s="237"/>
      <c r="AT31" s="268" t="str">
        <f>IF(ISBLANK('frekwencja I sem'!B31),"",K31)</f>
        <v/>
      </c>
      <c r="AU31" s="269" t="str">
        <f>IF(ISBLANK('frekwencja I sem'!B31),"",IF(ISERROR(AT31),"",K31))</f>
        <v/>
      </c>
      <c r="AV31" s="307"/>
      <c r="AW31" s="153" t="str">
        <f t="shared" si="0"/>
        <v/>
      </c>
      <c r="AX31" s="558" t="str">
        <f t="shared" si="1"/>
        <v/>
      </c>
      <c r="AY31" s="558"/>
      <c r="AZ31" s="281" t="str">
        <f t="shared" si="2"/>
        <v/>
      </c>
      <c r="BA31" s="281" t="str">
        <f t="shared" si="3"/>
        <v/>
      </c>
      <c r="BB31" s="281" t="str">
        <f t="shared" si="4"/>
        <v/>
      </c>
      <c r="BC31" s="281" t="str">
        <f t="shared" si="5"/>
        <v/>
      </c>
      <c r="BD31" s="282" t="str">
        <f t="shared" si="6"/>
        <v/>
      </c>
      <c r="BE31" s="286"/>
      <c r="BF31" s="287" t="str">
        <f t="shared" si="7"/>
        <v/>
      </c>
      <c r="BG31" s="288" t="str">
        <f t="shared" si="8"/>
        <v/>
      </c>
      <c r="BH31" s="288" t="str">
        <f t="shared" si="9"/>
        <v/>
      </c>
      <c r="BI31" s="288" t="str">
        <f t="shared" si="10"/>
        <v/>
      </c>
      <c r="BJ31" s="289" t="str">
        <f t="shared" si="11"/>
        <v/>
      </c>
      <c r="BK31" s="286"/>
      <c r="BZ31" s="157"/>
      <c r="CA31" s="158"/>
      <c r="CM31" s="154"/>
      <c r="CN31" s="154"/>
      <c r="CO31" s="154"/>
      <c r="CP31" s="154"/>
      <c r="CQ31" s="154"/>
    </row>
    <row r="32" spans="1:95" s="156" customFormat="1" ht="15.75" customHeight="1" x14ac:dyDescent="0.25">
      <c r="A32" s="368">
        <v>25</v>
      </c>
      <c r="B32" s="443" t="str">
        <f>IF(ISBLANK('frekwencja I sem'!B32),"",'frekwencja I sem'!B32)</f>
        <v/>
      </c>
      <c r="C32" s="79">
        <v>25</v>
      </c>
      <c r="D32" s="232"/>
      <c r="E32" s="386"/>
      <c r="F32" s="387"/>
      <c r="G32" s="388"/>
      <c r="H32" s="389"/>
      <c r="I32" s="390"/>
      <c r="J32" s="419"/>
      <c r="K32" s="419"/>
      <c r="L32" s="391" t="str">
        <f>IF(ISBLANK('frekwencja I sem'!B32),"",'frekwencja I sem'!E32)</f>
        <v/>
      </c>
      <c r="M32" s="391" t="str">
        <f>IF(ISBLANK('frekwencja I sem'!B32),"",'frekwencja I sem'!F32)</f>
        <v/>
      </c>
      <c r="N32" s="391" t="str">
        <f>IF(ISBLANK('frekwencja I sem'!B32),"",'frekwencja I sem'!H32)</f>
        <v/>
      </c>
      <c r="O32" s="426" t="str">
        <f>IF(ISBLANK('frekwencja I sem'!B32),"",E32-L32)</f>
        <v/>
      </c>
      <c r="P32" s="426" t="str">
        <f>IF(ISBLANK('frekwencja I sem'!B32),"",F32-M32)</f>
        <v/>
      </c>
      <c r="Q32" s="426" t="str">
        <f>IF(ISBLANK('frekwencja I sem'!B32),"",SUM(O32:P32))</f>
        <v/>
      </c>
      <c r="R32" s="426" t="str">
        <f>IF(ISBLANK('frekwencja I sem'!B32),"",H32-N32)</f>
        <v/>
      </c>
      <c r="S32" s="427" t="str">
        <f>IF(ISBLANK('frekwencja I sem'!B32),"",SUM(P32))</f>
        <v/>
      </c>
      <c r="T32" s="427" t="str">
        <f>IF(ISBLANK('frekwencja I sem'!B32),"",SUM(Q32))</f>
        <v/>
      </c>
      <c r="U32" s="427" t="str">
        <f>IF(ISBLANK('frekwencja I sem'!B32),"",SUM(R32))</f>
        <v/>
      </c>
      <c r="V32" s="428" t="str">
        <f>IF(ISBLANK('frekwencja I sem'!B32),"",SUM(O32))</f>
        <v/>
      </c>
      <c r="W32" s="319"/>
      <c r="X32" s="319"/>
      <c r="Y32" s="320"/>
      <c r="Z32" s="362"/>
      <c r="AA32" s="363" t="str">
        <f>'frekwencja I sem'!M32</f>
        <v/>
      </c>
      <c r="AB32" s="364" t="str">
        <f>IF(ISBLANK('frekwencja I sem'!B32),"",(V32+AA32))</f>
        <v/>
      </c>
      <c r="AC32" s="365" t="str">
        <f>IF(ISBLANK('frekwencja I sem'!B32),"",S32)</f>
        <v/>
      </c>
      <c r="AD32" s="152" t="str">
        <f>IF(ISBLANK(B32),"",'frekwencja I sem'!K32)</f>
        <v/>
      </c>
      <c r="AE32" s="366"/>
      <c r="AF32" s="367" t="str">
        <f>IF(ISBLANK('frekwencja I sem'!$B32),"",T32)</f>
        <v/>
      </c>
      <c r="AG32" s="234"/>
      <c r="AH32" s="235">
        <f>'frekwencja I sem'!E32</f>
        <v>0</v>
      </c>
      <c r="AI32" s="129" t="str">
        <f>IF(ISBLANK('frekwencja I sem'!$B32),"",'frekwencja I sem'!F32)</f>
        <v/>
      </c>
      <c r="AJ32" s="235"/>
      <c r="AK32" s="129" t="str">
        <f>IF(ISBLANK('frekwencja I sem'!$B32),"",('frekwencja I sem'!G32))</f>
        <v/>
      </c>
      <c r="AL32" s="267">
        <f>'frekwencja I sem'!H32</f>
        <v>0</v>
      </c>
      <c r="AM32" s="129" t="str">
        <f>IF(ISBLANK('frekwencja I sem'!B32),"",SUM(H32))</f>
        <v/>
      </c>
      <c r="AN32" s="235">
        <f>'frekwencja I sem'!E32</f>
        <v>0</v>
      </c>
      <c r="AO32" s="129" t="str">
        <f>IF(ISBLANK('frekwencja I sem'!B32),"",E32)</f>
        <v/>
      </c>
      <c r="AP32" s="159"/>
      <c r="AQ32" s="160"/>
      <c r="AR32" s="236"/>
      <c r="AS32" s="237"/>
      <c r="AT32" s="268" t="str">
        <f>IF(ISBLANK('frekwencja I sem'!B32),"",K32)</f>
        <v/>
      </c>
      <c r="AU32" s="269" t="str">
        <f>IF(ISBLANK('frekwencja I sem'!B32),"",IF(ISERROR(AT32),"",K32))</f>
        <v/>
      </c>
      <c r="AV32" s="307"/>
      <c r="AW32" s="153" t="str">
        <f t="shared" si="0"/>
        <v/>
      </c>
      <c r="AX32" s="558" t="str">
        <f t="shared" si="1"/>
        <v/>
      </c>
      <c r="AY32" s="558"/>
      <c r="AZ32" s="281" t="str">
        <f t="shared" si="2"/>
        <v/>
      </c>
      <c r="BA32" s="281" t="str">
        <f t="shared" si="3"/>
        <v/>
      </c>
      <c r="BB32" s="281" t="str">
        <f t="shared" si="4"/>
        <v/>
      </c>
      <c r="BC32" s="281" t="str">
        <f t="shared" si="5"/>
        <v/>
      </c>
      <c r="BD32" s="282" t="str">
        <f t="shared" si="6"/>
        <v/>
      </c>
      <c r="BE32" s="286"/>
      <c r="BF32" s="287" t="str">
        <f t="shared" si="7"/>
        <v/>
      </c>
      <c r="BG32" s="288" t="str">
        <f t="shared" si="8"/>
        <v/>
      </c>
      <c r="BH32" s="288" t="str">
        <f t="shared" si="9"/>
        <v/>
      </c>
      <c r="BI32" s="288" t="str">
        <f t="shared" si="10"/>
        <v/>
      </c>
      <c r="BJ32" s="289" t="str">
        <f t="shared" si="11"/>
        <v/>
      </c>
      <c r="BK32" s="286"/>
      <c r="BZ32" s="157"/>
      <c r="CA32" s="158"/>
      <c r="CM32" s="154"/>
      <c r="CN32" s="154"/>
      <c r="CO32" s="154"/>
      <c r="CP32" s="154"/>
      <c r="CQ32" s="154"/>
    </row>
    <row r="33" spans="1:95" s="156" customFormat="1" ht="15.75" customHeight="1" x14ac:dyDescent="0.25">
      <c r="A33" s="368">
        <v>26</v>
      </c>
      <c r="B33" s="443" t="str">
        <f>IF(ISBLANK('frekwencja I sem'!B33),"",'frekwencja I sem'!B33)</f>
        <v/>
      </c>
      <c r="C33" s="79">
        <v>26</v>
      </c>
      <c r="D33" s="232"/>
      <c r="E33" s="386"/>
      <c r="F33" s="387"/>
      <c r="G33" s="388"/>
      <c r="H33" s="389"/>
      <c r="I33" s="390"/>
      <c r="J33" s="419"/>
      <c r="K33" s="419"/>
      <c r="L33" s="391" t="str">
        <f>IF(ISBLANK('frekwencja I sem'!B33),"",'frekwencja I sem'!E33)</f>
        <v/>
      </c>
      <c r="M33" s="391" t="str">
        <f>IF(ISBLANK('frekwencja I sem'!B33),"",'frekwencja I sem'!F33)</f>
        <v/>
      </c>
      <c r="N33" s="391" t="str">
        <f>IF(ISBLANK('frekwencja I sem'!B33),"",'frekwencja I sem'!H33)</f>
        <v/>
      </c>
      <c r="O33" s="426" t="str">
        <f>IF(ISBLANK('frekwencja I sem'!B33),"",E33-L33)</f>
        <v/>
      </c>
      <c r="P33" s="426" t="str">
        <f>IF(ISBLANK('frekwencja I sem'!B33),"",F33-M33)</f>
        <v/>
      </c>
      <c r="Q33" s="426" t="str">
        <f>IF(ISBLANK('frekwencja I sem'!B33),"",SUM(O33:P33))</f>
        <v/>
      </c>
      <c r="R33" s="426" t="str">
        <f>IF(ISBLANK('frekwencja I sem'!B33),"",H33-N33)</f>
        <v/>
      </c>
      <c r="S33" s="427" t="str">
        <f>IF(ISBLANK('frekwencja I sem'!B33),"",SUM(P33))</f>
        <v/>
      </c>
      <c r="T33" s="427" t="str">
        <f>IF(ISBLANK('frekwencja I sem'!B33),"",SUM(Q33))</f>
        <v/>
      </c>
      <c r="U33" s="427" t="str">
        <f>IF(ISBLANK('frekwencja I sem'!B33),"",SUM(R33))</f>
        <v/>
      </c>
      <c r="V33" s="428" t="str">
        <f>IF(ISBLANK('frekwencja I sem'!B33),"",SUM(O33))</f>
        <v/>
      </c>
      <c r="W33" s="319"/>
      <c r="X33" s="319"/>
      <c r="Y33" s="320"/>
      <c r="Z33" s="362"/>
      <c r="AA33" s="363" t="str">
        <f>'frekwencja I sem'!M33</f>
        <v/>
      </c>
      <c r="AB33" s="364" t="str">
        <f>IF(ISBLANK('frekwencja I sem'!B33),"",(V33+AA33))</f>
        <v/>
      </c>
      <c r="AC33" s="365" t="str">
        <f>IF(ISBLANK('frekwencja I sem'!B33),"",S33)</f>
        <v/>
      </c>
      <c r="AD33" s="152" t="str">
        <f>IF(ISBLANK(B33),"",'frekwencja I sem'!K33)</f>
        <v/>
      </c>
      <c r="AE33" s="366"/>
      <c r="AF33" s="367" t="str">
        <f>IF(ISBLANK('frekwencja I sem'!$B33),"",T33)</f>
        <v/>
      </c>
      <c r="AG33" s="234"/>
      <c r="AH33" s="235">
        <f>'frekwencja I sem'!E33</f>
        <v>0</v>
      </c>
      <c r="AI33" s="129" t="str">
        <f>IF(ISBLANK('frekwencja I sem'!$B33),"",'frekwencja I sem'!F33)</f>
        <v/>
      </c>
      <c r="AJ33" s="235"/>
      <c r="AK33" s="129" t="str">
        <f>IF(ISBLANK('frekwencja I sem'!$B33),"",('frekwencja I sem'!G33))</f>
        <v/>
      </c>
      <c r="AL33" s="267">
        <f>'frekwencja I sem'!H33</f>
        <v>0</v>
      </c>
      <c r="AM33" s="129" t="str">
        <f>IF(ISBLANK('frekwencja I sem'!B33),"",SUM(H33))</f>
        <v/>
      </c>
      <c r="AN33" s="235">
        <f>'frekwencja I sem'!E33</f>
        <v>0</v>
      </c>
      <c r="AO33" s="129" t="str">
        <f>IF(ISBLANK('frekwencja I sem'!B33),"",E33)</f>
        <v/>
      </c>
      <c r="AP33" s="159"/>
      <c r="AQ33" s="160"/>
      <c r="AR33" s="236"/>
      <c r="AS33" s="237"/>
      <c r="AT33" s="268" t="str">
        <f>IF(ISBLANK('frekwencja I sem'!B33),"",K33)</f>
        <v/>
      </c>
      <c r="AU33" s="269" t="str">
        <f>IF(ISBLANK('frekwencja I sem'!B33),"",IF(ISERROR(AT33),"",K33))</f>
        <v/>
      </c>
      <c r="AV33" s="307"/>
      <c r="AW33" s="153" t="str">
        <f t="shared" si="0"/>
        <v/>
      </c>
      <c r="AX33" s="558" t="str">
        <f t="shared" si="1"/>
        <v/>
      </c>
      <c r="AY33" s="558"/>
      <c r="AZ33" s="281" t="str">
        <f t="shared" si="2"/>
        <v/>
      </c>
      <c r="BA33" s="281" t="str">
        <f t="shared" si="3"/>
        <v/>
      </c>
      <c r="BB33" s="281" t="str">
        <f t="shared" si="4"/>
        <v/>
      </c>
      <c r="BC33" s="281" t="str">
        <f t="shared" si="5"/>
        <v/>
      </c>
      <c r="BD33" s="282" t="str">
        <f t="shared" si="6"/>
        <v/>
      </c>
      <c r="BE33" s="286"/>
      <c r="BF33" s="287" t="str">
        <f t="shared" si="7"/>
        <v/>
      </c>
      <c r="BG33" s="288" t="str">
        <f t="shared" si="8"/>
        <v/>
      </c>
      <c r="BH33" s="288" t="str">
        <f t="shared" si="9"/>
        <v/>
      </c>
      <c r="BI33" s="288" t="str">
        <f t="shared" si="10"/>
        <v/>
      </c>
      <c r="BJ33" s="289" t="str">
        <f t="shared" si="11"/>
        <v/>
      </c>
      <c r="BK33" s="286"/>
      <c r="BZ33" s="157"/>
      <c r="CA33" s="158"/>
      <c r="CM33" s="154"/>
      <c r="CN33" s="154"/>
      <c r="CO33" s="154"/>
      <c r="CP33" s="154"/>
      <c r="CQ33" s="154"/>
    </row>
    <row r="34" spans="1:95" s="156" customFormat="1" ht="15.75" customHeight="1" x14ac:dyDescent="0.25">
      <c r="A34" s="368">
        <v>27</v>
      </c>
      <c r="B34" s="443" t="str">
        <f>IF(ISBLANK('frekwencja I sem'!B34),"",'frekwencja I sem'!B34)</f>
        <v/>
      </c>
      <c r="C34" s="79">
        <v>27</v>
      </c>
      <c r="D34" s="232"/>
      <c r="E34" s="386"/>
      <c r="F34" s="387"/>
      <c r="G34" s="388"/>
      <c r="H34" s="389"/>
      <c r="I34" s="390"/>
      <c r="J34" s="419"/>
      <c r="K34" s="419"/>
      <c r="L34" s="391" t="str">
        <f>IF(ISBLANK('frekwencja I sem'!B34),"",'frekwencja I sem'!E34)</f>
        <v/>
      </c>
      <c r="M34" s="391" t="str">
        <f>IF(ISBLANK('frekwencja I sem'!B34),"",'frekwencja I sem'!F34)</f>
        <v/>
      </c>
      <c r="N34" s="391" t="str">
        <f>IF(ISBLANK('frekwencja I sem'!B34),"",'frekwencja I sem'!H34)</f>
        <v/>
      </c>
      <c r="O34" s="426" t="str">
        <f>IF(ISBLANK('frekwencja I sem'!B34),"",E34-L34)</f>
        <v/>
      </c>
      <c r="P34" s="426" t="str">
        <f>IF(ISBLANK('frekwencja I sem'!B34),"",F34-M34)</f>
        <v/>
      </c>
      <c r="Q34" s="426" t="str">
        <f>IF(ISBLANK('frekwencja I sem'!B34),"",SUM(O34:P34))</f>
        <v/>
      </c>
      <c r="R34" s="426" t="str">
        <f>IF(ISBLANK('frekwencja I sem'!B34),"",H34-N34)</f>
        <v/>
      </c>
      <c r="S34" s="427" t="str">
        <f>IF(ISBLANK('frekwencja I sem'!B34),"",SUM(P34))</f>
        <v/>
      </c>
      <c r="T34" s="427" t="str">
        <f>IF(ISBLANK('frekwencja I sem'!B34),"",SUM(Q34))</f>
        <v/>
      </c>
      <c r="U34" s="427" t="str">
        <f>IF(ISBLANK('frekwencja I sem'!B34),"",SUM(R34))</f>
        <v/>
      </c>
      <c r="V34" s="428" t="str">
        <f>IF(ISBLANK('frekwencja I sem'!B34),"",SUM(O34))</f>
        <v/>
      </c>
      <c r="W34" s="319"/>
      <c r="X34" s="319"/>
      <c r="Y34" s="320"/>
      <c r="Z34" s="362"/>
      <c r="AA34" s="363" t="str">
        <f>'frekwencja I sem'!M34</f>
        <v/>
      </c>
      <c r="AB34" s="364" t="str">
        <f>IF(ISBLANK('frekwencja I sem'!B34),"",(V34+AA34))</f>
        <v/>
      </c>
      <c r="AC34" s="365" t="str">
        <f>IF(ISBLANK('frekwencja I sem'!B34),"",S34)</f>
        <v/>
      </c>
      <c r="AD34" s="152" t="str">
        <f>IF(ISBLANK(B34),"",'frekwencja I sem'!K34)</f>
        <v/>
      </c>
      <c r="AE34" s="366"/>
      <c r="AF34" s="367" t="str">
        <f>IF(ISBLANK('frekwencja I sem'!$B34),"",T34)</f>
        <v/>
      </c>
      <c r="AG34" s="234"/>
      <c r="AH34" s="235">
        <f>'frekwencja I sem'!E34</f>
        <v>0</v>
      </c>
      <c r="AI34" s="129" t="str">
        <f>IF(ISBLANK('frekwencja I sem'!$B34),"",'frekwencja I sem'!F34)</f>
        <v/>
      </c>
      <c r="AJ34" s="235"/>
      <c r="AK34" s="129" t="str">
        <f>IF(ISBLANK('frekwencja I sem'!$B34),"",('frekwencja I sem'!G34))</f>
        <v/>
      </c>
      <c r="AL34" s="267">
        <f>'frekwencja I sem'!H34</f>
        <v>0</v>
      </c>
      <c r="AM34" s="129" t="str">
        <f>IF(ISBLANK('frekwencja I sem'!B34),"",SUM(H34))</f>
        <v/>
      </c>
      <c r="AN34" s="235">
        <f>'frekwencja I sem'!E34</f>
        <v>0</v>
      </c>
      <c r="AO34" s="129" t="str">
        <f>IF(ISBLANK('frekwencja I sem'!B34),"",E34)</f>
        <v/>
      </c>
      <c r="AP34" s="159"/>
      <c r="AQ34" s="160"/>
      <c r="AR34" s="236"/>
      <c r="AS34" s="237"/>
      <c r="AT34" s="268" t="str">
        <f>IF(ISBLANK('frekwencja I sem'!B34),"",K34)</f>
        <v/>
      </c>
      <c r="AU34" s="269" t="str">
        <f>IF(ISBLANK('frekwencja I sem'!B34),"",IF(ISERROR(AT34),"",K34))</f>
        <v/>
      </c>
      <c r="AV34" s="307"/>
      <c r="AW34" s="153" t="str">
        <f t="shared" si="0"/>
        <v/>
      </c>
      <c r="AX34" s="558" t="str">
        <f t="shared" si="1"/>
        <v/>
      </c>
      <c r="AY34" s="558"/>
      <c r="AZ34" s="281" t="str">
        <f t="shared" si="2"/>
        <v/>
      </c>
      <c r="BA34" s="281" t="str">
        <f t="shared" si="3"/>
        <v/>
      </c>
      <c r="BB34" s="281" t="str">
        <f t="shared" si="4"/>
        <v/>
      </c>
      <c r="BC34" s="281" t="str">
        <f t="shared" si="5"/>
        <v/>
      </c>
      <c r="BD34" s="282" t="str">
        <f t="shared" si="6"/>
        <v/>
      </c>
      <c r="BE34" s="286"/>
      <c r="BF34" s="287" t="str">
        <f t="shared" si="7"/>
        <v/>
      </c>
      <c r="BG34" s="288" t="str">
        <f t="shared" si="8"/>
        <v/>
      </c>
      <c r="BH34" s="288" t="str">
        <f t="shared" si="9"/>
        <v/>
      </c>
      <c r="BI34" s="288" t="str">
        <f t="shared" si="10"/>
        <v/>
      </c>
      <c r="BJ34" s="289" t="str">
        <f t="shared" si="11"/>
        <v/>
      </c>
      <c r="BK34" s="286"/>
      <c r="BZ34" s="157"/>
      <c r="CA34" s="158"/>
      <c r="CM34" s="154"/>
      <c r="CN34" s="154"/>
      <c r="CO34" s="154"/>
      <c r="CP34" s="154"/>
      <c r="CQ34" s="154"/>
    </row>
    <row r="35" spans="1:95" s="156" customFormat="1" ht="15.75" customHeight="1" x14ac:dyDescent="0.25">
      <c r="A35" s="368">
        <v>28</v>
      </c>
      <c r="B35" s="443" t="str">
        <f>IF(ISBLANK('frekwencja I sem'!B35),"",'frekwencja I sem'!B35)</f>
        <v/>
      </c>
      <c r="C35" s="79">
        <v>28</v>
      </c>
      <c r="D35" s="232"/>
      <c r="E35" s="386"/>
      <c r="F35" s="387"/>
      <c r="G35" s="388"/>
      <c r="H35" s="389"/>
      <c r="I35" s="390"/>
      <c r="J35" s="419"/>
      <c r="K35" s="419"/>
      <c r="L35" s="391" t="str">
        <f>IF(ISBLANK('frekwencja I sem'!B35),"",'frekwencja I sem'!E35)</f>
        <v/>
      </c>
      <c r="M35" s="391" t="str">
        <f>IF(ISBLANK('frekwencja I sem'!B35),"",'frekwencja I sem'!F35)</f>
        <v/>
      </c>
      <c r="N35" s="391" t="str">
        <f>IF(ISBLANK('frekwencja I sem'!B35),"",'frekwencja I sem'!H35)</f>
        <v/>
      </c>
      <c r="O35" s="426" t="str">
        <f>IF(ISBLANK('frekwencja I sem'!B35),"",E35-L35)</f>
        <v/>
      </c>
      <c r="P35" s="426" t="str">
        <f>IF(ISBLANK('frekwencja I sem'!B35),"",F35-M35)</f>
        <v/>
      </c>
      <c r="Q35" s="426" t="str">
        <f>IF(ISBLANK('frekwencja I sem'!B35),"",SUM(O35:P35))</f>
        <v/>
      </c>
      <c r="R35" s="426" t="str">
        <f>IF(ISBLANK('frekwencja I sem'!B35),"",H35-N35)</f>
        <v/>
      </c>
      <c r="S35" s="427" t="str">
        <f>IF(ISBLANK('frekwencja I sem'!B35),"",SUM(P35))</f>
        <v/>
      </c>
      <c r="T35" s="427" t="str">
        <f>IF(ISBLANK('frekwencja I sem'!B35),"",SUM(Q35))</f>
        <v/>
      </c>
      <c r="U35" s="427" t="str">
        <f>IF(ISBLANK('frekwencja I sem'!B35),"",SUM(R35))</f>
        <v/>
      </c>
      <c r="V35" s="428" t="str">
        <f>IF(ISBLANK('frekwencja I sem'!B35),"",SUM(O35))</f>
        <v/>
      </c>
      <c r="W35" s="319"/>
      <c r="X35" s="319"/>
      <c r="Y35" s="320"/>
      <c r="Z35" s="362"/>
      <c r="AA35" s="363" t="str">
        <f>'frekwencja I sem'!M35</f>
        <v/>
      </c>
      <c r="AB35" s="364" t="str">
        <f>IF(ISBLANK('frekwencja I sem'!B35),"",(V35+AA35))</f>
        <v/>
      </c>
      <c r="AC35" s="365" t="str">
        <f>IF(ISBLANK('frekwencja I sem'!B35),"",S35)</f>
        <v/>
      </c>
      <c r="AD35" s="152" t="str">
        <f>IF(ISBLANK(B35),"",'frekwencja I sem'!K35)</f>
        <v/>
      </c>
      <c r="AE35" s="366"/>
      <c r="AF35" s="367" t="str">
        <f>IF(ISBLANK('frekwencja I sem'!$B35),"",T35)</f>
        <v/>
      </c>
      <c r="AG35" s="234"/>
      <c r="AH35" s="235">
        <f>'frekwencja I sem'!E35</f>
        <v>0</v>
      </c>
      <c r="AI35" s="129" t="str">
        <f>IF(ISBLANK('frekwencja I sem'!$B35),"",'frekwencja I sem'!F35)</f>
        <v/>
      </c>
      <c r="AJ35" s="235"/>
      <c r="AK35" s="129" t="str">
        <f>IF(ISBLANK('frekwencja I sem'!$B35),"",('frekwencja I sem'!G35))</f>
        <v/>
      </c>
      <c r="AL35" s="267">
        <f>'frekwencja I sem'!H35</f>
        <v>0</v>
      </c>
      <c r="AM35" s="129" t="str">
        <f>IF(ISBLANK('frekwencja I sem'!B35),"",SUM(H35))</f>
        <v/>
      </c>
      <c r="AN35" s="235">
        <f>'frekwencja I sem'!E35</f>
        <v>0</v>
      </c>
      <c r="AO35" s="129" t="str">
        <f>IF(ISBLANK('frekwencja I sem'!B35),"",E35)</f>
        <v/>
      </c>
      <c r="AP35" s="159"/>
      <c r="AQ35" s="160"/>
      <c r="AR35" s="236"/>
      <c r="AS35" s="237"/>
      <c r="AT35" s="268" t="str">
        <f>IF(ISBLANK('frekwencja I sem'!B35),"",K35)</f>
        <v/>
      </c>
      <c r="AU35" s="269" t="str">
        <f>IF(ISBLANK('frekwencja I sem'!B35),"",IF(ISERROR(AT35),"",K35))</f>
        <v/>
      </c>
      <c r="AV35" s="307"/>
      <c r="AW35" s="153" t="str">
        <f t="shared" si="0"/>
        <v/>
      </c>
      <c r="AX35" s="558" t="str">
        <f t="shared" si="1"/>
        <v/>
      </c>
      <c r="AY35" s="558"/>
      <c r="AZ35" s="281" t="str">
        <f t="shared" si="2"/>
        <v/>
      </c>
      <c r="BA35" s="281" t="str">
        <f t="shared" si="3"/>
        <v/>
      </c>
      <c r="BB35" s="281" t="str">
        <f t="shared" si="4"/>
        <v/>
      </c>
      <c r="BC35" s="281" t="str">
        <f t="shared" si="5"/>
        <v/>
      </c>
      <c r="BD35" s="282" t="str">
        <f t="shared" si="6"/>
        <v/>
      </c>
      <c r="BE35" s="286"/>
      <c r="BF35" s="287" t="str">
        <f t="shared" si="7"/>
        <v/>
      </c>
      <c r="BG35" s="288" t="str">
        <f t="shared" si="8"/>
        <v/>
      </c>
      <c r="BH35" s="288" t="str">
        <f t="shared" si="9"/>
        <v/>
      </c>
      <c r="BI35" s="288" t="str">
        <f t="shared" si="10"/>
        <v/>
      </c>
      <c r="BJ35" s="289" t="str">
        <f t="shared" si="11"/>
        <v/>
      </c>
      <c r="BK35" s="286"/>
      <c r="BZ35" s="157"/>
      <c r="CA35" s="158"/>
      <c r="CM35" s="154"/>
      <c r="CN35" s="154"/>
      <c r="CO35" s="154"/>
      <c r="CP35" s="154"/>
      <c r="CQ35" s="154"/>
    </row>
    <row r="36" spans="1:95" s="156" customFormat="1" ht="15.75" customHeight="1" x14ac:dyDescent="0.25">
      <c r="A36" s="368">
        <v>29</v>
      </c>
      <c r="B36" s="443" t="str">
        <f>IF(ISBLANK('frekwencja I sem'!B36),"",'frekwencja I sem'!B36)</f>
        <v/>
      </c>
      <c r="C36" s="79">
        <v>29</v>
      </c>
      <c r="D36" s="232"/>
      <c r="E36" s="386"/>
      <c r="F36" s="387"/>
      <c r="G36" s="388"/>
      <c r="H36" s="389"/>
      <c r="I36" s="390"/>
      <c r="J36" s="419"/>
      <c r="K36" s="419"/>
      <c r="L36" s="391" t="str">
        <f>IF(ISBLANK('frekwencja I sem'!B36),"",'frekwencja I sem'!E36)</f>
        <v/>
      </c>
      <c r="M36" s="391" t="str">
        <f>IF(ISBLANK('frekwencja I sem'!B36),"",'frekwencja I sem'!F36)</f>
        <v/>
      </c>
      <c r="N36" s="391" t="str">
        <f>IF(ISBLANK('frekwencja I sem'!B36),"",'frekwencja I sem'!H36)</f>
        <v/>
      </c>
      <c r="O36" s="426" t="str">
        <f>IF(ISBLANK('frekwencja I sem'!B36),"",E36-L36)</f>
        <v/>
      </c>
      <c r="P36" s="426" t="str">
        <f>IF(ISBLANK('frekwencja I sem'!B36),"",F36-M36)</f>
        <v/>
      </c>
      <c r="Q36" s="426" t="str">
        <f>IF(ISBLANK('frekwencja I sem'!B36),"",SUM(O36:P36))</f>
        <v/>
      </c>
      <c r="R36" s="426" t="str">
        <f>IF(ISBLANK('frekwencja I sem'!B36),"",H36-N36)</f>
        <v/>
      </c>
      <c r="S36" s="427" t="str">
        <f>IF(ISBLANK('frekwencja I sem'!B36),"",SUM(P36))</f>
        <v/>
      </c>
      <c r="T36" s="427" t="str">
        <f>IF(ISBLANK('frekwencja I sem'!B36),"",SUM(Q36))</f>
        <v/>
      </c>
      <c r="U36" s="427" t="str">
        <f>IF(ISBLANK('frekwencja I sem'!B36),"",SUM(R36))</f>
        <v/>
      </c>
      <c r="V36" s="428" t="str">
        <f>IF(ISBLANK('frekwencja I sem'!B36),"",SUM(O36))</f>
        <v/>
      </c>
      <c r="W36" s="319"/>
      <c r="X36" s="319"/>
      <c r="Y36" s="320"/>
      <c r="Z36" s="362"/>
      <c r="AA36" s="363" t="str">
        <f>'frekwencja I sem'!M36</f>
        <v/>
      </c>
      <c r="AB36" s="364" t="str">
        <f>IF(ISBLANK('frekwencja I sem'!B36),"",(V36+AA36))</f>
        <v/>
      </c>
      <c r="AC36" s="365" t="str">
        <f>IF(ISBLANK('frekwencja I sem'!B36),"",S36)</f>
        <v/>
      </c>
      <c r="AD36" s="152" t="str">
        <f>IF(ISBLANK(B36),"",'frekwencja I sem'!K36)</f>
        <v/>
      </c>
      <c r="AE36" s="366"/>
      <c r="AF36" s="367" t="str">
        <f>IF(ISBLANK('frekwencja I sem'!$B36),"",T36)</f>
        <v/>
      </c>
      <c r="AG36" s="234"/>
      <c r="AH36" s="235">
        <f>'frekwencja I sem'!E36</f>
        <v>0</v>
      </c>
      <c r="AI36" s="129" t="str">
        <f>IF(ISBLANK('frekwencja I sem'!$B36),"",'frekwencja I sem'!F36)</f>
        <v/>
      </c>
      <c r="AJ36" s="235"/>
      <c r="AK36" s="129" t="str">
        <f>IF(ISBLANK('frekwencja I sem'!$B36),"",('frekwencja I sem'!G36))</f>
        <v/>
      </c>
      <c r="AL36" s="267">
        <f>'frekwencja I sem'!H36</f>
        <v>0</v>
      </c>
      <c r="AM36" s="129" t="str">
        <f>IF(ISBLANK('frekwencja I sem'!B36),"",SUM(H36))</f>
        <v/>
      </c>
      <c r="AN36" s="235">
        <f>'frekwencja I sem'!E36</f>
        <v>0</v>
      </c>
      <c r="AO36" s="129" t="str">
        <f>IF(ISBLANK('frekwencja I sem'!B36),"",E36)</f>
        <v/>
      </c>
      <c r="AP36" s="159"/>
      <c r="AQ36" s="160"/>
      <c r="AR36" s="236"/>
      <c r="AS36" s="237"/>
      <c r="AT36" s="268" t="str">
        <f>IF(ISBLANK('frekwencja I sem'!B36),"",K36)</f>
        <v/>
      </c>
      <c r="AU36" s="269" t="str">
        <f>IF(ISBLANK('frekwencja I sem'!B36),"",IF(ISERROR(AT36),"",K36))</f>
        <v/>
      </c>
      <c r="AV36" s="307"/>
      <c r="AW36" s="153" t="str">
        <f t="shared" si="0"/>
        <v/>
      </c>
      <c r="AX36" s="558" t="str">
        <f t="shared" si="1"/>
        <v/>
      </c>
      <c r="AY36" s="558"/>
      <c r="AZ36" s="281" t="str">
        <f t="shared" si="2"/>
        <v/>
      </c>
      <c r="BA36" s="281" t="str">
        <f t="shared" si="3"/>
        <v/>
      </c>
      <c r="BB36" s="281" t="str">
        <f t="shared" si="4"/>
        <v/>
      </c>
      <c r="BC36" s="281" t="str">
        <f t="shared" si="5"/>
        <v/>
      </c>
      <c r="BD36" s="282" t="str">
        <f t="shared" si="6"/>
        <v/>
      </c>
      <c r="BE36" s="286"/>
      <c r="BF36" s="287" t="str">
        <f t="shared" si="7"/>
        <v/>
      </c>
      <c r="BG36" s="288" t="str">
        <f t="shared" si="8"/>
        <v/>
      </c>
      <c r="BH36" s="288" t="str">
        <f t="shared" si="9"/>
        <v/>
      </c>
      <c r="BI36" s="288" t="str">
        <f t="shared" si="10"/>
        <v/>
      </c>
      <c r="BJ36" s="289" t="str">
        <f t="shared" si="11"/>
        <v/>
      </c>
      <c r="BK36" s="286"/>
      <c r="BZ36" s="157"/>
      <c r="CA36" s="158"/>
      <c r="CM36" s="154"/>
      <c r="CN36" s="154"/>
      <c r="CO36" s="154"/>
      <c r="CP36" s="154"/>
      <c r="CQ36" s="154"/>
    </row>
    <row r="37" spans="1:95" s="156" customFormat="1" ht="15.75" customHeight="1" x14ac:dyDescent="0.25">
      <c r="A37" s="368">
        <v>30</v>
      </c>
      <c r="B37" s="443" t="str">
        <f>IF(ISBLANK('frekwencja I sem'!B37),"",'frekwencja I sem'!B37)</f>
        <v/>
      </c>
      <c r="C37" s="79">
        <v>30</v>
      </c>
      <c r="D37" s="232"/>
      <c r="E37" s="386"/>
      <c r="F37" s="387"/>
      <c r="G37" s="388"/>
      <c r="H37" s="389"/>
      <c r="I37" s="390"/>
      <c r="J37" s="419"/>
      <c r="K37" s="419"/>
      <c r="L37" s="391" t="str">
        <f>IF(ISBLANK('frekwencja I sem'!B37),"",'frekwencja I sem'!E37)</f>
        <v/>
      </c>
      <c r="M37" s="391" t="str">
        <f>IF(ISBLANK('frekwencja I sem'!B37),"",'frekwencja I sem'!F37)</f>
        <v/>
      </c>
      <c r="N37" s="391" t="str">
        <f>IF(ISBLANK('frekwencja I sem'!B37),"",'frekwencja I sem'!H37)</f>
        <v/>
      </c>
      <c r="O37" s="426" t="str">
        <f>IF(ISBLANK('frekwencja I sem'!B37),"",E37-L37)</f>
        <v/>
      </c>
      <c r="P37" s="426" t="str">
        <f>IF(ISBLANK('frekwencja I sem'!B37),"",F37-M37)</f>
        <v/>
      </c>
      <c r="Q37" s="426" t="str">
        <f>IF(ISBLANK('frekwencja I sem'!B37),"",SUM(O37:P37))</f>
        <v/>
      </c>
      <c r="R37" s="426" t="str">
        <f>IF(ISBLANK('frekwencja I sem'!B37),"",H37-N37)</f>
        <v/>
      </c>
      <c r="S37" s="427" t="str">
        <f>IF(ISBLANK('frekwencja I sem'!B37),"",SUM(P37))</f>
        <v/>
      </c>
      <c r="T37" s="427" t="str">
        <f>IF(ISBLANK('frekwencja I sem'!B37),"",SUM(Q37))</f>
        <v/>
      </c>
      <c r="U37" s="427" t="str">
        <f>IF(ISBLANK('frekwencja I sem'!B37),"",SUM(R37))</f>
        <v/>
      </c>
      <c r="V37" s="428" t="str">
        <f>IF(ISBLANK('frekwencja I sem'!B37),"",SUM(O37))</f>
        <v/>
      </c>
      <c r="W37" s="319"/>
      <c r="X37" s="319"/>
      <c r="Y37" s="320"/>
      <c r="Z37" s="362"/>
      <c r="AA37" s="363" t="str">
        <f>'frekwencja I sem'!M37</f>
        <v/>
      </c>
      <c r="AB37" s="364" t="str">
        <f>IF(ISBLANK('frekwencja I sem'!B37),"",(V37+AA37))</f>
        <v/>
      </c>
      <c r="AC37" s="365" t="str">
        <f>IF(ISBLANK('frekwencja I sem'!B37),"",S37)</f>
        <v/>
      </c>
      <c r="AD37" s="152" t="str">
        <f>IF(ISBLANK(B37),"",'frekwencja I sem'!K37)</f>
        <v/>
      </c>
      <c r="AE37" s="366"/>
      <c r="AF37" s="367" t="str">
        <f>IF(ISBLANK('frekwencja I sem'!$B37),"",T37)</f>
        <v/>
      </c>
      <c r="AG37" s="234"/>
      <c r="AH37" s="235">
        <f>'frekwencja I sem'!E37</f>
        <v>0</v>
      </c>
      <c r="AI37" s="129" t="str">
        <f>IF(ISBLANK('frekwencja I sem'!$B37),"",'frekwencja I sem'!F37)</f>
        <v/>
      </c>
      <c r="AJ37" s="235"/>
      <c r="AK37" s="129" t="str">
        <f>IF(ISBLANK('frekwencja I sem'!$B37),"",('frekwencja I sem'!G37))</f>
        <v/>
      </c>
      <c r="AL37" s="267">
        <f>'frekwencja I sem'!H37</f>
        <v>0</v>
      </c>
      <c r="AM37" s="129" t="str">
        <f>IF(ISBLANK('frekwencja I sem'!B37),"",SUM(H37))</f>
        <v/>
      </c>
      <c r="AN37" s="235">
        <f>'frekwencja I sem'!E37</f>
        <v>0</v>
      </c>
      <c r="AO37" s="129" t="str">
        <f>IF(ISBLANK('frekwencja I sem'!B37),"",E37)</f>
        <v/>
      </c>
      <c r="AP37" s="159"/>
      <c r="AQ37" s="160"/>
      <c r="AR37" s="236"/>
      <c r="AS37" s="237"/>
      <c r="AT37" s="268" t="str">
        <f>IF(ISBLANK('frekwencja I sem'!B37),"",K37)</f>
        <v/>
      </c>
      <c r="AU37" s="269" t="str">
        <f>IF(ISBLANK('frekwencja I sem'!B37),"",IF(ISERROR(AT37),"",K37))</f>
        <v/>
      </c>
      <c r="AV37" s="307"/>
      <c r="AW37" s="153" t="str">
        <f t="shared" si="0"/>
        <v/>
      </c>
      <c r="AX37" s="558" t="str">
        <f t="shared" si="1"/>
        <v/>
      </c>
      <c r="AY37" s="558"/>
      <c r="AZ37" s="281" t="str">
        <f t="shared" si="2"/>
        <v/>
      </c>
      <c r="BA37" s="281" t="str">
        <f t="shared" si="3"/>
        <v/>
      </c>
      <c r="BB37" s="281" t="str">
        <f t="shared" si="4"/>
        <v/>
      </c>
      <c r="BC37" s="281" t="str">
        <f t="shared" si="5"/>
        <v/>
      </c>
      <c r="BD37" s="282" t="str">
        <f t="shared" si="6"/>
        <v/>
      </c>
      <c r="BE37" s="286"/>
      <c r="BF37" s="287" t="str">
        <f t="shared" si="7"/>
        <v/>
      </c>
      <c r="BG37" s="288" t="str">
        <f t="shared" si="8"/>
        <v/>
      </c>
      <c r="BH37" s="288" t="str">
        <f t="shared" si="9"/>
        <v/>
      </c>
      <c r="BI37" s="288" t="str">
        <f t="shared" si="10"/>
        <v/>
      </c>
      <c r="BJ37" s="289" t="str">
        <f t="shared" si="11"/>
        <v/>
      </c>
      <c r="BK37" s="286"/>
      <c r="BZ37" s="157"/>
      <c r="CA37" s="158"/>
      <c r="CM37" s="154"/>
      <c r="CN37" s="154"/>
      <c r="CO37" s="154"/>
      <c r="CP37" s="154"/>
      <c r="CQ37" s="154"/>
    </row>
    <row r="38" spans="1:95" s="156" customFormat="1" ht="15.75" customHeight="1" x14ac:dyDescent="0.25">
      <c r="A38" s="368">
        <v>31</v>
      </c>
      <c r="B38" s="443" t="str">
        <f>IF(ISBLANK('frekwencja I sem'!B38),"",'frekwencja I sem'!B38)</f>
        <v/>
      </c>
      <c r="C38" s="79">
        <v>31</v>
      </c>
      <c r="D38" s="232"/>
      <c r="E38" s="386"/>
      <c r="F38" s="387"/>
      <c r="G38" s="388"/>
      <c r="H38" s="389"/>
      <c r="I38" s="390"/>
      <c r="J38" s="419"/>
      <c r="K38" s="419"/>
      <c r="L38" s="391" t="str">
        <f>IF(ISBLANK('frekwencja I sem'!B38),"",'frekwencja I sem'!E38)</f>
        <v/>
      </c>
      <c r="M38" s="391" t="str">
        <f>IF(ISBLANK('frekwencja I sem'!B38),"",'frekwencja I sem'!F38)</f>
        <v/>
      </c>
      <c r="N38" s="391" t="str">
        <f>IF(ISBLANK('frekwencja I sem'!B38),"",'frekwencja I sem'!H38)</f>
        <v/>
      </c>
      <c r="O38" s="426" t="str">
        <f>IF(ISBLANK('frekwencja I sem'!B38),"",E38-L38)</f>
        <v/>
      </c>
      <c r="P38" s="426" t="str">
        <f>IF(ISBLANK('frekwencja I sem'!B38),"",F38-M38)</f>
        <v/>
      </c>
      <c r="Q38" s="426" t="str">
        <f>IF(ISBLANK('frekwencja I sem'!B38),"",SUM(O38:P38))</f>
        <v/>
      </c>
      <c r="R38" s="426" t="str">
        <f>IF(ISBLANK('frekwencja I sem'!B38),"",H38-N38)</f>
        <v/>
      </c>
      <c r="S38" s="427" t="str">
        <f>IF(ISBLANK('frekwencja I sem'!B38),"",SUM(P38))</f>
        <v/>
      </c>
      <c r="T38" s="427" t="str">
        <f>IF(ISBLANK('frekwencja I sem'!B38),"",SUM(Q38))</f>
        <v/>
      </c>
      <c r="U38" s="427" t="str">
        <f>IF(ISBLANK('frekwencja I sem'!B38),"",SUM(R38))</f>
        <v/>
      </c>
      <c r="V38" s="428" t="str">
        <f>IF(ISBLANK('frekwencja I sem'!B38),"",SUM(O38))</f>
        <v/>
      </c>
      <c r="W38" s="319"/>
      <c r="X38" s="319"/>
      <c r="Y38" s="320"/>
      <c r="Z38" s="362"/>
      <c r="AA38" s="363" t="str">
        <f>'frekwencja I sem'!M38</f>
        <v/>
      </c>
      <c r="AB38" s="364" t="str">
        <f>IF(ISBLANK('frekwencja I sem'!B38),"",(V38+AA38))</f>
        <v/>
      </c>
      <c r="AC38" s="365" t="str">
        <f>IF(ISBLANK('frekwencja I sem'!B38),"",S38)</f>
        <v/>
      </c>
      <c r="AD38" s="152" t="str">
        <f>IF(ISBLANK(B38),"",'frekwencja I sem'!K38)</f>
        <v/>
      </c>
      <c r="AE38" s="366"/>
      <c r="AF38" s="367" t="str">
        <f>IF(ISBLANK('frekwencja I sem'!$B38),"",T38)</f>
        <v/>
      </c>
      <c r="AG38" s="234"/>
      <c r="AH38" s="235">
        <f>'frekwencja I sem'!E38</f>
        <v>0</v>
      </c>
      <c r="AI38" s="129" t="str">
        <f>IF(ISBLANK('frekwencja I sem'!$B38),"",'frekwencja I sem'!F38)</f>
        <v/>
      </c>
      <c r="AJ38" s="235"/>
      <c r="AK38" s="129" t="str">
        <f>IF(ISBLANK('frekwencja I sem'!$B38),"",('frekwencja I sem'!G38))</f>
        <v/>
      </c>
      <c r="AL38" s="267">
        <f>'frekwencja I sem'!H38</f>
        <v>0</v>
      </c>
      <c r="AM38" s="129" t="str">
        <f>IF(ISBLANK('frekwencja I sem'!B38),"",SUM(H38))</f>
        <v/>
      </c>
      <c r="AN38" s="235">
        <f>'frekwencja I sem'!E38</f>
        <v>0</v>
      </c>
      <c r="AO38" s="129" t="str">
        <f>IF(ISBLANK('frekwencja I sem'!B38),"",E38)</f>
        <v/>
      </c>
      <c r="AP38" s="159"/>
      <c r="AQ38" s="160"/>
      <c r="AR38" s="236"/>
      <c r="AS38" s="237"/>
      <c r="AT38" s="268" t="str">
        <f>IF(ISBLANK('frekwencja I sem'!B38),"",K38)</f>
        <v/>
      </c>
      <c r="AU38" s="269" t="str">
        <f>IF(ISBLANK('frekwencja I sem'!B38),"",IF(ISERROR(AT38),"",K38))</f>
        <v/>
      </c>
      <c r="AV38" s="307"/>
      <c r="AW38" s="153" t="str">
        <f t="shared" si="0"/>
        <v/>
      </c>
      <c r="AX38" s="558" t="str">
        <f t="shared" si="1"/>
        <v/>
      </c>
      <c r="AY38" s="558"/>
      <c r="AZ38" s="281" t="str">
        <f t="shared" si="2"/>
        <v/>
      </c>
      <c r="BA38" s="281" t="str">
        <f t="shared" si="3"/>
        <v/>
      </c>
      <c r="BB38" s="281" t="str">
        <f t="shared" si="4"/>
        <v/>
      </c>
      <c r="BC38" s="281" t="str">
        <f t="shared" si="5"/>
        <v/>
      </c>
      <c r="BD38" s="282" t="str">
        <f t="shared" si="6"/>
        <v/>
      </c>
      <c r="BE38" s="286"/>
      <c r="BF38" s="287" t="str">
        <f t="shared" si="7"/>
        <v/>
      </c>
      <c r="BG38" s="288" t="str">
        <f t="shared" si="8"/>
        <v/>
      </c>
      <c r="BH38" s="288" t="str">
        <f t="shared" si="9"/>
        <v/>
      </c>
      <c r="BI38" s="288" t="str">
        <f t="shared" si="10"/>
        <v/>
      </c>
      <c r="BJ38" s="289" t="str">
        <f t="shared" si="11"/>
        <v/>
      </c>
      <c r="BK38" s="286"/>
      <c r="BZ38" s="157"/>
      <c r="CA38" s="158"/>
      <c r="CM38" s="154"/>
      <c r="CN38" s="154"/>
      <c r="CO38" s="154"/>
      <c r="CP38" s="154"/>
      <c r="CQ38" s="154"/>
    </row>
    <row r="39" spans="1:95" s="156" customFormat="1" ht="15.75" customHeight="1" x14ac:dyDescent="0.25">
      <c r="A39" s="368">
        <v>32</v>
      </c>
      <c r="B39" s="443" t="str">
        <f>IF(ISBLANK('frekwencja I sem'!B39),"",'frekwencja I sem'!B39)</f>
        <v/>
      </c>
      <c r="C39" s="79">
        <v>32</v>
      </c>
      <c r="D39" s="232"/>
      <c r="E39" s="386"/>
      <c r="F39" s="387"/>
      <c r="G39" s="392"/>
      <c r="H39" s="393"/>
      <c r="I39" s="390"/>
      <c r="J39" s="419"/>
      <c r="K39" s="419"/>
      <c r="L39" s="391" t="str">
        <f>IF(ISBLANK('frekwencja I sem'!B39),"",'frekwencja I sem'!E39)</f>
        <v/>
      </c>
      <c r="M39" s="391" t="str">
        <f>IF(ISBLANK('frekwencja I sem'!B39),"",'frekwencja I sem'!F39)</f>
        <v/>
      </c>
      <c r="N39" s="391" t="str">
        <f>IF(ISBLANK('frekwencja I sem'!B39),"",'frekwencja I sem'!H39)</f>
        <v/>
      </c>
      <c r="O39" s="426" t="str">
        <f>IF(ISBLANK('frekwencja I sem'!B39),"",E39-L39)</f>
        <v/>
      </c>
      <c r="P39" s="426" t="str">
        <f>IF(ISBLANK('frekwencja I sem'!B39),"",F39-M39)</f>
        <v/>
      </c>
      <c r="Q39" s="426" t="str">
        <f>IF(ISBLANK('frekwencja I sem'!B39),"",SUM(O39:P39))</f>
        <v/>
      </c>
      <c r="R39" s="426" t="str">
        <f>IF(ISBLANK('frekwencja I sem'!B39),"",H39-N39)</f>
        <v/>
      </c>
      <c r="S39" s="427" t="str">
        <f>IF(ISBLANK('frekwencja I sem'!B39),"",SUM(P39))</f>
        <v/>
      </c>
      <c r="T39" s="427" t="str">
        <f>IF(ISBLANK('frekwencja I sem'!B39),"",SUM(Q39))</f>
        <v/>
      </c>
      <c r="U39" s="427" t="str">
        <f>IF(ISBLANK('frekwencja I sem'!B39),"",SUM(R39))</f>
        <v/>
      </c>
      <c r="V39" s="428" t="str">
        <f>IF(ISBLANK('frekwencja I sem'!B39),"",SUM(O39))</f>
        <v/>
      </c>
      <c r="W39" s="319"/>
      <c r="X39" s="319"/>
      <c r="Y39" s="320"/>
      <c r="Z39" s="362"/>
      <c r="AA39" s="363" t="str">
        <f>'frekwencja I sem'!M39</f>
        <v/>
      </c>
      <c r="AB39" s="364" t="str">
        <f>IF(ISBLANK('frekwencja I sem'!B39),"",(V39+AA39))</f>
        <v/>
      </c>
      <c r="AC39" s="365" t="str">
        <f>IF(ISBLANK('frekwencja I sem'!B39),"",S39)</f>
        <v/>
      </c>
      <c r="AD39" s="152" t="str">
        <f>IF(ISBLANK(B39),"",'frekwencja I sem'!K39)</f>
        <v/>
      </c>
      <c r="AE39" s="366"/>
      <c r="AF39" s="367" t="str">
        <f>IF(ISBLANK('frekwencja I sem'!$B39),"",T39)</f>
        <v/>
      </c>
      <c r="AG39" s="234"/>
      <c r="AH39" s="235">
        <f>'frekwencja I sem'!E39</f>
        <v>0</v>
      </c>
      <c r="AI39" s="129" t="str">
        <f>IF(ISBLANK('frekwencja I sem'!$B39),"",'frekwencja I sem'!F39)</f>
        <v/>
      </c>
      <c r="AJ39" s="235"/>
      <c r="AK39" s="129" t="str">
        <f>IF(ISBLANK('frekwencja I sem'!$B39),"",('frekwencja I sem'!G39))</f>
        <v/>
      </c>
      <c r="AL39" s="267">
        <f>'frekwencja I sem'!H39</f>
        <v>0</v>
      </c>
      <c r="AM39" s="129" t="str">
        <f>IF(ISBLANK('frekwencja I sem'!B39),"",SUM(H39))</f>
        <v/>
      </c>
      <c r="AN39" s="235">
        <f>'frekwencja I sem'!E39</f>
        <v>0</v>
      </c>
      <c r="AO39" s="129" t="str">
        <f>IF(ISBLANK('frekwencja I sem'!B39),"",E39)</f>
        <v/>
      </c>
      <c r="AP39" s="159"/>
      <c r="AQ39" s="160"/>
      <c r="AR39" s="236"/>
      <c r="AS39" s="237"/>
      <c r="AT39" s="268" t="str">
        <f>IF(ISBLANK('frekwencja I sem'!B39),"",K39)</f>
        <v/>
      </c>
      <c r="AU39" s="269" t="str">
        <f>IF(ISBLANK('frekwencja I sem'!B39),"",IF(ISERROR(AT39),"",K39))</f>
        <v/>
      </c>
      <c r="AV39" s="307"/>
      <c r="AW39" s="153" t="str">
        <f t="shared" si="0"/>
        <v/>
      </c>
      <c r="AX39" s="558" t="str">
        <f t="shared" si="1"/>
        <v/>
      </c>
      <c r="AY39" s="558"/>
      <c r="AZ39" s="281" t="str">
        <f t="shared" si="2"/>
        <v/>
      </c>
      <c r="BA39" s="281" t="str">
        <f t="shared" si="3"/>
        <v/>
      </c>
      <c r="BB39" s="281" t="str">
        <f t="shared" si="4"/>
        <v/>
      </c>
      <c r="BC39" s="281" t="str">
        <f t="shared" si="5"/>
        <v/>
      </c>
      <c r="BD39" s="282" t="str">
        <f t="shared" si="6"/>
        <v/>
      </c>
      <c r="BE39" s="286"/>
      <c r="BF39" s="287" t="str">
        <f t="shared" si="7"/>
        <v/>
      </c>
      <c r="BG39" s="288" t="str">
        <f t="shared" si="8"/>
        <v/>
      </c>
      <c r="BH39" s="288" t="str">
        <f t="shared" si="9"/>
        <v/>
      </c>
      <c r="BI39" s="288" t="str">
        <f t="shared" si="10"/>
        <v/>
      </c>
      <c r="BJ39" s="289" t="str">
        <f t="shared" si="11"/>
        <v/>
      </c>
      <c r="BK39" s="286"/>
      <c r="BZ39" s="157"/>
      <c r="CA39" s="158"/>
      <c r="CM39" s="154"/>
      <c r="CN39" s="154"/>
      <c r="CO39" s="154"/>
      <c r="CP39" s="154"/>
      <c r="CQ39" s="154"/>
    </row>
    <row r="40" spans="1:95" s="156" customFormat="1" ht="15.75" customHeight="1" x14ac:dyDescent="0.25">
      <c r="A40" s="368">
        <v>33</v>
      </c>
      <c r="B40" s="443" t="str">
        <f>IF(ISBLANK('frekwencja I sem'!B40),"",'frekwencja I sem'!B40)</f>
        <v/>
      </c>
      <c r="C40" s="79">
        <v>33</v>
      </c>
      <c r="D40" s="232"/>
      <c r="E40" s="386"/>
      <c r="F40" s="387"/>
      <c r="G40" s="392"/>
      <c r="H40" s="393"/>
      <c r="I40" s="390"/>
      <c r="J40" s="419"/>
      <c r="K40" s="419"/>
      <c r="L40" s="391" t="str">
        <f>IF(ISBLANK('frekwencja I sem'!B40),"",'frekwencja I sem'!E40)</f>
        <v/>
      </c>
      <c r="M40" s="391" t="str">
        <f>IF(ISBLANK('frekwencja I sem'!B40),"",'frekwencja I sem'!F40)</f>
        <v/>
      </c>
      <c r="N40" s="391" t="str">
        <f>IF(ISBLANK('frekwencja I sem'!B40),"",'frekwencja I sem'!H40)</f>
        <v/>
      </c>
      <c r="O40" s="426" t="str">
        <f>IF(ISBLANK('frekwencja I sem'!B40),"",E40-L40)</f>
        <v/>
      </c>
      <c r="P40" s="426" t="str">
        <f>IF(ISBLANK('frekwencja I sem'!B40),"",F40-M40)</f>
        <v/>
      </c>
      <c r="Q40" s="426" t="str">
        <f>IF(ISBLANK('frekwencja I sem'!B40),"",SUM(O40:P40))</f>
        <v/>
      </c>
      <c r="R40" s="426" t="str">
        <f>IF(ISBLANK('frekwencja I sem'!B40),"",H40-N40)</f>
        <v/>
      </c>
      <c r="S40" s="427" t="str">
        <f>IF(ISBLANK('frekwencja I sem'!B40),"",SUM(P40))</f>
        <v/>
      </c>
      <c r="T40" s="427" t="str">
        <f>IF(ISBLANK('frekwencja I sem'!B40),"",SUM(Q40))</f>
        <v/>
      </c>
      <c r="U40" s="427" t="str">
        <f>IF(ISBLANK('frekwencja I sem'!B40),"",SUM(R40))</f>
        <v/>
      </c>
      <c r="V40" s="428" t="str">
        <f>IF(ISBLANK('frekwencja I sem'!B40),"",SUM(O40))</f>
        <v/>
      </c>
      <c r="W40" s="319"/>
      <c r="X40" s="319"/>
      <c r="Y40" s="320"/>
      <c r="Z40" s="362"/>
      <c r="AA40" s="363" t="str">
        <f>'frekwencja I sem'!M40</f>
        <v/>
      </c>
      <c r="AB40" s="364" t="str">
        <f>IF(ISBLANK('frekwencja I sem'!B40),"",(V40+AA40))</f>
        <v/>
      </c>
      <c r="AC40" s="365" t="str">
        <f>IF(ISBLANK('frekwencja I sem'!B40),"",S40)</f>
        <v/>
      </c>
      <c r="AD40" s="152" t="str">
        <f>IF(ISBLANK(B40),"",'frekwencja I sem'!K40)</f>
        <v/>
      </c>
      <c r="AE40" s="366"/>
      <c r="AF40" s="367" t="str">
        <f>IF(ISBLANK('frekwencja I sem'!$B40),"",T40)</f>
        <v/>
      </c>
      <c r="AG40" s="234"/>
      <c r="AH40" s="235">
        <f>'frekwencja I sem'!E40</f>
        <v>0</v>
      </c>
      <c r="AI40" s="129" t="str">
        <f>IF(ISBLANK('frekwencja I sem'!$B40),"",'frekwencja I sem'!F40)</f>
        <v/>
      </c>
      <c r="AJ40" s="235"/>
      <c r="AK40" s="129" t="str">
        <f>IF(ISBLANK('frekwencja I sem'!$B40),"",('frekwencja I sem'!G40))</f>
        <v/>
      </c>
      <c r="AL40" s="267">
        <f>'frekwencja I sem'!H40</f>
        <v>0</v>
      </c>
      <c r="AM40" s="129" t="str">
        <f>IF(ISBLANK('frekwencja I sem'!B40),"",SUM(H40))</f>
        <v/>
      </c>
      <c r="AN40" s="235">
        <f>'frekwencja I sem'!E40</f>
        <v>0</v>
      </c>
      <c r="AO40" s="129" t="str">
        <f>IF(ISBLANK('frekwencja I sem'!B40),"",E40)</f>
        <v/>
      </c>
      <c r="AP40" s="159"/>
      <c r="AQ40" s="160"/>
      <c r="AR40" s="236"/>
      <c r="AS40" s="237"/>
      <c r="AT40" s="268" t="str">
        <f>IF(ISBLANK('frekwencja I sem'!B40),"",K40)</f>
        <v/>
      </c>
      <c r="AU40" s="269" t="str">
        <f>IF(ISBLANK('frekwencja I sem'!B40),"",IF(ISERROR(AT40),"",K40))</f>
        <v/>
      </c>
      <c r="AV40" s="307"/>
      <c r="AW40" s="153" t="str">
        <f t="shared" si="0"/>
        <v/>
      </c>
      <c r="AX40" s="558" t="str">
        <f t="shared" si="1"/>
        <v/>
      </c>
      <c r="AY40" s="558"/>
      <c r="AZ40" s="281" t="str">
        <f t="shared" si="2"/>
        <v/>
      </c>
      <c r="BA40" s="281" t="str">
        <f t="shared" si="3"/>
        <v/>
      </c>
      <c r="BB40" s="281" t="str">
        <f t="shared" si="4"/>
        <v/>
      </c>
      <c r="BC40" s="281" t="str">
        <f t="shared" si="5"/>
        <v/>
      </c>
      <c r="BD40" s="282" t="str">
        <f t="shared" si="6"/>
        <v/>
      </c>
      <c r="BE40" s="286"/>
      <c r="BF40" s="287" t="str">
        <f t="shared" si="7"/>
        <v/>
      </c>
      <c r="BG40" s="288" t="str">
        <f t="shared" si="8"/>
        <v/>
      </c>
      <c r="BH40" s="288" t="str">
        <f t="shared" si="9"/>
        <v/>
      </c>
      <c r="BI40" s="288" t="str">
        <f t="shared" si="10"/>
        <v/>
      </c>
      <c r="BJ40" s="289" t="str">
        <f t="shared" si="11"/>
        <v/>
      </c>
      <c r="BK40" s="286"/>
      <c r="BZ40" s="157"/>
      <c r="CA40" s="158"/>
      <c r="CM40" s="154"/>
      <c r="CN40" s="154"/>
      <c r="CO40" s="154"/>
      <c r="CP40" s="154"/>
      <c r="CQ40" s="154"/>
    </row>
    <row r="41" spans="1:95" s="156" customFormat="1" ht="15.75" customHeight="1" x14ac:dyDescent="0.25">
      <c r="A41" s="368">
        <v>34</v>
      </c>
      <c r="B41" s="443" t="str">
        <f>IF(ISBLANK('frekwencja I sem'!B41),"",'frekwencja I sem'!B41)</f>
        <v/>
      </c>
      <c r="C41" s="79">
        <v>34</v>
      </c>
      <c r="D41" s="232"/>
      <c r="E41" s="386"/>
      <c r="F41" s="387"/>
      <c r="G41" s="392"/>
      <c r="H41" s="393"/>
      <c r="I41" s="390"/>
      <c r="J41" s="419"/>
      <c r="K41" s="419"/>
      <c r="L41" s="391" t="str">
        <f>IF(ISBLANK('frekwencja I sem'!B41),"",'frekwencja I sem'!E41)</f>
        <v/>
      </c>
      <c r="M41" s="391" t="str">
        <f>IF(ISBLANK('frekwencja I sem'!B41),"",'frekwencja I sem'!F41)</f>
        <v/>
      </c>
      <c r="N41" s="391" t="str">
        <f>IF(ISBLANK('frekwencja I sem'!B41),"",'frekwencja I sem'!H41)</f>
        <v/>
      </c>
      <c r="O41" s="426" t="str">
        <f>IF(ISBLANK('frekwencja I sem'!B41),"",E41-L41)</f>
        <v/>
      </c>
      <c r="P41" s="426" t="str">
        <f>IF(ISBLANK('frekwencja I sem'!B41),"",F41-M41)</f>
        <v/>
      </c>
      <c r="Q41" s="426" t="str">
        <f>IF(ISBLANK('frekwencja I sem'!B41),"",SUM(O41:P41))</f>
        <v/>
      </c>
      <c r="R41" s="426" t="str">
        <f>IF(ISBLANK('frekwencja I sem'!B41),"",H41-N41)</f>
        <v/>
      </c>
      <c r="S41" s="427" t="str">
        <f>IF(ISBLANK('frekwencja I sem'!B41),"",SUM(P41))</f>
        <v/>
      </c>
      <c r="T41" s="427" t="str">
        <f>IF(ISBLANK('frekwencja I sem'!B41),"",SUM(Q41))</f>
        <v/>
      </c>
      <c r="U41" s="427" t="str">
        <f>IF(ISBLANK('frekwencja I sem'!B41),"",SUM(R41))</f>
        <v/>
      </c>
      <c r="V41" s="428" t="str">
        <f>IF(ISBLANK('frekwencja I sem'!B41),"",SUM(O41))</f>
        <v/>
      </c>
      <c r="W41" s="319"/>
      <c r="X41" s="319"/>
      <c r="Y41" s="320"/>
      <c r="Z41" s="362"/>
      <c r="AA41" s="363" t="str">
        <f>'frekwencja I sem'!M41</f>
        <v/>
      </c>
      <c r="AB41" s="364" t="str">
        <f>IF(ISBLANK('frekwencja I sem'!B41),"",(V41+AA41))</f>
        <v/>
      </c>
      <c r="AC41" s="365" t="str">
        <f>IF(ISBLANK('frekwencja I sem'!B41),"",S41)</f>
        <v/>
      </c>
      <c r="AD41" s="152" t="str">
        <f>IF(ISBLANK(B41),"",'frekwencja I sem'!K41)</f>
        <v/>
      </c>
      <c r="AE41" s="366"/>
      <c r="AF41" s="367" t="str">
        <f>IF(ISBLANK('frekwencja I sem'!$B41),"",T41)</f>
        <v/>
      </c>
      <c r="AG41" s="234"/>
      <c r="AH41" s="235">
        <f>'frekwencja I sem'!E41</f>
        <v>0</v>
      </c>
      <c r="AI41" s="129" t="str">
        <f>IF(ISBLANK('frekwencja I sem'!$B41),"",'frekwencja I sem'!F41)</f>
        <v/>
      </c>
      <c r="AJ41" s="235"/>
      <c r="AK41" s="129" t="str">
        <f>IF(ISBLANK('frekwencja I sem'!$B41),"",('frekwencja I sem'!G41))</f>
        <v/>
      </c>
      <c r="AL41" s="267">
        <f>'frekwencja I sem'!H41</f>
        <v>0</v>
      </c>
      <c r="AM41" s="129" t="str">
        <f>IF(ISBLANK('frekwencja I sem'!B41),"",SUM(H41))</f>
        <v/>
      </c>
      <c r="AN41" s="235">
        <f>'frekwencja I sem'!E41</f>
        <v>0</v>
      </c>
      <c r="AO41" s="129" t="str">
        <f>IF(ISBLANK('frekwencja I sem'!B41),"",E41)</f>
        <v/>
      </c>
      <c r="AP41" s="159"/>
      <c r="AQ41" s="160"/>
      <c r="AR41" s="236"/>
      <c r="AS41" s="237"/>
      <c r="AT41" s="268" t="str">
        <f>IF(ISBLANK('frekwencja I sem'!B41),"",K41)</f>
        <v/>
      </c>
      <c r="AU41" s="269" t="str">
        <f>IF(ISBLANK('frekwencja I sem'!B41),"",IF(ISERROR(AT41),"",K41))</f>
        <v/>
      </c>
      <c r="AV41" s="307"/>
      <c r="AW41" s="153" t="str">
        <f t="shared" si="0"/>
        <v/>
      </c>
      <c r="AX41" s="558" t="str">
        <f t="shared" si="1"/>
        <v/>
      </c>
      <c r="AY41" s="558"/>
      <c r="AZ41" s="281" t="str">
        <f t="shared" si="2"/>
        <v/>
      </c>
      <c r="BA41" s="281" t="str">
        <f t="shared" si="3"/>
        <v/>
      </c>
      <c r="BB41" s="281" t="str">
        <f t="shared" si="4"/>
        <v/>
      </c>
      <c r="BC41" s="281" t="str">
        <f t="shared" si="5"/>
        <v/>
      </c>
      <c r="BD41" s="282" t="str">
        <f t="shared" si="6"/>
        <v/>
      </c>
      <c r="BE41" s="286"/>
      <c r="BF41" s="287" t="str">
        <f t="shared" si="7"/>
        <v/>
      </c>
      <c r="BG41" s="288" t="str">
        <f t="shared" si="8"/>
        <v/>
      </c>
      <c r="BH41" s="288" t="str">
        <f t="shared" si="9"/>
        <v/>
      </c>
      <c r="BI41" s="288" t="str">
        <f t="shared" si="10"/>
        <v/>
      </c>
      <c r="BJ41" s="289" t="str">
        <f t="shared" si="11"/>
        <v/>
      </c>
      <c r="BK41" s="286"/>
      <c r="BZ41" s="157"/>
      <c r="CA41" s="158"/>
      <c r="CM41" s="154"/>
      <c r="CN41" s="154"/>
      <c r="CO41" s="154"/>
      <c r="CP41" s="154"/>
      <c r="CQ41" s="154"/>
    </row>
    <row r="42" spans="1:95" s="156" customFormat="1" ht="15.75" customHeight="1" x14ac:dyDescent="0.25">
      <c r="A42" s="368">
        <v>35</v>
      </c>
      <c r="B42" s="443" t="str">
        <f>IF(ISBLANK('frekwencja I sem'!B42),"",'frekwencja I sem'!B42)</f>
        <v/>
      </c>
      <c r="C42" s="79">
        <v>35</v>
      </c>
      <c r="D42" s="232"/>
      <c r="E42" s="386"/>
      <c r="F42" s="387"/>
      <c r="G42" s="392"/>
      <c r="H42" s="393"/>
      <c r="I42" s="390"/>
      <c r="J42" s="419"/>
      <c r="K42" s="419"/>
      <c r="L42" s="391" t="str">
        <f>IF(ISBLANK('frekwencja I sem'!B42),"",'frekwencja I sem'!E42)</f>
        <v/>
      </c>
      <c r="M42" s="391" t="str">
        <f>IF(ISBLANK('frekwencja I sem'!B42),"",'frekwencja I sem'!F42)</f>
        <v/>
      </c>
      <c r="N42" s="391" t="str">
        <f>IF(ISBLANK('frekwencja I sem'!B42),"",'frekwencja I sem'!H42)</f>
        <v/>
      </c>
      <c r="O42" s="426" t="str">
        <f>IF(ISBLANK('frekwencja I sem'!B42),"",E42-L42)</f>
        <v/>
      </c>
      <c r="P42" s="426" t="str">
        <f>IF(ISBLANK('frekwencja I sem'!B42),"",F42-M42)</f>
        <v/>
      </c>
      <c r="Q42" s="426" t="str">
        <f>IF(ISBLANK('frekwencja I sem'!B42),"",SUM(O42:P42))</f>
        <v/>
      </c>
      <c r="R42" s="426" t="str">
        <f>IF(ISBLANK('frekwencja I sem'!B42),"",H42-N42)</f>
        <v/>
      </c>
      <c r="S42" s="427" t="str">
        <f>IF(ISBLANK('frekwencja I sem'!B42),"",SUM(P42))</f>
        <v/>
      </c>
      <c r="T42" s="427" t="str">
        <f>IF(ISBLANK('frekwencja I sem'!B42),"",SUM(Q42))</f>
        <v/>
      </c>
      <c r="U42" s="427" t="str">
        <f>IF(ISBLANK('frekwencja I sem'!B42),"",SUM(R42))</f>
        <v/>
      </c>
      <c r="V42" s="428" t="str">
        <f>IF(ISBLANK('frekwencja I sem'!B42),"",SUM(O42))</f>
        <v/>
      </c>
      <c r="W42" s="319"/>
      <c r="X42" s="319"/>
      <c r="Y42" s="320"/>
      <c r="Z42" s="362"/>
      <c r="AA42" s="363" t="str">
        <f>'frekwencja I sem'!M42</f>
        <v/>
      </c>
      <c r="AB42" s="364" t="str">
        <f>IF(ISBLANK('frekwencja I sem'!B42),"",(V42+AA42))</f>
        <v/>
      </c>
      <c r="AC42" s="365" t="str">
        <f>IF(ISBLANK('frekwencja I sem'!B42),"",S42)</f>
        <v/>
      </c>
      <c r="AD42" s="152" t="str">
        <f>IF(ISBLANK(B42),"",'frekwencja I sem'!K42)</f>
        <v/>
      </c>
      <c r="AE42" s="366"/>
      <c r="AF42" s="367" t="str">
        <f>IF(ISBLANK('frekwencja I sem'!$B42),"",T42)</f>
        <v/>
      </c>
      <c r="AG42" s="234"/>
      <c r="AH42" s="235">
        <f>'frekwencja I sem'!E42</f>
        <v>0</v>
      </c>
      <c r="AI42" s="129" t="str">
        <f>IF(ISBLANK('frekwencja I sem'!$B42),"",'frekwencja I sem'!F42)</f>
        <v/>
      </c>
      <c r="AJ42" s="235"/>
      <c r="AK42" s="129" t="str">
        <f>IF(ISBLANK('frekwencja I sem'!$B42),"",('frekwencja I sem'!G42))</f>
        <v/>
      </c>
      <c r="AL42" s="267">
        <f>'frekwencja I sem'!H42</f>
        <v>0</v>
      </c>
      <c r="AM42" s="129" t="str">
        <f>IF(ISBLANK('frekwencja I sem'!B42),"",SUM(H42))</f>
        <v/>
      </c>
      <c r="AN42" s="235">
        <f>'frekwencja I sem'!E42</f>
        <v>0</v>
      </c>
      <c r="AO42" s="129" t="str">
        <f>IF(ISBLANK('frekwencja I sem'!B42),"",E42)</f>
        <v/>
      </c>
      <c r="AP42" s="159"/>
      <c r="AQ42" s="160"/>
      <c r="AR42" s="236"/>
      <c r="AS42" s="237"/>
      <c r="AT42" s="268" t="str">
        <f>IF(ISBLANK('frekwencja I sem'!B42),"",K42)</f>
        <v/>
      </c>
      <c r="AU42" s="269" t="str">
        <f>IF(ISBLANK('frekwencja I sem'!B42),"",IF(ISERROR(AT42),"",K42))</f>
        <v/>
      </c>
      <c r="AV42" s="307"/>
      <c r="AW42" s="153" t="str">
        <f t="shared" si="0"/>
        <v/>
      </c>
      <c r="AX42" s="558" t="str">
        <f t="shared" si="1"/>
        <v/>
      </c>
      <c r="AY42" s="558"/>
      <c r="AZ42" s="281" t="str">
        <f t="shared" si="2"/>
        <v/>
      </c>
      <c r="BA42" s="281" t="str">
        <f t="shared" si="3"/>
        <v/>
      </c>
      <c r="BB42" s="281" t="str">
        <f t="shared" si="4"/>
        <v/>
      </c>
      <c r="BC42" s="281" t="str">
        <f t="shared" si="5"/>
        <v/>
      </c>
      <c r="BD42" s="282" t="str">
        <f t="shared" si="6"/>
        <v/>
      </c>
      <c r="BE42" s="286"/>
      <c r="BF42" s="287" t="str">
        <f t="shared" si="7"/>
        <v/>
      </c>
      <c r="BG42" s="288" t="str">
        <f t="shared" si="8"/>
        <v/>
      </c>
      <c r="BH42" s="288" t="str">
        <f t="shared" si="9"/>
        <v/>
      </c>
      <c r="BI42" s="288" t="str">
        <f t="shared" si="10"/>
        <v/>
      </c>
      <c r="BJ42" s="289" t="str">
        <f t="shared" si="11"/>
        <v/>
      </c>
      <c r="BK42" s="286"/>
      <c r="BZ42" s="157"/>
      <c r="CA42" s="158"/>
      <c r="CM42" s="154"/>
      <c r="CN42" s="154"/>
      <c r="CO42" s="154"/>
      <c r="CP42" s="154"/>
      <c r="CQ42" s="154"/>
    </row>
    <row r="43" spans="1:95" s="156" customFormat="1" ht="15.75" customHeight="1" x14ac:dyDescent="0.25">
      <c r="A43" s="368">
        <v>36</v>
      </c>
      <c r="B43" s="443" t="str">
        <f>IF(ISBLANK('frekwencja I sem'!B43),"",'frekwencja I sem'!B43)</f>
        <v/>
      </c>
      <c r="C43" s="79">
        <v>36</v>
      </c>
      <c r="D43" s="232"/>
      <c r="E43" s="386"/>
      <c r="F43" s="387"/>
      <c r="G43" s="392"/>
      <c r="H43" s="393"/>
      <c r="I43" s="390"/>
      <c r="J43" s="419"/>
      <c r="K43" s="419"/>
      <c r="L43" s="391" t="str">
        <f>IF(ISBLANK('frekwencja I sem'!B43),"",'frekwencja I sem'!E43)</f>
        <v/>
      </c>
      <c r="M43" s="391" t="str">
        <f>IF(ISBLANK('frekwencja I sem'!B43),"",'frekwencja I sem'!F43)</f>
        <v/>
      </c>
      <c r="N43" s="391" t="str">
        <f>IF(ISBLANK('frekwencja I sem'!B43),"",'frekwencja I sem'!H43)</f>
        <v/>
      </c>
      <c r="O43" s="426" t="str">
        <f>IF(ISBLANK('frekwencja I sem'!B43),"",E43-L43)</f>
        <v/>
      </c>
      <c r="P43" s="426" t="str">
        <f>IF(ISBLANK('frekwencja I sem'!B43),"",F43-M43)</f>
        <v/>
      </c>
      <c r="Q43" s="426" t="str">
        <f>IF(ISBLANK('frekwencja I sem'!B43),"",SUM(O43:P43))</f>
        <v/>
      </c>
      <c r="R43" s="426" t="str">
        <f>IF(ISBLANK('frekwencja I sem'!B43),"",H43-N43)</f>
        <v/>
      </c>
      <c r="S43" s="427" t="str">
        <f>IF(ISBLANK('frekwencja I sem'!B43),"",SUM(P43))</f>
        <v/>
      </c>
      <c r="T43" s="427" t="str">
        <f>IF(ISBLANK('frekwencja I sem'!B43),"",SUM(Q43))</f>
        <v/>
      </c>
      <c r="U43" s="427" t="str">
        <f>IF(ISBLANK('frekwencja I sem'!B43),"",SUM(R43))</f>
        <v/>
      </c>
      <c r="V43" s="428" t="str">
        <f>IF(ISBLANK('frekwencja I sem'!B43),"",SUM(O43))</f>
        <v/>
      </c>
      <c r="W43" s="319"/>
      <c r="X43" s="319"/>
      <c r="Y43" s="320"/>
      <c r="Z43" s="362"/>
      <c r="AA43" s="363" t="str">
        <f>'frekwencja I sem'!M43</f>
        <v/>
      </c>
      <c r="AB43" s="364" t="str">
        <f>IF(ISBLANK('frekwencja I sem'!B43),"",(V43+AA43))</f>
        <v/>
      </c>
      <c r="AC43" s="365" t="str">
        <f>IF(ISBLANK('frekwencja I sem'!B43),"",S43)</f>
        <v/>
      </c>
      <c r="AD43" s="152" t="str">
        <f>IF(ISBLANK(B43),"",'frekwencja I sem'!K43)</f>
        <v/>
      </c>
      <c r="AE43" s="366"/>
      <c r="AF43" s="367" t="str">
        <f>IF(ISBLANK('frekwencja I sem'!$B43),"",T43)</f>
        <v/>
      </c>
      <c r="AG43" s="234"/>
      <c r="AH43" s="235">
        <f>'frekwencja I sem'!E43</f>
        <v>0</v>
      </c>
      <c r="AI43" s="129" t="str">
        <f>IF(ISBLANK('frekwencja I sem'!$B43),"",'frekwencja I sem'!F43)</f>
        <v/>
      </c>
      <c r="AJ43" s="235"/>
      <c r="AK43" s="129" t="str">
        <f>IF(ISBLANK('frekwencja I sem'!$B43),"",('frekwencja I sem'!G43))</f>
        <v/>
      </c>
      <c r="AL43" s="267">
        <f>'frekwencja I sem'!H43</f>
        <v>0</v>
      </c>
      <c r="AM43" s="129" t="str">
        <f>IF(ISBLANK('frekwencja I sem'!B43),"",SUM(H43))</f>
        <v/>
      </c>
      <c r="AN43" s="235">
        <f>'frekwencja I sem'!E43</f>
        <v>0</v>
      </c>
      <c r="AO43" s="129" t="str">
        <f>IF(ISBLANK('frekwencja I sem'!B43),"",E43)</f>
        <v/>
      </c>
      <c r="AP43" s="159"/>
      <c r="AQ43" s="160"/>
      <c r="AR43" s="236"/>
      <c r="AS43" s="237"/>
      <c r="AT43" s="268" t="str">
        <f>IF(ISBLANK('frekwencja I sem'!B43),"",K43)</f>
        <v/>
      </c>
      <c r="AU43" s="269" t="str">
        <f>IF(ISBLANK('frekwencja I sem'!B43),"",IF(ISERROR(AT43),"",K43))</f>
        <v/>
      </c>
      <c r="AV43" s="307"/>
      <c r="AW43" s="153" t="str">
        <f t="shared" si="0"/>
        <v/>
      </c>
      <c r="AX43" s="558" t="str">
        <f t="shared" si="1"/>
        <v/>
      </c>
      <c r="AY43" s="558"/>
      <c r="AZ43" s="281" t="str">
        <f t="shared" si="2"/>
        <v/>
      </c>
      <c r="BA43" s="281" t="str">
        <f t="shared" si="3"/>
        <v/>
      </c>
      <c r="BB43" s="281" t="str">
        <f t="shared" si="4"/>
        <v/>
      </c>
      <c r="BC43" s="281" t="str">
        <f t="shared" si="5"/>
        <v/>
      </c>
      <c r="BD43" s="282" t="str">
        <f t="shared" si="6"/>
        <v/>
      </c>
      <c r="BE43" s="286"/>
      <c r="BF43" s="287" t="str">
        <f t="shared" si="7"/>
        <v/>
      </c>
      <c r="BG43" s="288" t="str">
        <f t="shared" si="8"/>
        <v/>
      </c>
      <c r="BH43" s="288" t="str">
        <f t="shared" si="9"/>
        <v/>
      </c>
      <c r="BI43" s="288" t="str">
        <f t="shared" si="10"/>
        <v/>
      </c>
      <c r="BJ43" s="289" t="str">
        <f t="shared" si="11"/>
        <v/>
      </c>
      <c r="BK43" s="286"/>
      <c r="BZ43" s="157"/>
      <c r="CA43" s="158"/>
      <c r="CM43" s="154"/>
      <c r="CN43" s="154"/>
      <c r="CO43" s="154"/>
      <c r="CP43" s="154"/>
      <c r="CQ43" s="154"/>
    </row>
    <row r="44" spans="1:95" s="156" customFormat="1" ht="15.75" customHeight="1" x14ac:dyDescent="0.25">
      <c r="A44" s="368">
        <v>37</v>
      </c>
      <c r="B44" s="443" t="str">
        <f>IF(ISBLANK('frekwencja I sem'!B44),"",'frekwencja I sem'!B44)</f>
        <v/>
      </c>
      <c r="C44" s="79">
        <v>37</v>
      </c>
      <c r="D44" s="232"/>
      <c r="E44" s="386"/>
      <c r="F44" s="387"/>
      <c r="G44" s="392"/>
      <c r="H44" s="393"/>
      <c r="I44" s="390"/>
      <c r="J44" s="419"/>
      <c r="K44" s="419"/>
      <c r="L44" s="391" t="str">
        <f>IF(ISBLANK('frekwencja I sem'!B44),"",'frekwencja I sem'!E44)</f>
        <v/>
      </c>
      <c r="M44" s="391" t="str">
        <f>IF(ISBLANK('frekwencja I sem'!B44),"",'frekwencja I sem'!F44)</f>
        <v/>
      </c>
      <c r="N44" s="391" t="str">
        <f>IF(ISBLANK('frekwencja I sem'!B44),"",'frekwencja I sem'!H44)</f>
        <v/>
      </c>
      <c r="O44" s="426" t="str">
        <f>IF(ISBLANK('frekwencja I sem'!B44),"",E44-L44)</f>
        <v/>
      </c>
      <c r="P44" s="426" t="str">
        <f>IF(ISBLANK('frekwencja I sem'!B44),"",F44-M44)</f>
        <v/>
      </c>
      <c r="Q44" s="426" t="str">
        <f>IF(ISBLANK('frekwencja I sem'!B44),"",SUM(O44:P44))</f>
        <v/>
      </c>
      <c r="R44" s="426" t="str">
        <f>IF(ISBLANK('frekwencja I sem'!B44),"",H44-N44)</f>
        <v/>
      </c>
      <c r="S44" s="427" t="str">
        <f>IF(ISBLANK('frekwencja I sem'!B44),"",SUM(P44))</f>
        <v/>
      </c>
      <c r="T44" s="427" t="str">
        <f>IF(ISBLANK('frekwencja I sem'!B44),"",SUM(Q44))</f>
        <v/>
      </c>
      <c r="U44" s="427" t="str">
        <f>IF(ISBLANK('frekwencja I sem'!B44),"",SUM(R44))</f>
        <v/>
      </c>
      <c r="V44" s="428" t="str">
        <f>IF(ISBLANK('frekwencja I sem'!B44),"",SUM(O44))</f>
        <v/>
      </c>
      <c r="W44" s="319"/>
      <c r="X44" s="319"/>
      <c r="Y44" s="320"/>
      <c r="Z44" s="362"/>
      <c r="AA44" s="363" t="str">
        <f>'frekwencja I sem'!M44</f>
        <v/>
      </c>
      <c r="AB44" s="364" t="str">
        <f>IF(ISBLANK('frekwencja I sem'!B44),"",(V44+AA44))</f>
        <v/>
      </c>
      <c r="AC44" s="365" t="str">
        <f>IF(ISBLANK('frekwencja I sem'!B44),"",S44)</f>
        <v/>
      </c>
      <c r="AD44" s="152" t="str">
        <f>IF(ISBLANK(B44),"",'frekwencja I sem'!K44)</f>
        <v/>
      </c>
      <c r="AE44" s="366"/>
      <c r="AF44" s="367" t="str">
        <f>IF(ISBLANK('frekwencja I sem'!$B44),"",T44)</f>
        <v/>
      </c>
      <c r="AG44" s="234"/>
      <c r="AH44" s="235">
        <f>'frekwencja I sem'!E44</f>
        <v>0</v>
      </c>
      <c r="AI44" s="129" t="str">
        <f>IF(ISBLANK('frekwencja I sem'!$B44),"",'frekwencja I sem'!F44)</f>
        <v/>
      </c>
      <c r="AJ44" s="235"/>
      <c r="AK44" s="129" t="str">
        <f>IF(ISBLANK('frekwencja I sem'!$B44),"",('frekwencja I sem'!G44))</f>
        <v/>
      </c>
      <c r="AL44" s="267">
        <f>'frekwencja I sem'!H44</f>
        <v>0</v>
      </c>
      <c r="AM44" s="129" t="str">
        <f>IF(ISBLANK('frekwencja I sem'!B44),"",SUM(H44))</f>
        <v/>
      </c>
      <c r="AN44" s="235">
        <f>'frekwencja I sem'!E44</f>
        <v>0</v>
      </c>
      <c r="AO44" s="129" t="str">
        <f>IF(ISBLANK('frekwencja I sem'!B44),"",E44)</f>
        <v/>
      </c>
      <c r="AP44" s="159"/>
      <c r="AQ44" s="160"/>
      <c r="AR44" s="236"/>
      <c r="AS44" s="237"/>
      <c r="AT44" s="268" t="str">
        <f>IF(ISBLANK('frekwencja I sem'!B44),"",K44)</f>
        <v/>
      </c>
      <c r="AU44" s="269" t="str">
        <f>IF(ISBLANK('frekwencja I sem'!B44),"",IF(ISERROR(AT44),"",K44))</f>
        <v/>
      </c>
      <c r="AV44" s="307"/>
      <c r="AW44" s="153" t="str">
        <f t="shared" si="0"/>
        <v/>
      </c>
      <c r="AX44" s="558" t="str">
        <f t="shared" si="1"/>
        <v/>
      </c>
      <c r="AY44" s="558"/>
      <c r="AZ44" s="281" t="str">
        <f t="shared" si="2"/>
        <v/>
      </c>
      <c r="BA44" s="281" t="str">
        <f t="shared" si="3"/>
        <v/>
      </c>
      <c r="BB44" s="281" t="str">
        <f t="shared" si="4"/>
        <v/>
      </c>
      <c r="BC44" s="281" t="str">
        <f t="shared" si="5"/>
        <v/>
      </c>
      <c r="BD44" s="282" t="str">
        <f t="shared" si="6"/>
        <v/>
      </c>
      <c r="BE44" s="286"/>
      <c r="BF44" s="287" t="str">
        <f t="shared" si="7"/>
        <v/>
      </c>
      <c r="BG44" s="288" t="str">
        <f t="shared" si="8"/>
        <v/>
      </c>
      <c r="BH44" s="288" t="str">
        <f t="shared" si="9"/>
        <v/>
      </c>
      <c r="BI44" s="288" t="str">
        <f t="shared" si="10"/>
        <v/>
      </c>
      <c r="BJ44" s="289" t="str">
        <f t="shared" si="11"/>
        <v/>
      </c>
      <c r="BK44" s="286"/>
      <c r="BZ44" s="157"/>
      <c r="CA44" s="158"/>
      <c r="CM44" s="154"/>
      <c r="CN44" s="154"/>
      <c r="CO44" s="154"/>
      <c r="CP44" s="154"/>
      <c r="CQ44" s="154"/>
    </row>
    <row r="45" spans="1:95" s="156" customFormat="1" ht="15.75" customHeight="1" x14ac:dyDescent="0.25">
      <c r="A45" s="368">
        <v>38</v>
      </c>
      <c r="B45" s="443" t="str">
        <f>IF(ISBLANK('frekwencja I sem'!B45),"",'frekwencja I sem'!B45)</f>
        <v/>
      </c>
      <c r="C45" s="79">
        <v>38</v>
      </c>
      <c r="D45" s="232"/>
      <c r="E45" s="386"/>
      <c r="F45" s="387"/>
      <c r="G45" s="392"/>
      <c r="H45" s="393"/>
      <c r="I45" s="390"/>
      <c r="J45" s="419"/>
      <c r="K45" s="419"/>
      <c r="L45" s="391" t="str">
        <f>IF(ISBLANK('frekwencja I sem'!B45),"",'frekwencja I sem'!E45)</f>
        <v/>
      </c>
      <c r="M45" s="391" t="str">
        <f>IF(ISBLANK('frekwencja I sem'!B45),"",'frekwencja I sem'!F45)</f>
        <v/>
      </c>
      <c r="N45" s="391" t="str">
        <f>IF(ISBLANK('frekwencja I sem'!B45),"",'frekwencja I sem'!H45)</f>
        <v/>
      </c>
      <c r="O45" s="426" t="str">
        <f>IF(ISBLANK('frekwencja I sem'!B45),"",E45-L45)</f>
        <v/>
      </c>
      <c r="P45" s="426" t="str">
        <f>IF(ISBLANK('frekwencja I sem'!B45),"",F45-M45)</f>
        <v/>
      </c>
      <c r="Q45" s="426" t="str">
        <f>IF(ISBLANK('frekwencja I sem'!B45),"",SUM(O45:P45))</f>
        <v/>
      </c>
      <c r="R45" s="426" t="str">
        <f>IF(ISBLANK('frekwencja I sem'!B45),"",H45-N45)</f>
        <v/>
      </c>
      <c r="S45" s="427" t="str">
        <f>IF(ISBLANK('frekwencja I sem'!B45),"",SUM(P45))</f>
        <v/>
      </c>
      <c r="T45" s="427" t="str">
        <f>IF(ISBLANK('frekwencja I sem'!B45),"",SUM(Q45))</f>
        <v/>
      </c>
      <c r="U45" s="427" t="str">
        <f>IF(ISBLANK('frekwencja I sem'!B45),"",SUM(R45))</f>
        <v/>
      </c>
      <c r="V45" s="428" t="str">
        <f>IF(ISBLANK('frekwencja I sem'!B45),"",SUM(O45))</f>
        <v/>
      </c>
      <c r="W45" s="319"/>
      <c r="X45" s="319"/>
      <c r="Y45" s="320"/>
      <c r="Z45" s="362"/>
      <c r="AA45" s="363" t="str">
        <f>'frekwencja I sem'!M45</f>
        <v/>
      </c>
      <c r="AB45" s="364" t="str">
        <f>IF(ISBLANK('frekwencja I sem'!B45),"",(V45+AA45))</f>
        <v/>
      </c>
      <c r="AC45" s="365" t="str">
        <f>IF(ISBLANK('frekwencja I sem'!B45),"",S45)</f>
        <v/>
      </c>
      <c r="AD45" s="152" t="str">
        <f>IF(ISBLANK(B45),"",'frekwencja I sem'!K45)</f>
        <v/>
      </c>
      <c r="AE45" s="366"/>
      <c r="AF45" s="367" t="str">
        <f>IF(ISBLANK('frekwencja I sem'!$B45),"",T45)</f>
        <v/>
      </c>
      <c r="AG45" s="234"/>
      <c r="AH45" s="235">
        <f>'frekwencja I sem'!E45</f>
        <v>0</v>
      </c>
      <c r="AI45" s="129" t="str">
        <f>IF(ISBLANK('frekwencja I sem'!$B45),"",'frekwencja I sem'!F45)</f>
        <v/>
      </c>
      <c r="AJ45" s="235"/>
      <c r="AK45" s="129" t="str">
        <f>IF(ISBLANK('frekwencja I sem'!$B45),"",('frekwencja I sem'!G45))</f>
        <v/>
      </c>
      <c r="AL45" s="267">
        <f>'frekwencja I sem'!H45</f>
        <v>0</v>
      </c>
      <c r="AM45" s="129" t="str">
        <f>IF(ISBLANK('frekwencja I sem'!B45),"",SUM(H45))</f>
        <v/>
      </c>
      <c r="AN45" s="235">
        <f>'frekwencja I sem'!E45</f>
        <v>0</v>
      </c>
      <c r="AO45" s="129" t="str">
        <f>IF(ISBLANK('frekwencja I sem'!B45),"",E45)</f>
        <v/>
      </c>
      <c r="AP45" s="159"/>
      <c r="AQ45" s="160"/>
      <c r="AR45" s="236"/>
      <c r="AS45" s="237"/>
      <c r="AT45" s="268" t="str">
        <f>IF(ISBLANK('frekwencja I sem'!B45),"",K45)</f>
        <v/>
      </c>
      <c r="AU45" s="269" t="str">
        <f>IF(ISBLANK('frekwencja I sem'!B45),"",IF(ISERROR(AT45),"",K45))</f>
        <v/>
      </c>
      <c r="AV45" s="307"/>
      <c r="AW45" s="153" t="str">
        <f t="shared" si="0"/>
        <v/>
      </c>
      <c r="AX45" s="558" t="str">
        <f t="shared" si="1"/>
        <v/>
      </c>
      <c r="AY45" s="558"/>
      <c r="AZ45" s="281" t="str">
        <f t="shared" si="2"/>
        <v/>
      </c>
      <c r="BA45" s="281" t="str">
        <f t="shared" si="3"/>
        <v/>
      </c>
      <c r="BB45" s="281" t="str">
        <f t="shared" si="4"/>
        <v/>
      </c>
      <c r="BC45" s="281" t="str">
        <f t="shared" si="5"/>
        <v/>
      </c>
      <c r="BD45" s="282" t="str">
        <f t="shared" si="6"/>
        <v/>
      </c>
      <c r="BE45" s="286"/>
      <c r="BF45" s="287" t="str">
        <f t="shared" si="7"/>
        <v/>
      </c>
      <c r="BG45" s="288" t="str">
        <f t="shared" si="8"/>
        <v/>
      </c>
      <c r="BH45" s="288" t="str">
        <f t="shared" si="9"/>
        <v/>
      </c>
      <c r="BI45" s="288" t="str">
        <f t="shared" si="10"/>
        <v/>
      </c>
      <c r="BJ45" s="289" t="str">
        <f t="shared" si="11"/>
        <v/>
      </c>
      <c r="BK45" s="286"/>
      <c r="BZ45" s="157"/>
      <c r="CA45" s="158"/>
      <c r="CM45" s="154"/>
      <c r="CN45" s="154"/>
      <c r="CO45" s="154"/>
      <c r="CP45" s="154"/>
      <c r="CQ45" s="154"/>
    </row>
    <row r="46" spans="1:95" s="156" customFormat="1" ht="15.75" customHeight="1" x14ac:dyDescent="0.25">
      <c r="A46" s="368">
        <v>39</v>
      </c>
      <c r="B46" s="443" t="str">
        <f>IF(ISBLANK('frekwencja I sem'!B46),"",'frekwencja I sem'!B46)</f>
        <v/>
      </c>
      <c r="C46" s="79">
        <v>39</v>
      </c>
      <c r="D46" s="232"/>
      <c r="E46" s="386"/>
      <c r="F46" s="387"/>
      <c r="G46" s="392"/>
      <c r="H46" s="393"/>
      <c r="I46" s="390"/>
      <c r="J46" s="419"/>
      <c r="K46" s="419"/>
      <c r="L46" s="391" t="str">
        <f>IF(ISBLANK('frekwencja I sem'!B46),"",'frekwencja I sem'!E46)</f>
        <v/>
      </c>
      <c r="M46" s="391" t="str">
        <f>IF(ISBLANK('frekwencja I sem'!B46),"",'frekwencja I sem'!F46)</f>
        <v/>
      </c>
      <c r="N46" s="391" t="str">
        <f>IF(ISBLANK('frekwencja I sem'!B46),"",'frekwencja I sem'!H46)</f>
        <v/>
      </c>
      <c r="O46" s="426" t="str">
        <f>IF(ISBLANK('frekwencja I sem'!B46),"",E46-L46)</f>
        <v/>
      </c>
      <c r="P46" s="426" t="str">
        <f>IF(ISBLANK('frekwencja I sem'!B46),"",F46-M46)</f>
        <v/>
      </c>
      <c r="Q46" s="426" t="str">
        <f>IF(ISBLANK('frekwencja I sem'!B46),"",SUM(O46:P46))</f>
        <v/>
      </c>
      <c r="R46" s="426" t="str">
        <f>IF(ISBLANK('frekwencja I sem'!B46),"",H46-N46)</f>
        <v/>
      </c>
      <c r="S46" s="427" t="str">
        <f>IF(ISBLANK('frekwencja I sem'!B46),"",SUM(P46))</f>
        <v/>
      </c>
      <c r="T46" s="427" t="str">
        <f>IF(ISBLANK('frekwencja I sem'!B46),"",SUM(Q46))</f>
        <v/>
      </c>
      <c r="U46" s="427" t="str">
        <f>IF(ISBLANK('frekwencja I sem'!B46),"",SUM(R46))</f>
        <v/>
      </c>
      <c r="V46" s="428" t="str">
        <f>IF(ISBLANK('frekwencja I sem'!B46),"",SUM(O46))</f>
        <v/>
      </c>
      <c r="W46" s="319"/>
      <c r="X46" s="319"/>
      <c r="Y46" s="320"/>
      <c r="Z46" s="362"/>
      <c r="AA46" s="363" t="str">
        <f>'frekwencja I sem'!M46</f>
        <v/>
      </c>
      <c r="AB46" s="364" t="str">
        <f>IF(ISBLANK('frekwencja I sem'!B46),"",(V46+AA46))</f>
        <v/>
      </c>
      <c r="AC46" s="365" t="str">
        <f>IF(ISBLANK('frekwencja I sem'!B46),"",S46)</f>
        <v/>
      </c>
      <c r="AD46" s="152" t="str">
        <f>IF(ISBLANK(B46),"",'frekwencja I sem'!K46)</f>
        <v/>
      </c>
      <c r="AE46" s="366"/>
      <c r="AF46" s="367" t="str">
        <f>IF(ISBLANK('frekwencja I sem'!$B46),"",T46)</f>
        <v/>
      </c>
      <c r="AG46" s="234"/>
      <c r="AH46" s="235">
        <f>'frekwencja I sem'!E46</f>
        <v>0</v>
      </c>
      <c r="AI46" s="129" t="str">
        <f>IF(ISBLANK('frekwencja I sem'!$B46),"",'frekwencja I sem'!F46)</f>
        <v/>
      </c>
      <c r="AJ46" s="235"/>
      <c r="AK46" s="129" t="str">
        <f>IF(ISBLANK('frekwencja I sem'!$B46),"",('frekwencja I sem'!G46))</f>
        <v/>
      </c>
      <c r="AL46" s="267">
        <f>'frekwencja I sem'!H46</f>
        <v>0</v>
      </c>
      <c r="AM46" s="129" t="str">
        <f>IF(ISBLANK('frekwencja I sem'!B46),"",SUM(H46))</f>
        <v/>
      </c>
      <c r="AN46" s="235">
        <f>'frekwencja I sem'!E46</f>
        <v>0</v>
      </c>
      <c r="AO46" s="129" t="str">
        <f>IF(ISBLANK('frekwencja I sem'!B46),"",E46)</f>
        <v/>
      </c>
      <c r="AP46" s="159"/>
      <c r="AQ46" s="160"/>
      <c r="AR46" s="236"/>
      <c r="AS46" s="237"/>
      <c r="AT46" s="268" t="str">
        <f>IF(ISBLANK('frekwencja I sem'!B46),"",K46)</f>
        <v/>
      </c>
      <c r="AU46" s="269" t="str">
        <f>IF(ISBLANK('frekwencja I sem'!B46),"",IF(ISERROR(AT46),"",K46))</f>
        <v/>
      </c>
      <c r="AV46" s="307"/>
      <c r="AW46" s="153" t="str">
        <f t="shared" si="0"/>
        <v/>
      </c>
      <c r="AX46" s="558" t="str">
        <f t="shared" si="1"/>
        <v/>
      </c>
      <c r="AY46" s="558"/>
      <c r="AZ46" s="281" t="str">
        <f t="shared" si="2"/>
        <v/>
      </c>
      <c r="BA46" s="281" t="str">
        <f t="shared" si="3"/>
        <v/>
      </c>
      <c r="BB46" s="281" t="str">
        <f t="shared" si="4"/>
        <v/>
      </c>
      <c r="BC46" s="281" t="str">
        <f t="shared" si="5"/>
        <v/>
      </c>
      <c r="BD46" s="282" t="str">
        <f t="shared" si="6"/>
        <v/>
      </c>
      <c r="BE46" s="286"/>
      <c r="BF46" s="287" t="str">
        <f t="shared" si="7"/>
        <v/>
      </c>
      <c r="BG46" s="288" t="str">
        <f t="shared" si="8"/>
        <v/>
      </c>
      <c r="BH46" s="288" t="str">
        <f t="shared" si="9"/>
        <v/>
      </c>
      <c r="BI46" s="288" t="str">
        <f t="shared" si="10"/>
        <v/>
      </c>
      <c r="BJ46" s="289" t="str">
        <f t="shared" si="11"/>
        <v/>
      </c>
      <c r="BK46" s="286"/>
      <c r="BZ46" s="157"/>
      <c r="CA46" s="158"/>
      <c r="CM46" s="154"/>
      <c r="CN46" s="154"/>
      <c r="CO46" s="154"/>
      <c r="CP46" s="154"/>
      <c r="CQ46" s="154"/>
    </row>
    <row r="47" spans="1:95" s="156" customFormat="1" ht="15.75" customHeight="1" x14ac:dyDescent="0.25">
      <c r="A47" s="368">
        <v>40</v>
      </c>
      <c r="B47" s="443" t="str">
        <f>IF(ISBLANK('frekwencja I sem'!B47),"",'frekwencja I sem'!B47)</f>
        <v/>
      </c>
      <c r="C47" s="79">
        <v>40</v>
      </c>
      <c r="D47" s="232"/>
      <c r="E47" s="386"/>
      <c r="F47" s="387"/>
      <c r="G47" s="392"/>
      <c r="H47" s="393"/>
      <c r="I47" s="390"/>
      <c r="J47" s="419"/>
      <c r="K47" s="419"/>
      <c r="L47" s="391" t="str">
        <f>IF(ISBLANK('frekwencja I sem'!B47),"",'frekwencja I sem'!E47)</f>
        <v/>
      </c>
      <c r="M47" s="391" t="str">
        <f>IF(ISBLANK('frekwencja I sem'!B47),"",'frekwencja I sem'!F47)</f>
        <v/>
      </c>
      <c r="N47" s="391" t="str">
        <f>IF(ISBLANK('frekwencja I sem'!B47),"",'frekwencja I sem'!H47)</f>
        <v/>
      </c>
      <c r="O47" s="426" t="str">
        <f>IF(ISBLANK('frekwencja I sem'!B47),"",E47-L47)</f>
        <v/>
      </c>
      <c r="P47" s="426" t="str">
        <f>IF(ISBLANK('frekwencja I sem'!B47),"",F47-M47)</f>
        <v/>
      </c>
      <c r="Q47" s="426" t="str">
        <f>IF(ISBLANK('frekwencja I sem'!B47),"",SUM(O47:P47))</f>
        <v/>
      </c>
      <c r="R47" s="426" t="str">
        <f>IF(ISBLANK('frekwencja I sem'!B47),"",H47-N47)</f>
        <v/>
      </c>
      <c r="S47" s="427" t="str">
        <f>IF(ISBLANK('frekwencja I sem'!B47),"",SUM(P47))</f>
        <v/>
      </c>
      <c r="T47" s="427" t="str">
        <f>IF(ISBLANK('frekwencja I sem'!B47),"",SUM(Q47))</f>
        <v/>
      </c>
      <c r="U47" s="427" t="str">
        <f>IF(ISBLANK('frekwencja I sem'!B47),"",SUM(R47))</f>
        <v/>
      </c>
      <c r="V47" s="428" t="str">
        <f>IF(ISBLANK('frekwencja I sem'!B47),"",SUM(O47))</f>
        <v/>
      </c>
      <c r="W47" s="319"/>
      <c r="X47" s="319"/>
      <c r="Y47" s="320"/>
      <c r="Z47" s="362"/>
      <c r="AA47" s="363" t="str">
        <f>'frekwencja I sem'!M47</f>
        <v/>
      </c>
      <c r="AB47" s="364" t="str">
        <f>IF(ISBLANK('frekwencja I sem'!B47),"",(V47+AA47))</f>
        <v/>
      </c>
      <c r="AC47" s="365" t="str">
        <f>IF(ISBLANK('frekwencja I sem'!B47),"",S47)</f>
        <v/>
      </c>
      <c r="AD47" s="152" t="str">
        <f>IF(ISBLANK(B47),"",'frekwencja I sem'!K47)</f>
        <v/>
      </c>
      <c r="AE47" s="366"/>
      <c r="AF47" s="367" t="str">
        <f>IF(ISBLANK('frekwencja I sem'!$B47),"",T47)</f>
        <v/>
      </c>
      <c r="AG47" s="234"/>
      <c r="AH47" s="235">
        <f>'frekwencja I sem'!E47</f>
        <v>0</v>
      </c>
      <c r="AI47" s="129" t="str">
        <f>IF(ISBLANK('frekwencja I sem'!$B47),"",'frekwencja I sem'!F47)</f>
        <v/>
      </c>
      <c r="AJ47" s="235"/>
      <c r="AK47" s="129" t="str">
        <f>IF(ISBLANK('frekwencja I sem'!$B47),"",('frekwencja I sem'!G47))</f>
        <v/>
      </c>
      <c r="AL47" s="267">
        <f>'frekwencja I sem'!H47</f>
        <v>0</v>
      </c>
      <c r="AM47" s="129" t="str">
        <f>IF(ISBLANK('frekwencja I sem'!B47),"",SUM(H47))</f>
        <v/>
      </c>
      <c r="AN47" s="235">
        <f>'frekwencja I sem'!E47</f>
        <v>0</v>
      </c>
      <c r="AO47" s="129" t="str">
        <f>IF(ISBLANK('frekwencja I sem'!B47),"",E47)</f>
        <v/>
      </c>
      <c r="AP47" s="159"/>
      <c r="AQ47" s="160"/>
      <c r="AR47" s="236"/>
      <c r="AS47" s="237"/>
      <c r="AT47" s="268" t="str">
        <f>IF(ISBLANK('frekwencja I sem'!B47),"",K47)</f>
        <v/>
      </c>
      <c r="AU47" s="269" t="str">
        <f>IF(ISBLANK('frekwencja I sem'!B47),"",IF(ISERROR(AT47),"",K47))</f>
        <v/>
      </c>
      <c r="AV47" s="307"/>
      <c r="AW47" s="153" t="str">
        <f t="shared" si="0"/>
        <v/>
      </c>
      <c r="AX47" s="558" t="str">
        <f t="shared" si="1"/>
        <v/>
      </c>
      <c r="AY47" s="558"/>
      <c r="AZ47" s="281" t="str">
        <f t="shared" si="2"/>
        <v/>
      </c>
      <c r="BA47" s="281" t="str">
        <f t="shared" si="3"/>
        <v/>
      </c>
      <c r="BB47" s="281" t="str">
        <f t="shared" si="4"/>
        <v/>
      </c>
      <c r="BC47" s="281" t="str">
        <f t="shared" si="5"/>
        <v/>
      </c>
      <c r="BD47" s="282" t="str">
        <f t="shared" si="6"/>
        <v/>
      </c>
      <c r="BE47" s="286"/>
      <c r="BF47" s="287" t="str">
        <f t="shared" si="7"/>
        <v/>
      </c>
      <c r="BG47" s="288" t="str">
        <f t="shared" si="8"/>
        <v/>
      </c>
      <c r="BH47" s="288" t="str">
        <f t="shared" si="9"/>
        <v/>
      </c>
      <c r="BI47" s="288" t="str">
        <f t="shared" si="10"/>
        <v/>
      </c>
      <c r="BJ47" s="289" t="str">
        <f t="shared" si="11"/>
        <v/>
      </c>
      <c r="BK47" s="286"/>
      <c r="BZ47" s="157"/>
      <c r="CA47" s="158"/>
      <c r="CM47" s="154"/>
      <c r="CN47" s="154"/>
      <c r="CO47" s="154"/>
      <c r="CP47" s="154"/>
      <c r="CQ47" s="154"/>
    </row>
    <row r="48" spans="1:95" s="156" customFormat="1" ht="15.75" customHeight="1" x14ac:dyDescent="0.25">
      <c r="A48" s="368">
        <v>41</v>
      </c>
      <c r="B48" s="443" t="str">
        <f>IF(ISBLANK('frekwencja I sem'!B48),"",'frekwencja I sem'!B48)</f>
        <v/>
      </c>
      <c r="C48" s="79">
        <v>41</v>
      </c>
      <c r="D48" s="232"/>
      <c r="E48" s="386"/>
      <c r="F48" s="387"/>
      <c r="G48" s="392"/>
      <c r="H48" s="393"/>
      <c r="I48" s="390"/>
      <c r="J48" s="419"/>
      <c r="K48" s="419"/>
      <c r="L48" s="391" t="str">
        <f>IF(ISBLANK('frekwencja I sem'!B48),"",'frekwencja I sem'!E48)</f>
        <v/>
      </c>
      <c r="M48" s="391" t="str">
        <f>IF(ISBLANK('frekwencja I sem'!B48),"",'frekwencja I sem'!F48)</f>
        <v/>
      </c>
      <c r="N48" s="391" t="str">
        <f>IF(ISBLANK('frekwencja I sem'!B48),"",'frekwencja I sem'!H48)</f>
        <v/>
      </c>
      <c r="O48" s="426" t="str">
        <f>IF(ISBLANK('frekwencja I sem'!B48),"",E48-L48)</f>
        <v/>
      </c>
      <c r="P48" s="426" t="str">
        <f>IF(ISBLANK('frekwencja I sem'!B48),"",F48-M48)</f>
        <v/>
      </c>
      <c r="Q48" s="426" t="str">
        <f>IF(ISBLANK('frekwencja I sem'!B48),"",SUM(O48:P48))</f>
        <v/>
      </c>
      <c r="R48" s="426" t="str">
        <f>IF(ISBLANK('frekwencja I sem'!B48),"",H48-N48)</f>
        <v/>
      </c>
      <c r="S48" s="427" t="str">
        <f>IF(ISBLANK('frekwencja I sem'!B48),"",SUM(P48))</f>
        <v/>
      </c>
      <c r="T48" s="427" t="str">
        <f>IF(ISBLANK('frekwencja I sem'!B48),"",SUM(Q48))</f>
        <v/>
      </c>
      <c r="U48" s="427" t="str">
        <f>IF(ISBLANK('frekwencja I sem'!B48),"",SUM(R48))</f>
        <v/>
      </c>
      <c r="V48" s="428" t="str">
        <f>IF(ISBLANK('frekwencja I sem'!B48),"",SUM(O48))</f>
        <v/>
      </c>
      <c r="W48" s="319"/>
      <c r="X48" s="319"/>
      <c r="Y48" s="320"/>
      <c r="Z48" s="362"/>
      <c r="AA48" s="363" t="str">
        <f>'frekwencja I sem'!M48</f>
        <v/>
      </c>
      <c r="AB48" s="364" t="str">
        <f>IF(ISBLANK('frekwencja I sem'!B48),"",(V48+AA48))</f>
        <v/>
      </c>
      <c r="AC48" s="365" t="str">
        <f>IF(ISBLANK('frekwencja I sem'!B48),"",S48)</f>
        <v/>
      </c>
      <c r="AD48" s="152" t="str">
        <f>IF(ISBLANK(B48),"",'frekwencja I sem'!K48)</f>
        <v/>
      </c>
      <c r="AE48" s="366"/>
      <c r="AF48" s="367" t="str">
        <f>IF(ISBLANK('frekwencja I sem'!$B48),"",T48)</f>
        <v/>
      </c>
      <c r="AG48" s="234"/>
      <c r="AH48" s="235">
        <f>'frekwencja I sem'!E48</f>
        <v>0</v>
      </c>
      <c r="AI48" s="129" t="str">
        <f>IF(ISBLANK('frekwencja I sem'!$B48),"",'frekwencja I sem'!F48)</f>
        <v/>
      </c>
      <c r="AJ48" s="235"/>
      <c r="AK48" s="129" t="str">
        <f>IF(ISBLANK('frekwencja I sem'!$B48),"",('frekwencja I sem'!G48))</f>
        <v/>
      </c>
      <c r="AL48" s="267">
        <f>'frekwencja I sem'!H48</f>
        <v>0</v>
      </c>
      <c r="AM48" s="129" t="str">
        <f>IF(ISBLANK('frekwencja I sem'!B48),"",SUM(H48))</f>
        <v/>
      </c>
      <c r="AN48" s="235">
        <f>'frekwencja I sem'!E48</f>
        <v>0</v>
      </c>
      <c r="AO48" s="129" t="str">
        <f>IF(ISBLANK('frekwencja I sem'!B48),"",E48)</f>
        <v/>
      </c>
      <c r="AP48" s="159"/>
      <c r="AQ48" s="160"/>
      <c r="AR48" s="236"/>
      <c r="AS48" s="237"/>
      <c r="AT48" s="268" t="str">
        <f>IF(ISBLANK('frekwencja I sem'!B48),"",K48)</f>
        <v/>
      </c>
      <c r="AU48" s="269" t="str">
        <f>IF(ISBLANK('frekwencja I sem'!B48),"",IF(ISERROR(AT48),"",K48))</f>
        <v/>
      </c>
      <c r="AV48" s="307"/>
      <c r="AW48" s="153" t="str">
        <f t="shared" si="0"/>
        <v/>
      </c>
      <c r="AX48" s="558" t="str">
        <f t="shared" si="1"/>
        <v/>
      </c>
      <c r="AY48" s="558"/>
      <c r="AZ48" s="281" t="str">
        <f t="shared" si="2"/>
        <v/>
      </c>
      <c r="BA48" s="281" t="str">
        <f t="shared" si="3"/>
        <v/>
      </c>
      <c r="BB48" s="281" t="str">
        <f t="shared" si="4"/>
        <v/>
      </c>
      <c r="BC48" s="281" t="str">
        <f t="shared" si="5"/>
        <v/>
      </c>
      <c r="BD48" s="282" t="str">
        <f t="shared" si="6"/>
        <v/>
      </c>
      <c r="BE48" s="286"/>
      <c r="BF48" s="287" t="str">
        <f t="shared" si="7"/>
        <v/>
      </c>
      <c r="BG48" s="288" t="str">
        <f t="shared" si="8"/>
        <v/>
      </c>
      <c r="BH48" s="288" t="str">
        <f t="shared" si="9"/>
        <v/>
      </c>
      <c r="BI48" s="288" t="str">
        <f t="shared" si="10"/>
        <v/>
      </c>
      <c r="BJ48" s="289" t="str">
        <f t="shared" si="11"/>
        <v/>
      </c>
      <c r="BK48" s="286"/>
      <c r="BZ48" s="157"/>
      <c r="CA48" s="158"/>
      <c r="CM48" s="154"/>
      <c r="CN48" s="154"/>
      <c r="CO48" s="154"/>
      <c r="CP48" s="154"/>
      <c r="CQ48" s="154"/>
    </row>
    <row r="49" spans="1:79" s="156" customFormat="1" ht="15.75" customHeight="1" thickBot="1" x14ac:dyDescent="0.3">
      <c r="A49" s="368">
        <v>42</v>
      </c>
      <c r="B49" s="443" t="str">
        <f>IF(ISBLANK('frekwencja I sem'!B49),"",'frekwencja I sem'!B49)</f>
        <v/>
      </c>
      <c r="C49" s="79">
        <v>42</v>
      </c>
      <c r="D49" s="232"/>
      <c r="E49" s="386"/>
      <c r="F49" s="387"/>
      <c r="G49" s="392"/>
      <c r="H49" s="393"/>
      <c r="I49" s="390"/>
      <c r="J49" s="419"/>
      <c r="K49" s="419"/>
      <c r="L49" s="391" t="str">
        <f>IF(ISBLANK('frekwencja I sem'!B49),"",'frekwencja I sem'!E49)</f>
        <v/>
      </c>
      <c r="M49" s="391" t="str">
        <f>IF(ISBLANK('frekwencja I sem'!B49),"",'frekwencja I sem'!F49)</f>
        <v/>
      </c>
      <c r="N49" s="391" t="str">
        <f>IF(ISBLANK('frekwencja I sem'!B49),"",'frekwencja I sem'!H49)</f>
        <v/>
      </c>
      <c r="O49" s="426" t="str">
        <f>IF(ISBLANK('frekwencja I sem'!B49),"",E49-L49)</f>
        <v/>
      </c>
      <c r="P49" s="426" t="str">
        <f>IF(ISBLANK('frekwencja I sem'!B49),"",F49-M49)</f>
        <v/>
      </c>
      <c r="Q49" s="426" t="str">
        <f>IF(ISBLANK('frekwencja I sem'!B49),"",SUM(O49:P49))</f>
        <v/>
      </c>
      <c r="R49" s="426" t="str">
        <f>IF(ISBLANK('frekwencja I sem'!B49),"",H49-N49)</f>
        <v/>
      </c>
      <c r="S49" s="427" t="str">
        <f>IF(ISBLANK('frekwencja I sem'!B49),"",SUM(P49))</f>
        <v/>
      </c>
      <c r="T49" s="427" t="str">
        <f>IF(ISBLANK('frekwencja I sem'!B49),"",SUM(Q49))</f>
        <v/>
      </c>
      <c r="U49" s="427" t="str">
        <f>IF(ISBLANK('frekwencja I sem'!B49),"",SUM(R49))</f>
        <v/>
      </c>
      <c r="V49" s="428" t="str">
        <f>IF(ISBLANK('frekwencja I sem'!B49),"",SUM(O49))</f>
        <v/>
      </c>
      <c r="W49" s="319"/>
      <c r="X49" s="319"/>
      <c r="Y49" s="320"/>
      <c r="Z49" s="362"/>
      <c r="AA49" s="363" t="str">
        <f>'frekwencja I sem'!M49</f>
        <v/>
      </c>
      <c r="AB49" s="364" t="str">
        <f>IF(ISBLANK('frekwencja I sem'!B49),"",(V49+AA49))</f>
        <v/>
      </c>
      <c r="AC49" s="365" t="str">
        <f>IF(ISBLANK('frekwencja I sem'!B49),"",S49)</f>
        <v/>
      </c>
      <c r="AD49" s="152" t="str">
        <f>IF(ISBLANK(B49),"",'frekwencja I sem'!K49)</f>
        <v/>
      </c>
      <c r="AE49" s="366"/>
      <c r="AF49" s="367" t="str">
        <f>IF(ISBLANK('frekwencja I sem'!$B49),"",T49)</f>
        <v/>
      </c>
      <c r="AG49" s="234"/>
      <c r="AH49" s="235">
        <f>'frekwencja I sem'!E49</f>
        <v>0</v>
      </c>
      <c r="AI49" s="129" t="str">
        <f>IF(ISBLANK('frekwencja I sem'!$B49),"",'frekwencja I sem'!F49)</f>
        <v/>
      </c>
      <c r="AJ49" s="235"/>
      <c r="AK49" s="129" t="str">
        <f>IF(ISBLANK('frekwencja I sem'!$B49),"",('frekwencja I sem'!G49))</f>
        <v/>
      </c>
      <c r="AL49" s="267">
        <f>'frekwencja I sem'!H49</f>
        <v>0</v>
      </c>
      <c r="AM49" s="129" t="str">
        <f>IF(ISBLANK('frekwencja I sem'!B49),"",SUM(H49))</f>
        <v/>
      </c>
      <c r="AN49" s="235">
        <f>'frekwencja I sem'!E49</f>
        <v>0</v>
      </c>
      <c r="AO49" s="129" t="str">
        <f>IF(ISBLANK('frekwencja I sem'!B49),"",E49)</f>
        <v/>
      </c>
      <c r="AP49" s="159"/>
      <c r="AQ49" s="160"/>
      <c r="AR49" s="236"/>
      <c r="AS49" s="237"/>
      <c r="AT49" s="268" t="str">
        <f>IF(ISBLANK('frekwencja I sem'!B49),"",K49)</f>
        <v/>
      </c>
      <c r="AU49" s="269" t="str">
        <f>IF(ISBLANK('frekwencja I sem'!B49),"",IF(ISERROR(AT49),"",K49))</f>
        <v/>
      </c>
      <c r="AV49" s="307"/>
      <c r="AW49" s="153" t="str">
        <f t="shared" si="0"/>
        <v/>
      </c>
      <c r="AX49" s="558" t="str">
        <f t="shared" si="1"/>
        <v/>
      </c>
      <c r="AY49" s="558"/>
      <c r="AZ49" s="290" t="str">
        <f t="shared" si="2"/>
        <v/>
      </c>
      <c r="BA49" s="290" t="str">
        <f t="shared" si="3"/>
        <v/>
      </c>
      <c r="BB49" s="290" t="str">
        <f t="shared" si="4"/>
        <v/>
      </c>
      <c r="BC49" s="290" t="str">
        <f t="shared" si="5"/>
        <v/>
      </c>
      <c r="BD49" s="291" t="str">
        <f t="shared" si="6"/>
        <v/>
      </c>
      <c r="BE49" s="286"/>
      <c r="BF49" s="287" t="str">
        <f t="shared" si="7"/>
        <v/>
      </c>
      <c r="BG49" s="288" t="str">
        <f t="shared" si="8"/>
        <v/>
      </c>
      <c r="BH49" s="288" t="str">
        <f t="shared" si="9"/>
        <v/>
      </c>
      <c r="BI49" s="288" t="str">
        <f t="shared" si="10"/>
        <v/>
      </c>
      <c r="BJ49" s="289" t="str">
        <f t="shared" si="11"/>
        <v/>
      </c>
      <c r="BK49" s="286"/>
      <c r="BZ49" s="157"/>
      <c r="CA49" s="158"/>
    </row>
    <row r="50" spans="1:79" x14ac:dyDescent="0.25">
      <c r="P50" s="266"/>
      <c r="Q50" s="266"/>
      <c r="R50" s="266"/>
      <c r="W50" s="312"/>
      <c r="X50" s="312"/>
      <c r="Y50" s="312"/>
      <c r="AD50" s="128"/>
      <c r="AE50" s="229"/>
      <c r="AW50" s="102"/>
      <c r="AZ50" s="130" t="str">
        <f>CONCATENATE(AZ8,AZ9,AZ10,AZ11,AZ12,AZ13,AZ14,AZ15,AZ16,AZ17,AZ18,AZ19,AZ20,AZ21,AZ22,AZ23,AZ24,AZ25,AZ26,AZ27,AZ28,AZ29,AZ30,AZ31,AZ32,AZ33,AZ34,AZ35,AZ36,AZ37)</f>
        <v/>
      </c>
      <c r="BA50" s="130"/>
      <c r="BB50" s="130" t="str">
        <f t="shared" ref="BB50:BJ50" si="12">CONCATENATE(BB8,BB9,BB10,BB11,BB12,BB13,BB14,BB15,BB16,BB17,BB18,BB19,BB20,BB21,BB22,BB23,BB24,BB25,BB26,BB27,BB28,BB29,BB30,BB31,BB32,BB33,BB34,BB35,BB36,BB37)</f>
        <v/>
      </c>
      <c r="BC50" s="130"/>
      <c r="BD50" s="130" t="str">
        <f t="shared" si="12"/>
        <v/>
      </c>
      <c r="BE50" s="130" t="str">
        <f t="shared" si="12"/>
        <v/>
      </c>
      <c r="BF50" s="130" t="str">
        <f t="shared" si="12"/>
        <v/>
      </c>
      <c r="BG50" s="131"/>
      <c r="BH50" s="130" t="str">
        <f t="shared" si="12"/>
        <v/>
      </c>
      <c r="BI50" s="131"/>
      <c r="BJ50" s="130" t="str">
        <f t="shared" si="12"/>
        <v/>
      </c>
    </row>
    <row r="51" spans="1:79" x14ac:dyDescent="0.25">
      <c r="P51" s="266"/>
      <c r="Q51" s="266"/>
      <c r="R51" s="266"/>
      <c r="W51" s="312"/>
      <c r="X51" s="312"/>
      <c r="Y51" s="312"/>
      <c r="AT51" s="105"/>
      <c r="AU51" s="105"/>
      <c r="AV51" s="105"/>
      <c r="AW51" s="102"/>
      <c r="AZ51" s="132" t="str">
        <f>CONCATENATE(AZ38,AZ39,AZ40,AZ41,AZ42,AZ43,AZ44,AZ45,AZ46,AZ47,AZ48,AZ49)</f>
        <v/>
      </c>
      <c r="BA51" s="132"/>
      <c r="BB51" s="132" t="str">
        <f t="shared" ref="BB51:BJ51" si="13">CONCATENATE(BB38,BB39,BB40,BB41,BB42,BB43,BB44,BB45,BB46,BB47,BB48,BB49)</f>
        <v/>
      </c>
      <c r="BC51" s="132"/>
      <c r="BD51" s="132" t="str">
        <f t="shared" si="13"/>
        <v/>
      </c>
      <c r="BE51" s="132" t="str">
        <f t="shared" si="13"/>
        <v/>
      </c>
      <c r="BF51" s="132" t="str">
        <f t="shared" si="13"/>
        <v/>
      </c>
      <c r="BG51" s="133"/>
      <c r="BH51" s="132" t="str">
        <f t="shared" si="13"/>
        <v/>
      </c>
      <c r="BI51" s="133"/>
      <c r="BJ51" s="132" t="str">
        <f t="shared" si="13"/>
        <v/>
      </c>
    </row>
    <row r="52" spans="1:79" ht="14.25" hidden="1" customHeight="1" x14ac:dyDescent="0.25">
      <c r="P52" s="266"/>
      <c r="Q52" s="266"/>
      <c r="R52" s="266"/>
      <c r="AW52" s="102"/>
      <c r="AZ52" s="134" t="str">
        <f>CONCATENATE(AZ50,AZ51)</f>
        <v/>
      </c>
      <c r="BA52" s="134"/>
      <c r="BB52" s="134" t="str">
        <f t="shared" ref="BB52:BJ52" si="14">CONCATENATE(BB50,BB51)</f>
        <v/>
      </c>
      <c r="BC52" s="134"/>
      <c r="BD52" s="134" t="str">
        <f t="shared" si="14"/>
        <v/>
      </c>
      <c r="BE52" s="134" t="str">
        <f t="shared" si="14"/>
        <v/>
      </c>
      <c r="BF52" s="134" t="str">
        <f t="shared" si="14"/>
        <v/>
      </c>
      <c r="BG52" s="135"/>
      <c r="BH52" s="134" t="str">
        <f t="shared" si="14"/>
        <v/>
      </c>
      <c r="BI52" s="135"/>
      <c r="BJ52" s="134" t="str">
        <f t="shared" si="14"/>
        <v/>
      </c>
    </row>
    <row r="53" spans="1:79" hidden="1" x14ac:dyDescent="0.25">
      <c r="G53" s="560" t="s">
        <v>108</v>
      </c>
      <c r="H53" s="560"/>
      <c r="I53" s="560"/>
      <c r="J53" s="560"/>
      <c r="K53" s="560"/>
      <c r="L53" s="560"/>
      <c r="M53" s="560"/>
      <c r="N53" s="560"/>
      <c r="O53" s="243"/>
      <c r="P53" s="266"/>
      <c r="Q53" s="266"/>
      <c r="R53" s="266"/>
      <c r="S53" s="488"/>
      <c r="T53" s="488"/>
      <c r="U53" s="488"/>
      <c r="V53" s="488"/>
      <c r="W53" s="488"/>
      <c r="X53" s="488"/>
      <c r="Y53" s="488"/>
      <c r="Z53" s="488"/>
      <c r="AA53" s="488"/>
      <c r="AB53" s="488"/>
      <c r="AC53" s="488"/>
      <c r="AD53" s="488"/>
      <c r="AE53" s="488"/>
      <c r="AF53" s="488"/>
      <c r="AG53" s="488"/>
      <c r="AH53" s="488"/>
      <c r="AI53" s="488"/>
      <c r="AJ53" s="488"/>
      <c r="AK53" s="488"/>
      <c r="AL53" s="488"/>
      <c r="AM53" s="488"/>
      <c r="AN53" s="488"/>
      <c r="AO53" s="488"/>
      <c r="AP53" s="488"/>
      <c r="AQ53" s="488"/>
      <c r="AR53" s="488"/>
      <c r="AS53" s="488"/>
      <c r="AT53" s="488"/>
      <c r="AU53" s="222"/>
      <c r="AV53" s="230"/>
      <c r="AW53" s="102"/>
      <c r="BG53" s="105"/>
      <c r="BI53" s="105"/>
    </row>
    <row r="54" spans="1:79" ht="29.25" hidden="1" customHeight="1" x14ac:dyDescent="0.25">
      <c r="P54" s="266"/>
      <c r="Q54" s="266"/>
      <c r="R54" s="266"/>
      <c r="S54" s="562" t="str">
        <f>CONCATENATE(" - ",AZ52)</f>
        <v xml:space="preserve"> - </v>
      </c>
      <c r="T54" s="563"/>
      <c r="U54" s="563"/>
      <c r="V54" s="564"/>
      <c r="W54" s="563"/>
      <c r="X54" s="563"/>
      <c r="Y54" s="563"/>
      <c r="Z54" s="563"/>
      <c r="AA54" s="564"/>
      <c r="AB54" s="564"/>
      <c r="AC54" s="563"/>
      <c r="AD54" s="563"/>
      <c r="AE54" s="564"/>
      <c r="AF54" s="563"/>
      <c r="AG54" s="564"/>
      <c r="AH54" s="564"/>
      <c r="AI54" s="563"/>
      <c r="AJ54" s="564"/>
      <c r="AK54" s="563"/>
      <c r="AL54" s="564"/>
      <c r="AM54" s="563"/>
      <c r="AN54" s="564"/>
      <c r="AO54" s="563"/>
      <c r="AP54" s="563"/>
      <c r="AQ54" s="563"/>
      <c r="AR54" s="564"/>
      <c r="AS54" s="564"/>
      <c r="AT54" s="563"/>
      <c r="AU54" s="564"/>
      <c r="AV54" s="564"/>
      <c r="AW54" s="563"/>
      <c r="AX54" s="563"/>
      <c r="BG54" s="105"/>
      <c r="BI54" s="105"/>
    </row>
    <row r="55" spans="1:79" ht="30" hidden="1" customHeight="1" x14ac:dyDescent="0.25">
      <c r="F55" s="561" t="s">
        <v>106</v>
      </c>
      <c r="G55" s="561"/>
      <c r="H55" s="561"/>
      <c r="I55" s="561"/>
      <c r="J55" s="561"/>
      <c r="K55" s="561"/>
      <c r="L55" s="561"/>
      <c r="M55" s="561"/>
      <c r="N55" s="561"/>
      <c r="O55" s="244"/>
      <c r="P55" s="266"/>
      <c r="Q55" s="266"/>
      <c r="R55" s="266"/>
      <c r="S55" s="612" t="str">
        <f>CONCATENATE(" - ",BB52)</f>
        <v xml:space="preserve"> - </v>
      </c>
      <c r="T55" s="613"/>
      <c r="U55" s="613"/>
      <c r="V55" s="614"/>
      <c r="W55" s="613"/>
      <c r="X55" s="613"/>
      <c r="Y55" s="613"/>
      <c r="Z55" s="613"/>
      <c r="AA55" s="614"/>
      <c r="AB55" s="614"/>
      <c r="AC55" s="613"/>
      <c r="AD55" s="613"/>
      <c r="AE55" s="614"/>
      <c r="AF55" s="613"/>
      <c r="AG55" s="614"/>
      <c r="AH55" s="614"/>
      <c r="AI55" s="613"/>
      <c r="AJ55" s="614"/>
      <c r="AK55" s="613"/>
      <c r="AL55" s="614"/>
      <c r="AM55" s="613"/>
      <c r="AN55" s="614"/>
      <c r="AO55" s="613"/>
      <c r="AP55" s="613"/>
      <c r="AQ55" s="613"/>
      <c r="AR55" s="614"/>
      <c r="AS55" s="614"/>
      <c r="AT55" s="613"/>
      <c r="AU55" s="614"/>
      <c r="AV55" s="614"/>
      <c r="AW55" s="613"/>
      <c r="AX55" s="613"/>
      <c r="BG55" s="105"/>
      <c r="BI55" s="105"/>
    </row>
    <row r="56" spans="1:79" ht="28.5" hidden="1" customHeight="1" x14ac:dyDescent="0.25">
      <c r="P56" s="266"/>
      <c r="Q56" s="266"/>
      <c r="R56" s="266"/>
      <c r="S56" s="612" t="str">
        <f>CONCATENATE(" - ",BD52)</f>
        <v xml:space="preserve"> - </v>
      </c>
      <c r="T56" s="613"/>
      <c r="U56" s="613"/>
      <c r="V56" s="614"/>
      <c r="W56" s="613"/>
      <c r="X56" s="613"/>
      <c r="Y56" s="613"/>
      <c r="Z56" s="613"/>
      <c r="AA56" s="614"/>
      <c r="AB56" s="614"/>
      <c r="AC56" s="613"/>
      <c r="AD56" s="613"/>
      <c r="AE56" s="614"/>
      <c r="AF56" s="613"/>
      <c r="AG56" s="614"/>
      <c r="AH56" s="614"/>
      <c r="AI56" s="613"/>
      <c r="AJ56" s="614"/>
      <c r="AK56" s="613"/>
      <c r="AL56" s="614"/>
      <c r="AM56" s="613"/>
      <c r="AN56" s="614"/>
      <c r="AO56" s="613"/>
      <c r="AP56" s="613"/>
      <c r="AQ56" s="613"/>
      <c r="AR56" s="614"/>
      <c r="AS56" s="614"/>
      <c r="AT56" s="613"/>
      <c r="AU56" s="614"/>
      <c r="AV56" s="614"/>
      <c r="AW56" s="613"/>
      <c r="AX56" s="613"/>
      <c r="BG56" s="105"/>
      <c r="BI56" s="105"/>
    </row>
    <row r="57" spans="1:79" hidden="1" x14ac:dyDescent="0.25">
      <c r="F57" s="561" t="s">
        <v>107</v>
      </c>
      <c r="G57" s="561"/>
      <c r="H57" s="561"/>
      <c r="I57" s="561"/>
      <c r="J57" s="561"/>
      <c r="K57" s="561"/>
      <c r="L57" s="561"/>
      <c r="M57" s="561"/>
      <c r="N57" s="561"/>
      <c r="O57" s="244"/>
      <c r="P57" s="266"/>
      <c r="Q57" s="266"/>
      <c r="R57" s="266"/>
      <c r="AW57" s="102"/>
      <c r="BG57" s="105"/>
      <c r="BI57" s="105"/>
    </row>
    <row r="58" spans="1:79" hidden="1" x14ac:dyDescent="0.25">
      <c r="AW58" s="102"/>
      <c r="BG58" s="105"/>
      <c r="BI58" s="105"/>
    </row>
    <row r="59" spans="1:79" hidden="1" x14ac:dyDescent="0.25">
      <c r="S59" s="488"/>
      <c r="T59" s="488"/>
      <c r="U59" s="488"/>
      <c r="V59" s="488"/>
      <c r="W59" s="488"/>
      <c r="X59" s="488"/>
      <c r="Y59" s="488"/>
      <c r="Z59" s="488"/>
      <c r="AA59" s="488"/>
      <c r="AB59" s="488"/>
      <c r="AC59" s="488"/>
      <c r="AD59" s="488"/>
      <c r="AE59" s="488"/>
      <c r="AF59" s="488"/>
      <c r="AG59" s="488"/>
      <c r="AH59" s="488"/>
      <c r="AI59" s="488"/>
      <c r="AJ59" s="488"/>
      <c r="AK59" s="488"/>
      <c r="AL59" s="488"/>
      <c r="AM59" s="488"/>
      <c r="AN59" s="488"/>
      <c r="AO59" s="488"/>
      <c r="AP59" s="488"/>
      <c r="AQ59" s="488"/>
      <c r="AR59" s="488"/>
      <c r="AS59" s="488"/>
      <c r="AT59" s="488"/>
      <c r="AU59" s="222"/>
      <c r="AV59" s="230"/>
      <c r="AW59" s="102"/>
      <c r="BG59" s="105"/>
      <c r="BI59" s="105"/>
    </row>
    <row r="60" spans="1:79" hidden="1" x14ac:dyDescent="0.25">
      <c r="AW60" s="102"/>
      <c r="BG60" s="105"/>
      <c r="BI60" s="105"/>
    </row>
    <row r="61" spans="1:79" ht="30" hidden="1" customHeight="1" x14ac:dyDescent="0.25">
      <c r="S61" s="605" t="str">
        <f>CONCATENATE(" - ",BF52)</f>
        <v xml:space="preserve"> - </v>
      </c>
      <c r="T61" s="605"/>
      <c r="U61" s="605"/>
      <c r="V61" s="606"/>
      <c r="W61" s="605"/>
      <c r="X61" s="605"/>
      <c r="Y61" s="605"/>
      <c r="Z61" s="605"/>
      <c r="AA61" s="606"/>
      <c r="AB61" s="606"/>
      <c r="AC61" s="605"/>
      <c r="AD61" s="605"/>
      <c r="AE61" s="606"/>
      <c r="AF61" s="605"/>
      <c r="AG61" s="606"/>
      <c r="AH61" s="606"/>
      <c r="AI61" s="605"/>
      <c r="AJ61" s="606"/>
      <c r="AK61" s="605"/>
      <c r="AL61" s="606"/>
      <c r="AM61" s="605"/>
      <c r="AN61" s="606"/>
      <c r="AO61" s="605"/>
      <c r="AP61" s="605"/>
      <c r="AQ61" s="605"/>
      <c r="AR61" s="606"/>
      <c r="AS61" s="606"/>
      <c r="AT61" s="605"/>
      <c r="AU61" s="606"/>
      <c r="AV61" s="606"/>
      <c r="AW61" s="605"/>
      <c r="AX61" s="605"/>
      <c r="BG61" s="105"/>
      <c r="BI61" s="105"/>
    </row>
    <row r="62" spans="1:79" ht="30" hidden="1" customHeight="1" x14ac:dyDescent="0.25">
      <c r="S62" s="605" t="str">
        <f>CONCATENATE(" - ",BH52)</f>
        <v xml:space="preserve"> - </v>
      </c>
      <c r="T62" s="605"/>
      <c r="U62" s="605"/>
      <c r="V62" s="606"/>
      <c r="W62" s="605"/>
      <c r="X62" s="605"/>
      <c r="Y62" s="605"/>
      <c r="Z62" s="605"/>
      <c r="AA62" s="606"/>
      <c r="AB62" s="606"/>
      <c r="AC62" s="605"/>
      <c r="AD62" s="605"/>
      <c r="AE62" s="606"/>
      <c r="AF62" s="605"/>
      <c r="AG62" s="606"/>
      <c r="AH62" s="606"/>
      <c r="AI62" s="605"/>
      <c r="AJ62" s="606"/>
      <c r="AK62" s="605"/>
      <c r="AL62" s="606"/>
      <c r="AM62" s="605"/>
      <c r="AN62" s="606"/>
      <c r="AO62" s="605"/>
      <c r="AP62" s="605"/>
      <c r="AQ62" s="605"/>
      <c r="AR62" s="606"/>
      <c r="AS62" s="606"/>
      <c r="AT62" s="605"/>
      <c r="AU62" s="606"/>
      <c r="AV62" s="606"/>
      <c r="AW62" s="605"/>
      <c r="AX62" s="605"/>
      <c r="BG62" s="105"/>
      <c r="BI62" s="105"/>
    </row>
    <row r="63" spans="1:79" ht="30" hidden="1" customHeight="1" x14ac:dyDescent="0.25">
      <c r="S63" s="605" t="str">
        <f>CONCATENATE(" - ",BJ52)</f>
        <v xml:space="preserve"> - </v>
      </c>
      <c r="T63" s="605"/>
      <c r="U63" s="605"/>
      <c r="V63" s="606"/>
      <c r="W63" s="605"/>
      <c r="X63" s="605"/>
      <c r="Y63" s="605"/>
      <c r="Z63" s="605"/>
      <c r="AA63" s="606"/>
      <c r="AB63" s="606"/>
      <c r="AC63" s="605"/>
      <c r="AD63" s="605"/>
      <c r="AE63" s="606"/>
      <c r="AF63" s="605"/>
      <c r="AG63" s="606"/>
      <c r="AH63" s="606"/>
      <c r="AI63" s="605"/>
      <c r="AJ63" s="606"/>
      <c r="AK63" s="605"/>
      <c r="AL63" s="606"/>
      <c r="AM63" s="605"/>
      <c r="AN63" s="606"/>
      <c r="AO63" s="605"/>
      <c r="AP63" s="605"/>
      <c r="AQ63" s="605"/>
      <c r="AR63" s="606"/>
      <c r="AS63" s="606"/>
      <c r="AT63" s="605"/>
      <c r="AU63" s="606"/>
      <c r="AV63" s="606"/>
      <c r="AW63" s="605"/>
      <c r="AX63" s="605"/>
      <c r="BG63" s="105"/>
      <c r="BI63" s="105"/>
    </row>
    <row r="64" spans="1:79" hidden="1" x14ac:dyDescent="0.25">
      <c r="AW64" s="102"/>
      <c r="BG64" s="105"/>
      <c r="BI64" s="105"/>
    </row>
    <row r="65" hidden="1" x14ac:dyDescent="0.25"/>
  </sheetData>
  <sheetProtection algorithmName="SHA-512" hashValue="hnfa1VfZBqDuSowC+UFjUBmGy9TPqzAXpz9cT0Z4xRznpswrF0Rjh8n7IKNQHw1CVLiR5mFaiDcVCM9UbqcXNw==" saltValue="ZTXXKPvVwUf88utK8VWUbQ==" spinCount="100000" sheet="1" formatCells="0" formatColumns="0" formatRows="0" insertColumns="0" insertRows="0" insertHyperlinks="0" deleteColumns="0" deleteRows="0" sort="0" autoFilter="0" pivotTables="0"/>
  <protectedRanges>
    <protectedRange password="C545" sqref="E8:R8 P9:R57 E9:O49" name="Rozstęp1"/>
  </protectedRanges>
  <customSheetViews>
    <customSheetView guid="{6FC05442-CA40-4BCC-973E-0EE4E90E80CD}" scale="75" showRuler="0" topLeftCell="W1">
      <selection activeCell="S66" sqref="S66"/>
      <pageMargins left="0.75" right="0.75" top="1" bottom="1" header="0.5" footer="0.5"/>
      <headerFooter alignWithMargins="0"/>
    </customSheetView>
  </customSheetViews>
  <mergeCells count="88">
    <mergeCell ref="CI13:CX13"/>
    <mergeCell ref="CI10:CX11"/>
    <mergeCell ref="S5:V6"/>
    <mergeCell ref="CI8:CX8"/>
    <mergeCell ref="O5:R6"/>
    <mergeCell ref="AX10:AY10"/>
    <mergeCell ref="AX11:AY11"/>
    <mergeCell ref="AX12:AY12"/>
    <mergeCell ref="AX13:AY13"/>
    <mergeCell ref="AS5:AS7"/>
    <mergeCell ref="A5:A7"/>
    <mergeCell ref="B5:B7"/>
    <mergeCell ref="C5:C7"/>
    <mergeCell ref="E5:H5"/>
    <mergeCell ref="E6:H6"/>
    <mergeCell ref="I5:K6"/>
    <mergeCell ref="L5:N6"/>
    <mergeCell ref="S62:AX62"/>
    <mergeCell ref="S63:AX63"/>
    <mergeCell ref="AP5:AP7"/>
    <mergeCell ref="AM5:AM7"/>
    <mergeCell ref="AI5:AI7"/>
    <mergeCell ref="AK5:AK7"/>
    <mergeCell ref="AD5:AD7"/>
    <mergeCell ref="S55:AX55"/>
    <mergeCell ref="S56:AX56"/>
    <mergeCell ref="S59:AT59"/>
    <mergeCell ref="S61:AX61"/>
    <mergeCell ref="AX5:AY7"/>
    <mergeCell ref="AX8:AY8"/>
    <mergeCell ref="AX9:AY9"/>
    <mergeCell ref="F3:N3"/>
    <mergeCell ref="AW5:AW7"/>
    <mergeCell ref="AF5:AF7"/>
    <mergeCell ref="AQ5:AQ7"/>
    <mergeCell ref="AT5:AT7"/>
    <mergeCell ref="AO5:AO7"/>
    <mergeCell ref="AC5:AC7"/>
    <mergeCell ref="AI4:AO4"/>
    <mergeCell ref="AU5:AU7"/>
    <mergeCell ref="AG5:AG7"/>
    <mergeCell ref="AE5:AE7"/>
    <mergeCell ref="AH5:AH7"/>
    <mergeCell ref="AJ5:AJ7"/>
    <mergeCell ref="AL5:AL7"/>
    <mergeCell ref="AN5:AN7"/>
    <mergeCell ref="AR5:AR7"/>
    <mergeCell ref="G53:N53"/>
    <mergeCell ref="F55:N55"/>
    <mergeCell ref="F57:N57"/>
    <mergeCell ref="S53:AT53"/>
    <mergeCell ref="S54:AX54"/>
    <mergeCell ref="AX14:AY14"/>
    <mergeCell ref="AX15:AY15"/>
    <mergeCell ref="AX16:AY16"/>
    <mergeCell ref="AX17:AY17"/>
    <mergeCell ref="AX18:AY18"/>
    <mergeCell ref="AX19:AY19"/>
    <mergeCell ref="AX20:AY20"/>
    <mergeCell ref="AX30:AY30"/>
    <mergeCell ref="AX21:AY21"/>
    <mergeCell ref="AX22:AY22"/>
    <mergeCell ref="AX23:AY23"/>
    <mergeCell ref="AX24:AY24"/>
    <mergeCell ref="AX25:AY25"/>
    <mergeCell ref="AX26:AY26"/>
    <mergeCell ref="AX27:AY27"/>
    <mergeCell ref="AX28:AY28"/>
    <mergeCell ref="AX29:AY29"/>
    <mergeCell ref="AX47:AY47"/>
    <mergeCell ref="AX48:AY48"/>
    <mergeCell ref="AX49:AY49"/>
    <mergeCell ref="AX41:AY41"/>
    <mergeCell ref="AX42:AY42"/>
    <mergeCell ref="AX43:AY43"/>
    <mergeCell ref="AX44:AY44"/>
    <mergeCell ref="AX45:AY45"/>
    <mergeCell ref="AX46:AY46"/>
    <mergeCell ref="AX36:AY36"/>
    <mergeCell ref="AX37:AY37"/>
    <mergeCell ref="AX38:AY38"/>
    <mergeCell ref="AX39:AY39"/>
    <mergeCell ref="AX40:AY40"/>
    <mergeCell ref="AX31:AY31"/>
    <mergeCell ref="AX32:AY32"/>
    <mergeCell ref="AX33:AY33"/>
    <mergeCell ref="AX34:AY34"/>
    <mergeCell ref="AX35:AY35"/>
  </mergeCells>
  <phoneticPr fontId="8" type="noConversion"/>
  <conditionalFormatting sqref="B8:B49">
    <cfRule type="containsBlanks" dxfId="5" priority="3" stopIfTrue="1">
      <formula>LEN(TRIM(B8))=0</formula>
    </cfRule>
  </conditionalFormatting>
  <conditionalFormatting sqref="AT8:AV49">
    <cfRule type="cellIs" dxfId="4" priority="1" operator="lessThan">
      <formula>0.51</formula>
    </cfRule>
  </conditionalFormatting>
  <pageMargins left="0.39370078740157483" right="0.39370078740157483" top="0.39370078740157483" bottom="0.39370078740157483" header="0" footer="0"/>
  <pageSetup paperSize="9" orientation="portrait" horizontalDpi="4294967292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8">
    <tabColor indexed="33"/>
  </sheetPr>
  <dimension ref="A1:BV48"/>
  <sheetViews>
    <sheetView zoomScale="90" zoomScaleNormal="90" workbookViewId="0">
      <selection activeCell="B5" sqref="B5"/>
    </sheetView>
  </sheetViews>
  <sheetFormatPr defaultRowHeight="13.2" x14ac:dyDescent="0.25"/>
  <cols>
    <col min="1" max="1" width="6.88671875" customWidth="1"/>
    <col min="2" max="2" width="35.44140625" customWidth="1"/>
    <col min="5" max="13" width="5.6640625" customWidth="1"/>
    <col min="15" max="15" width="9.109375" customWidth="1"/>
    <col min="16" max="16" width="11.88671875" customWidth="1"/>
    <col min="17" max="17" width="7.6640625" customWidth="1"/>
    <col min="18" max="18" width="5.6640625" customWidth="1"/>
    <col min="19" max="30" width="6.5546875" customWidth="1"/>
    <col min="34" max="34" width="18.33203125" customWidth="1"/>
    <col min="35" max="35" width="17.44140625" customWidth="1"/>
    <col min="36" max="36" width="24.44140625" hidden="1" customWidth="1"/>
    <col min="37" max="37" width="18.6640625" customWidth="1"/>
    <col min="38" max="38" width="20" customWidth="1"/>
    <col min="39" max="46" width="24.44140625" hidden="1" customWidth="1"/>
    <col min="47" max="47" width="5.88671875" hidden="1" customWidth="1"/>
    <col min="48" max="48" width="21" hidden="1" customWidth="1"/>
    <col min="49" max="74" width="9.109375" hidden="1" customWidth="1"/>
    <col min="75" max="80" width="9.109375" customWidth="1"/>
  </cols>
  <sheetData>
    <row r="1" spans="1:66" x14ac:dyDescent="0.25">
      <c r="C1" s="635" t="s">
        <v>152</v>
      </c>
      <c r="D1" s="635"/>
      <c r="E1" s="635"/>
      <c r="F1" s="635"/>
      <c r="G1" s="635"/>
      <c r="H1" s="635"/>
      <c r="I1" s="635"/>
      <c r="J1" s="635"/>
      <c r="K1" s="635"/>
      <c r="L1" s="635"/>
      <c r="M1" s="635"/>
      <c r="N1" s="635"/>
      <c r="O1" s="635"/>
      <c r="P1" s="635"/>
      <c r="Q1" s="635"/>
      <c r="R1" s="635"/>
      <c r="S1" s="635"/>
      <c r="T1" s="635"/>
      <c r="U1" s="635"/>
      <c r="V1" s="635"/>
      <c r="W1" s="635"/>
      <c r="X1" s="635"/>
      <c r="Y1" s="635"/>
      <c r="Z1" s="635"/>
      <c r="AA1" s="635"/>
      <c r="AB1" s="635"/>
      <c r="AC1" s="635"/>
      <c r="AD1" s="635"/>
    </row>
    <row r="2" spans="1:66" x14ac:dyDescent="0.25">
      <c r="C2" s="635"/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  <c r="Q2" s="635"/>
      <c r="R2" s="635"/>
      <c r="S2" s="635"/>
      <c r="T2" s="635"/>
      <c r="U2" s="635"/>
      <c r="V2" s="635"/>
      <c r="W2" s="635"/>
      <c r="X2" s="635"/>
      <c r="Y2" s="635"/>
      <c r="Z2" s="635"/>
      <c r="AA2" s="635"/>
      <c r="AB2" s="635"/>
      <c r="AC2" s="635"/>
      <c r="AD2" s="635"/>
    </row>
    <row r="3" spans="1:66" x14ac:dyDescent="0.25">
      <c r="E3" s="636" t="s">
        <v>148</v>
      </c>
      <c r="F3" s="636"/>
      <c r="G3" s="636"/>
      <c r="H3" s="636"/>
      <c r="I3" s="636"/>
      <c r="J3" s="636"/>
      <c r="K3" s="636"/>
      <c r="L3" s="636"/>
      <c r="M3" s="636"/>
      <c r="Q3" s="636" t="s">
        <v>149</v>
      </c>
      <c r="R3" s="636"/>
      <c r="S3" s="636"/>
      <c r="T3" s="636"/>
      <c r="U3" s="636"/>
      <c r="V3" s="636"/>
      <c r="W3" s="636"/>
      <c r="X3" s="636"/>
      <c r="Y3" s="636"/>
      <c r="Z3" s="636"/>
      <c r="AA3" s="636"/>
      <c r="AB3" s="636"/>
      <c r="AC3" s="636"/>
      <c r="AD3" s="636"/>
    </row>
    <row r="4" spans="1:66" ht="51" customHeight="1" x14ac:dyDescent="0.25">
      <c r="A4" s="79" t="s">
        <v>113</v>
      </c>
      <c r="B4" s="79" t="s">
        <v>142</v>
      </c>
      <c r="C4" s="79" t="s">
        <v>114</v>
      </c>
      <c r="D4" s="444" t="s">
        <v>171</v>
      </c>
      <c r="E4" s="79" t="s">
        <v>115</v>
      </c>
      <c r="F4" s="79" t="s">
        <v>116</v>
      </c>
      <c r="G4" s="79" t="s">
        <v>117</v>
      </c>
      <c r="H4" s="79" t="s">
        <v>118</v>
      </c>
      <c r="I4" s="79" t="s">
        <v>119</v>
      </c>
      <c r="J4" s="79" t="s">
        <v>120</v>
      </c>
      <c r="K4" s="79" t="s">
        <v>121</v>
      </c>
      <c r="L4" s="79" t="s">
        <v>122</v>
      </c>
      <c r="M4" s="79" t="s">
        <v>123</v>
      </c>
      <c r="N4" s="432" t="s">
        <v>154</v>
      </c>
      <c r="O4" s="432" t="s">
        <v>155</v>
      </c>
      <c r="P4" s="433" t="s">
        <v>177</v>
      </c>
      <c r="Q4" s="340" t="s">
        <v>143</v>
      </c>
      <c r="R4" s="79" t="s">
        <v>124</v>
      </c>
      <c r="S4" s="79" t="s">
        <v>125</v>
      </c>
      <c r="T4" s="79" t="s">
        <v>126</v>
      </c>
      <c r="U4" s="79" t="s">
        <v>127</v>
      </c>
      <c r="V4" s="79" t="s">
        <v>128</v>
      </c>
      <c r="W4" s="79" t="s">
        <v>129</v>
      </c>
      <c r="X4" s="79" t="s">
        <v>130</v>
      </c>
      <c r="Y4" s="79" t="s">
        <v>131</v>
      </c>
      <c r="Z4" s="79" t="s">
        <v>132</v>
      </c>
      <c r="AA4" s="79" t="s">
        <v>133</v>
      </c>
      <c r="AB4" s="79" t="s">
        <v>134</v>
      </c>
      <c r="AC4" s="441" t="s">
        <v>184</v>
      </c>
      <c r="AD4" s="441" t="s">
        <v>185</v>
      </c>
      <c r="AE4" s="432" t="s">
        <v>156</v>
      </c>
      <c r="AF4" s="79" t="s">
        <v>135</v>
      </c>
      <c r="AG4" s="444" t="s">
        <v>178</v>
      </c>
      <c r="AH4" s="79" t="s">
        <v>144</v>
      </c>
      <c r="AI4" s="432" t="s">
        <v>145</v>
      </c>
      <c r="AJ4" s="432" t="s">
        <v>151</v>
      </c>
      <c r="AK4" s="444" t="s">
        <v>179</v>
      </c>
      <c r="AL4" s="444" t="s">
        <v>170</v>
      </c>
      <c r="AO4" s="95" t="s">
        <v>60</v>
      </c>
      <c r="AP4" s="95" t="s">
        <v>59</v>
      </c>
      <c r="AQ4" s="95" t="s">
        <v>58</v>
      </c>
      <c r="AR4" s="95" t="s">
        <v>57</v>
      </c>
      <c r="AS4" s="95" t="s">
        <v>56</v>
      </c>
      <c r="AT4" s="95" t="s">
        <v>150</v>
      </c>
      <c r="AW4" s="147"/>
      <c r="AX4" s="147"/>
      <c r="AY4" s="147"/>
      <c r="AZ4" s="147"/>
      <c r="BA4" s="147"/>
      <c r="BB4" s="147"/>
      <c r="BC4" s="147"/>
      <c r="BD4" s="147"/>
      <c r="BE4" s="147"/>
      <c r="BF4" s="147"/>
      <c r="BI4" s="149" t="s">
        <v>60</v>
      </c>
      <c r="BJ4" s="149" t="s">
        <v>59</v>
      </c>
      <c r="BK4" s="149" t="s">
        <v>58</v>
      </c>
      <c r="BL4" s="149" t="s">
        <v>57</v>
      </c>
      <c r="BM4" s="149" t="s">
        <v>56</v>
      </c>
      <c r="BN4" s="149" t="s">
        <v>55</v>
      </c>
    </row>
    <row r="5" spans="1:66" ht="14.4" x14ac:dyDescent="0.3">
      <c r="A5" s="79">
        <v>1</v>
      </c>
      <c r="B5" s="434" t="str">
        <f>IF(ISBLANK('frekwencja I sem'!B8),"",'frekwencja I sem'!B8)</f>
        <v/>
      </c>
      <c r="C5" s="79">
        <v>100</v>
      </c>
      <c r="D5" s="151"/>
      <c r="E5" s="442"/>
      <c r="F5" s="442"/>
      <c r="G5" s="442"/>
      <c r="H5" s="442"/>
      <c r="I5" s="442"/>
      <c r="J5" s="442"/>
      <c r="K5" s="442"/>
      <c r="L5" s="442"/>
      <c r="M5" s="442"/>
      <c r="N5" s="79" t="str">
        <f>IF(ISBLANK('frekwencja I sem'!B8),"",SUM(E5:M5))</f>
        <v/>
      </c>
      <c r="O5" s="79" t="str">
        <f>IF(ISBLANK('frekwencja I sem'!B8),"",C5+N5)</f>
        <v/>
      </c>
      <c r="P5" s="79" t="str">
        <f>IF(ISBLANK('frekwencja I sem'!B8),"",'frekwencja II sem'!AC8)</f>
        <v/>
      </c>
      <c r="Q5" s="79" t="str">
        <f>IF(ISBLANK('frekwencja I sem'!B8),"",P5*2)</f>
        <v/>
      </c>
      <c r="R5" s="79" t="str">
        <f>IF(ISBLANK('frekwencja I sem'!B8),"",TRUNC(AN5,0))</f>
        <v/>
      </c>
      <c r="S5" s="442"/>
      <c r="T5" s="442"/>
      <c r="U5" s="442"/>
      <c r="V5" s="442"/>
      <c r="W5" s="442"/>
      <c r="X5" s="442"/>
      <c r="Y5" s="442"/>
      <c r="Z5" s="442"/>
      <c r="AA5" s="442"/>
      <c r="AB5" s="442"/>
      <c r="AC5" s="442"/>
      <c r="AD5" s="442"/>
      <c r="AE5" s="79" t="str">
        <f>IF(ISBLANK('frekwencja I sem'!B8),"",SUM(Q5:AD5))</f>
        <v/>
      </c>
      <c r="AF5" s="79" t="str">
        <f>IF(ISBLANK('frekwencja I sem'!B8),"",$O5-$AE5)</f>
        <v/>
      </c>
      <c r="AG5" s="79" t="str">
        <f>IF(ISBLANK('frekwencja I sem'!B8),"",AF5+D5)</f>
        <v/>
      </c>
      <c r="AH5" s="79" t="str">
        <f>'zachowanie I sem'!AH5</f>
        <v/>
      </c>
      <c r="AI5" s="435" t="str">
        <f>IF(ISBLANK('frekwencja I sem'!B8),"",LOOKUP(AF5,{-900,41,61,81,101,121},{"naganne","nieodpowiednie","poprawne","dobre","bardzo dobre","wzorowe"}))</f>
        <v/>
      </c>
      <c r="AJ5" s="435" t="str">
        <f t="shared" ref="AJ5:AJ46" si="0">CONCATENATE(AO5,AP5,AQ5,AR5,AS5,AT5)</f>
        <v/>
      </c>
      <c r="AK5" s="207" t="str">
        <f>IF(ISBLANK('frekwencja I sem'!B8),"",LOOKUP(BG5,{1,2,3,4,5,6},{"naganne","nieodpowiednie","poprawne","dobre","bardzo dobre","wzorowe"}))</f>
        <v/>
      </c>
      <c r="AL5" s="207" t="str">
        <f>CONCATENATE(BI5,BJ5,BK5,BL5,BM5,BN5)</f>
        <v/>
      </c>
      <c r="AM5" t="str">
        <f>IF(ISBLANK('frekwencja I sem'!B8),"",'frekwencja II sem'!R8)</f>
        <v/>
      </c>
      <c r="AN5" t="str">
        <f>IF(ISBLANK('frekwencja I sem'!B8),"",AM5/2)</f>
        <v/>
      </c>
      <c r="AO5" s="101" t="str">
        <f t="shared" ref="AO5:AO46" si="1">IF(AND(AH5="naganne",AI5="naganne"),"naganne",IF(AND(AH5="naganne",AI5="nieodpowiednie"),"nieodpowiednie",IF(AND(AH5="naganne",AI5="poprawne"),"nieodpowiednie",IF(AND(AH5="naganne",AI5="dobre"),"poprawne",IF(AND(AH5="naganne",AI5="bardzo dobre"),"poprawne",IF(AND(AH5="naganne",AI5="wzorowe"),"dobre",""))))))</f>
        <v/>
      </c>
      <c r="AP5" s="101" t="str">
        <f t="shared" ref="AP5:AP46" si="2">IF(AND(AH5="nieodpowiednie",AI5="naganne"),"naganne",IF(AND(AH5="nieodpowiednie",AI5="nieodpowiednie"),"nieodpowiednie",IF(AND(AH5="nieodpowiednie",AI5="poprawne"),"poprawne",IF(AND(AH5="nieodpowiednie",AI5="dobre"),"poprawne",IF(AND(AH5="nieodpowiednie",AI5="bardzo dobre"),"dobre",IF(AND(AH5="nieodpowiednie",AI5="wzorowe"),"dobre",IF(AND(AH5="nieodpowiednie",AI5="naganne"),"nieodpowiednie","")))))))</f>
        <v/>
      </c>
      <c r="AQ5" s="101" t="str">
        <f t="shared" ref="AQ5:AQ46" si="3">IF(AND(AH5="poprawne",AI5="naganne"),"nieodpowiednie",IF(AND(AH5="poprawne",AI5="nieodpowiednie"),"nieodpowiednie",IF(AND(AH5="poprawne",AI5="poprawne"),"poprawne",IF(AND(AH5="poprawne",AI5="dobre"),"dobre",IF(AND(AH5="poprawne",AI5="bardzo dobre"),"dobre",IF(AND(AH5="poprawne",AI5="wzorowe"),"dobre",""))))))</f>
        <v/>
      </c>
      <c r="AR5" s="101" t="str">
        <f t="shared" ref="AR5:AR46" si="4">IF(AND(AH5="dobre",AI5="naganne"),"nieodpowiednie",IF(AND(AH5="dobre",AI5="nieodpowiednie"),"poprawne",IF(AND(AH5="dobre",AI5="poprawne"),"poprawne",IF(AND(AH5="dobre",AI5="dobre"),"dobre",IF(AND(AH5="dobre",AI5="bardzo dobre"),"bardzo dobre",IF(AND(AH5="dobre",AI5="wzorowe"),"bardzo dobre",""))))))</f>
        <v/>
      </c>
      <c r="AS5" s="101" t="str">
        <f t="shared" ref="AS5:AS46" si="5">IF(AND(AH5="bardzo dobre",AI5="naganne"),"poprawne",IF(AND(AH5="bardzo dobre",AI5="nieodpowiednie"),"poprawne",IF(AND(AH5="bardzo dobre",AI5="poprawne"),"dobre",IF(AND(AH5="bardzo dobre",AI5="dobre"),"dobre",IF(AND(AH5="bardzo dobre",AI5="bardzo dobre"),"bardzo dobre",IF(AND(AH5="bardzo dobre",AI5="wzorowe"),"wzorowe",""))))))</f>
        <v/>
      </c>
      <c r="AT5" s="101" t="str">
        <f t="shared" ref="AT5:AT46" si="6">IF(AND(AH5="wzorowe",AI5="naganne"),"poprawne",IF(AND(AH5="wzorowe",AI5="nieodpowiednie"),"dobre",IF(AND(AH5="wzorowe",AI5="poprawne"),"dobre",IF(AND(AH5="wzorowe",AI5="dobre"),"bardzo dobre",IF(AND(AH5="wzorowe",AI5="bardzo dobre"),"wzorowe",IF(AND(AH5="wzorowe",AI5="wzorowe"),"wzorowe",""))))))</f>
        <v/>
      </c>
      <c r="AV5" t="str">
        <f>IF(ISBLANK('frekwencja I sem'!B8),"",'frekwencja I sem'!B8)</f>
        <v/>
      </c>
      <c r="AW5" s="147" t="str">
        <f>AJ5</f>
        <v/>
      </c>
      <c r="AX5" s="147" t="str">
        <f>AF5</f>
        <v/>
      </c>
      <c r="AY5" s="147">
        <f t="shared" ref="AY5:AY46" si="7">D5</f>
        <v>0</v>
      </c>
      <c r="AZ5" s="147">
        <f>SUM(AX5:AY5)</f>
        <v>0</v>
      </c>
      <c r="BA5" s="147" t="str">
        <f>IF(ISBLANK('frekwencja I sem'!B8),"",LOOKUP(AZ5,{-600,41,61,81,101,121},{"naganne","nieodpowiednie","poprawne","dobre","bardzo dobre","wzorowe"}))</f>
        <v/>
      </c>
      <c r="BB5" s="147" t="str">
        <f>IF(OR(AI5="naganne"),1,IF(AI5="nieodpowiednie",2,IF(AI5="poprawne",3,IF(AI5="dobre",4,IF(AI5="bardzo dobre",5,IF(AI5="wzorowe",6,""))))))</f>
        <v/>
      </c>
      <c r="BC5" s="147" t="str">
        <f>IF(OR(BA5="naganne"),1,IF(BA5="nieodpowiednie",2,IF(BA5="poprawne",3,IF(BA5="dobre",4,IF(BA5="bardzo dobre",5,IF(BA5="wzorowe",6,""))))))</f>
        <v/>
      </c>
      <c r="BD5" s="147" t="e">
        <f>BB5-BC5</f>
        <v>#VALUE!</v>
      </c>
      <c r="BE5" s="147" t="e">
        <f>TRUNC(BD5,0)</f>
        <v>#VALUE!</v>
      </c>
      <c r="BF5" s="147" t="e">
        <f>BE5/-1</f>
        <v>#VALUE!</v>
      </c>
      <c r="BG5" t="str">
        <f>IF(ISBLANK('frekwencja I sem'!B8),"",IF(BF5&gt;=1,BB5+1,BB5))</f>
        <v/>
      </c>
      <c r="BI5" s="3" t="str">
        <f>IF(AND(AH5="naganne",AK5="naganne"),"naganne",IF(AND(AH5="naganne",AK5="nieodpowiednie"),"nieodpowiednie",IF(AND(AH5="naganne",AK5="poprawne"),"nieodpowiednie",IF(AND(AH5="naganne",AK5="dobre"),"poprawne",IF(AND(AH5="naganne",AK5="bardzo dobre"),"poprawne",IF(AND(AH5="naganne",AK5="wzorowe"),"dobre",""))))))</f>
        <v/>
      </c>
      <c r="BJ5" s="148" t="str">
        <f>IF(AND(AH5="nieodpowiednie",AK5="naganne"),"naganne",IF(AND(AH5="nieodpowiednie",AK5="nieodpowiednie"),"nieodpowiednie",IF(AND(AH5="nieodpowiednie",AK5="poprawne"),"poprawne",IF(AND(AH5="nieodpowiednie",AK5="dobre"),"poprawne",IF(AND(AH5="nieodpowiednie",AK5="bardzo dobre"),"dobre",IF(AND(AH5="nieodpowiednie",AK5="wzorowe"),"dobre",IF(AND(AH5="nieodpowiednie",AK5="naganne"),"nieodpowiednie","")))))))</f>
        <v/>
      </c>
      <c r="BK5" t="str">
        <f>IF(AND(AH5="poprawne",AK5="naganne"),"nieodpowiednie",IF(AND(AH5="poprawne",AK5="nieodpowiednie"),"nieodpowiednie",IF(AND(AH5="poprawne",AK5="poprawne"),"poprawne",IF(AND(AH5="poprawne",AK5="dobre"),"dobre",IF(AND(AH5="poprawne",AK5="bardzo dobre"),"dobre",IF(AND(AH5="poprawne",AK5="wzorowe"),"dobre",""))))))</f>
        <v/>
      </c>
      <c r="BL5" t="str">
        <f>IF(AND(AH5="dobre",AK5="naganne"),"nieodpowiednie",IF(AND(AH5="dobre",AK5="nieodpowiednie"),"poprawne",IF(AND(AH5="dobre",AK5="poprawne"),"poprawne",IF(AND(AH5="dobre",AK5="dobre"),"dobre",IF(AND(AH5="dobre",AK5="bardzo dobre"),"bardzo dobre",IF(AND(AH5="dobre",AK5="wzorowe"),"bardzo dobre",""))))))</f>
        <v/>
      </c>
      <c r="BM5" t="str">
        <f>IF(AND(AH5="bardzo dobre",AK5="naganne"),"poprawne",IF(AND(AH5="bardzo dobre",AK5="nieodpowiednie"),"poprawne",IF(AND(AH5="bardzo dobre",AK5="poprawne"),"dobre",IF(AND(AH5="bardzo dobre",AK5="dobre"),"dobre",IF(AND(AH5="bardzo dobre",AK5="bardzo dobre"),"bardzo dobre",IF(AND(AH5="bardzo dobre",AK5="wzorowe"),"wzorowe",""))))))</f>
        <v/>
      </c>
      <c r="BN5" t="str">
        <f>IF(AND(AH5="wzorowe",AK5="naganne"),"poprawne",IF(AND(AH5="wzorowe",AK5="nieodpowiednie"),"dobre",IF(AND(AH5="wzorowe",AK5="poprawne"),"dobre",IF(AND(AH5="wzorowe",AK5="dobre"),"bardzo dobre",IF(AND(AH5="wzorowe",AK5="bardzo dobre"),"wzorowe",IF(AND(AH5="wzorowe",AK5="wzorowe"),"wzorowe",""))))))</f>
        <v/>
      </c>
    </row>
    <row r="6" spans="1:66" ht="14.4" x14ac:dyDescent="0.3">
      <c r="A6" s="79">
        <v>2</v>
      </c>
      <c r="B6" s="434" t="str">
        <f>IF(ISBLANK('frekwencja I sem'!B9),"",'frekwencja I sem'!B9)</f>
        <v/>
      </c>
      <c r="C6" s="79">
        <v>100</v>
      </c>
      <c r="D6" s="151"/>
      <c r="E6" s="442"/>
      <c r="F6" s="442"/>
      <c r="G6" s="442"/>
      <c r="H6" s="442"/>
      <c r="I6" s="442"/>
      <c r="J6" s="442"/>
      <c r="K6" s="442"/>
      <c r="L6" s="442"/>
      <c r="M6" s="442"/>
      <c r="N6" s="79" t="str">
        <f>IF(ISBLANK('frekwencja I sem'!B9),"",SUM(E6:M6))</f>
        <v/>
      </c>
      <c r="O6" s="79" t="str">
        <f>IF(ISBLANK('frekwencja I sem'!B9),"",C6+N6)</f>
        <v/>
      </c>
      <c r="P6" s="79" t="str">
        <f>IF(ISBLANK('frekwencja I sem'!B9),"",'frekwencja II sem'!AC9)</f>
        <v/>
      </c>
      <c r="Q6" s="79" t="str">
        <f>IF(ISBLANK('frekwencja I sem'!B9),"",P6*2)</f>
        <v/>
      </c>
      <c r="R6" s="79" t="str">
        <f>IF(ISBLANK('frekwencja I sem'!B9),"",TRUNC(AN6,0))</f>
        <v/>
      </c>
      <c r="S6" s="442"/>
      <c r="T6" s="442"/>
      <c r="U6" s="442"/>
      <c r="V6" s="442"/>
      <c r="W6" s="442"/>
      <c r="X6" s="442"/>
      <c r="Y6" s="442"/>
      <c r="Z6" s="442"/>
      <c r="AA6" s="442"/>
      <c r="AB6" s="442"/>
      <c r="AC6" s="442"/>
      <c r="AD6" s="442"/>
      <c r="AE6" s="79" t="str">
        <f>IF(ISBLANK('frekwencja I sem'!B9),"",SUM(Q6:AD6))</f>
        <v/>
      </c>
      <c r="AF6" s="79" t="str">
        <f>IF(ISBLANK('frekwencja I sem'!B9),"",$O6-$AE6)</f>
        <v/>
      </c>
      <c r="AG6" s="79" t="str">
        <f>IF(ISBLANK('frekwencja I sem'!B9),"",AF6+D6)</f>
        <v/>
      </c>
      <c r="AH6" s="79" t="str">
        <f>'zachowanie I sem'!AH6</f>
        <v/>
      </c>
      <c r="AI6" s="435" t="str">
        <f>IF(ISBLANK('frekwencja I sem'!B9),"",LOOKUP(AF6,{-900,41,61,81,101,121},{"naganne","nieodpowiednie","poprawne","dobre","bardzo dobre","wzorowe"}))</f>
        <v/>
      </c>
      <c r="AJ6" s="435" t="str">
        <f t="shared" si="0"/>
        <v/>
      </c>
      <c r="AK6" s="207" t="str">
        <f>IF(ISBLANK('frekwencja I sem'!B9),"",LOOKUP(BG6,{1,2,3,4,5,6},{"naganne","nieodpowiednie","poprawne","dobre","bardzo dobre","wzorowe"}))</f>
        <v/>
      </c>
      <c r="AL6" s="207" t="str">
        <f t="shared" ref="AL6:AL46" si="8">CONCATENATE(BI6,BJ6,BK6,BL6,BM6,BN6)</f>
        <v/>
      </c>
      <c r="AM6" t="str">
        <f>IF(ISBLANK('frekwencja I sem'!B9),"",'frekwencja II sem'!R9)</f>
        <v/>
      </c>
      <c r="AN6" t="str">
        <f>IF(ISBLANK('frekwencja I sem'!B9),"",AM6/2)</f>
        <v/>
      </c>
      <c r="AO6" s="101" t="str">
        <f t="shared" si="1"/>
        <v/>
      </c>
      <c r="AP6" s="101" t="str">
        <f t="shared" si="2"/>
        <v/>
      </c>
      <c r="AQ6" s="101" t="str">
        <f t="shared" si="3"/>
        <v/>
      </c>
      <c r="AR6" s="101" t="str">
        <f t="shared" si="4"/>
        <v/>
      </c>
      <c r="AS6" s="101" t="str">
        <f t="shared" si="5"/>
        <v/>
      </c>
      <c r="AT6" s="101" t="str">
        <f t="shared" si="6"/>
        <v/>
      </c>
      <c r="AV6" t="str">
        <f>IF(ISBLANK('frekwencja I sem'!B9),"",'frekwencja I sem'!B9)</f>
        <v/>
      </c>
      <c r="AW6" s="147" t="str">
        <f t="shared" ref="AW6:AW46" si="9">AJ6</f>
        <v/>
      </c>
      <c r="AX6" s="147" t="str">
        <f t="shared" ref="AX6:AX46" si="10">AF6</f>
        <v/>
      </c>
      <c r="AY6" s="147">
        <f t="shared" si="7"/>
        <v>0</v>
      </c>
      <c r="AZ6" s="147">
        <f t="shared" ref="AZ6:AZ46" si="11">SUM(AX6:AY6)</f>
        <v>0</v>
      </c>
      <c r="BA6" s="147" t="str">
        <f>IF(ISBLANK('frekwencja I sem'!B9),"",LOOKUP(AZ6,{-600,41,61,81,101,121},{"naganne","nieodpowiednie","poprawne","dobre","bardzo dobre","wzorowe"}))</f>
        <v/>
      </c>
      <c r="BB6" s="185" t="str">
        <f t="shared" ref="BB6:BB46" si="12">IF(OR(AI6="naganne"),1,IF(AI6="nieodpowiednie",2,IF(AI6="poprawne",3,IF(AI6="dobre",4,IF(AI6="bardzo dobre",5,IF(AI6="wzorowe",6,""))))))</f>
        <v/>
      </c>
      <c r="BC6" s="147" t="str">
        <f t="shared" ref="BC6:BC46" si="13">IF(OR(BA6="naganne"),1,IF(BA6="nieodpowiednie",2,IF(BA6="poprawne",3,IF(BA6="dobre",4,IF(BA6="bardzo dobre",5,IF(BA6="wzorowe",6,""))))))</f>
        <v/>
      </c>
      <c r="BD6" s="147" t="e">
        <f t="shared" ref="BD6:BD46" si="14">BB6-BC6</f>
        <v>#VALUE!</v>
      </c>
      <c r="BE6" s="147" t="e">
        <f t="shared" ref="BE6:BE46" si="15">TRUNC(BD6,0)</f>
        <v>#VALUE!</v>
      </c>
      <c r="BF6" s="147" t="e">
        <f t="shared" ref="BF6:BF46" si="16">BE6/-1</f>
        <v>#VALUE!</v>
      </c>
      <c r="BG6" t="str">
        <f>IF(ISBLANK('frekwencja I sem'!B9),"",IF(BF6&gt;=1,BB6+1,BB6))</f>
        <v/>
      </c>
      <c r="BI6" s="3" t="str">
        <f t="shared" ref="BI6:BI46" si="17">IF(AND(AH6="naganne",AK6="naganne"),"naganne",IF(AND(AH6="naganne",AK6="nieodpowiednie"),"nieodpowiednie",IF(AND(AH6="naganne",AK6="poprawne"),"nieodpowiednie",IF(AND(AH6="naganne",AK6="dobre"),"poprawne",IF(AND(AH6="naganne",AK6="bardzo dobre"),"poprawne",IF(AND(AH6="naganne",AK6="wzorowe"),"dobre",""))))))</f>
        <v/>
      </c>
      <c r="BJ6" s="148" t="str">
        <f t="shared" ref="BJ6:BJ46" si="18">IF(AND(AH6="nieodpowiednie",AK6="naganne"),"naganne",IF(AND(AH6="nieodpowiednie",AK6="nieodpowiednie"),"nieodpowiednie",IF(AND(AH6="nieodpowiednie",AK6="poprawne"),"poprawne",IF(AND(AH6="nieodpowiednie",AK6="dobre"),"poprawne",IF(AND(AH6="nieodpowiednie",AK6="bardzo dobre"),"dobre",IF(AND(AH6="nieodpowiednie",AK6="wzorowe"),"dobre",IF(AND(AH6="nieodpowiednie",AK6="naganne"),"nieodpowiednie","")))))))</f>
        <v/>
      </c>
      <c r="BK6" t="str">
        <f t="shared" ref="BK6:BK46" si="19">IF(AND(AH6="poprawne",AK6="naganne"),"nieodpowiednie",IF(AND(AH6="poprawne",AK6="nieodpowiednie"),"nieodpowiednie",IF(AND(AH6="poprawne",AK6="poprawne"),"poprawne",IF(AND(AH6="poprawne",AK6="dobre"),"dobre",IF(AND(AH6="poprawne",AK6="bardzo dobre"),"dobre",IF(AND(AH6="poprawne",AK6="wzorowe"),"dobre",""))))))</f>
        <v/>
      </c>
      <c r="BL6" t="str">
        <f t="shared" ref="BL6:BL46" si="20">IF(AND(AH6="dobre",AK6="naganne"),"nieodpowiednie",IF(AND(AH6="dobre",AK6="nieodpowiednie"),"poprawne",IF(AND(AH6="dobre",AK6="poprawne"),"poprawne",IF(AND(AH6="dobre",AK6="dobre"),"dobre",IF(AND(AH6="dobre",AK6="bardzo dobre"),"bardzo dobre",IF(AND(AH6="dobre",AK6="wzorowe"),"bardzo dobre",""))))))</f>
        <v/>
      </c>
      <c r="BM6" t="str">
        <f t="shared" ref="BM6:BM46" si="21">IF(AND(AH6="bardzo dobre",AK6="naganne"),"poprawne",IF(AND(AH6="bardzo dobre",AK6="nieodpowiednie"),"poprawne",IF(AND(AH6="bardzo dobre",AK6="poprawne"),"dobre",IF(AND(AH6="bardzo dobre",AK6="dobre"),"dobre",IF(AND(AH6="bardzo dobre",AK6="bardzo dobre"),"bardzo dobre",IF(AND(AH6="bardzo dobre",AK6="wzorowe"),"wzorowe",""))))))</f>
        <v/>
      </c>
      <c r="BN6" t="str">
        <f t="shared" ref="BN6:BN46" si="22">IF(AND(AH6="wzorowe",AK6="naganne"),"poprawne",IF(AND(AH6="wzorowe",AK6="nieodpowiednie"),"dobre",IF(AND(AH6="wzorowe",AK6="poprawne"),"dobre",IF(AND(AH6="wzorowe",AK6="dobre"),"bardzo dobre",IF(AND(AH6="wzorowe",AK6="bardzo dobre"),"wzorowe",IF(AND(AH6="wzorowe",AK6="wzorowe"),"wzorowe",""))))))</f>
        <v/>
      </c>
    </row>
    <row r="7" spans="1:66" ht="14.4" x14ac:dyDescent="0.3">
      <c r="A7" s="79">
        <v>3</v>
      </c>
      <c r="B7" s="434" t="str">
        <f>IF(ISBLANK('frekwencja I sem'!B10),"",'frekwencja I sem'!B10)</f>
        <v/>
      </c>
      <c r="C7" s="79">
        <v>100</v>
      </c>
      <c r="D7" s="151"/>
      <c r="E7" s="442"/>
      <c r="F7" s="442"/>
      <c r="G7" s="442"/>
      <c r="H7" s="442"/>
      <c r="I7" s="442"/>
      <c r="J7" s="442"/>
      <c r="K7" s="442"/>
      <c r="L7" s="442"/>
      <c r="M7" s="442"/>
      <c r="N7" s="79" t="str">
        <f>IF(ISBLANK('frekwencja I sem'!B10),"",SUM(E7:M7))</f>
        <v/>
      </c>
      <c r="O7" s="79" t="str">
        <f>IF(ISBLANK('frekwencja I sem'!B10),"",C7+N7)</f>
        <v/>
      </c>
      <c r="P7" s="79" t="str">
        <f>IF(ISBLANK('frekwencja I sem'!B10),"",'frekwencja II sem'!AC10)</f>
        <v/>
      </c>
      <c r="Q7" s="79" t="str">
        <f>IF(ISBLANK('frekwencja I sem'!B10),"",P7*2)</f>
        <v/>
      </c>
      <c r="R7" s="79" t="str">
        <f>IF(ISBLANK('frekwencja I sem'!B10),"",TRUNC(AN7,0))</f>
        <v/>
      </c>
      <c r="S7" s="442"/>
      <c r="T7" s="442"/>
      <c r="U7" s="442"/>
      <c r="V7" s="442"/>
      <c r="W7" s="442"/>
      <c r="X7" s="442"/>
      <c r="Y7" s="442"/>
      <c r="Z7" s="442"/>
      <c r="AA7" s="442"/>
      <c r="AB7" s="442"/>
      <c r="AC7" s="442"/>
      <c r="AD7" s="442"/>
      <c r="AE7" s="79" t="str">
        <f>IF(ISBLANK('frekwencja I sem'!B10),"",SUM(Q7:AD7))</f>
        <v/>
      </c>
      <c r="AF7" s="79" t="str">
        <f>IF(ISBLANK('frekwencja I sem'!B10),"",$O7-$AE7)</f>
        <v/>
      </c>
      <c r="AG7" s="79" t="str">
        <f>IF(ISBLANK('frekwencja I sem'!B10),"",AF7+D7)</f>
        <v/>
      </c>
      <c r="AH7" s="79" t="str">
        <f>'zachowanie I sem'!AH7</f>
        <v/>
      </c>
      <c r="AI7" s="435" t="str">
        <f>IF(ISBLANK('frekwencja I sem'!B10),"",LOOKUP(AF7,{-900,41,61,81,101,121},{"naganne","nieodpowiednie","poprawne","dobre","bardzo dobre","wzorowe"}))</f>
        <v/>
      </c>
      <c r="AJ7" s="435" t="str">
        <f t="shared" si="0"/>
        <v/>
      </c>
      <c r="AK7" s="207" t="str">
        <f>IF(ISBLANK('frekwencja I sem'!B10),"",LOOKUP(BG7,{1,2,3,4,5,6},{"naganne","nieodpowiednie","poprawne","dobre","bardzo dobre","wzorowe"}))</f>
        <v/>
      </c>
      <c r="AL7" s="207" t="str">
        <f t="shared" si="8"/>
        <v/>
      </c>
      <c r="AM7" t="str">
        <f>IF(ISBLANK('frekwencja I sem'!B10),"",'frekwencja II sem'!R10)</f>
        <v/>
      </c>
      <c r="AN7" t="str">
        <f>IF(ISBLANK('frekwencja I sem'!B10),"",AM7/2)</f>
        <v/>
      </c>
      <c r="AO7" s="101" t="str">
        <f t="shared" si="1"/>
        <v/>
      </c>
      <c r="AP7" s="101" t="str">
        <f t="shared" si="2"/>
        <v/>
      </c>
      <c r="AQ7" s="101" t="str">
        <f t="shared" si="3"/>
        <v/>
      </c>
      <c r="AR7" s="101" t="str">
        <f t="shared" si="4"/>
        <v/>
      </c>
      <c r="AS7" s="101" t="str">
        <f t="shared" si="5"/>
        <v/>
      </c>
      <c r="AT7" s="101" t="str">
        <f t="shared" si="6"/>
        <v/>
      </c>
      <c r="AV7" t="str">
        <f>IF(ISBLANK('frekwencja I sem'!B10),"",'frekwencja I sem'!B10)</f>
        <v/>
      </c>
      <c r="AW7" s="147" t="str">
        <f t="shared" si="9"/>
        <v/>
      </c>
      <c r="AX7" s="147" t="str">
        <f t="shared" si="10"/>
        <v/>
      </c>
      <c r="AY7" s="147">
        <f t="shared" si="7"/>
        <v>0</v>
      </c>
      <c r="AZ7" s="147">
        <f t="shared" si="11"/>
        <v>0</v>
      </c>
      <c r="BA7" s="147" t="str">
        <f>IF(ISBLANK('frekwencja I sem'!B10),"",LOOKUP(AZ7,{-600,41,61,81,101,121},{"naganne","nieodpowiednie","poprawne","dobre","bardzo dobre","wzorowe"}))</f>
        <v/>
      </c>
      <c r="BB7" s="185" t="str">
        <f t="shared" si="12"/>
        <v/>
      </c>
      <c r="BC7" s="147" t="str">
        <f t="shared" si="13"/>
        <v/>
      </c>
      <c r="BD7" s="147" t="e">
        <f t="shared" si="14"/>
        <v>#VALUE!</v>
      </c>
      <c r="BE7" s="147" t="e">
        <f t="shared" si="15"/>
        <v>#VALUE!</v>
      </c>
      <c r="BF7" s="147" t="e">
        <f t="shared" si="16"/>
        <v>#VALUE!</v>
      </c>
      <c r="BG7" t="str">
        <f>IF(ISBLANK('frekwencja I sem'!B10),"",IF(BF7&gt;=1,BB7+1,BB7))</f>
        <v/>
      </c>
      <c r="BI7" s="3" t="str">
        <f t="shared" si="17"/>
        <v/>
      </c>
      <c r="BJ7" s="148" t="str">
        <f t="shared" si="18"/>
        <v/>
      </c>
      <c r="BK7" t="str">
        <f t="shared" si="19"/>
        <v/>
      </c>
      <c r="BL7" t="str">
        <f t="shared" si="20"/>
        <v/>
      </c>
      <c r="BM7" t="str">
        <f t="shared" si="21"/>
        <v/>
      </c>
      <c r="BN7" t="str">
        <f t="shared" si="22"/>
        <v/>
      </c>
    </row>
    <row r="8" spans="1:66" ht="14.4" x14ac:dyDescent="0.3">
      <c r="A8" s="79">
        <v>4</v>
      </c>
      <c r="B8" s="434" t="str">
        <f>IF(ISBLANK('frekwencja I sem'!B11),"",'frekwencja I sem'!B11)</f>
        <v/>
      </c>
      <c r="C8" s="79">
        <v>100</v>
      </c>
      <c r="D8" s="151"/>
      <c r="E8" s="442"/>
      <c r="F8" s="442"/>
      <c r="G8" s="442"/>
      <c r="H8" s="442"/>
      <c r="I8" s="442"/>
      <c r="J8" s="442"/>
      <c r="K8" s="442"/>
      <c r="L8" s="442"/>
      <c r="M8" s="442"/>
      <c r="N8" s="79" t="str">
        <f>IF(ISBLANK('frekwencja I sem'!B11),"",SUM(E8:M8))</f>
        <v/>
      </c>
      <c r="O8" s="79" t="str">
        <f>IF(ISBLANK('frekwencja I sem'!B11),"",C8+N8)</f>
        <v/>
      </c>
      <c r="P8" s="79" t="str">
        <f>IF(ISBLANK('frekwencja I sem'!B11),"",'frekwencja II sem'!AC11)</f>
        <v/>
      </c>
      <c r="Q8" s="79" t="str">
        <f>IF(ISBLANK('frekwencja I sem'!B11),"",P8*2)</f>
        <v/>
      </c>
      <c r="R8" s="79" t="str">
        <f>IF(ISBLANK('frekwencja I sem'!B11),"",TRUNC(AN8,0))</f>
        <v/>
      </c>
      <c r="S8" s="442"/>
      <c r="T8" s="442"/>
      <c r="U8" s="442"/>
      <c r="V8" s="442"/>
      <c r="W8" s="442"/>
      <c r="X8" s="442"/>
      <c r="Y8" s="442"/>
      <c r="Z8" s="442"/>
      <c r="AA8" s="442"/>
      <c r="AB8" s="442"/>
      <c r="AC8" s="442"/>
      <c r="AD8" s="442"/>
      <c r="AE8" s="79" t="str">
        <f>IF(ISBLANK('frekwencja I sem'!B11),"",SUM(Q8:AD8))</f>
        <v/>
      </c>
      <c r="AF8" s="79" t="str">
        <f>IF(ISBLANK('frekwencja I sem'!B11),"",$O8-$AE8)</f>
        <v/>
      </c>
      <c r="AG8" s="79" t="str">
        <f>IF(ISBLANK('frekwencja I sem'!B11),"",AF8+D8)</f>
        <v/>
      </c>
      <c r="AH8" s="79" t="str">
        <f>'zachowanie I sem'!AH8</f>
        <v/>
      </c>
      <c r="AI8" s="435" t="str">
        <f>IF(ISBLANK('frekwencja I sem'!B11),"",LOOKUP(AF8,{-900,41,61,81,101,121},{"naganne","nieodpowiednie","poprawne","dobre","bardzo dobre","wzorowe"}))</f>
        <v/>
      </c>
      <c r="AJ8" s="435" t="str">
        <f t="shared" si="0"/>
        <v/>
      </c>
      <c r="AK8" s="207" t="str">
        <f>IF(ISBLANK('frekwencja I sem'!B11),"",LOOKUP(BG8,{1,2,3,4,5,6},{"naganne","nieodpowiednie","poprawne","dobre","bardzo dobre","wzorowe"}))</f>
        <v/>
      </c>
      <c r="AL8" s="207" t="str">
        <f t="shared" si="8"/>
        <v/>
      </c>
      <c r="AM8" t="str">
        <f>IF(ISBLANK('frekwencja I sem'!B11),"",'frekwencja II sem'!R11)</f>
        <v/>
      </c>
      <c r="AN8" t="str">
        <f>IF(ISBLANK('frekwencja I sem'!B11),"",AM8/2)</f>
        <v/>
      </c>
      <c r="AO8" s="101" t="str">
        <f t="shared" si="1"/>
        <v/>
      </c>
      <c r="AP8" s="101" t="str">
        <f t="shared" si="2"/>
        <v/>
      </c>
      <c r="AQ8" s="101" t="str">
        <f t="shared" si="3"/>
        <v/>
      </c>
      <c r="AR8" s="101" t="str">
        <f t="shared" si="4"/>
        <v/>
      </c>
      <c r="AS8" s="101" t="str">
        <f t="shared" si="5"/>
        <v/>
      </c>
      <c r="AT8" s="101" t="str">
        <f t="shared" si="6"/>
        <v/>
      </c>
      <c r="AV8" t="str">
        <f>IF(ISBLANK('frekwencja I sem'!B11),"",'frekwencja I sem'!B11)</f>
        <v/>
      </c>
      <c r="AW8" s="147" t="str">
        <f t="shared" si="9"/>
        <v/>
      </c>
      <c r="AX8" s="147" t="str">
        <f t="shared" si="10"/>
        <v/>
      </c>
      <c r="AY8" s="147">
        <f t="shared" si="7"/>
        <v>0</v>
      </c>
      <c r="AZ8" s="147">
        <f t="shared" si="11"/>
        <v>0</v>
      </c>
      <c r="BA8" s="147" t="str">
        <f>IF(ISBLANK('frekwencja I sem'!B11),"",LOOKUP(AZ8,{-600,41,61,81,101,121},{"naganne","nieodpowiednie","poprawne","dobre","bardzo dobre","wzorowe"}))</f>
        <v/>
      </c>
      <c r="BB8" s="185" t="str">
        <f t="shared" si="12"/>
        <v/>
      </c>
      <c r="BC8" s="147" t="str">
        <f t="shared" si="13"/>
        <v/>
      </c>
      <c r="BD8" s="147" t="e">
        <f t="shared" si="14"/>
        <v>#VALUE!</v>
      </c>
      <c r="BE8" s="147" t="e">
        <f t="shared" si="15"/>
        <v>#VALUE!</v>
      </c>
      <c r="BF8" s="147" t="e">
        <f t="shared" si="16"/>
        <v>#VALUE!</v>
      </c>
      <c r="BG8" t="str">
        <f>IF(ISBLANK('frekwencja I sem'!B11),"",IF(BF8&gt;=1,BB8+1,BB8))</f>
        <v/>
      </c>
      <c r="BI8" s="3" t="str">
        <f t="shared" si="17"/>
        <v/>
      </c>
      <c r="BJ8" s="148" t="str">
        <f t="shared" si="18"/>
        <v/>
      </c>
      <c r="BK8" t="str">
        <f t="shared" si="19"/>
        <v/>
      </c>
      <c r="BL8" t="str">
        <f t="shared" si="20"/>
        <v/>
      </c>
      <c r="BM8" t="str">
        <f t="shared" si="21"/>
        <v/>
      </c>
      <c r="BN8" t="str">
        <f t="shared" si="22"/>
        <v/>
      </c>
    </row>
    <row r="9" spans="1:66" ht="14.4" x14ac:dyDescent="0.3">
      <c r="A9" s="79">
        <v>5</v>
      </c>
      <c r="B9" s="434" t="str">
        <f>IF(ISBLANK('frekwencja I sem'!B12),"",'frekwencja I sem'!B12)</f>
        <v/>
      </c>
      <c r="C9" s="79">
        <v>100</v>
      </c>
      <c r="D9" s="151"/>
      <c r="E9" s="442"/>
      <c r="F9" s="442"/>
      <c r="G9" s="442"/>
      <c r="H9" s="442"/>
      <c r="I9" s="442"/>
      <c r="J9" s="442"/>
      <c r="K9" s="442"/>
      <c r="L9" s="442"/>
      <c r="M9" s="442"/>
      <c r="N9" s="79" t="str">
        <f>IF(ISBLANK('frekwencja I sem'!B12),"",SUM(E9:M9))</f>
        <v/>
      </c>
      <c r="O9" s="79" t="str">
        <f>IF(ISBLANK('frekwencja I sem'!B12),"",C9+N9)</f>
        <v/>
      </c>
      <c r="P9" s="79" t="str">
        <f>IF(ISBLANK('frekwencja I sem'!B12),"",'frekwencja II sem'!AC12)</f>
        <v/>
      </c>
      <c r="Q9" s="79" t="str">
        <f>IF(ISBLANK('frekwencja I sem'!B12),"",P9*2)</f>
        <v/>
      </c>
      <c r="R9" s="79" t="str">
        <f>IF(ISBLANK('frekwencja I sem'!B12),"",TRUNC(AN9,0))</f>
        <v/>
      </c>
      <c r="S9" s="442"/>
      <c r="T9" s="442"/>
      <c r="U9" s="442"/>
      <c r="V9" s="442"/>
      <c r="W9" s="442"/>
      <c r="X9" s="442"/>
      <c r="Y9" s="442"/>
      <c r="Z9" s="442"/>
      <c r="AA9" s="442"/>
      <c r="AB9" s="442"/>
      <c r="AC9" s="442"/>
      <c r="AD9" s="442"/>
      <c r="AE9" s="79" t="str">
        <f>IF(ISBLANK('frekwencja I sem'!B12),"",SUM(Q9:AD9))</f>
        <v/>
      </c>
      <c r="AF9" s="79" t="str">
        <f>IF(ISBLANK('frekwencja I sem'!B12),"",$O9-$AE9)</f>
        <v/>
      </c>
      <c r="AG9" s="79" t="str">
        <f>IF(ISBLANK('frekwencja I sem'!B12),"",AF9+D9)</f>
        <v/>
      </c>
      <c r="AH9" s="79" t="str">
        <f>'zachowanie I sem'!AH9</f>
        <v/>
      </c>
      <c r="AI9" s="435" t="str">
        <f>IF(ISBLANK('frekwencja I sem'!B12),"",LOOKUP(AF9,{-900,41,61,81,101,121},{"naganne","nieodpowiednie","poprawne","dobre","bardzo dobre","wzorowe"}))</f>
        <v/>
      </c>
      <c r="AJ9" s="435" t="str">
        <f t="shared" si="0"/>
        <v/>
      </c>
      <c r="AK9" s="207" t="str">
        <f>IF(ISBLANK('frekwencja I sem'!B12),"",LOOKUP(BG9,{1,2,3,4,5,6},{"naganne","nieodpowiednie","poprawne","dobre","bardzo dobre","wzorowe"}))</f>
        <v/>
      </c>
      <c r="AL9" s="207" t="str">
        <f t="shared" si="8"/>
        <v/>
      </c>
      <c r="AM9" t="str">
        <f>IF(ISBLANK('frekwencja I sem'!B12),"",'frekwencja II sem'!R12)</f>
        <v/>
      </c>
      <c r="AN9" t="str">
        <f>IF(ISBLANK('frekwencja I sem'!B12),"",AM9/2)</f>
        <v/>
      </c>
      <c r="AO9" s="101" t="str">
        <f t="shared" si="1"/>
        <v/>
      </c>
      <c r="AP9" s="101" t="str">
        <f t="shared" si="2"/>
        <v/>
      </c>
      <c r="AQ9" s="101" t="str">
        <f t="shared" si="3"/>
        <v/>
      </c>
      <c r="AR9" s="101" t="str">
        <f t="shared" si="4"/>
        <v/>
      </c>
      <c r="AS9" s="101" t="str">
        <f t="shared" si="5"/>
        <v/>
      </c>
      <c r="AT9" s="101" t="str">
        <f t="shared" si="6"/>
        <v/>
      </c>
      <c r="AV9" t="str">
        <f>IF(ISBLANK('frekwencja I sem'!B12),"",'frekwencja I sem'!B12)</f>
        <v/>
      </c>
      <c r="AW9" s="147" t="str">
        <f t="shared" si="9"/>
        <v/>
      </c>
      <c r="AX9" s="147" t="str">
        <f t="shared" si="10"/>
        <v/>
      </c>
      <c r="AY9" s="147">
        <f t="shared" si="7"/>
        <v>0</v>
      </c>
      <c r="AZ9" s="147">
        <f t="shared" si="11"/>
        <v>0</v>
      </c>
      <c r="BA9" s="147" t="str">
        <f>IF(ISBLANK('frekwencja I sem'!B12),"",LOOKUP(AZ9,{-600,41,61,81,101,121},{"naganne","nieodpowiednie","poprawne","dobre","bardzo dobre","wzorowe"}))</f>
        <v/>
      </c>
      <c r="BB9" s="185" t="str">
        <f t="shared" si="12"/>
        <v/>
      </c>
      <c r="BC9" s="147" t="str">
        <f t="shared" si="13"/>
        <v/>
      </c>
      <c r="BD9" s="147" t="e">
        <f t="shared" si="14"/>
        <v>#VALUE!</v>
      </c>
      <c r="BE9" s="147" t="e">
        <f t="shared" si="15"/>
        <v>#VALUE!</v>
      </c>
      <c r="BF9" s="147" t="e">
        <f t="shared" si="16"/>
        <v>#VALUE!</v>
      </c>
      <c r="BG9" t="str">
        <f>IF(ISBLANK('frekwencja I sem'!B12),"",IF(BF9&gt;=1,BB9+1,BB9))</f>
        <v/>
      </c>
      <c r="BI9" s="3" t="str">
        <f t="shared" si="17"/>
        <v/>
      </c>
      <c r="BJ9" s="148" t="str">
        <f t="shared" si="18"/>
        <v/>
      </c>
      <c r="BK9" t="str">
        <f t="shared" si="19"/>
        <v/>
      </c>
      <c r="BL9" t="str">
        <f t="shared" si="20"/>
        <v/>
      </c>
      <c r="BM9" t="str">
        <f t="shared" si="21"/>
        <v/>
      </c>
      <c r="BN9" t="str">
        <f t="shared" si="22"/>
        <v/>
      </c>
    </row>
    <row r="10" spans="1:66" ht="14.4" x14ac:dyDescent="0.3">
      <c r="A10" s="79">
        <v>6</v>
      </c>
      <c r="B10" s="434" t="str">
        <f>IF(ISBLANK('frekwencja I sem'!B13),"",'frekwencja I sem'!B13)</f>
        <v/>
      </c>
      <c r="C10" s="79">
        <v>100</v>
      </c>
      <c r="D10" s="151"/>
      <c r="E10" s="442"/>
      <c r="F10" s="442"/>
      <c r="G10" s="442"/>
      <c r="H10" s="442"/>
      <c r="I10" s="442"/>
      <c r="J10" s="442"/>
      <c r="K10" s="442"/>
      <c r="L10" s="442"/>
      <c r="M10" s="442"/>
      <c r="N10" s="79" t="str">
        <f>IF(ISBLANK('frekwencja I sem'!B13),"",SUM(E10:M10))</f>
        <v/>
      </c>
      <c r="O10" s="79" t="str">
        <f>IF(ISBLANK('frekwencja I sem'!B13),"",C10+N10)</f>
        <v/>
      </c>
      <c r="P10" s="79" t="str">
        <f>IF(ISBLANK('frekwencja I sem'!B13),"",'frekwencja II sem'!AC13)</f>
        <v/>
      </c>
      <c r="Q10" s="79" t="str">
        <f>IF(ISBLANK('frekwencja I sem'!B13),"",P10*2)</f>
        <v/>
      </c>
      <c r="R10" s="79" t="str">
        <f>IF(ISBLANK('frekwencja I sem'!B13),"",TRUNC(AN10,0))</f>
        <v/>
      </c>
      <c r="S10" s="442"/>
      <c r="T10" s="442"/>
      <c r="U10" s="442"/>
      <c r="V10" s="442"/>
      <c r="W10" s="442"/>
      <c r="X10" s="442"/>
      <c r="Y10" s="442"/>
      <c r="Z10" s="442"/>
      <c r="AA10" s="442"/>
      <c r="AB10" s="442"/>
      <c r="AC10" s="442"/>
      <c r="AD10" s="442"/>
      <c r="AE10" s="79" t="str">
        <f>IF(ISBLANK('frekwencja I sem'!B13),"",SUM(Q10:AD10))</f>
        <v/>
      </c>
      <c r="AF10" s="79" t="str">
        <f>IF(ISBLANK('frekwencja I sem'!B13),"",$O10-$AE10)</f>
        <v/>
      </c>
      <c r="AG10" s="79" t="str">
        <f>IF(ISBLANK('frekwencja I sem'!B13),"",AF10+D10)</f>
        <v/>
      </c>
      <c r="AH10" s="79" t="str">
        <f>'zachowanie I sem'!AH10</f>
        <v/>
      </c>
      <c r="AI10" s="435" t="str">
        <f>IF(ISBLANK('frekwencja I sem'!B13),"",LOOKUP(AF10,{-900,41,61,81,101,121},{"naganne","nieodpowiednie","poprawne","dobre","bardzo dobre","wzorowe"}))</f>
        <v/>
      </c>
      <c r="AJ10" s="435" t="str">
        <f t="shared" si="0"/>
        <v/>
      </c>
      <c r="AK10" s="207" t="str">
        <f>IF(ISBLANK('frekwencja I sem'!B13),"",LOOKUP(BG10,{1,2,3,4,5,6},{"naganne","nieodpowiednie","poprawne","dobre","bardzo dobre","wzorowe"}))</f>
        <v/>
      </c>
      <c r="AL10" s="207" t="str">
        <f t="shared" si="8"/>
        <v/>
      </c>
      <c r="AM10" t="str">
        <f>IF(ISBLANK('frekwencja I sem'!B13),"",'frekwencja II sem'!R13)</f>
        <v/>
      </c>
      <c r="AN10" t="str">
        <f>IF(ISBLANK('frekwencja I sem'!B13),"",AM10/2)</f>
        <v/>
      </c>
      <c r="AO10" s="101" t="str">
        <f t="shared" si="1"/>
        <v/>
      </c>
      <c r="AP10" s="101" t="str">
        <f t="shared" si="2"/>
        <v/>
      </c>
      <c r="AQ10" s="101" t="str">
        <f t="shared" si="3"/>
        <v/>
      </c>
      <c r="AR10" s="101" t="str">
        <f t="shared" si="4"/>
        <v/>
      </c>
      <c r="AS10" s="101" t="str">
        <f t="shared" si="5"/>
        <v/>
      </c>
      <c r="AT10" s="101" t="str">
        <f t="shared" si="6"/>
        <v/>
      </c>
      <c r="AV10" t="str">
        <f>IF(ISBLANK('frekwencja I sem'!B13),"",'frekwencja I sem'!B13)</f>
        <v/>
      </c>
      <c r="AW10" s="147" t="str">
        <f t="shared" si="9"/>
        <v/>
      </c>
      <c r="AX10" s="147" t="str">
        <f t="shared" si="10"/>
        <v/>
      </c>
      <c r="AY10" s="147">
        <f t="shared" si="7"/>
        <v>0</v>
      </c>
      <c r="AZ10" s="147">
        <f t="shared" si="11"/>
        <v>0</v>
      </c>
      <c r="BA10" s="147" t="str">
        <f>IF(ISBLANK('frekwencja I sem'!B13),"",LOOKUP(AZ10,{-600,41,61,81,101,121},{"naganne","nieodpowiednie","poprawne","dobre","bardzo dobre","wzorowe"}))</f>
        <v/>
      </c>
      <c r="BB10" s="185" t="str">
        <f t="shared" si="12"/>
        <v/>
      </c>
      <c r="BC10" s="147" t="str">
        <f t="shared" si="13"/>
        <v/>
      </c>
      <c r="BD10" s="147" t="e">
        <f t="shared" si="14"/>
        <v>#VALUE!</v>
      </c>
      <c r="BE10" s="147" t="e">
        <f t="shared" si="15"/>
        <v>#VALUE!</v>
      </c>
      <c r="BF10" s="147" t="e">
        <f t="shared" si="16"/>
        <v>#VALUE!</v>
      </c>
      <c r="BG10" t="str">
        <f>IF(ISBLANK('frekwencja I sem'!B13),"",IF(BF10&gt;=1,BB10+1,BB10))</f>
        <v/>
      </c>
      <c r="BI10" s="3" t="str">
        <f t="shared" si="17"/>
        <v/>
      </c>
      <c r="BJ10" s="148" t="str">
        <f t="shared" si="18"/>
        <v/>
      </c>
      <c r="BK10" t="str">
        <f t="shared" si="19"/>
        <v/>
      </c>
      <c r="BL10" t="str">
        <f t="shared" si="20"/>
        <v/>
      </c>
      <c r="BM10" t="str">
        <f t="shared" si="21"/>
        <v/>
      </c>
      <c r="BN10" t="str">
        <f t="shared" si="22"/>
        <v/>
      </c>
    </row>
    <row r="11" spans="1:66" ht="14.4" x14ac:dyDescent="0.3">
      <c r="A11" s="79">
        <v>7</v>
      </c>
      <c r="B11" s="434" t="str">
        <f>IF(ISBLANK('frekwencja I sem'!B14),"",'frekwencja I sem'!B14)</f>
        <v/>
      </c>
      <c r="C11" s="79">
        <v>100</v>
      </c>
      <c r="D11" s="151"/>
      <c r="E11" s="442"/>
      <c r="F11" s="442"/>
      <c r="G11" s="442"/>
      <c r="H11" s="442"/>
      <c r="I11" s="442"/>
      <c r="J11" s="442"/>
      <c r="K11" s="442"/>
      <c r="L11" s="442"/>
      <c r="M11" s="442"/>
      <c r="N11" s="79" t="str">
        <f>IF(ISBLANK('frekwencja I sem'!B14),"",SUM(E11:M11))</f>
        <v/>
      </c>
      <c r="O11" s="79" t="str">
        <f>IF(ISBLANK('frekwencja I sem'!B14),"",C11+N11)</f>
        <v/>
      </c>
      <c r="P11" s="79" t="str">
        <f>IF(ISBLANK('frekwencja I sem'!B14),"",'frekwencja II sem'!AC14)</f>
        <v/>
      </c>
      <c r="Q11" s="79" t="str">
        <f>IF(ISBLANK('frekwencja I sem'!B14),"",P11*2)</f>
        <v/>
      </c>
      <c r="R11" s="79" t="str">
        <f>IF(ISBLANK('frekwencja I sem'!B14),"",TRUNC(AN11,0))</f>
        <v/>
      </c>
      <c r="S11" s="442"/>
      <c r="T11" s="442"/>
      <c r="U11" s="442"/>
      <c r="V11" s="442"/>
      <c r="W11" s="442"/>
      <c r="X11" s="442"/>
      <c r="Y11" s="442"/>
      <c r="Z11" s="442"/>
      <c r="AA11" s="442"/>
      <c r="AB11" s="442"/>
      <c r="AC11" s="442"/>
      <c r="AD11" s="442"/>
      <c r="AE11" s="79" t="str">
        <f>IF(ISBLANK('frekwencja I sem'!B14),"",SUM(Q11:AD11))</f>
        <v/>
      </c>
      <c r="AF11" s="79" t="str">
        <f>IF(ISBLANK('frekwencja I sem'!B14),"",$O11-$AE11)</f>
        <v/>
      </c>
      <c r="AG11" s="79" t="str">
        <f>IF(ISBLANK('frekwencja I sem'!B14),"",AF11+D11)</f>
        <v/>
      </c>
      <c r="AH11" s="79" t="str">
        <f>'zachowanie I sem'!AH11</f>
        <v/>
      </c>
      <c r="AI11" s="435" t="str">
        <f>IF(ISBLANK('frekwencja I sem'!B14),"",LOOKUP(AF11,{-900,41,61,81,101,121},{"naganne","nieodpowiednie","poprawne","dobre","bardzo dobre","wzorowe"}))</f>
        <v/>
      </c>
      <c r="AJ11" s="435" t="str">
        <f t="shared" si="0"/>
        <v/>
      </c>
      <c r="AK11" s="207" t="str">
        <f>IF(ISBLANK('frekwencja I sem'!B14),"",LOOKUP(BG11,{1,2,3,4,5,6},{"naganne","nieodpowiednie","poprawne","dobre","bardzo dobre","wzorowe"}))</f>
        <v/>
      </c>
      <c r="AL11" s="207" t="str">
        <f t="shared" si="8"/>
        <v/>
      </c>
      <c r="AM11" t="str">
        <f>IF(ISBLANK('frekwencja I sem'!B14),"",'frekwencja II sem'!R14)</f>
        <v/>
      </c>
      <c r="AN11" t="str">
        <f>IF(ISBLANK('frekwencja I sem'!B14),"",AM11/2)</f>
        <v/>
      </c>
      <c r="AO11" s="101" t="str">
        <f t="shared" si="1"/>
        <v/>
      </c>
      <c r="AP11" s="101" t="str">
        <f t="shared" si="2"/>
        <v/>
      </c>
      <c r="AQ11" s="101" t="str">
        <f t="shared" si="3"/>
        <v/>
      </c>
      <c r="AR11" s="101" t="str">
        <f t="shared" si="4"/>
        <v/>
      </c>
      <c r="AS11" s="101" t="str">
        <f t="shared" si="5"/>
        <v/>
      </c>
      <c r="AT11" s="101" t="str">
        <f t="shared" si="6"/>
        <v/>
      </c>
      <c r="AV11" t="str">
        <f>IF(ISBLANK('frekwencja I sem'!B14),"",'frekwencja I sem'!B14)</f>
        <v/>
      </c>
      <c r="AW11" s="147" t="str">
        <f t="shared" si="9"/>
        <v/>
      </c>
      <c r="AX11" s="147" t="str">
        <f t="shared" si="10"/>
        <v/>
      </c>
      <c r="AY11" s="147">
        <f t="shared" si="7"/>
        <v>0</v>
      </c>
      <c r="AZ11" s="147">
        <f t="shared" si="11"/>
        <v>0</v>
      </c>
      <c r="BA11" s="147" t="str">
        <f>IF(ISBLANK('frekwencja I sem'!B14),"",LOOKUP(AZ11,{-600,41,61,81,101,121},{"naganne","nieodpowiednie","poprawne","dobre","bardzo dobre","wzorowe"}))</f>
        <v/>
      </c>
      <c r="BB11" s="185" t="str">
        <f t="shared" si="12"/>
        <v/>
      </c>
      <c r="BC11" s="147" t="str">
        <f t="shared" si="13"/>
        <v/>
      </c>
      <c r="BD11" s="147" t="e">
        <f t="shared" si="14"/>
        <v>#VALUE!</v>
      </c>
      <c r="BE11" s="147" t="e">
        <f t="shared" si="15"/>
        <v>#VALUE!</v>
      </c>
      <c r="BF11" s="147" t="e">
        <f t="shared" si="16"/>
        <v>#VALUE!</v>
      </c>
      <c r="BG11" t="str">
        <f>IF(ISBLANK('frekwencja I sem'!B14),"",IF(BF11&gt;=1,BB11+1,BB11))</f>
        <v/>
      </c>
      <c r="BI11" s="3" t="str">
        <f t="shared" si="17"/>
        <v/>
      </c>
      <c r="BJ11" s="148" t="str">
        <f t="shared" si="18"/>
        <v/>
      </c>
      <c r="BK11" t="str">
        <f t="shared" si="19"/>
        <v/>
      </c>
      <c r="BL11" t="str">
        <f t="shared" si="20"/>
        <v/>
      </c>
      <c r="BM11" t="str">
        <f t="shared" si="21"/>
        <v/>
      </c>
      <c r="BN11" t="str">
        <f t="shared" si="22"/>
        <v/>
      </c>
    </row>
    <row r="12" spans="1:66" ht="14.4" x14ac:dyDescent="0.3">
      <c r="A12" s="79">
        <v>8</v>
      </c>
      <c r="B12" s="434" t="str">
        <f>IF(ISBLANK('frekwencja I sem'!B15),"",'frekwencja I sem'!B15)</f>
        <v/>
      </c>
      <c r="C12" s="79">
        <v>100</v>
      </c>
      <c r="D12" s="151"/>
      <c r="E12" s="442"/>
      <c r="F12" s="442"/>
      <c r="G12" s="442"/>
      <c r="H12" s="442"/>
      <c r="I12" s="442"/>
      <c r="J12" s="442"/>
      <c r="K12" s="442"/>
      <c r="L12" s="442"/>
      <c r="M12" s="442"/>
      <c r="N12" s="79" t="str">
        <f>IF(ISBLANK('frekwencja I sem'!B15),"",SUM(E12:M12))</f>
        <v/>
      </c>
      <c r="O12" s="79" t="str">
        <f>IF(ISBLANK('frekwencja I sem'!B15),"",C12+N12)</f>
        <v/>
      </c>
      <c r="P12" s="79" t="str">
        <f>IF(ISBLANK('frekwencja I sem'!B15),"",'frekwencja II sem'!AC15)</f>
        <v/>
      </c>
      <c r="Q12" s="79" t="str">
        <f>IF(ISBLANK('frekwencja I sem'!B15),"",P12*2)</f>
        <v/>
      </c>
      <c r="R12" s="79" t="str">
        <f>IF(ISBLANK('frekwencja I sem'!B15),"",TRUNC(AN12,0))</f>
        <v/>
      </c>
      <c r="S12" s="442"/>
      <c r="T12" s="442"/>
      <c r="U12" s="442"/>
      <c r="V12" s="442"/>
      <c r="W12" s="442"/>
      <c r="X12" s="442"/>
      <c r="Y12" s="442"/>
      <c r="Z12" s="442"/>
      <c r="AA12" s="442"/>
      <c r="AB12" s="442"/>
      <c r="AC12" s="442"/>
      <c r="AD12" s="442"/>
      <c r="AE12" s="79" t="str">
        <f>IF(ISBLANK('frekwencja I sem'!B15),"",SUM(Q12:AD12))</f>
        <v/>
      </c>
      <c r="AF12" s="79" t="str">
        <f>IF(ISBLANK('frekwencja I sem'!B15),"",$O12-$AE12)</f>
        <v/>
      </c>
      <c r="AG12" s="79" t="str">
        <f>IF(ISBLANK('frekwencja I sem'!B15),"",AF12+D12)</f>
        <v/>
      </c>
      <c r="AH12" s="79" t="str">
        <f>'zachowanie I sem'!AH12</f>
        <v/>
      </c>
      <c r="AI12" s="435" t="str">
        <f>IF(ISBLANK('frekwencja I sem'!B15),"",LOOKUP(AF12,{-900,41,61,81,101,121},{"naganne","nieodpowiednie","poprawne","dobre","bardzo dobre","wzorowe"}))</f>
        <v/>
      </c>
      <c r="AJ12" s="435" t="str">
        <f t="shared" si="0"/>
        <v/>
      </c>
      <c r="AK12" s="207" t="str">
        <f>IF(ISBLANK('frekwencja I sem'!B15),"",LOOKUP(BG12,{1,2,3,4,5,6},{"naganne","nieodpowiednie","poprawne","dobre","bardzo dobre","wzorowe"}))</f>
        <v/>
      </c>
      <c r="AL12" s="207" t="str">
        <f t="shared" si="8"/>
        <v/>
      </c>
      <c r="AM12" t="str">
        <f>IF(ISBLANK('frekwencja I sem'!B15),"",'frekwencja II sem'!R15)</f>
        <v/>
      </c>
      <c r="AN12" t="str">
        <f>IF(ISBLANK('frekwencja I sem'!B15),"",AM12/2)</f>
        <v/>
      </c>
      <c r="AO12" s="101" t="str">
        <f t="shared" si="1"/>
        <v/>
      </c>
      <c r="AP12" s="101" t="str">
        <f t="shared" si="2"/>
        <v/>
      </c>
      <c r="AQ12" s="101" t="str">
        <f t="shared" si="3"/>
        <v/>
      </c>
      <c r="AR12" s="101" t="str">
        <f t="shared" si="4"/>
        <v/>
      </c>
      <c r="AS12" s="101" t="str">
        <f t="shared" si="5"/>
        <v/>
      </c>
      <c r="AT12" s="101" t="str">
        <f t="shared" si="6"/>
        <v/>
      </c>
      <c r="AV12" t="str">
        <f>IF(ISBLANK('frekwencja I sem'!B15),"",'frekwencja I sem'!B15)</f>
        <v/>
      </c>
      <c r="AW12" s="147" t="str">
        <f t="shared" si="9"/>
        <v/>
      </c>
      <c r="AX12" s="147" t="str">
        <f t="shared" si="10"/>
        <v/>
      </c>
      <c r="AY12" s="147">
        <f t="shared" si="7"/>
        <v>0</v>
      </c>
      <c r="AZ12" s="147">
        <f t="shared" si="11"/>
        <v>0</v>
      </c>
      <c r="BA12" s="147" t="str">
        <f>IF(ISBLANK('frekwencja I sem'!B15),"",LOOKUP(AZ12,{-600,41,61,81,101,121},{"naganne","nieodpowiednie","poprawne","dobre","bardzo dobre","wzorowe"}))</f>
        <v/>
      </c>
      <c r="BB12" s="185" t="str">
        <f t="shared" si="12"/>
        <v/>
      </c>
      <c r="BC12" s="147" t="str">
        <f t="shared" si="13"/>
        <v/>
      </c>
      <c r="BD12" s="147" t="e">
        <f t="shared" si="14"/>
        <v>#VALUE!</v>
      </c>
      <c r="BE12" s="147" t="e">
        <f t="shared" si="15"/>
        <v>#VALUE!</v>
      </c>
      <c r="BF12" s="147" t="e">
        <f t="shared" si="16"/>
        <v>#VALUE!</v>
      </c>
      <c r="BG12" t="str">
        <f>IF(ISBLANK('frekwencja I sem'!B15),"",IF(BF12&gt;=1,BB12+1,BB12))</f>
        <v/>
      </c>
      <c r="BI12" s="3" t="str">
        <f t="shared" si="17"/>
        <v/>
      </c>
      <c r="BJ12" s="148" t="str">
        <f t="shared" si="18"/>
        <v/>
      </c>
      <c r="BK12" t="str">
        <f t="shared" si="19"/>
        <v/>
      </c>
      <c r="BL12" t="str">
        <f t="shared" si="20"/>
        <v/>
      </c>
      <c r="BM12" t="str">
        <f t="shared" si="21"/>
        <v/>
      </c>
      <c r="BN12" t="str">
        <f t="shared" si="22"/>
        <v/>
      </c>
    </row>
    <row r="13" spans="1:66" ht="14.4" x14ac:dyDescent="0.3">
      <c r="A13" s="79">
        <v>9</v>
      </c>
      <c r="B13" s="434" t="str">
        <f>IF(ISBLANK('frekwencja I sem'!B16),"",'frekwencja I sem'!B16)</f>
        <v/>
      </c>
      <c r="C13" s="79">
        <v>100</v>
      </c>
      <c r="D13" s="151"/>
      <c r="E13" s="442"/>
      <c r="F13" s="442"/>
      <c r="G13" s="442"/>
      <c r="H13" s="442"/>
      <c r="I13" s="442"/>
      <c r="J13" s="442"/>
      <c r="K13" s="442"/>
      <c r="L13" s="442"/>
      <c r="M13" s="442"/>
      <c r="N13" s="79" t="str">
        <f>IF(ISBLANK('frekwencja I sem'!B16),"",SUM(E13:M13))</f>
        <v/>
      </c>
      <c r="O13" s="79" t="str">
        <f>IF(ISBLANK('frekwencja I sem'!B16),"",C13+N13)</f>
        <v/>
      </c>
      <c r="P13" s="79" t="str">
        <f>IF(ISBLANK('frekwencja I sem'!B16),"",'frekwencja II sem'!AC16)</f>
        <v/>
      </c>
      <c r="Q13" s="79" t="str">
        <f>IF(ISBLANK('frekwencja I sem'!B16),"",P13*2)</f>
        <v/>
      </c>
      <c r="R13" s="79" t="str">
        <f>IF(ISBLANK('frekwencja I sem'!B16),"",TRUNC(AN13,0))</f>
        <v/>
      </c>
      <c r="S13" s="442"/>
      <c r="T13" s="442"/>
      <c r="U13" s="442"/>
      <c r="V13" s="442"/>
      <c r="W13" s="442"/>
      <c r="X13" s="442"/>
      <c r="Y13" s="442"/>
      <c r="Z13" s="442"/>
      <c r="AA13" s="442"/>
      <c r="AB13" s="442"/>
      <c r="AC13" s="442"/>
      <c r="AD13" s="442"/>
      <c r="AE13" s="79" t="str">
        <f>IF(ISBLANK('frekwencja I sem'!B16),"",SUM(Q13:AD13))</f>
        <v/>
      </c>
      <c r="AF13" s="79" t="str">
        <f>IF(ISBLANK('frekwencja I sem'!B16),"",$O13-$AE13)</f>
        <v/>
      </c>
      <c r="AG13" s="79" t="str">
        <f>IF(ISBLANK('frekwencja I sem'!B16),"",AF13+D13)</f>
        <v/>
      </c>
      <c r="AH13" s="79" t="str">
        <f>'zachowanie I sem'!AH13</f>
        <v/>
      </c>
      <c r="AI13" s="435" t="str">
        <f>IF(ISBLANK('frekwencja I sem'!B16),"",LOOKUP(AF13,{-900,41,61,81,101,121},{"naganne","nieodpowiednie","poprawne","dobre","bardzo dobre","wzorowe"}))</f>
        <v/>
      </c>
      <c r="AJ13" s="435" t="str">
        <f t="shared" si="0"/>
        <v/>
      </c>
      <c r="AK13" s="207" t="str">
        <f>IF(ISBLANK('frekwencja I sem'!B16),"",LOOKUP(BG13,{1,2,3,4,5,6},{"naganne","nieodpowiednie","poprawne","dobre","bardzo dobre","wzorowe"}))</f>
        <v/>
      </c>
      <c r="AL13" s="207" t="str">
        <f t="shared" si="8"/>
        <v/>
      </c>
      <c r="AM13" t="str">
        <f>IF(ISBLANK('frekwencja I sem'!B16),"",'frekwencja II sem'!R16)</f>
        <v/>
      </c>
      <c r="AN13" t="str">
        <f>IF(ISBLANK('frekwencja I sem'!B16),"",AM13/2)</f>
        <v/>
      </c>
      <c r="AO13" s="101" t="str">
        <f t="shared" si="1"/>
        <v/>
      </c>
      <c r="AP13" s="101" t="str">
        <f t="shared" si="2"/>
        <v/>
      </c>
      <c r="AQ13" s="101" t="str">
        <f t="shared" si="3"/>
        <v/>
      </c>
      <c r="AR13" s="101" t="str">
        <f t="shared" si="4"/>
        <v/>
      </c>
      <c r="AS13" s="101" t="str">
        <f t="shared" si="5"/>
        <v/>
      </c>
      <c r="AT13" s="101" t="str">
        <f t="shared" si="6"/>
        <v/>
      </c>
      <c r="AV13" t="str">
        <f>IF(ISBLANK('frekwencja I sem'!B16),"",'frekwencja I sem'!B16)</f>
        <v/>
      </c>
      <c r="AW13" s="147" t="str">
        <f t="shared" si="9"/>
        <v/>
      </c>
      <c r="AX13" s="147" t="str">
        <f t="shared" si="10"/>
        <v/>
      </c>
      <c r="AY13" s="147">
        <f t="shared" si="7"/>
        <v>0</v>
      </c>
      <c r="AZ13" s="147">
        <f t="shared" si="11"/>
        <v>0</v>
      </c>
      <c r="BA13" s="147" t="str">
        <f>IF(ISBLANK('frekwencja I sem'!B16),"",LOOKUP(AZ13,{-600,41,61,81,101,121},{"naganne","nieodpowiednie","poprawne","dobre","bardzo dobre","wzorowe"}))</f>
        <v/>
      </c>
      <c r="BB13" s="185" t="str">
        <f t="shared" si="12"/>
        <v/>
      </c>
      <c r="BC13" s="147" t="str">
        <f t="shared" si="13"/>
        <v/>
      </c>
      <c r="BD13" s="147" t="e">
        <f t="shared" si="14"/>
        <v>#VALUE!</v>
      </c>
      <c r="BE13" s="147" t="e">
        <f t="shared" si="15"/>
        <v>#VALUE!</v>
      </c>
      <c r="BF13" s="147" t="e">
        <f t="shared" si="16"/>
        <v>#VALUE!</v>
      </c>
      <c r="BG13" t="str">
        <f>IF(ISBLANK('frekwencja I sem'!B16),"",IF(BF13&gt;=1,BB13+1,BB13))</f>
        <v/>
      </c>
      <c r="BI13" s="3" t="str">
        <f t="shared" si="17"/>
        <v/>
      </c>
      <c r="BJ13" s="148" t="str">
        <f t="shared" si="18"/>
        <v/>
      </c>
      <c r="BK13" t="str">
        <f t="shared" si="19"/>
        <v/>
      </c>
      <c r="BL13" t="str">
        <f t="shared" si="20"/>
        <v/>
      </c>
      <c r="BM13" t="str">
        <f t="shared" si="21"/>
        <v/>
      </c>
      <c r="BN13" t="str">
        <f t="shared" si="22"/>
        <v/>
      </c>
    </row>
    <row r="14" spans="1:66" ht="14.4" x14ac:dyDescent="0.3">
      <c r="A14" s="79">
        <v>10</v>
      </c>
      <c r="B14" s="434" t="str">
        <f>IF(ISBLANK('frekwencja I sem'!B17),"",'frekwencja I sem'!B17)</f>
        <v/>
      </c>
      <c r="C14" s="79">
        <v>100</v>
      </c>
      <c r="D14" s="151"/>
      <c r="E14" s="442"/>
      <c r="F14" s="442"/>
      <c r="G14" s="442"/>
      <c r="H14" s="442"/>
      <c r="I14" s="442"/>
      <c r="J14" s="442"/>
      <c r="K14" s="442"/>
      <c r="L14" s="442"/>
      <c r="M14" s="442"/>
      <c r="N14" s="79" t="str">
        <f>IF(ISBLANK('frekwencja I sem'!B17),"",SUM(E14:M14))</f>
        <v/>
      </c>
      <c r="O14" s="79" t="str">
        <f>IF(ISBLANK('frekwencja I sem'!B17),"",C14+N14)</f>
        <v/>
      </c>
      <c r="P14" s="79" t="str">
        <f>IF(ISBLANK('frekwencja I sem'!B17),"",'frekwencja II sem'!AC17)</f>
        <v/>
      </c>
      <c r="Q14" s="79" t="str">
        <f>IF(ISBLANK('frekwencja I sem'!B17),"",P14*2)</f>
        <v/>
      </c>
      <c r="R14" s="79" t="str">
        <f>IF(ISBLANK('frekwencja I sem'!B17),"",TRUNC(AN14,0))</f>
        <v/>
      </c>
      <c r="S14" s="442"/>
      <c r="T14" s="442"/>
      <c r="U14" s="442"/>
      <c r="V14" s="442"/>
      <c r="W14" s="442"/>
      <c r="X14" s="442"/>
      <c r="Y14" s="442"/>
      <c r="Z14" s="442"/>
      <c r="AA14" s="442"/>
      <c r="AB14" s="442"/>
      <c r="AC14" s="442"/>
      <c r="AD14" s="442"/>
      <c r="AE14" s="79" t="str">
        <f>IF(ISBLANK('frekwencja I sem'!B17),"",SUM(Q14:AD14))</f>
        <v/>
      </c>
      <c r="AF14" s="79" t="str">
        <f>IF(ISBLANK('frekwencja I sem'!B17),"",$O14-$AE14)</f>
        <v/>
      </c>
      <c r="AG14" s="79" t="str">
        <f>IF(ISBLANK('frekwencja I sem'!B17),"",AF14+D14)</f>
        <v/>
      </c>
      <c r="AH14" s="79" t="str">
        <f>'zachowanie I sem'!AH14</f>
        <v/>
      </c>
      <c r="AI14" s="435" t="str">
        <f>IF(ISBLANK('frekwencja I sem'!B17),"",LOOKUP(AF14,{-900,41,61,81,101,121},{"naganne","nieodpowiednie","poprawne","dobre","bardzo dobre","wzorowe"}))</f>
        <v/>
      </c>
      <c r="AJ14" s="435" t="str">
        <f t="shared" si="0"/>
        <v/>
      </c>
      <c r="AK14" s="207" t="str">
        <f>IF(ISBLANK('frekwencja I sem'!B17),"",LOOKUP(BG14,{1,2,3,4,5,6},{"naganne","nieodpowiednie","poprawne","dobre","bardzo dobre","wzorowe"}))</f>
        <v/>
      </c>
      <c r="AL14" s="207" t="str">
        <f t="shared" si="8"/>
        <v/>
      </c>
      <c r="AM14" t="str">
        <f>IF(ISBLANK('frekwencja I sem'!B17),"",'frekwencja II sem'!R17)</f>
        <v/>
      </c>
      <c r="AN14" t="str">
        <f>IF(ISBLANK('frekwencja I sem'!B17),"",AM14/2)</f>
        <v/>
      </c>
      <c r="AO14" s="101" t="str">
        <f t="shared" si="1"/>
        <v/>
      </c>
      <c r="AP14" s="101" t="str">
        <f t="shared" si="2"/>
        <v/>
      </c>
      <c r="AQ14" s="101" t="str">
        <f t="shared" si="3"/>
        <v/>
      </c>
      <c r="AR14" s="101" t="str">
        <f t="shared" si="4"/>
        <v/>
      </c>
      <c r="AS14" s="101" t="str">
        <f t="shared" si="5"/>
        <v/>
      </c>
      <c r="AT14" s="101" t="str">
        <f t="shared" si="6"/>
        <v/>
      </c>
      <c r="AV14" t="str">
        <f>IF(ISBLANK('frekwencja I sem'!B17),"",'frekwencja I sem'!B17)</f>
        <v/>
      </c>
      <c r="AW14" s="147" t="str">
        <f t="shared" si="9"/>
        <v/>
      </c>
      <c r="AX14" s="147" t="str">
        <f t="shared" si="10"/>
        <v/>
      </c>
      <c r="AY14" s="147">
        <f t="shared" si="7"/>
        <v>0</v>
      </c>
      <c r="AZ14" s="147">
        <f t="shared" si="11"/>
        <v>0</v>
      </c>
      <c r="BA14" s="147" t="str">
        <f>IF(ISBLANK('frekwencja I sem'!B17),"",LOOKUP(AZ14,{-600,41,61,81,101,121},{"naganne","nieodpowiednie","poprawne","dobre","bardzo dobre","wzorowe"}))</f>
        <v/>
      </c>
      <c r="BB14" s="185" t="str">
        <f t="shared" si="12"/>
        <v/>
      </c>
      <c r="BC14" s="147" t="str">
        <f t="shared" si="13"/>
        <v/>
      </c>
      <c r="BD14" s="147" t="e">
        <f t="shared" si="14"/>
        <v>#VALUE!</v>
      </c>
      <c r="BE14" s="147" t="e">
        <f t="shared" si="15"/>
        <v>#VALUE!</v>
      </c>
      <c r="BF14" s="147" t="e">
        <f t="shared" si="16"/>
        <v>#VALUE!</v>
      </c>
      <c r="BG14" t="str">
        <f>IF(ISBLANK('frekwencja I sem'!B17),"",IF(BF14&gt;=1,BB14+1,BB14))</f>
        <v/>
      </c>
      <c r="BI14" s="3" t="str">
        <f t="shared" si="17"/>
        <v/>
      </c>
      <c r="BJ14" s="148" t="str">
        <f t="shared" si="18"/>
        <v/>
      </c>
      <c r="BK14" t="str">
        <f t="shared" si="19"/>
        <v/>
      </c>
      <c r="BL14" t="str">
        <f t="shared" si="20"/>
        <v/>
      </c>
      <c r="BM14" t="str">
        <f t="shared" si="21"/>
        <v/>
      </c>
      <c r="BN14" t="str">
        <f t="shared" si="22"/>
        <v/>
      </c>
    </row>
    <row r="15" spans="1:66" ht="14.4" x14ac:dyDescent="0.3">
      <c r="A15" s="79">
        <v>11</v>
      </c>
      <c r="B15" s="434" t="str">
        <f>IF(ISBLANK('frekwencja I sem'!B18),"",'frekwencja I sem'!B18)</f>
        <v/>
      </c>
      <c r="C15" s="79">
        <v>100</v>
      </c>
      <c r="D15" s="151"/>
      <c r="E15" s="442"/>
      <c r="F15" s="442"/>
      <c r="G15" s="442"/>
      <c r="H15" s="442"/>
      <c r="I15" s="442"/>
      <c r="J15" s="442"/>
      <c r="K15" s="442"/>
      <c r="L15" s="442"/>
      <c r="M15" s="442"/>
      <c r="N15" s="79" t="str">
        <f>IF(ISBLANK('frekwencja I sem'!B18),"",SUM(E15:M15))</f>
        <v/>
      </c>
      <c r="O15" s="79" t="str">
        <f>IF(ISBLANK('frekwencja I sem'!B18),"",C15+N15)</f>
        <v/>
      </c>
      <c r="P15" s="79" t="str">
        <f>IF(ISBLANK('frekwencja I sem'!B18),"",'frekwencja II sem'!AC18)</f>
        <v/>
      </c>
      <c r="Q15" s="79" t="str">
        <f>IF(ISBLANK('frekwencja I sem'!B18),"",P15*2)</f>
        <v/>
      </c>
      <c r="R15" s="79" t="str">
        <f>IF(ISBLANK('frekwencja I sem'!B18),"",TRUNC(AN15,0))</f>
        <v/>
      </c>
      <c r="S15" s="442"/>
      <c r="T15" s="442"/>
      <c r="U15" s="442"/>
      <c r="V15" s="442"/>
      <c r="W15" s="442"/>
      <c r="X15" s="442"/>
      <c r="Y15" s="442"/>
      <c r="Z15" s="442"/>
      <c r="AA15" s="442"/>
      <c r="AB15" s="442"/>
      <c r="AC15" s="442"/>
      <c r="AD15" s="442"/>
      <c r="AE15" s="79" t="str">
        <f>IF(ISBLANK('frekwencja I sem'!B18),"",SUM(Q15:AD15))</f>
        <v/>
      </c>
      <c r="AF15" s="79" t="str">
        <f>IF(ISBLANK('frekwencja I sem'!B18),"",$O15-$AE15)</f>
        <v/>
      </c>
      <c r="AG15" s="79" t="str">
        <f>IF(ISBLANK('frekwencja I sem'!B18),"",AF15+D15)</f>
        <v/>
      </c>
      <c r="AH15" s="79" t="str">
        <f>'zachowanie I sem'!AH15</f>
        <v/>
      </c>
      <c r="AI15" s="435" t="str">
        <f>IF(ISBLANK('frekwencja I sem'!B18),"",LOOKUP(AF15,{-900,41,61,81,101,121},{"naganne","nieodpowiednie","poprawne","dobre","bardzo dobre","wzorowe"}))</f>
        <v/>
      </c>
      <c r="AJ15" s="435" t="str">
        <f t="shared" si="0"/>
        <v/>
      </c>
      <c r="AK15" s="207" t="str">
        <f>IF(ISBLANK('frekwencja I sem'!B18),"",LOOKUP(BG15,{1,2,3,4,5,6},{"naganne","nieodpowiednie","poprawne","dobre","bardzo dobre","wzorowe"}))</f>
        <v/>
      </c>
      <c r="AL15" s="207" t="str">
        <f t="shared" si="8"/>
        <v/>
      </c>
      <c r="AM15" t="str">
        <f>IF(ISBLANK('frekwencja I sem'!B18),"",'frekwencja II sem'!R18)</f>
        <v/>
      </c>
      <c r="AN15" t="str">
        <f>IF(ISBLANK('frekwencja I sem'!B18),"",AM15/2)</f>
        <v/>
      </c>
      <c r="AO15" s="101" t="str">
        <f t="shared" si="1"/>
        <v/>
      </c>
      <c r="AP15" s="101" t="str">
        <f t="shared" si="2"/>
        <v/>
      </c>
      <c r="AQ15" s="101" t="str">
        <f t="shared" si="3"/>
        <v/>
      </c>
      <c r="AR15" s="101" t="str">
        <f t="shared" si="4"/>
        <v/>
      </c>
      <c r="AS15" s="101" t="str">
        <f t="shared" si="5"/>
        <v/>
      </c>
      <c r="AT15" s="101" t="str">
        <f t="shared" si="6"/>
        <v/>
      </c>
      <c r="AV15" t="str">
        <f>IF(ISBLANK('frekwencja I sem'!B18),"",'frekwencja I sem'!B18)</f>
        <v/>
      </c>
      <c r="AW15" s="147" t="str">
        <f t="shared" si="9"/>
        <v/>
      </c>
      <c r="AX15" s="147" t="str">
        <f t="shared" si="10"/>
        <v/>
      </c>
      <c r="AY15" s="147">
        <f t="shared" si="7"/>
        <v>0</v>
      </c>
      <c r="AZ15" s="147">
        <f t="shared" si="11"/>
        <v>0</v>
      </c>
      <c r="BA15" s="147" t="str">
        <f>IF(ISBLANK('frekwencja I sem'!B18),"",LOOKUP(AZ15,{-600,41,61,81,101,121},{"naganne","nieodpowiednie","poprawne","dobre","bardzo dobre","wzorowe"}))</f>
        <v/>
      </c>
      <c r="BB15" s="185" t="str">
        <f t="shared" si="12"/>
        <v/>
      </c>
      <c r="BC15" s="147" t="str">
        <f t="shared" si="13"/>
        <v/>
      </c>
      <c r="BD15" s="147" t="e">
        <f t="shared" si="14"/>
        <v>#VALUE!</v>
      </c>
      <c r="BE15" s="147" t="e">
        <f t="shared" si="15"/>
        <v>#VALUE!</v>
      </c>
      <c r="BF15" s="147" t="e">
        <f t="shared" si="16"/>
        <v>#VALUE!</v>
      </c>
      <c r="BG15" t="str">
        <f>IF(ISBLANK('frekwencja I sem'!B18),"",IF(BF15&gt;=1,BB15+1,BB15))</f>
        <v/>
      </c>
      <c r="BI15" s="3" t="str">
        <f t="shared" si="17"/>
        <v/>
      </c>
      <c r="BJ15" s="148" t="str">
        <f t="shared" si="18"/>
        <v/>
      </c>
      <c r="BK15" t="str">
        <f t="shared" si="19"/>
        <v/>
      </c>
      <c r="BL15" t="str">
        <f t="shared" si="20"/>
        <v/>
      </c>
      <c r="BM15" t="str">
        <f t="shared" si="21"/>
        <v/>
      </c>
      <c r="BN15" t="str">
        <f t="shared" si="22"/>
        <v/>
      </c>
    </row>
    <row r="16" spans="1:66" ht="14.4" x14ac:dyDescent="0.3">
      <c r="A16" s="79">
        <v>12</v>
      </c>
      <c r="B16" s="434" t="str">
        <f>IF(ISBLANK('frekwencja I sem'!B19),"",'frekwencja I sem'!B19)</f>
        <v/>
      </c>
      <c r="C16" s="79">
        <v>100</v>
      </c>
      <c r="D16" s="151"/>
      <c r="E16" s="442"/>
      <c r="F16" s="442"/>
      <c r="G16" s="442"/>
      <c r="H16" s="442"/>
      <c r="I16" s="442"/>
      <c r="J16" s="442"/>
      <c r="K16" s="442"/>
      <c r="L16" s="442"/>
      <c r="M16" s="442"/>
      <c r="N16" s="79" t="str">
        <f>IF(ISBLANK('frekwencja I sem'!B19),"",SUM(E16:M16))</f>
        <v/>
      </c>
      <c r="O16" s="79" t="str">
        <f>IF(ISBLANK('frekwencja I sem'!B19),"",C16+N16)</f>
        <v/>
      </c>
      <c r="P16" s="79" t="str">
        <f>IF(ISBLANK('frekwencja I sem'!B19),"",'frekwencja II sem'!AC19)</f>
        <v/>
      </c>
      <c r="Q16" s="79" t="str">
        <f>IF(ISBLANK('frekwencja I sem'!B19),"",P16*2)</f>
        <v/>
      </c>
      <c r="R16" s="79" t="str">
        <f>IF(ISBLANK('frekwencja I sem'!B19),"",TRUNC(AN16,0))</f>
        <v/>
      </c>
      <c r="S16" s="442"/>
      <c r="T16" s="442"/>
      <c r="U16" s="442"/>
      <c r="V16" s="442"/>
      <c r="W16" s="442"/>
      <c r="X16" s="442"/>
      <c r="Y16" s="442"/>
      <c r="Z16" s="442"/>
      <c r="AA16" s="442"/>
      <c r="AB16" s="442"/>
      <c r="AC16" s="442"/>
      <c r="AD16" s="442"/>
      <c r="AE16" s="79" t="str">
        <f>IF(ISBLANK('frekwencja I sem'!B19),"",SUM(Q16:AD16))</f>
        <v/>
      </c>
      <c r="AF16" s="79" t="str">
        <f>IF(ISBLANK('frekwencja I sem'!B19),"",$O16-$AE16)</f>
        <v/>
      </c>
      <c r="AG16" s="79" t="str">
        <f>IF(ISBLANK('frekwencja I sem'!B19),"",AF16+D16)</f>
        <v/>
      </c>
      <c r="AH16" s="79" t="str">
        <f>'zachowanie I sem'!AH16</f>
        <v/>
      </c>
      <c r="AI16" s="435" t="str">
        <f>IF(ISBLANK('frekwencja I sem'!B19),"",LOOKUP(AF16,{-900,41,61,81,101,121},{"naganne","nieodpowiednie","poprawne","dobre","bardzo dobre","wzorowe"}))</f>
        <v/>
      </c>
      <c r="AJ16" s="435" t="str">
        <f t="shared" si="0"/>
        <v/>
      </c>
      <c r="AK16" s="207" t="str">
        <f>IF(ISBLANK('frekwencja I sem'!B19),"",LOOKUP(BG16,{1,2,3,4,5,6},{"naganne","nieodpowiednie","poprawne","dobre","bardzo dobre","wzorowe"}))</f>
        <v/>
      </c>
      <c r="AL16" s="207" t="str">
        <f t="shared" si="8"/>
        <v/>
      </c>
      <c r="AM16" t="str">
        <f>IF(ISBLANK('frekwencja I sem'!B19),"",'frekwencja II sem'!R19)</f>
        <v/>
      </c>
      <c r="AN16" t="str">
        <f>IF(ISBLANK('frekwencja I sem'!B19),"",AM16/2)</f>
        <v/>
      </c>
      <c r="AO16" s="101" t="str">
        <f t="shared" si="1"/>
        <v/>
      </c>
      <c r="AP16" s="101" t="str">
        <f t="shared" si="2"/>
        <v/>
      </c>
      <c r="AQ16" s="101" t="str">
        <f t="shared" si="3"/>
        <v/>
      </c>
      <c r="AR16" s="101" t="str">
        <f t="shared" si="4"/>
        <v/>
      </c>
      <c r="AS16" s="101" t="str">
        <f t="shared" si="5"/>
        <v/>
      </c>
      <c r="AT16" s="101" t="str">
        <f t="shared" si="6"/>
        <v/>
      </c>
      <c r="AV16" t="str">
        <f>IF(ISBLANK('frekwencja I sem'!B19),"",'frekwencja I sem'!B19)</f>
        <v/>
      </c>
      <c r="AW16" s="147" t="str">
        <f t="shared" si="9"/>
        <v/>
      </c>
      <c r="AX16" s="147" t="str">
        <f t="shared" si="10"/>
        <v/>
      </c>
      <c r="AY16" s="147">
        <f t="shared" si="7"/>
        <v>0</v>
      </c>
      <c r="AZ16" s="147">
        <f t="shared" si="11"/>
        <v>0</v>
      </c>
      <c r="BA16" s="147" t="str">
        <f>IF(ISBLANK('frekwencja I sem'!B19),"",LOOKUP(AZ16,{-600,41,61,81,101,121},{"naganne","nieodpowiednie","poprawne","dobre","bardzo dobre","wzorowe"}))</f>
        <v/>
      </c>
      <c r="BB16" s="185" t="str">
        <f t="shared" si="12"/>
        <v/>
      </c>
      <c r="BC16" s="147" t="str">
        <f t="shared" si="13"/>
        <v/>
      </c>
      <c r="BD16" s="147" t="e">
        <f t="shared" si="14"/>
        <v>#VALUE!</v>
      </c>
      <c r="BE16" s="147" t="e">
        <f t="shared" si="15"/>
        <v>#VALUE!</v>
      </c>
      <c r="BF16" s="147" t="e">
        <f t="shared" si="16"/>
        <v>#VALUE!</v>
      </c>
      <c r="BG16" t="str">
        <f>IF(ISBLANK('frekwencja I sem'!B19),"",IF(BF16&gt;=1,BB16+1,BB16))</f>
        <v/>
      </c>
      <c r="BI16" s="3" t="str">
        <f t="shared" si="17"/>
        <v/>
      </c>
      <c r="BJ16" s="148" t="str">
        <f t="shared" si="18"/>
        <v/>
      </c>
      <c r="BK16" t="str">
        <f t="shared" si="19"/>
        <v/>
      </c>
      <c r="BL16" t="str">
        <f t="shared" si="20"/>
        <v/>
      </c>
      <c r="BM16" t="str">
        <f t="shared" si="21"/>
        <v/>
      </c>
      <c r="BN16" t="str">
        <f t="shared" si="22"/>
        <v/>
      </c>
    </row>
    <row r="17" spans="1:66" ht="14.4" x14ac:dyDescent="0.3">
      <c r="A17" s="79">
        <v>13</v>
      </c>
      <c r="B17" s="434" t="str">
        <f>IF(ISBLANK('frekwencja I sem'!B20),"",'frekwencja I sem'!B20)</f>
        <v/>
      </c>
      <c r="C17" s="79">
        <v>100</v>
      </c>
      <c r="D17" s="151"/>
      <c r="E17" s="442"/>
      <c r="F17" s="442"/>
      <c r="G17" s="442"/>
      <c r="H17" s="442"/>
      <c r="I17" s="442"/>
      <c r="J17" s="442"/>
      <c r="K17" s="442"/>
      <c r="L17" s="442"/>
      <c r="M17" s="442"/>
      <c r="N17" s="79" t="str">
        <f>IF(ISBLANK('frekwencja I sem'!B20),"",SUM(E17:M17))</f>
        <v/>
      </c>
      <c r="O17" s="79" t="str">
        <f>IF(ISBLANK('frekwencja I sem'!B20),"",C17+N17)</f>
        <v/>
      </c>
      <c r="P17" s="79" t="str">
        <f>IF(ISBLANK('frekwencja I sem'!B20),"",'frekwencja II sem'!AC20)</f>
        <v/>
      </c>
      <c r="Q17" s="79" t="str">
        <f>IF(ISBLANK('frekwencja I sem'!B20),"",P17*2)</f>
        <v/>
      </c>
      <c r="R17" s="79" t="str">
        <f>IF(ISBLANK('frekwencja I sem'!B20),"",TRUNC(AN17,0))</f>
        <v/>
      </c>
      <c r="S17" s="442"/>
      <c r="T17" s="442"/>
      <c r="U17" s="442"/>
      <c r="V17" s="442"/>
      <c r="W17" s="442"/>
      <c r="X17" s="442"/>
      <c r="Y17" s="442"/>
      <c r="Z17" s="442"/>
      <c r="AA17" s="442"/>
      <c r="AB17" s="442"/>
      <c r="AC17" s="442"/>
      <c r="AD17" s="442"/>
      <c r="AE17" s="79" t="str">
        <f>IF(ISBLANK('frekwencja I sem'!B20),"",SUM(Q17:AD17))</f>
        <v/>
      </c>
      <c r="AF17" s="79" t="str">
        <f>IF(ISBLANK('frekwencja I sem'!B20),"",$O17-$AE17)</f>
        <v/>
      </c>
      <c r="AG17" s="79" t="str">
        <f>IF(ISBLANK('frekwencja I sem'!B20),"",AF17+D17)</f>
        <v/>
      </c>
      <c r="AH17" s="79" t="str">
        <f>'zachowanie I sem'!AH17</f>
        <v/>
      </c>
      <c r="AI17" s="435" t="str">
        <f>IF(ISBLANK('frekwencja I sem'!B20),"",LOOKUP(AF17,{-900,41,61,81,101,121},{"naganne","nieodpowiednie","poprawne","dobre","bardzo dobre","wzorowe"}))</f>
        <v/>
      </c>
      <c r="AJ17" s="435" t="str">
        <f t="shared" si="0"/>
        <v/>
      </c>
      <c r="AK17" s="207" t="str">
        <f>IF(ISBLANK('frekwencja I sem'!B20),"",LOOKUP(BG17,{1,2,3,4,5,6},{"naganne","nieodpowiednie","poprawne","dobre","bardzo dobre","wzorowe"}))</f>
        <v/>
      </c>
      <c r="AL17" s="207" t="str">
        <f t="shared" si="8"/>
        <v/>
      </c>
      <c r="AM17" t="str">
        <f>IF(ISBLANK('frekwencja I sem'!B20),"",'frekwencja II sem'!R20)</f>
        <v/>
      </c>
      <c r="AN17" t="str">
        <f>IF(ISBLANK('frekwencja I sem'!B20),"",AM17/2)</f>
        <v/>
      </c>
      <c r="AO17" s="101" t="str">
        <f t="shared" si="1"/>
        <v/>
      </c>
      <c r="AP17" s="101" t="str">
        <f t="shared" si="2"/>
        <v/>
      </c>
      <c r="AQ17" s="101" t="str">
        <f t="shared" si="3"/>
        <v/>
      </c>
      <c r="AR17" s="101" t="str">
        <f t="shared" si="4"/>
        <v/>
      </c>
      <c r="AS17" s="101" t="str">
        <f t="shared" si="5"/>
        <v/>
      </c>
      <c r="AT17" s="101" t="str">
        <f t="shared" si="6"/>
        <v/>
      </c>
      <c r="AV17" t="str">
        <f>IF(ISBLANK('frekwencja I sem'!B20),"",'frekwencja I sem'!B20)</f>
        <v/>
      </c>
      <c r="AW17" s="147" t="str">
        <f t="shared" si="9"/>
        <v/>
      </c>
      <c r="AX17" s="147" t="str">
        <f t="shared" si="10"/>
        <v/>
      </c>
      <c r="AY17" s="147">
        <f t="shared" si="7"/>
        <v>0</v>
      </c>
      <c r="AZ17" s="147">
        <f t="shared" si="11"/>
        <v>0</v>
      </c>
      <c r="BA17" s="147" t="str">
        <f>IF(ISBLANK('frekwencja I sem'!B20),"",LOOKUP(AZ17,{-600,41,61,81,101,121},{"naganne","nieodpowiednie","poprawne","dobre","bardzo dobre","wzorowe"}))</f>
        <v/>
      </c>
      <c r="BB17" s="185" t="str">
        <f t="shared" si="12"/>
        <v/>
      </c>
      <c r="BC17" s="147" t="str">
        <f t="shared" si="13"/>
        <v/>
      </c>
      <c r="BD17" s="147" t="e">
        <f t="shared" si="14"/>
        <v>#VALUE!</v>
      </c>
      <c r="BE17" s="147" t="e">
        <f t="shared" si="15"/>
        <v>#VALUE!</v>
      </c>
      <c r="BF17" s="147" t="e">
        <f t="shared" si="16"/>
        <v>#VALUE!</v>
      </c>
      <c r="BG17" t="str">
        <f>IF(ISBLANK('frekwencja I sem'!B20),"",IF(BF17&gt;=1,BB17+1,BB17))</f>
        <v/>
      </c>
      <c r="BI17" s="3" t="str">
        <f t="shared" si="17"/>
        <v/>
      </c>
      <c r="BJ17" s="148" t="str">
        <f t="shared" si="18"/>
        <v/>
      </c>
      <c r="BK17" t="str">
        <f t="shared" si="19"/>
        <v/>
      </c>
      <c r="BL17" t="str">
        <f t="shared" si="20"/>
        <v/>
      </c>
      <c r="BM17" t="str">
        <f t="shared" si="21"/>
        <v/>
      </c>
      <c r="BN17" t="str">
        <f t="shared" si="22"/>
        <v/>
      </c>
    </row>
    <row r="18" spans="1:66" ht="14.4" x14ac:dyDescent="0.3">
      <c r="A18" s="79">
        <v>14</v>
      </c>
      <c r="B18" s="434" t="str">
        <f>IF(ISBLANK('frekwencja I sem'!B21),"",'frekwencja I sem'!B21)</f>
        <v/>
      </c>
      <c r="C18" s="79">
        <v>100</v>
      </c>
      <c r="D18" s="151"/>
      <c r="E18" s="442"/>
      <c r="F18" s="442"/>
      <c r="G18" s="442"/>
      <c r="H18" s="442"/>
      <c r="I18" s="442"/>
      <c r="J18" s="442"/>
      <c r="K18" s="442"/>
      <c r="L18" s="442"/>
      <c r="M18" s="442"/>
      <c r="N18" s="79" t="str">
        <f>IF(ISBLANK('frekwencja I sem'!B21),"",SUM(E18:M18))</f>
        <v/>
      </c>
      <c r="O18" s="79" t="str">
        <f>IF(ISBLANK('frekwencja I sem'!B21),"",C18+N18)</f>
        <v/>
      </c>
      <c r="P18" s="79" t="str">
        <f>IF(ISBLANK('frekwencja I sem'!B21),"",'frekwencja II sem'!AC21)</f>
        <v/>
      </c>
      <c r="Q18" s="79" t="str">
        <f>IF(ISBLANK('frekwencja I sem'!B21),"",P18*2)</f>
        <v/>
      </c>
      <c r="R18" s="79" t="str">
        <f>IF(ISBLANK('frekwencja I sem'!B21),"",TRUNC(AN18,0))</f>
        <v/>
      </c>
      <c r="S18" s="442"/>
      <c r="T18" s="442"/>
      <c r="U18" s="442"/>
      <c r="V18" s="442"/>
      <c r="W18" s="442"/>
      <c r="X18" s="442"/>
      <c r="Y18" s="442"/>
      <c r="Z18" s="442"/>
      <c r="AA18" s="442"/>
      <c r="AB18" s="442"/>
      <c r="AC18" s="442"/>
      <c r="AD18" s="442"/>
      <c r="AE18" s="79" t="str">
        <f>IF(ISBLANK('frekwencja I sem'!B21),"",SUM(Q18:AD18))</f>
        <v/>
      </c>
      <c r="AF18" s="79" t="str">
        <f>IF(ISBLANK('frekwencja I sem'!B21),"",$O18-$AE18)</f>
        <v/>
      </c>
      <c r="AG18" s="79" t="str">
        <f>IF(ISBLANK('frekwencja I sem'!B21),"",AF18+D18)</f>
        <v/>
      </c>
      <c r="AH18" s="79" t="str">
        <f>'zachowanie I sem'!AH18</f>
        <v/>
      </c>
      <c r="AI18" s="435" t="str">
        <f>IF(ISBLANK('frekwencja I sem'!B21),"",LOOKUP(AF18,{-900,41,61,81,101,121},{"naganne","nieodpowiednie","poprawne","dobre","bardzo dobre","wzorowe"}))</f>
        <v/>
      </c>
      <c r="AJ18" s="435" t="str">
        <f t="shared" si="0"/>
        <v/>
      </c>
      <c r="AK18" s="207" t="str">
        <f>IF(ISBLANK('frekwencja I sem'!B21),"",LOOKUP(BG18,{1,2,3,4,5,6},{"naganne","nieodpowiednie","poprawne","dobre","bardzo dobre","wzorowe"}))</f>
        <v/>
      </c>
      <c r="AL18" s="207" t="str">
        <f t="shared" si="8"/>
        <v/>
      </c>
      <c r="AM18" t="str">
        <f>IF(ISBLANK('frekwencja I sem'!B21),"",'frekwencja II sem'!R21)</f>
        <v/>
      </c>
      <c r="AN18" t="str">
        <f>IF(ISBLANK('frekwencja I sem'!B21),"",AM18/2)</f>
        <v/>
      </c>
      <c r="AO18" s="101" t="str">
        <f t="shared" si="1"/>
        <v/>
      </c>
      <c r="AP18" s="101" t="str">
        <f t="shared" si="2"/>
        <v/>
      </c>
      <c r="AQ18" s="101" t="str">
        <f t="shared" si="3"/>
        <v/>
      </c>
      <c r="AR18" s="101" t="str">
        <f t="shared" si="4"/>
        <v/>
      </c>
      <c r="AS18" s="101" t="str">
        <f t="shared" si="5"/>
        <v/>
      </c>
      <c r="AT18" s="101" t="str">
        <f t="shared" si="6"/>
        <v/>
      </c>
      <c r="AV18" t="str">
        <f>IF(ISBLANK('frekwencja I sem'!B21),"",'frekwencja I sem'!B21)</f>
        <v/>
      </c>
      <c r="AW18" s="147" t="str">
        <f t="shared" si="9"/>
        <v/>
      </c>
      <c r="AX18" s="147" t="str">
        <f t="shared" si="10"/>
        <v/>
      </c>
      <c r="AY18" s="147">
        <f t="shared" si="7"/>
        <v>0</v>
      </c>
      <c r="AZ18" s="147">
        <f t="shared" si="11"/>
        <v>0</v>
      </c>
      <c r="BA18" s="147" t="str">
        <f>IF(ISBLANK('frekwencja I sem'!B21),"",LOOKUP(AZ18,{-600,41,61,81,101,121},{"naganne","nieodpowiednie","poprawne","dobre","bardzo dobre","wzorowe"}))</f>
        <v/>
      </c>
      <c r="BB18" s="185" t="str">
        <f t="shared" si="12"/>
        <v/>
      </c>
      <c r="BC18" s="147" t="str">
        <f t="shared" si="13"/>
        <v/>
      </c>
      <c r="BD18" s="147" t="e">
        <f t="shared" si="14"/>
        <v>#VALUE!</v>
      </c>
      <c r="BE18" s="147" t="e">
        <f t="shared" si="15"/>
        <v>#VALUE!</v>
      </c>
      <c r="BF18" s="147" t="e">
        <f t="shared" si="16"/>
        <v>#VALUE!</v>
      </c>
      <c r="BG18" t="str">
        <f>IF(ISBLANK('frekwencja I sem'!B21),"",IF(BF18&gt;=1,BB18+1,BB18))</f>
        <v/>
      </c>
      <c r="BI18" s="3" t="str">
        <f t="shared" si="17"/>
        <v/>
      </c>
      <c r="BJ18" s="148" t="str">
        <f t="shared" si="18"/>
        <v/>
      </c>
      <c r="BK18" t="str">
        <f t="shared" si="19"/>
        <v/>
      </c>
      <c r="BL18" t="str">
        <f t="shared" si="20"/>
        <v/>
      </c>
      <c r="BM18" t="str">
        <f t="shared" si="21"/>
        <v/>
      </c>
      <c r="BN18" t="str">
        <f t="shared" si="22"/>
        <v/>
      </c>
    </row>
    <row r="19" spans="1:66" ht="14.4" x14ac:dyDescent="0.3">
      <c r="A19" s="79">
        <v>15</v>
      </c>
      <c r="B19" s="434" t="str">
        <f>IF(ISBLANK('frekwencja I sem'!B22),"",'frekwencja I sem'!B22)</f>
        <v/>
      </c>
      <c r="C19" s="79">
        <v>100</v>
      </c>
      <c r="D19" s="151"/>
      <c r="E19" s="442"/>
      <c r="F19" s="442"/>
      <c r="G19" s="442"/>
      <c r="H19" s="442"/>
      <c r="I19" s="442"/>
      <c r="J19" s="442"/>
      <c r="K19" s="442"/>
      <c r="L19" s="442"/>
      <c r="M19" s="442"/>
      <c r="N19" s="79" t="str">
        <f>IF(ISBLANK('frekwencja I sem'!B22),"",SUM(E19:M19))</f>
        <v/>
      </c>
      <c r="O19" s="79" t="str">
        <f>IF(ISBLANK('frekwencja I sem'!B22),"",C19+N19)</f>
        <v/>
      </c>
      <c r="P19" s="79" t="str">
        <f>IF(ISBLANK('frekwencja I sem'!B22),"",'frekwencja II sem'!AC22)</f>
        <v/>
      </c>
      <c r="Q19" s="79" t="str">
        <f>IF(ISBLANK('frekwencja I sem'!B22),"",P19*2)</f>
        <v/>
      </c>
      <c r="R19" s="79" t="str">
        <f>IF(ISBLANK('frekwencja I sem'!B22),"",TRUNC(AN19,0))</f>
        <v/>
      </c>
      <c r="S19" s="442"/>
      <c r="T19" s="442"/>
      <c r="U19" s="442"/>
      <c r="V19" s="442"/>
      <c r="W19" s="442"/>
      <c r="X19" s="442"/>
      <c r="Y19" s="442"/>
      <c r="Z19" s="442"/>
      <c r="AA19" s="442"/>
      <c r="AB19" s="442"/>
      <c r="AC19" s="442"/>
      <c r="AD19" s="442"/>
      <c r="AE19" s="79" t="str">
        <f>IF(ISBLANK('frekwencja I sem'!B22),"",SUM(Q19:AD19))</f>
        <v/>
      </c>
      <c r="AF19" s="79" t="str">
        <f>IF(ISBLANK('frekwencja I sem'!B22),"",$O19-$AE19)</f>
        <v/>
      </c>
      <c r="AG19" s="79" t="str">
        <f>IF(ISBLANK('frekwencja I sem'!B22),"",AF19+D19)</f>
        <v/>
      </c>
      <c r="AH19" s="79" t="str">
        <f>'zachowanie I sem'!AH19</f>
        <v/>
      </c>
      <c r="AI19" s="435" t="str">
        <f>IF(ISBLANK('frekwencja I sem'!B22),"",LOOKUP(AF19,{-900,41,61,81,101,121},{"naganne","nieodpowiednie","poprawne","dobre","bardzo dobre","wzorowe"}))</f>
        <v/>
      </c>
      <c r="AJ19" s="435" t="str">
        <f t="shared" si="0"/>
        <v/>
      </c>
      <c r="AK19" s="207" t="str">
        <f>IF(ISBLANK('frekwencja I sem'!B22),"",LOOKUP(BG19,{1,2,3,4,5,6},{"naganne","nieodpowiednie","poprawne","dobre","bardzo dobre","wzorowe"}))</f>
        <v/>
      </c>
      <c r="AL19" s="207" t="str">
        <f t="shared" si="8"/>
        <v/>
      </c>
      <c r="AM19" t="str">
        <f>IF(ISBLANK('frekwencja I sem'!B22),"",'frekwencja II sem'!R22)</f>
        <v/>
      </c>
      <c r="AN19" t="str">
        <f>IF(ISBLANK('frekwencja I sem'!B22),"",AM19/2)</f>
        <v/>
      </c>
      <c r="AO19" s="101" t="str">
        <f t="shared" si="1"/>
        <v/>
      </c>
      <c r="AP19" s="101" t="str">
        <f t="shared" si="2"/>
        <v/>
      </c>
      <c r="AQ19" s="101" t="str">
        <f t="shared" si="3"/>
        <v/>
      </c>
      <c r="AR19" s="101" t="str">
        <f t="shared" si="4"/>
        <v/>
      </c>
      <c r="AS19" s="101" t="str">
        <f t="shared" si="5"/>
        <v/>
      </c>
      <c r="AT19" s="101" t="str">
        <f t="shared" si="6"/>
        <v/>
      </c>
      <c r="AV19" t="str">
        <f>IF(ISBLANK('frekwencja I sem'!B22),"",'frekwencja I sem'!B22)</f>
        <v/>
      </c>
      <c r="AW19" s="147" t="str">
        <f t="shared" si="9"/>
        <v/>
      </c>
      <c r="AX19" s="147" t="str">
        <f t="shared" si="10"/>
        <v/>
      </c>
      <c r="AY19" s="147">
        <f t="shared" si="7"/>
        <v>0</v>
      </c>
      <c r="AZ19" s="147">
        <f t="shared" si="11"/>
        <v>0</v>
      </c>
      <c r="BA19" s="147" t="str">
        <f>IF(ISBLANK('frekwencja I sem'!B22),"",LOOKUP(AZ19,{-600,41,61,81,101,121},{"naganne","nieodpowiednie","poprawne","dobre","bardzo dobre","wzorowe"}))</f>
        <v/>
      </c>
      <c r="BB19" s="185" t="str">
        <f t="shared" si="12"/>
        <v/>
      </c>
      <c r="BC19" s="147" t="str">
        <f t="shared" si="13"/>
        <v/>
      </c>
      <c r="BD19" s="147" t="e">
        <f t="shared" si="14"/>
        <v>#VALUE!</v>
      </c>
      <c r="BE19" s="147" t="e">
        <f t="shared" si="15"/>
        <v>#VALUE!</v>
      </c>
      <c r="BF19" s="147" t="e">
        <f t="shared" si="16"/>
        <v>#VALUE!</v>
      </c>
      <c r="BG19" t="str">
        <f>IF(ISBLANK('frekwencja I sem'!B22),"",IF(BF19&gt;=1,BB19+1,BB19))</f>
        <v/>
      </c>
      <c r="BI19" s="3" t="str">
        <f t="shared" si="17"/>
        <v/>
      </c>
      <c r="BJ19" s="148" t="str">
        <f t="shared" si="18"/>
        <v/>
      </c>
      <c r="BK19" t="str">
        <f t="shared" si="19"/>
        <v/>
      </c>
      <c r="BL19" t="str">
        <f t="shared" si="20"/>
        <v/>
      </c>
      <c r="BM19" t="str">
        <f t="shared" si="21"/>
        <v/>
      </c>
      <c r="BN19" t="str">
        <f t="shared" si="22"/>
        <v/>
      </c>
    </row>
    <row r="20" spans="1:66" ht="14.4" x14ac:dyDescent="0.3">
      <c r="A20" s="79">
        <v>16</v>
      </c>
      <c r="B20" s="434" t="str">
        <f>IF(ISBLANK('frekwencja I sem'!B23),"",'frekwencja I sem'!B23)</f>
        <v/>
      </c>
      <c r="C20" s="79">
        <v>100</v>
      </c>
      <c r="D20" s="151"/>
      <c r="E20" s="442"/>
      <c r="F20" s="442"/>
      <c r="G20" s="442"/>
      <c r="H20" s="442"/>
      <c r="I20" s="442"/>
      <c r="J20" s="442"/>
      <c r="K20" s="442"/>
      <c r="L20" s="442"/>
      <c r="M20" s="442"/>
      <c r="N20" s="79" t="str">
        <f>IF(ISBLANK('frekwencja I sem'!B23),"",SUM(E20:M20))</f>
        <v/>
      </c>
      <c r="O20" s="79" t="str">
        <f>IF(ISBLANK('frekwencja I sem'!B23),"",C20+N20)</f>
        <v/>
      </c>
      <c r="P20" s="79" t="str">
        <f>IF(ISBLANK('frekwencja I sem'!B23),"",'frekwencja II sem'!AC23)</f>
        <v/>
      </c>
      <c r="Q20" s="79" t="str">
        <f>IF(ISBLANK('frekwencja I sem'!B23),"",P20*2)</f>
        <v/>
      </c>
      <c r="R20" s="79" t="str">
        <f>IF(ISBLANK('frekwencja I sem'!B23),"",TRUNC(AN20,0))</f>
        <v/>
      </c>
      <c r="S20" s="442"/>
      <c r="T20" s="442"/>
      <c r="U20" s="442"/>
      <c r="V20" s="442"/>
      <c r="W20" s="442"/>
      <c r="X20" s="442"/>
      <c r="Y20" s="442"/>
      <c r="Z20" s="442"/>
      <c r="AA20" s="442"/>
      <c r="AB20" s="442"/>
      <c r="AC20" s="442"/>
      <c r="AD20" s="442"/>
      <c r="AE20" s="79" t="str">
        <f>IF(ISBLANK('frekwencja I sem'!B23),"",SUM(Q20:AD20))</f>
        <v/>
      </c>
      <c r="AF20" s="79" t="str">
        <f>IF(ISBLANK('frekwencja I sem'!B23),"",$O20-$AE20)</f>
        <v/>
      </c>
      <c r="AG20" s="79" t="str">
        <f>IF(ISBLANK('frekwencja I sem'!B23),"",AF20+D20)</f>
        <v/>
      </c>
      <c r="AH20" s="79" t="str">
        <f>'zachowanie I sem'!AH20</f>
        <v/>
      </c>
      <c r="AI20" s="435" t="str">
        <f>IF(ISBLANK('frekwencja I sem'!B23),"",LOOKUP(AF20,{-900,41,61,81,101,121},{"naganne","nieodpowiednie","poprawne","dobre","bardzo dobre","wzorowe"}))</f>
        <v/>
      </c>
      <c r="AJ20" s="435" t="str">
        <f t="shared" si="0"/>
        <v/>
      </c>
      <c r="AK20" s="207" t="str">
        <f>IF(ISBLANK('frekwencja I sem'!B23),"",LOOKUP(BG20,{1,2,3,4,5,6},{"naganne","nieodpowiednie","poprawne","dobre","bardzo dobre","wzorowe"}))</f>
        <v/>
      </c>
      <c r="AL20" s="207" t="str">
        <f t="shared" si="8"/>
        <v/>
      </c>
      <c r="AM20" t="str">
        <f>IF(ISBLANK('frekwencja I sem'!B23),"",'frekwencja II sem'!R23)</f>
        <v/>
      </c>
      <c r="AN20" t="str">
        <f>IF(ISBLANK('frekwencja I sem'!B23),"",AM20/2)</f>
        <v/>
      </c>
      <c r="AO20" s="101" t="str">
        <f t="shared" si="1"/>
        <v/>
      </c>
      <c r="AP20" s="101" t="str">
        <f t="shared" si="2"/>
        <v/>
      </c>
      <c r="AQ20" s="101" t="str">
        <f t="shared" si="3"/>
        <v/>
      </c>
      <c r="AR20" s="101" t="str">
        <f t="shared" si="4"/>
        <v/>
      </c>
      <c r="AS20" s="101" t="str">
        <f t="shared" si="5"/>
        <v/>
      </c>
      <c r="AT20" s="101" t="str">
        <f t="shared" si="6"/>
        <v/>
      </c>
      <c r="AV20" t="str">
        <f>IF(ISBLANK('frekwencja I sem'!B23),"",'frekwencja I sem'!B23)</f>
        <v/>
      </c>
      <c r="AW20" s="147" t="str">
        <f t="shared" si="9"/>
        <v/>
      </c>
      <c r="AX20" s="147" t="str">
        <f t="shared" si="10"/>
        <v/>
      </c>
      <c r="AY20" s="147">
        <f t="shared" si="7"/>
        <v>0</v>
      </c>
      <c r="AZ20" s="147">
        <f t="shared" si="11"/>
        <v>0</v>
      </c>
      <c r="BA20" s="147" t="str">
        <f>IF(ISBLANK('frekwencja I sem'!B23),"",LOOKUP(AZ20,{-600,41,61,81,101,121},{"naganne","nieodpowiednie","poprawne","dobre","bardzo dobre","wzorowe"}))</f>
        <v/>
      </c>
      <c r="BB20" s="185" t="str">
        <f t="shared" si="12"/>
        <v/>
      </c>
      <c r="BC20" s="147" t="str">
        <f t="shared" si="13"/>
        <v/>
      </c>
      <c r="BD20" s="147" t="e">
        <f t="shared" si="14"/>
        <v>#VALUE!</v>
      </c>
      <c r="BE20" s="147" t="e">
        <f t="shared" si="15"/>
        <v>#VALUE!</v>
      </c>
      <c r="BF20" s="147" t="e">
        <f t="shared" si="16"/>
        <v>#VALUE!</v>
      </c>
      <c r="BG20" t="str">
        <f>IF(ISBLANK('frekwencja I sem'!B23),"",IF(BF20&gt;=1,BB20+1,BB20))</f>
        <v/>
      </c>
      <c r="BI20" s="3" t="str">
        <f t="shared" si="17"/>
        <v/>
      </c>
      <c r="BJ20" s="148" t="str">
        <f t="shared" si="18"/>
        <v/>
      </c>
      <c r="BK20" t="str">
        <f t="shared" si="19"/>
        <v/>
      </c>
      <c r="BL20" t="str">
        <f t="shared" si="20"/>
        <v/>
      </c>
      <c r="BM20" t="str">
        <f t="shared" si="21"/>
        <v/>
      </c>
      <c r="BN20" t="str">
        <f t="shared" si="22"/>
        <v/>
      </c>
    </row>
    <row r="21" spans="1:66" ht="14.4" x14ac:dyDescent="0.3">
      <c r="A21" s="79">
        <v>17</v>
      </c>
      <c r="B21" s="434" t="str">
        <f>IF(ISBLANK('frekwencja I sem'!B24),"",'frekwencja I sem'!B24)</f>
        <v/>
      </c>
      <c r="C21" s="79">
        <v>100</v>
      </c>
      <c r="D21" s="151"/>
      <c r="E21" s="442"/>
      <c r="F21" s="442"/>
      <c r="G21" s="442"/>
      <c r="H21" s="442"/>
      <c r="I21" s="442"/>
      <c r="J21" s="442"/>
      <c r="K21" s="442"/>
      <c r="L21" s="442"/>
      <c r="M21" s="442"/>
      <c r="N21" s="79" t="str">
        <f>IF(ISBLANK('frekwencja I sem'!B24),"",SUM(E21:M21))</f>
        <v/>
      </c>
      <c r="O21" s="79" t="str">
        <f>IF(ISBLANK('frekwencja I sem'!B24),"",C21+N21)</f>
        <v/>
      </c>
      <c r="P21" s="79" t="str">
        <f>IF(ISBLANK('frekwencja I sem'!B24),"",'frekwencja II sem'!AC24)</f>
        <v/>
      </c>
      <c r="Q21" s="79" t="str">
        <f>IF(ISBLANK('frekwencja I sem'!B24),"",P21*2)</f>
        <v/>
      </c>
      <c r="R21" s="79" t="str">
        <f>IF(ISBLANK('frekwencja I sem'!B24),"",TRUNC(AN21,0))</f>
        <v/>
      </c>
      <c r="S21" s="442"/>
      <c r="T21" s="442"/>
      <c r="U21" s="442"/>
      <c r="V21" s="442"/>
      <c r="W21" s="442"/>
      <c r="X21" s="442"/>
      <c r="Y21" s="442"/>
      <c r="Z21" s="442"/>
      <c r="AA21" s="442"/>
      <c r="AB21" s="442"/>
      <c r="AC21" s="442"/>
      <c r="AD21" s="442"/>
      <c r="AE21" s="79" t="str">
        <f>IF(ISBLANK('frekwencja I sem'!B24),"",SUM(Q21:AD21))</f>
        <v/>
      </c>
      <c r="AF21" s="79" t="str">
        <f>IF(ISBLANK('frekwencja I sem'!B24),"",$O21-$AE21)</f>
        <v/>
      </c>
      <c r="AG21" s="79" t="str">
        <f>IF(ISBLANK('frekwencja I sem'!B24),"",AF21+D21)</f>
        <v/>
      </c>
      <c r="AH21" s="79" t="str">
        <f>'zachowanie I sem'!AH21</f>
        <v/>
      </c>
      <c r="AI21" s="435" t="str">
        <f>IF(ISBLANK('frekwencja I sem'!B24),"",LOOKUP(AF21,{-900,41,61,81,101,121},{"naganne","nieodpowiednie","poprawne","dobre","bardzo dobre","wzorowe"}))</f>
        <v/>
      </c>
      <c r="AJ21" s="435" t="str">
        <f t="shared" si="0"/>
        <v/>
      </c>
      <c r="AK21" s="207" t="str">
        <f>IF(ISBLANK('frekwencja I sem'!B24),"",LOOKUP(BG21,{1,2,3,4,5,6},{"naganne","nieodpowiednie","poprawne","dobre","bardzo dobre","wzorowe"}))</f>
        <v/>
      </c>
      <c r="AL21" s="207" t="str">
        <f t="shared" si="8"/>
        <v/>
      </c>
      <c r="AM21" t="str">
        <f>IF(ISBLANK('frekwencja I sem'!B24),"",'frekwencja II sem'!R24)</f>
        <v/>
      </c>
      <c r="AN21" t="str">
        <f>IF(ISBLANK('frekwencja I sem'!B24),"",AM21/2)</f>
        <v/>
      </c>
      <c r="AO21" s="101" t="str">
        <f t="shared" si="1"/>
        <v/>
      </c>
      <c r="AP21" s="101" t="str">
        <f t="shared" si="2"/>
        <v/>
      </c>
      <c r="AQ21" s="101" t="str">
        <f t="shared" si="3"/>
        <v/>
      </c>
      <c r="AR21" s="101" t="str">
        <f t="shared" si="4"/>
        <v/>
      </c>
      <c r="AS21" s="101" t="str">
        <f t="shared" si="5"/>
        <v/>
      </c>
      <c r="AT21" s="101" t="str">
        <f t="shared" si="6"/>
        <v/>
      </c>
      <c r="AV21" t="str">
        <f>IF(ISBLANK('frekwencja I sem'!B24),"",'frekwencja I sem'!B24)</f>
        <v/>
      </c>
      <c r="AW21" s="147" t="str">
        <f t="shared" si="9"/>
        <v/>
      </c>
      <c r="AX21" s="147" t="str">
        <f t="shared" si="10"/>
        <v/>
      </c>
      <c r="AY21" s="147">
        <f t="shared" si="7"/>
        <v>0</v>
      </c>
      <c r="AZ21" s="147">
        <f t="shared" si="11"/>
        <v>0</v>
      </c>
      <c r="BA21" s="147" t="str">
        <f>IF(ISBLANK('frekwencja I sem'!B24),"",LOOKUP(AZ21,{-600,41,61,81,101,121},{"naganne","nieodpowiednie","poprawne","dobre","bardzo dobre","wzorowe"}))</f>
        <v/>
      </c>
      <c r="BB21" s="185" t="str">
        <f t="shared" si="12"/>
        <v/>
      </c>
      <c r="BC21" s="147" t="str">
        <f t="shared" si="13"/>
        <v/>
      </c>
      <c r="BD21" s="147" t="e">
        <f t="shared" si="14"/>
        <v>#VALUE!</v>
      </c>
      <c r="BE21" s="147" t="e">
        <f t="shared" si="15"/>
        <v>#VALUE!</v>
      </c>
      <c r="BF21" s="147" t="e">
        <f t="shared" si="16"/>
        <v>#VALUE!</v>
      </c>
      <c r="BG21" t="str">
        <f>IF(ISBLANK('frekwencja I sem'!B24),"",IF(BF21&gt;=1,BB21+1,BB21))</f>
        <v/>
      </c>
      <c r="BI21" s="3" t="str">
        <f t="shared" si="17"/>
        <v/>
      </c>
      <c r="BJ21" s="148" t="str">
        <f t="shared" si="18"/>
        <v/>
      </c>
      <c r="BK21" t="str">
        <f t="shared" si="19"/>
        <v/>
      </c>
      <c r="BL21" t="str">
        <f t="shared" si="20"/>
        <v/>
      </c>
      <c r="BM21" t="str">
        <f t="shared" si="21"/>
        <v/>
      </c>
      <c r="BN21" t="str">
        <f t="shared" si="22"/>
        <v/>
      </c>
    </row>
    <row r="22" spans="1:66" ht="14.4" x14ac:dyDescent="0.3">
      <c r="A22" s="79">
        <v>18</v>
      </c>
      <c r="B22" s="434" t="str">
        <f>IF(ISBLANK('frekwencja I sem'!B25),"",'frekwencja I sem'!B25)</f>
        <v/>
      </c>
      <c r="C22" s="79">
        <v>100</v>
      </c>
      <c r="D22" s="151"/>
      <c r="E22" s="442"/>
      <c r="F22" s="442"/>
      <c r="G22" s="442"/>
      <c r="H22" s="442"/>
      <c r="I22" s="442"/>
      <c r="J22" s="442"/>
      <c r="K22" s="442"/>
      <c r="L22" s="442"/>
      <c r="M22" s="442"/>
      <c r="N22" s="79" t="str">
        <f>IF(ISBLANK('frekwencja I sem'!B25),"",SUM(E22:M22))</f>
        <v/>
      </c>
      <c r="O22" s="79" t="str">
        <f>IF(ISBLANK('frekwencja I sem'!B25),"",C22+N22)</f>
        <v/>
      </c>
      <c r="P22" s="79" t="str">
        <f>IF(ISBLANK('frekwencja I sem'!B25),"",'frekwencja II sem'!AC25)</f>
        <v/>
      </c>
      <c r="Q22" s="79" t="str">
        <f>IF(ISBLANK('frekwencja I sem'!B25),"",P22*2)</f>
        <v/>
      </c>
      <c r="R22" s="79" t="str">
        <f>IF(ISBLANK('frekwencja I sem'!B25),"",TRUNC(AN22,0))</f>
        <v/>
      </c>
      <c r="S22" s="442"/>
      <c r="T22" s="442"/>
      <c r="U22" s="442"/>
      <c r="V22" s="442"/>
      <c r="W22" s="442"/>
      <c r="X22" s="442"/>
      <c r="Y22" s="442"/>
      <c r="Z22" s="442"/>
      <c r="AA22" s="442"/>
      <c r="AB22" s="442"/>
      <c r="AC22" s="442"/>
      <c r="AD22" s="442"/>
      <c r="AE22" s="79" t="str">
        <f>IF(ISBLANK('frekwencja I sem'!B25),"",SUM(Q22:AD22))</f>
        <v/>
      </c>
      <c r="AF22" s="79" t="str">
        <f>IF(ISBLANK('frekwencja I sem'!B25),"",$O22-$AE22)</f>
        <v/>
      </c>
      <c r="AG22" s="79" t="str">
        <f>IF(ISBLANK('frekwencja I sem'!B25),"",AF22+D22)</f>
        <v/>
      </c>
      <c r="AH22" s="79" t="str">
        <f>'zachowanie I sem'!AH22</f>
        <v/>
      </c>
      <c r="AI22" s="435" t="str">
        <f>IF(ISBLANK('frekwencja I sem'!B25),"",LOOKUP(AF22,{-900,41,61,81,101,121},{"naganne","nieodpowiednie","poprawne","dobre","bardzo dobre","wzorowe"}))</f>
        <v/>
      </c>
      <c r="AJ22" s="435" t="str">
        <f t="shared" si="0"/>
        <v/>
      </c>
      <c r="AK22" s="207" t="str">
        <f>IF(ISBLANK('frekwencja I sem'!B25),"",LOOKUP(BG22,{1,2,3,4,5,6},{"naganne","nieodpowiednie","poprawne","dobre","bardzo dobre","wzorowe"}))</f>
        <v/>
      </c>
      <c r="AL22" s="207" t="str">
        <f t="shared" si="8"/>
        <v/>
      </c>
      <c r="AM22" t="str">
        <f>IF(ISBLANK('frekwencja I sem'!B25),"",'frekwencja II sem'!R25)</f>
        <v/>
      </c>
      <c r="AN22" t="str">
        <f>IF(ISBLANK('frekwencja I sem'!B25),"",AM22/2)</f>
        <v/>
      </c>
      <c r="AO22" s="101" t="str">
        <f t="shared" si="1"/>
        <v/>
      </c>
      <c r="AP22" s="101" t="str">
        <f t="shared" si="2"/>
        <v/>
      </c>
      <c r="AQ22" s="101" t="str">
        <f t="shared" si="3"/>
        <v/>
      </c>
      <c r="AR22" s="101" t="str">
        <f t="shared" si="4"/>
        <v/>
      </c>
      <c r="AS22" s="101" t="str">
        <f t="shared" si="5"/>
        <v/>
      </c>
      <c r="AT22" s="101" t="str">
        <f t="shared" si="6"/>
        <v/>
      </c>
      <c r="AV22" t="str">
        <f>IF(ISBLANK('frekwencja I sem'!B25),"",'frekwencja I sem'!B25)</f>
        <v/>
      </c>
      <c r="AW22" s="147" t="str">
        <f t="shared" si="9"/>
        <v/>
      </c>
      <c r="AX22" s="147" t="str">
        <f t="shared" si="10"/>
        <v/>
      </c>
      <c r="AY22" s="147">
        <f t="shared" si="7"/>
        <v>0</v>
      </c>
      <c r="AZ22" s="147">
        <f t="shared" si="11"/>
        <v>0</v>
      </c>
      <c r="BA22" s="147" t="str">
        <f>IF(ISBLANK('frekwencja I sem'!B25),"",LOOKUP(AZ22,{-600,41,61,81,101,121},{"naganne","nieodpowiednie","poprawne","dobre","bardzo dobre","wzorowe"}))</f>
        <v/>
      </c>
      <c r="BB22" s="185" t="str">
        <f t="shared" si="12"/>
        <v/>
      </c>
      <c r="BC22" s="147" t="str">
        <f t="shared" si="13"/>
        <v/>
      </c>
      <c r="BD22" s="147" t="e">
        <f t="shared" si="14"/>
        <v>#VALUE!</v>
      </c>
      <c r="BE22" s="147" t="e">
        <f t="shared" si="15"/>
        <v>#VALUE!</v>
      </c>
      <c r="BF22" s="147" t="e">
        <f t="shared" si="16"/>
        <v>#VALUE!</v>
      </c>
      <c r="BG22" t="str">
        <f>IF(ISBLANK('frekwencja I sem'!B25),"",IF(BF22&gt;=1,BB22+1,BB22))</f>
        <v/>
      </c>
      <c r="BI22" s="3" t="str">
        <f t="shared" si="17"/>
        <v/>
      </c>
      <c r="BJ22" s="148" t="str">
        <f t="shared" si="18"/>
        <v/>
      </c>
      <c r="BK22" t="str">
        <f t="shared" si="19"/>
        <v/>
      </c>
      <c r="BL22" t="str">
        <f t="shared" si="20"/>
        <v/>
      </c>
      <c r="BM22" t="str">
        <f t="shared" si="21"/>
        <v/>
      </c>
      <c r="BN22" t="str">
        <f t="shared" si="22"/>
        <v/>
      </c>
    </row>
    <row r="23" spans="1:66" ht="14.4" x14ac:dyDescent="0.3">
      <c r="A23" s="79">
        <v>19</v>
      </c>
      <c r="B23" s="434" t="str">
        <f>IF(ISBLANK('frekwencja I sem'!B26),"",'frekwencja I sem'!B26)</f>
        <v/>
      </c>
      <c r="C23" s="79">
        <v>100</v>
      </c>
      <c r="D23" s="151"/>
      <c r="E23" s="442"/>
      <c r="F23" s="442"/>
      <c r="G23" s="442"/>
      <c r="H23" s="442"/>
      <c r="I23" s="442"/>
      <c r="J23" s="442"/>
      <c r="K23" s="442"/>
      <c r="L23" s="442"/>
      <c r="M23" s="442"/>
      <c r="N23" s="79" t="str">
        <f>IF(ISBLANK('frekwencja I sem'!B26),"",SUM(E23:M23))</f>
        <v/>
      </c>
      <c r="O23" s="79" t="str">
        <f>IF(ISBLANK('frekwencja I sem'!B26),"",C23+N23)</f>
        <v/>
      </c>
      <c r="P23" s="79" t="str">
        <f>IF(ISBLANK('frekwencja I sem'!B26),"",'frekwencja II sem'!AC26)</f>
        <v/>
      </c>
      <c r="Q23" s="79" t="str">
        <f>IF(ISBLANK('frekwencja I sem'!B26),"",P23*2)</f>
        <v/>
      </c>
      <c r="R23" s="79" t="str">
        <f>IF(ISBLANK('frekwencja I sem'!B26),"",TRUNC(AN23,0))</f>
        <v/>
      </c>
      <c r="S23" s="442"/>
      <c r="T23" s="442"/>
      <c r="U23" s="442"/>
      <c r="V23" s="442"/>
      <c r="W23" s="442"/>
      <c r="X23" s="442"/>
      <c r="Y23" s="442"/>
      <c r="Z23" s="442"/>
      <c r="AA23" s="442"/>
      <c r="AB23" s="442"/>
      <c r="AC23" s="442"/>
      <c r="AD23" s="442"/>
      <c r="AE23" s="79" t="str">
        <f>IF(ISBLANK('frekwencja I sem'!B26),"",SUM(Q23:AD23))</f>
        <v/>
      </c>
      <c r="AF23" s="79" t="str">
        <f>IF(ISBLANK('frekwencja I sem'!B26),"",$O23-$AE23)</f>
        <v/>
      </c>
      <c r="AG23" s="79" t="str">
        <f>IF(ISBLANK('frekwencja I sem'!B26),"",AF23+D23)</f>
        <v/>
      </c>
      <c r="AH23" s="79" t="str">
        <f>'zachowanie I sem'!AH23</f>
        <v/>
      </c>
      <c r="AI23" s="435" t="str">
        <f>IF(ISBLANK('frekwencja I sem'!B26),"",LOOKUP(AF23,{-900,41,61,81,101,121},{"naganne","nieodpowiednie","poprawne","dobre","bardzo dobre","wzorowe"}))</f>
        <v/>
      </c>
      <c r="AJ23" s="435" t="str">
        <f t="shared" si="0"/>
        <v/>
      </c>
      <c r="AK23" s="207" t="str">
        <f>IF(ISBLANK('frekwencja I sem'!B26),"",LOOKUP(BG23,{1,2,3,4,5,6},{"naganne","nieodpowiednie","poprawne","dobre","bardzo dobre","wzorowe"}))</f>
        <v/>
      </c>
      <c r="AL23" s="207" t="str">
        <f t="shared" si="8"/>
        <v/>
      </c>
      <c r="AM23" t="str">
        <f>IF(ISBLANK('frekwencja I sem'!B26),"",'frekwencja II sem'!R26)</f>
        <v/>
      </c>
      <c r="AN23" t="str">
        <f>IF(ISBLANK('frekwencja I sem'!B26),"",AM23/2)</f>
        <v/>
      </c>
      <c r="AO23" s="101" t="str">
        <f t="shared" si="1"/>
        <v/>
      </c>
      <c r="AP23" s="101" t="str">
        <f t="shared" si="2"/>
        <v/>
      </c>
      <c r="AQ23" s="101" t="str">
        <f t="shared" si="3"/>
        <v/>
      </c>
      <c r="AR23" s="101" t="str">
        <f t="shared" si="4"/>
        <v/>
      </c>
      <c r="AS23" s="101" t="str">
        <f t="shared" si="5"/>
        <v/>
      </c>
      <c r="AT23" s="101" t="str">
        <f t="shared" si="6"/>
        <v/>
      </c>
      <c r="AV23" t="str">
        <f>IF(ISBLANK('frekwencja I sem'!B26),"",'frekwencja I sem'!B26)</f>
        <v/>
      </c>
      <c r="AW23" s="147" t="str">
        <f t="shared" si="9"/>
        <v/>
      </c>
      <c r="AX23" s="147" t="str">
        <f t="shared" si="10"/>
        <v/>
      </c>
      <c r="AY23" s="147">
        <f t="shared" si="7"/>
        <v>0</v>
      </c>
      <c r="AZ23" s="147">
        <f t="shared" si="11"/>
        <v>0</v>
      </c>
      <c r="BA23" s="147" t="str">
        <f>IF(ISBLANK('frekwencja I sem'!B26),"",LOOKUP(AZ23,{-600,41,61,81,101,121},{"naganne","nieodpowiednie","poprawne","dobre","bardzo dobre","wzorowe"}))</f>
        <v/>
      </c>
      <c r="BB23" s="185" t="str">
        <f t="shared" si="12"/>
        <v/>
      </c>
      <c r="BC23" s="147" t="str">
        <f t="shared" si="13"/>
        <v/>
      </c>
      <c r="BD23" s="147" t="e">
        <f t="shared" si="14"/>
        <v>#VALUE!</v>
      </c>
      <c r="BE23" s="147" t="e">
        <f t="shared" si="15"/>
        <v>#VALUE!</v>
      </c>
      <c r="BF23" s="147" t="e">
        <f t="shared" si="16"/>
        <v>#VALUE!</v>
      </c>
      <c r="BG23" t="str">
        <f>IF(ISBLANK('frekwencja I sem'!B26),"",IF(BF23&gt;=1,BB23+1,BB23))</f>
        <v/>
      </c>
      <c r="BI23" s="3" t="str">
        <f t="shared" si="17"/>
        <v/>
      </c>
      <c r="BJ23" s="148" t="str">
        <f t="shared" si="18"/>
        <v/>
      </c>
      <c r="BK23" t="str">
        <f t="shared" si="19"/>
        <v/>
      </c>
      <c r="BL23" t="str">
        <f t="shared" si="20"/>
        <v/>
      </c>
      <c r="BM23" t="str">
        <f t="shared" si="21"/>
        <v/>
      </c>
      <c r="BN23" t="str">
        <f t="shared" si="22"/>
        <v/>
      </c>
    </row>
    <row r="24" spans="1:66" ht="14.4" x14ac:dyDescent="0.3">
      <c r="A24" s="79">
        <v>20</v>
      </c>
      <c r="B24" s="434" t="str">
        <f>IF(ISBLANK('frekwencja I sem'!B27),"",'frekwencja I sem'!B27)</f>
        <v/>
      </c>
      <c r="C24" s="79">
        <v>100</v>
      </c>
      <c r="D24" s="151"/>
      <c r="E24" s="442"/>
      <c r="F24" s="442"/>
      <c r="G24" s="442"/>
      <c r="H24" s="442"/>
      <c r="I24" s="442"/>
      <c r="J24" s="442"/>
      <c r="K24" s="442"/>
      <c r="L24" s="442"/>
      <c r="M24" s="442"/>
      <c r="N24" s="79" t="str">
        <f>IF(ISBLANK('frekwencja I sem'!B27),"",SUM(E24:M24))</f>
        <v/>
      </c>
      <c r="O24" s="79" t="str">
        <f>IF(ISBLANK('frekwencja I sem'!B27),"",C24+N24)</f>
        <v/>
      </c>
      <c r="P24" s="79" t="str">
        <f>IF(ISBLANK('frekwencja I sem'!B27),"",'frekwencja II sem'!AC27)</f>
        <v/>
      </c>
      <c r="Q24" s="79" t="str">
        <f>IF(ISBLANK('frekwencja I sem'!B27),"",P24*2)</f>
        <v/>
      </c>
      <c r="R24" s="79" t="str">
        <f>IF(ISBLANK('frekwencja I sem'!B27),"",TRUNC(AN24,0))</f>
        <v/>
      </c>
      <c r="S24" s="442"/>
      <c r="T24" s="442"/>
      <c r="U24" s="442"/>
      <c r="V24" s="442"/>
      <c r="W24" s="442"/>
      <c r="X24" s="442"/>
      <c r="Y24" s="442"/>
      <c r="Z24" s="442"/>
      <c r="AA24" s="442"/>
      <c r="AB24" s="442"/>
      <c r="AC24" s="442"/>
      <c r="AD24" s="442"/>
      <c r="AE24" s="79" t="str">
        <f>IF(ISBLANK('frekwencja I sem'!B27),"",SUM(Q24:AD24))</f>
        <v/>
      </c>
      <c r="AF24" s="79" t="str">
        <f>IF(ISBLANK('frekwencja I sem'!B27),"",$O24-$AE24)</f>
        <v/>
      </c>
      <c r="AG24" s="79" t="str">
        <f>IF(ISBLANK('frekwencja I sem'!B27),"",AF24+D24)</f>
        <v/>
      </c>
      <c r="AH24" s="79" t="str">
        <f>'zachowanie I sem'!AH24</f>
        <v/>
      </c>
      <c r="AI24" s="435" t="str">
        <f>IF(ISBLANK('frekwencja I sem'!B27),"",LOOKUP(AF24,{-900,41,61,81,101,121},{"naganne","nieodpowiednie","poprawne","dobre","bardzo dobre","wzorowe"}))</f>
        <v/>
      </c>
      <c r="AJ24" s="435" t="str">
        <f t="shared" si="0"/>
        <v/>
      </c>
      <c r="AK24" s="207" t="str">
        <f>IF(ISBLANK('frekwencja I sem'!B27),"",LOOKUP(BG24,{1,2,3,4,5,6},{"naganne","nieodpowiednie","poprawne","dobre","bardzo dobre","wzorowe"}))</f>
        <v/>
      </c>
      <c r="AL24" s="207" t="str">
        <f t="shared" si="8"/>
        <v/>
      </c>
      <c r="AM24" t="str">
        <f>IF(ISBLANK('frekwencja I sem'!B27),"",'frekwencja II sem'!R27)</f>
        <v/>
      </c>
      <c r="AN24" t="str">
        <f>IF(ISBLANK('frekwencja I sem'!B27),"",AM24/2)</f>
        <v/>
      </c>
      <c r="AO24" s="101" t="str">
        <f t="shared" si="1"/>
        <v/>
      </c>
      <c r="AP24" s="101" t="str">
        <f t="shared" si="2"/>
        <v/>
      </c>
      <c r="AQ24" s="101" t="str">
        <f t="shared" si="3"/>
        <v/>
      </c>
      <c r="AR24" s="101" t="str">
        <f t="shared" si="4"/>
        <v/>
      </c>
      <c r="AS24" s="101" t="str">
        <f t="shared" si="5"/>
        <v/>
      </c>
      <c r="AT24" s="101" t="str">
        <f t="shared" si="6"/>
        <v/>
      </c>
      <c r="AV24" t="str">
        <f>IF(ISBLANK('frekwencja I sem'!B27),"",'frekwencja I sem'!B27)</f>
        <v/>
      </c>
      <c r="AW24" s="147" t="str">
        <f t="shared" si="9"/>
        <v/>
      </c>
      <c r="AX24" s="147" t="str">
        <f t="shared" si="10"/>
        <v/>
      </c>
      <c r="AY24" s="147">
        <f t="shared" si="7"/>
        <v>0</v>
      </c>
      <c r="AZ24" s="147">
        <f t="shared" si="11"/>
        <v>0</v>
      </c>
      <c r="BA24" s="147" t="str">
        <f>IF(ISBLANK('frekwencja I sem'!B27),"",LOOKUP(AZ24,{-600,41,61,81,101,121},{"naganne","nieodpowiednie","poprawne","dobre","bardzo dobre","wzorowe"}))</f>
        <v/>
      </c>
      <c r="BB24" s="185" t="str">
        <f t="shared" si="12"/>
        <v/>
      </c>
      <c r="BC24" s="147" t="str">
        <f t="shared" si="13"/>
        <v/>
      </c>
      <c r="BD24" s="147" t="e">
        <f t="shared" si="14"/>
        <v>#VALUE!</v>
      </c>
      <c r="BE24" s="147" t="e">
        <f t="shared" si="15"/>
        <v>#VALUE!</v>
      </c>
      <c r="BF24" s="147" t="e">
        <f t="shared" si="16"/>
        <v>#VALUE!</v>
      </c>
      <c r="BG24" t="str">
        <f>IF(ISBLANK('frekwencja I sem'!B27),"",IF(BF24&gt;=1,BB24+1,BB24))</f>
        <v/>
      </c>
      <c r="BI24" s="3" t="str">
        <f t="shared" si="17"/>
        <v/>
      </c>
      <c r="BJ24" s="148" t="str">
        <f t="shared" si="18"/>
        <v/>
      </c>
      <c r="BK24" t="str">
        <f t="shared" si="19"/>
        <v/>
      </c>
      <c r="BL24" t="str">
        <f t="shared" si="20"/>
        <v/>
      </c>
      <c r="BM24" t="str">
        <f t="shared" si="21"/>
        <v/>
      </c>
      <c r="BN24" t="str">
        <f t="shared" si="22"/>
        <v/>
      </c>
    </row>
    <row r="25" spans="1:66" ht="14.4" x14ac:dyDescent="0.3">
      <c r="A25" s="79">
        <v>21</v>
      </c>
      <c r="B25" s="434" t="str">
        <f>IF(ISBLANK('frekwencja I sem'!B28),"",'frekwencja I sem'!B28)</f>
        <v/>
      </c>
      <c r="C25" s="79">
        <v>100</v>
      </c>
      <c r="D25" s="151"/>
      <c r="E25" s="442"/>
      <c r="F25" s="442"/>
      <c r="G25" s="442"/>
      <c r="H25" s="442"/>
      <c r="I25" s="442"/>
      <c r="J25" s="442"/>
      <c r="K25" s="442"/>
      <c r="L25" s="442"/>
      <c r="M25" s="442"/>
      <c r="N25" s="79" t="str">
        <f>IF(ISBLANK('frekwencja I sem'!B28),"",SUM(E25:M25))</f>
        <v/>
      </c>
      <c r="O25" s="79" t="str">
        <f>IF(ISBLANK('frekwencja I sem'!B28),"",C25+N25)</f>
        <v/>
      </c>
      <c r="P25" s="79" t="str">
        <f>IF(ISBLANK('frekwencja I sem'!B28),"",'frekwencja II sem'!AC28)</f>
        <v/>
      </c>
      <c r="Q25" s="79" t="str">
        <f>IF(ISBLANK('frekwencja I sem'!B28),"",P25*2)</f>
        <v/>
      </c>
      <c r="R25" s="79" t="str">
        <f>IF(ISBLANK('frekwencja I sem'!B28),"",TRUNC(AN25,0))</f>
        <v/>
      </c>
      <c r="S25" s="442"/>
      <c r="T25" s="442"/>
      <c r="U25" s="442"/>
      <c r="V25" s="442"/>
      <c r="W25" s="442"/>
      <c r="X25" s="442"/>
      <c r="Y25" s="442"/>
      <c r="Z25" s="442"/>
      <c r="AA25" s="442"/>
      <c r="AB25" s="442"/>
      <c r="AC25" s="442"/>
      <c r="AD25" s="442"/>
      <c r="AE25" s="79" t="str">
        <f>IF(ISBLANK('frekwencja I sem'!B28),"",SUM(Q25:AD25))</f>
        <v/>
      </c>
      <c r="AF25" s="79" t="str">
        <f>IF(ISBLANK('frekwencja I sem'!B28),"",$O25-$AE25)</f>
        <v/>
      </c>
      <c r="AG25" s="79" t="str">
        <f>IF(ISBLANK('frekwencja I sem'!B28),"",AF25+D25)</f>
        <v/>
      </c>
      <c r="AH25" s="79" t="str">
        <f>'zachowanie I sem'!AH25</f>
        <v/>
      </c>
      <c r="AI25" s="435" t="str">
        <f>IF(ISBLANK('frekwencja I sem'!B28),"",LOOKUP(AF25,{-900,41,61,81,101,121},{"naganne","nieodpowiednie","poprawne","dobre","bardzo dobre","wzorowe"}))</f>
        <v/>
      </c>
      <c r="AJ25" s="435" t="str">
        <f t="shared" si="0"/>
        <v/>
      </c>
      <c r="AK25" s="207" t="str">
        <f>IF(ISBLANK('frekwencja I sem'!B28),"",LOOKUP(BG25,{1,2,3,4,5,6},{"naganne","nieodpowiednie","poprawne","dobre","bardzo dobre","wzorowe"}))</f>
        <v/>
      </c>
      <c r="AL25" s="207" t="str">
        <f t="shared" si="8"/>
        <v/>
      </c>
      <c r="AM25" t="str">
        <f>IF(ISBLANK('frekwencja I sem'!B28),"",'frekwencja II sem'!R28)</f>
        <v/>
      </c>
      <c r="AN25" t="str">
        <f>IF(ISBLANK('frekwencja I sem'!B28),"",AM25/2)</f>
        <v/>
      </c>
      <c r="AO25" s="101" t="str">
        <f t="shared" si="1"/>
        <v/>
      </c>
      <c r="AP25" s="101" t="str">
        <f t="shared" si="2"/>
        <v/>
      </c>
      <c r="AQ25" s="101" t="str">
        <f t="shared" si="3"/>
        <v/>
      </c>
      <c r="AR25" s="101" t="str">
        <f t="shared" si="4"/>
        <v/>
      </c>
      <c r="AS25" s="101" t="str">
        <f t="shared" si="5"/>
        <v/>
      </c>
      <c r="AT25" s="101" t="str">
        <f t="shared" si="6"/>
        <v/>
      </c>
      <c r="AV25" t="str">
        <f>IF(ISBLANK('frekwencja I sem'!B28),"",'frekwencja I sem'!B28)</f>
        <v/>
      </c>
      <c r="AW25" s="147" t="str">
        <f t="shared" si="9"/>
        <v/>
      </c>
      <c r="AX25" s="147" t="str">
        <f t="shared" si="10"/>
        <v/>
      </c>
      <c r="AY25" s="147">
        <f t="shared" si="7"/>
        <v>0</v>
      </c>
      <c r="AZ25" s="147">
        <f t="shared" si="11"/>
        <v>0</v>
      </c>
      <c r="BA25" s="147" t="str">
        <f>IF(ISBLANK('frekwencja I sem'!B28),"",LOOKUP(AZ25,{-600,41,61,81,101,121},{"naganne","nieodpowiednie","poprawne","dobre","bardzo dobre","wzorowe"}))</f>
        <v/>
      </c>
      <c r="BB25" s="185" t="str">
        <f t="shared" si="12"/>
        <v/>
      </c>
      <c r="BC25" s="147" t="str">
        <f t="shared" si="13"/>
        <v/>
      </c>
      <c r="BD25" s="147" t="e">
        <f t="shared" si="14"/>
        <v>#VALUE!</v>
      </c>
      <c r="BE25" s="147" t="e">
        <f t="shared" si="15"/>
        <v>#VALUE!</v>
      </c>
      <c r="BF25" s="147" t="e">
        <f t="shared" si="16"/>
        <v>#VALUE!</v>
      </c>
      <c r="BG25" t="str">
        <f>IF(ISBLANK('frekwencja I sem'!B28),"",IF(BF25&gt;=1,BB25+1,BB25))</f>
        <v/>
      </c>
      <c r="BI25" s="3" t="str">
        <f t="shared" si="17"/>
        <v/>
      </c>
      <c r="BJ25" s="148" t="str">
        <f t="shared" si="18"/>
        <v/>
      </c>
      <c r="BK25" t="str">
        <f t="shared" si="19"/>
        <v/>
      </c>
      <c r="BL25" t="str">
        <f t="shared" si="20"/>
        <v/>
      </c>
      <c r="BM25" t="str">
        <f t="shared" si="21"/>
        <v/>
      </c>
      <c r="BN25" t="str">
        <f t="shared" si="22"/>
        <v/>
      </c>
    </row>
    <row r="26" spans="1:66" ht="14.4" x14ac:dyDescent="0.3">
      <c r="A26" s="79">
        <v>22</v>
      </c>
      <c r="B26" s="434" t="str">
        <f>IF(ISBLANK('frekwencja I sem'!B29),"",'frekwencja I sem'!B29)</f>
        <v/>
      </c>
      <c r="C26" s="79">
        <v>100</v>
      </c>
      <c r="D26" s="151"/>
      <c r="E26" s="442"/>
      <c r="F26" s="442"/>
      <c r="G26" s="442"/>
      <c r="H26" s="442"/>
      <c r="I26" s="442"/>
      <c r="J26" s="442"/>
      <c r="K26" s="442"/>
      <c r="L26" s="442"/>
      <c r="M26" s="442"/>
      <c r="N26" s="79" t="str">
        <f>IF(ISBLANK('frekwencja I sem'!B29),"",SUM(E26:M26))</f>
        <v/>
      </c>
      <c r="O26" s="79" t="str">
        <f>IF(ISBLANK('frekwencja I sem'!B29),"",C26+N26)</f>
        <v/>
      </c>
      <c r="P26" s="79" t="str">
        <f>IF(ISBLANK('frekwencja I sem'!B29),"",'frekwencja II sem'!AC29)</f>
        <v/>
      </c>
      <c r="Q26" s="79" t="str">
        <f>IF(ISBLANK('frekwencja I sem'!B29),"",P26*2)</f>
        <v/>
      </c>
      <c r="R26" s="79" t="str">
        <f>IF(ISBLANK('frekwencja I sem'!B29),"",TRUNC(AN26,0))</f>
        <v/>
      </c>
      <c r="S26" s="442"/>
      <c r="T26" s="442"/>
      <c r="U26" s="442"/>
      <c r="V26" s="442"/>
      <c r="W26" s="442"/>
      <c r="X26" s="442"/>
      <c r="Y26" s="442"/>
      <c r="Z26" s="442"/>
      <c r="AA26" s="442"/>
      <c r="AB26" s="442"/>
      <c r="AC26" s="442"/>
      <c r="AD26" s="442"/>
      <c r="AE26" s="79" t="str">
        <f>IF(ISBLANK('frekwencja I sem'!B29),"",SUM(Q26:AD26))</f>
        <v/>
      </c>
      <c r="AF26" s="79" t="str">
        <f>IF(ISBLANK('frekwencja I sem'!B29),"",$O26-$AE26)</f>
        <v/>
      </c>
      <c r="AG26" s="79" t="str">
        <f>IF(ISBLANK('frekwencja I sem'!B29),"",AF26+D26)</f>
        <v/>
      </c>
      <c r="AH26" s="79" t="str">
        <f>'zachowanie I sem'!AH26</f>
        <v/>
      </c>
      <c r="AI26" s="435" t="str">
        <f>IF(ISBLANK('frekwencja I sem'!B29),"",LOOKUP(AF26,{-900,41,61,81,101,121},{"naganne","nieodpowiednie","poprawne","dobre","bardzo dobre","wzorowe"}))</f>
        <v/>
      </c>
      <c r="AJ26" s="435" t="str">
        <f t="shared" si="0"/>
        <v/>
      </c>
      <c r="AK26" s="207" t="str">
        <f>IF(ISBLANK('frekwencja I sem'!B29),"",LOOKUP(BG26,{1,2,3,4,5,6},{"naganne","nieodpowiednie","poprawne","dobre","bardzo dobre","wzorowe"}))</f>
        <v/>
      </c>
      <c r="AL26" s="207" t="str">
        <f t="shared" si="8"/>
        <v/>
      </c>
      <c r="AM26" t="str">
        <f>IF(ISBLANK('frekwencja I sem'!B29),"",'frekwencja II sem'!R29)</f>
        <v/>
      </c>
      <c r="AN26" t="str">
        <f>IF(ISBLANK('frekwencja I sem'!B29),"",AM26/2)</f>
        <v/>
      </c>
      <c r="AO26" s="101" t="str">
        <f t="shared" si="1"/>
        <v/>
      </c>
      <c r="AP26" s="101" t="str">
        <f t="shared" si="2"/>
        <v/>
      </c>
      <c r="AQ26" s="101" t="str">
        <f t="shared" si="3"/>
        <v/>
      </c>
      <c r="AR26" s="101" t="str">
        <f t="shared" si="4"/>
        <v/>
      </c>
      <c r="AS26" s="101" t="str">
        <f t="shared" si="5"/>
        <v/>
      </c>
      <c r="AT26" s="101" t="str">
        <f t="shared" si="6"/>
        <v/>
      </c>
      <c r="AV26" t="str">
        <f>IF(ISBLANK('frekwencja I sem'!B29),"",'frekwencja I sem'!B29)</f>
        <v/>
      </c>
      <c r="AW26" s="147" t="str">
        <f t="shared" si="9"/>
        <v/>
      </c>
      <c r="AX26" s="147" t="str">
        <f t="shared" si="10"/>
        <v/>
      </c>
      <c r="AY26" s="147">
        <f t="shared" si="7"/>
        <v>0</v>
      </c>
      <c r="AZ26" s="147">
        <f t="shared" si="11"/>
        <v>0</v>
      </c>
      <c r="BA26" s="147" t="str">
        <f>IF(ISBLANK('frekwencja I sem'!B29),"",LOOKUP(AZ26,{-600,41,61,81,101,121},{"naganne","nieodpowiednie","poprawne","dobre","bardzo dobre","wzorowe"}))</f>
        <v/>
      </c>
      <c r="BB26" s="185" t="str">
        <f t="shared" si="12"/>
        <v/>
      </c>
      <c r="BC26" s="147" t="str">
        <f t="shared" si="13"/>
        <v/>
      </c>
      <c r="BD26" s="147" t="e">
        <f t="shared" si="14"/>
        <v>#VALUE!</v>
      </c>
      <c r="BE26" s="147" t="e">
        <f t="shared" si="15"/>
        <v>#VALUE!</v>
      </c>
      <c r="BF26" s="147" t="e">
        <f t="shared" si="16"/>
        <v>#VALUE!</v>
      </c>
      <c r="BG26" t="str">
        <f>IF(ISBLANK('frekwencja I sem'!B29),"",IF(BF26&gt;=1,BB26+1,BB26))</f>
        <v/>
      </c>
      <c r="BI26" s="3" t="str">
        <f t="shared" si="17"/>
        <v/>
      </c>
      <c r="BJ26" s="148" t="str">
        <f t="shared" si="18"/>
        <v/>
      </c>
      <c r="BK26" t="str">
        <f t="shared" si="19"/>
        <v/>
      </c>
      <c r="BL26" t="str">
        <f t="shared" si="20"/>
        <v/>
      </c>
      <c r="BM26" t="str">
        <f t="shared" si="21"/>
        <v/>
      </c>
      <c r="BN26" t="str">
        <f t="shared" si="22"/>
        <v/>
      </c>
    </row>
    <row r="27" spans="1:66" ht="14.4" x14ac:dyDescent="0.3">
      <c r="A27" s="79">
        <v>23</v>
      </c>
      <c r="B27" s="434" t="str">
        <f>IF(ISBLANK('frekwencja I sem'!B30),"",'frekwencja I sem'!B30)</f>
        <v/>
      </c>
      <c r="C27" s="79">
        <v>100</v>
      </c>
      <c r="D27" s="151"/>
      <c r="E27" s="442"/>
      <c r="F27" s="442"/>
      <c r="G27" s="442"/>
      <c r="H27" s="442"/>
      <c r="I27" s="442"/>
      <c r="J27" s="442"/>
      <c r="K27" s="442"/>
      <c r="L27" s="442"/>
      <c r="M27" s="442"/>
      <c r="N27" s="79" t="str">
        <f>IF(ISBLANK('frekwencja I sem'!B30),"",SUM(E27:M27))</f>
        <v/>
      </c>
      <c r="O27" s="79" t="str">
        <f>IF(ISBLANK('frekwencja I sem'!B30),"",C27+N27)</f>
        <v/>
      </c>
      <c r="P27" s="79" t="str">
        <f>IF(ISBLANK('frekwencja I sem'!B30),"",'frekwencja II sem'!AC30)</f>
        <v/>
      </c>
      <c r="Q27" s="79" t="str">
        <f>IF(ISBLANK('frekwencja I sem'!B30),"",P27*2)</f>
        <v/>
      </c>
      <c r="R27" s="79" t="str">
        <f>IF(ISBLANK('frekwencja I sem'!B30),"",TRUNC(AN27,0))</f>
        <v/>
      </c>
      <c r="S27" s="442"/>
      <c r="T27" s="442"/>
      <c r="U27" s="442"/>
      <c r="V27" s="442"/>
      <c r="W27" s="442"/>
      <c r="X27" s="442"/>
      <c r="Y27" s="442"/>
      <c r="Z27" s="442"/>
      <c r="AA27" s="442"/>
      <c r="AB27" s="442"/>
      <c r="AC27" s="442"/>
      <c r="AD27" s="442"/>
      <c r="AE27" s="79" t="str">
        <f>IF(ISBLANK('frekwencja I sem'!B30),"",SUM(Q27:AD27))</f>
        <v/>
      </c>
      <c r="AF27" s="79" t="str">
        <f>IF(ISBLANK('frekwencja I sem'!B30),"",$O27-$AE27)</f>
        <v/>
      </c>
      <c r="AG27" s="79" t="str">
        <f>IF(ISBLANK('frekwencja I sem'!B30),"",AF27+D27)</f>
        <v/>
      </c>
      <c r="AH27" s="79" t="str">
        <f>'zachowanie I sem'!AH27</f>
        <v/>
      </c>
      <c r="AI27" s="435" t="str">
        <f>IF(ISBLANK('frekwencja I sem'!B30),"",LOOKUP(AF27,{-900,41,61,81,101,121},{"naganne","nieodpowiednie","poprawne","dobre","bardzo dobre","wzorowe"}))</f>
        <v/>
      </c>
      <c r="AJ27" s="435" t="str">
        <f t="shared" si="0"/>
        <v/>
      </c>
      <c r="AK27" s="207" t="str">
        <f>IF(ISBLANK('frekwencja I sem'!B30),"",LOOKUP(BG27,{1,2,3,4,5,6},{"naganne","nieodpowiednie","poprawne","dobre","bardzo dobre","wzorowe"}))</f>
        <v/>
      </c>
      <c r="AL27" s="207" t="str">
        <f t="shared" si="8"/>
        <v/>
      </c>
      <c r="AM27" t="str">
        <f>IF(ISBLANK('frekwencja I sem'!B30),"",'frekwencja II sem'!R30)</f>
        <v/>
      </c>
      <c r="AN27" t="str">
        <f>IF(ISBLANK('frekwencja I sem'!B30),"",AM27/2)</f>
        <v/>
      </c>
      <c r="AO27" s="101" t="str">
        <f t="shared" si="1"/>
        <v/>
      </c>
      <c r="AP27" s="101" t="str">
        <f t="shared" si="2"/>
        <v/>
      </c>
      <c r="AQ27" s="101" t="str">
        <f t="shared" si="3"/>
        <v/>
      </c>
      <c r="AR27" s="101" t="str">
        <f t="shared" si="4"/>
        <v/>
      </c>
      <c r="AS27" s="101" t="str">
        <f t="shared" si="5"/>
        <v/>
      </c>
      <c r="AT27" s="101" t="str">
        <f t="shared" si="6"/>
        <v/>
      </c>
      <c r="AV27" t="str">
        <f>IF(ISBLANK('frekwencja I sem'!B30),"",'frekwencja I sem'!B30)</f>
        <v/>
      </c>
      <c r="AW27" s="147" t="str">
        <f t="shared" si="9"/>
        <v/>
      </c>
      <c r="AX27" s="147" t="str">
        <f t="shared" si="10"/>
        <v/>
      </c>
      <c r="AY27" s="147">
        <f t="shared" si="7"/>
        <v>0</v>
      </c>
      <c r="AZ27" s="147">
        <f t="shared" si="11"/>
        <v>0</v>
      </c>
      <c r="BA27" s="147" t="str">
        <f>IF(ISBLANK('frekwencja I sem'!B30),"",LOOKUP(AZ27,{-600,41,61,81,101,121},{"naganne","nieodpowiednie","poprawne","dobre","bardzo dobre","wzorowe"}))</f>
        <v/>
      </c>
      <c r="BB27" s="185" t="str">
        <f t="shared" si="12"/>
        <v/>
      </c>
      <c r="BC27" s="147" t="str">
        <f t="shared" si="13"/>
        <v/>
      </c>
      <c r="BD27" s="147" t="e">
        <f t="shared" si="14"/>
        <v>#VALUE!</v>
      </c>
      <c r="BE27" s="147" t="e">
        <f t="shared" si="15"/>
        <v>#VALUE!</v>
      </c>
      <c r="BF27" s="147" t="e">
        <f t="shared" si="16"/>
        <v>#VALUE!</v>
      </c>
      <c r="BG27" t="str">
        <f>IF(ISBLANK('frekwencja I sem'!B30),"",IF(BF27&gt;=1,BB27+1,BB27))</f>
        <v/>
      </c>
      <c r="BI27" s="3" t="str">
        <f t="shared" si="17"/>
        <v/>
      </c>
      <c r="BJ27" s="148" t="str">
        <f t="shared" si="18"/>
        <v/>
      </c>
      <c r="BK27" t="str">
        <f t="shared" si="19"/>
        <v/>
      </c>
      <c r="BL27" t="str">
        <f t="shared" si="20"/>
        <v/>
      </c>
      <c r="BM27" t="str">
        <f t="shared" si="21"/>
        <v/>
      </c>
      <c r="BN27" t="str">
        <f t="shared" si="22"/>
        <v/>
      </c>
    </row>
    <row r="28" spans="1:66" ht="14.4" x14ac:dyDescent="0.3">
      <c r="A28" s="79">
        <v>24</v>
      </c>
      <c r="B28" s="434" t="str">
        <f>IF(ISBLANK('frekwencja I sem'!B31),"",'frekwencja I sem'!B31)</f>
        <v/>
      </c>
      <c r="C28" s="79">
        <v>100</v>
      </c>
      <c r="D28" s="151"/>
      <c r="E28" s="442"/>
      <c r="F28" s="442"/>
      <c r="G28" s="442"/>
      <c r="H28" s="442"/>
      <c r="I28" s="442"/>
      <c r="J28" s="442"/>
      <c r="K28" s="442"/>
      <c r="L28" s="442"/>
      <c r="M28" s="442"/>
      <c r="N28" s="79" t="str">
        <f>IF(ISBLANK('frekwencja I sem'!B31),"",SUM(E28:M28))</f>
        <v/>
      </c>
      <c r="O28" s="79" t="str">
        <f>IF(ISBLANK('frekwencja I sem'!B31),"",C28+N28)</f>
        <v/>
      </c>
      <c r="P28" s="79" t="str">
        <f>IF(ISBLANK('frekwencja I sem'!B31),"",'frekwencja II sem'!AC31)</f>
        <v/>
      </c>
      <c r="Q28" s="79" t="str">
        <f>IF(ISBLANK('frekwencja I sem'!B31),"",P28*2)</f>
        <v/>
      </c>
      <c r="R28" s="79" t="str">
        <f>IF(ISBLANK('frekwencja I sem'!B31),"",TRUNC(AN28,0))</f>
        <v/>
      </c>
      <c r="S28" s="442"/>
      <c r="T28" s="442"/>
      <c r="U28" s="442"/>
      <c r="V28" s="442"/>
      <c r="W28" s="442"/>
      <c r="X28" s="442"/>
      <c r="Y28" s="442"/>
      <c r="Z28" s="442"/>
      <c r="AA28" s="442"/>
      <c r="AB28" s="442"/>
      <c r="AC28" s="442"/>
      <c r="AD28" s="442"/>
      <c r="AE28" s="79" t="str">
        <f>IF(ISBLANK('frekwencja I sem'!B31),"",SUM(Q28:AD28))</f>
        <v/>
      </c>
      <c r="AF28" s="79" t="str">
        <f>IF(ISBLANK('frekwencja I sem'!B31),"",$O28-$AE28)</f>
        <v/>
      </c>
      <c r="AG28" s="79" t="str">
        <f>IF(ISBLANK('frekwencja I sem'!B31),"",AF28+D28)</f>
        <v/>
      </c>
      <c r="AH28" s="79" t="str">
        <f>'zachowanie I sem'!AH28</f>
        <v/>
      </c>
      <c r="AI28" s="435" t="str">
        <f>IF(ISBLANK('frekwencja I sem'!B31),"",LOOKUP(AF28,{-900,41,61,81,101,121},{"naganne","nieodpowiednie","poprawne","dobre","bardzo dobre","wzorowe"}))</f>
        <v/>
      </c>
      <c r="AJ28" s="435" t="str">
        <f t="shared" si="0"/>
        <v/>
      </c>
      <c r="AK28" s="207" t="str">
        <f>IF(ISBLANK('frekwencja I sem'!B31),"",LOOKUP(BG28,{1,2,3,4,5,6},{"naganne","nieodpowiednie","poprawne","dobre","bardzo dobre","wzorowe"}))</f>
        <v/>
      </c>
      <c r="AL28" s="207" t="str">
        <f t="shared" si="8"/>
        <v/>
      </c>
      <c r="AM28" t="str">
        <f>IF(ISBLANK('frekwencja I sem'!B31),"",'frekwencja II sem'!R31)</f>
        <v/>
      </c>
      <c r="AN28" t="str">
        <f>IF(ISBLANK('frekwencja I sem'!B31),"",AM28/2)</f>
        <v/>
      </c>
      <c r="AO28" s="101" t="str">
        <f t="shared" si="1"/>
        <v/>
      </c>
      <c r="AP28" s="101" t="str">
        <f t="shared" si="2"/>
        <v/>
      </c>
      <c r="AQ28" s="101" t="str">
        <f t="shared" si="3"/>
        <v/>
      </c>
      <c r="AR28" s="101" t="str">
        <f t="shared" si="4"/>
        <v/>
      </c>
      <c r="AS28" s="101" t="str">
        <f t="shared" si="5"/>
        <v/>
      </c>
      <c r="AT28" s="101" t="str">
        <f t="shared" si="6"/>
        <v/>
      </c>
      <c r="AV28" t="str">
        <f>IF(ISBLANK('frekwencja I sem'!B31),"",'frekwencja I sem'!B31)</f>
        <v/>
      </c>
      <c r="AW28" s="147" t="str">
        <f t="shared" si="9"/>
        <v/>
      </c>
      <c r="AX28" s="147" t="str">
        <f t="shared" si="10"/>
        <v/>
      </c>
      <c r="AY28" s="147">
        <f t="shared" si="7"/>
        <v>0</v>
      </c>
      <c r="AZ28" s="147">
        <f t="shared" si="11"/>
        <v>0</v>
      </c>
      <c r="BA28" s="147" t="str">
        <f>IF(ISBLANK('frekwencja I sem'!B31),"",LOOKUP(AZ28,{-600,41,61,81,101,121},{"naganne","nieodpowiednie","poprawne","dobre","bardzo dobre","wzorowe"}))</f>
        <v/>
      </c>
      <c r="BB28" s="185" t="str">
        <f t="shared" si="12"/>
        <v/>
      </c>
      <c r="BC28" s="147" t="str">
        <f t="shared" si="13"/>
        <v/>
      </c>
      <c r="BD28" s="147" t="e">
        <f t="shared" si="14"/>
        <v>#VALUE!</v>
      </c>
      <c r="BE28" s="147" t="e">
        <f t="shared" si="15"/>
        <v>#VALUE!</v>
      </c>
      <c r="BF28" s="147" t="e">
        <f t="shared" si="16"/>
        <v>#VALUE!</v>
      </c>
      <c r="BG28" t="str">
        <f>IF(ISBLANK('frekwencja I sem'!B31),"",IF(BF28&gt;=1,BB28+1,BB28))</f>
        <v/>
      </c>
      <c r="BI28" s="3" t="str">
        <f t="shared" si="17"/>
        <v/>
      </c>
      <c r="BJ28" s="148" t="str">
        <f t="shared" si="18"/>
        <v/>
      </c>
      <c r="BK28" t="str">
        <f t="shared" si="19"/>
        <v/>
      </c>
      <c r="BL28" t="str">
        <f t="shared" si="20"/>
        <v/>
      </c>
      <c r="BM28" t="str">
        <f t="shared" si="21"/>
        <v/>
      </c>
      <c r="BN28" t="str">
        <f t="shared" si="22"/>
        <v/>
      </c>
    </row>
    <row r="29" spans="1:66" ht="14.4" x14ac:dyDescent="0.3">
      <c r="A29" s="79">
        <v>25</v>
      </c>
      <c r="B29" s="434" t="str">
        <f>IF(ISBLANK('frekwencja I sem'!B32),"",'frekwencja I sem'!B32)</f>
        <v/>
      </c>
      <c r="C29" s="79">
        <v>100</v>
      </c>
      <c r="D29" s="151"/>
      <c r="E29" s="442"/>
      <c r="F29" s="442"/>
      <c r="G29" s="442"/>
      <c r="H29" s="442"/>
      <c r="I29" s="442"/>
      <c r="J29" s="442"/>
      <c r="K29" s="442"/>
      <c r="L29" s="442"/>
      <c r="M29" s="442"/>
      <c r="N29" s="79" t="str">
        <f>IF(ISBLANK('frekwencja I sem'!B32),"",SUM(E29:M29))</f>
        <v/>
      </c>
      <c r="O29" s="79" t="str">
        <f>IF(ISBLANK('frekwencja I sem'!B32),"",C29+N29)</f>
        <v/>
      </c>
      <c r="P29" s="79" t="str">
        <f>IF(ISBLANK('frekwencja I sem'!B32),"",'frekwencja II sem'!AC32)</f>
        <v/>
      </c>
      <c r="Q29" s="79" t="str">
        <f>IF(ISBLANK('frekwencja I sem'!B32),"",P29*2)</f>
        <v/>
      </c>
      <c r="R29" s="79" t="str">
        <f>IF(ISBLANK('frekwencja I sem'!B32),"",TRUNC(AN29,0))</f>
        <v/>
      </c>
      <c r="S29" s="442"/>
      <c r="T29" s="442"/>
      <c r="U29" s="442"/>
      <c r="V29" s="442"/>
      <c r="W29" s="442"/>
      <c r="X29" s="442"/>
      <c r="Y29" s="442"/>
      <c r="Z29" s="442"/>
      <c r="AA29" s="442"/>
      <c r="AB29" s="442"/>
      <c r="AC29" s="442"/>
      <c r="AD29" s="442"/>
      <c r="AE29" s="79" t="str">
        <f>IF(ISBLANK('frekwencja I sem'!B32),"",SUM(Q29:AD29))</f>
        <v/>
      </c>
      <c r="AF29" s="79" t="str">
        <f>IF(ISBLANK('frekwencja I sem'!B32),"",$O29-$AE29)</f>
        <v/>
      </c>
      <c r="AG29" s="79" t="str">
        <f>IF(ISBLANK('frekwencja I sem'!B32),"",AF29+D29)</f>
        <v/>
      </c>
      <c r="AH29" s="79" t="str">
        <f>'zachowanie I sem'!AH29</f>
        <v/>
      </c>
      <c r="AI29" s="435" t="str">
        <f>IF(ISBLANK('frekwencja I sem'!B32),"",LOOKUP(AF29,{-900,41,61,81,101,121},{"naganne","nieodpowiednie","poprawne","dobre","bardzo dobre","wzorowe"}))</f>
        <v/>
      </c>
      <c r="AJ29" s="435" t="str">
        <f t="shared" si="0"/>
        <v/>
      </c>
      <c r="AK29" s="207" t="str">
        <f>IF(ISBLANK('frekwencja I sem'!B32),"",LOOKUP(BG29,{1,2,3,4,5,6},{"naganne","nieodpowiednie","poprawne","dobre","bardzo dobre","wzorowe"}))</f>
        <v/>
      </c>
      <c r="AL29" s="207" t="str">
        <f t="shared" si="8"/>
        <v/>
      </c>
      <c r="AM29" t="str">
        <f>IF(ISBLANK('frekwencja I sem'!B32),"",'frekwencja II sem'!R32)</f>
        <v/>
      </c>
      <c r="AN29" t="str">
        <f>IF(ISBLANK('frekwencja I sem'!B32),"",AM29/2)</f>
        <v/>
      </c>
      <c r="AO29" s="101" t="str">
        <f t="shared" si="1"/>
        <v/>
      </c>
      <c r="AP29" s="101" t="str">
        <f t="shared" si="2"/>
        <v/>
      </c>
      <c r="AQ29" s="101" t="str">
        <f t="shared" si="3"/>
        <v/>
      </c>
      <c r="AR29" s="101" t="str">
        <f t="shared" si="4"/>
        <v/>
      </c>
      <c r="AS29" s="101" t="str">
        <f t="shared" si="5"/>
        <v/>
      </c>
      <c r="AT29" s="101" t="str">
        <f t="shared" si="6"/>
        <v/>
      </c>
      <c r="AV29" t="str">
        <f>IF(ISBLANK('frekwencja I sem'!B32),"",'frekwencja I sem'!B32)</f>
        <v/>
      </c>
      <c r="AW29" s="147" t="str">
        <f t="shared" si="9"/>
        <v/>
      </c>
      <c r="AX29" s="147" t="str">
        <f t="shared" si="10"/>
        <v/>
      </c>
      <c r="AY29" s="147">
        <f t="shared" si="7"/>
        <v>0</v>
      </c>
      <c r="AZ29" s="147">
        <f t="shared" si="11"/>
        <v>0</v>
      </c>
      <c r="BA29" s="147" t="str">
        <f>IF(ISBLANK('frekwencja I sem'!B32),"",LOOKUP(AZ29,{-600,41,61,81,101,121},{"naganne","nieodpowiednie","poprawne","dobre","bardzo dobre","wzorowe"}))</f>
        <v/>
      </c>
      <c r="BB29" s="185" t="str">
        <f t="shared" si="12"/>
        <v/>
      </c>
      <c r="BC29" s="147" t="str">
        <f t="shared" si="13"/>
        <v/>
      </c>
      <c r="BD29" s="147" t="e">
        <f t="shared" si="14"/>
        <v>#VALUE!</v>
      </c>
      <c r="BE29" s="147" t="e">
        <f t="shared" si="15"/>
        <v>#VALUE!</v>
      </c>
      <c r="BF29" s="147" t="e">
        <f t="shared" si="16"/>
        <v>#VALUE!</v>
      </c>
      <c r="BG29" t="str">
        <f>IF(ISBLANK('frekwencja I sem'!B32),"",IF(BF29&gt;=1,BB29+1,BB29))</f>
        <v/>
      </c>
      <c r="BI29" s="3" t="str">
        <f t="shared" si="17"/>
        <v/>
      </c>
      <c r="BJ29" s="148" t="str">
        <f t="shared" si="18"/>
        <v/>
      </c>
      <c r="BK29" t="str">
        <f t="shared" si="19"/>
        <v/>
      </c>
      <c r="BL29" t="str">
        <f t="shared" si="20"/>
        <v/>
      </c>
      <c r="BM29" t="str">
        <f t="shared" si="21"/>
        <v/>
      </c>
      <c r="BN29" t="str">
        <f t="shared" si="22"/>
        <v/>
      </c>
    </row>
    <row r="30" spans="1:66" ht="14.4" x14ac:dyDescent="0.3">
      <c r="A30" s="79">
        <v>26</v>
      </c>
      <c r="B30" s="434" t="str">
        <f>IF(ISBLANK('frekwencja I sem'!B33),"",'frekwencja I sem'!B33)</f>
        <v/>
      </c>
      <c r="C30" s="79">
        <v>100</v>
      </c>
      <c r="D30" s="151"/>
      <c r="E30" s="442"/>
      <c r="F30" s="442"/>
      <c r="G30" s="442"/>
      <c r="H30" s="442"/>
      <c r="I30" s="442"/>
      <c r="J30" s="442"/>
      <c r="K30" s="442"/>
      <c r="L30" s="442"/>
      <c r="M30" s="442"/>
      <c r="N30" s="79" t="str">
        <f>IF(ISBLANK('frekwencja I sem'!B33),"",SUM(E30:M30))</f>
        <v/>
      </c>
      <c r="O30" s="79" t="str">
        <f>IF(ISBLANK('frekwencja I sem'!B33),"",C30+N30)</f>
        <v/>
      </c>
      <c r="P30" s="79" t="str">
        <f>IF(ISBLANK('frekwencja I sem'!B33),"",'frekwencja II sem'!AC33)</f>
        <v/>
      </c>
      <c r="Q30" s="79" t="str">
        <f>IF(ISBLANK('frekwencja I sem'!B33),"",P30*2)</f>
        <v/>
      </c>
      <c r="R30" s="79" t="str">
        <f>IF(ISBLANK('frekwencja I sem'!B33),"",TRUNC(AN30,0))</f>
        <v/>
      </c>
      <c r="S30" s="442"/>
      <c r="T30" s="442"/>
      <c r="U30" s="442"/>
      <c r="V30" s="442"/>
      <c r="W30" s="442"/>
      <c r="X30" s="442"/>
      <c r="Y30" s="442"/>
      <c r="Z30" s="442"/>
      <c r="AA30" s="442"/>
      <c r="AB30" s="442"/>
      <c r="AC30" s="442"/>
      <c r="AD30" s="442"/>
      <c r="AE30" s="79" t="str">
        <f>IF(ISBLANK('frekwencja I sem'!B33),"",SUM(Q30:AD30))</f>
        <v/>
      </c>
      <c r="AF30" s="79" t="str">
        <f>IF(ISBLANK('frekwencja I sem'!B33),"",$O30-$AE30)</f>
        <v/>
      </c>
      <c r="AG30" s="79" t="str">
        <f>IF(ISBLANK('frekwencja I sem'!B33),"",AF30+D30)</f>
        <v/>
      </c>
      <c r="AH30" s="79" t="str">
        <f>'zachowanie I sem'!AH30</f>
        <v/>
      </c>
      <c r="AI30" s="435" t="str">
        <f>IF(ISBLANK('frekwencja I sem'!B33),"",LOOKUP(AF30,{-900,41,61,81,101,121},{"naganne","nieodpowiednie","poprawne","dobre","bardzo dobre","wzorowe"}))</f>
        <v/>
      </c>
      <c r="AJ30" s="435" t="str">
        <f t="shared" si="0"/>
        <v/>
      </c>
      <c r="AK30" s="207" t="str">
        <f>IF(ISBLANK('frekwencja I sem'!B33),"",LOOKUP(BG30,{1,2,3,4,5,6},{"naganne","nieodpowiednie","poprawne","dobre","bardzo dobre","wzorowe"}))</f>
        <v/>
      </c>
      <c r="AL30" s="207" t="str">
        <f t="shared" si="8"/>
        <v/>
      </c>
      <c r="AM30" t="str">
        <f>IF(ISBLANK('frekwencja I sem'!B33),"",'frekwencja II sem'!R33)</f>
        <v/>
      </c>
      <c r="AN30" t="str">
        <f>IF(ISBLANK('frekwencja I sem'!B33),"",AM30/2)</f>
        <v/>
      </c>
      <c r="AO30" s="101" t="str">
        <f t="shared" si="1"/>
        <v/>
      </c>
      <c r="AP30" s="101" t="str">
        <f t="shared" si="2"/>
        <v/>
      </c>
      <c r="AQ30" s="101" t="str">
        <f t="shared" si="3"/>
        <v/>
      </c>
      <c r="AR30" s="101" t="str">
        <f t="shared" si="4"/>
        <v/>
      </c>
      <c r="AS30" s="101" t="str">
        <f t="shared" si="5"/>
        <v/>
      </c>
      <c r="AT30" s="101" t="str">
        <f t="shared" si="6"/>
        <v/>
      </c>
      <c r="AV30" t="str">
        <f>IF(ISBLANK('frekwencja I sem'!B33),"",'frekwencja I sem'!B33)</f>
        <v/>
      </c>
      <c r="AW30" s="147" t="str">
        <f t="shared" si="9"/>
        <v/>
      </c>
      <c r="AX30" s="147" t="str">
        <f t="shared" si="10"/>
        <v/>
      </c>
      <c r="AY30" s="147">
        <f t="shared" si="7"/>
        <v>0</v>
      </c>
      <c r="AZ30" s="147">
        <f t="shared" si="11"/>
        <v>0</v>
      </c>
      <c r="BA30" s="147" t="str">
        <f>IF(ISBLANK('frekwencja I sem'!B33),"",LOOKUP(AZ30,{-600,41,61,81,101,121},{"naganne","nieodpowiednie","poprawne","dobre","bardzo dobre","wzorowe"}))</f>
        <v/>
      </c>
      <c r="BB30" s="185" t="str">
        <f t="shared" si="12"/>
        <v/>
      </c>
      <c r="BC30" s="147" t="str">
        <f t="shared" si="13"/>
        <v/>
      </c>
      <c r="BD30" s="147" t="e">
        <f t="shared" si="14"/>
        <v>#VALUE!</v>
      </c>
      <c r="BE30" s="147" t="e">
        <f t="shared" si="15"/>
        <v>#VALUE!</v>
      </c>
      <c r="BF30" s="147" t="e">
        <f t="shared" si="16"/>
        <v>#VALUE!</v>
      </c>
      <c r="BG30" t="str">
        <f>IF(ISBLANK('frekwencja I sem'!B33),"",IF(BF30&gt;=1,BB30+1,BB30))</f>
        <v/>
      </c>
      <c r="BI30" s="3" t="str">
        <f t="shared" si="17"/>
        <v/>
      </c>
      <c r="BJ30" s="148" t="str">
        <f t="shared" si="18"/>
        <v/>
      </c>
      <c r="BK30" t="str">
        <f t="shared" si="19"/>
        <v/>
      </c>
      <c r="BL30" t="str">
        <f t="shared" si="20"/>
        <v/>
      </c>
      <c r="BM30" t="str">
        <f t="shared" si="21"/>
        <v/>
      </c>
      <c r="BN30" t="str">
        <f t="shared" si="22"/>
        <v/>
      </c>
    </row>
    <row r="31" spans="1:66" ht="14.4" x14ac:dyDescent="0.3">
      <c r="A31" s="79">
        <v>27</v>
      </c>
      <c r="B31" s="434" t="str">
        <f>IF(ISBLANK('frekwencja I sem'!B34),"",'frekwencja I sem'!B34)</f>
        <v/>
      </c>
      <c r="C31" s="79">
        <v>100</v>
      </c>
      <c r="D31" s="151"/>
      <c r="E31" s="442"/>
      <c r="F31" s="442"/>
      <c r="G31" s="442"/>
      <c r="H31" s="442"/>
      <c r="I31" s="442"/>
      <c r="J31" s="442"/>
      <c r="K31" s="442"/>
      <c r="L31" s="442"/>
      <c r="M31" s="442"/>
      <c r="N31" s="79" t="str">
        <f>IF(ISBLANK('frekwencja I sem'!B34),"",SUM(E31:M31))</f>
        <v/>
      </c>
      <c r="O31" s="79" t="str">
        <f>IF(ISBLANK('frekwencja I sem'!B34),"",C31+N31)</f>
        <v/>
      </c>
      <c r="P31" s="79" t="str">
        <f>IF(ISBLANK('frekwencja I sem'!B34),"",'frekwencja II sem'!AC34)</f>
        <v/>
      </c>
      <c r="Q31" s="79" t="str">
        <f>IF(ISBLANK('frekwencja I sem'!B34),"",P31*2)</f>
        <v/>
      </c>
      <c r="R31" s="79" t="str">
        <f>IF(ISBLANK('frekwencja I sem'!B34),"",TRUNC(AN31,0))</f>
        <v/>
      </c>
      <c r="S31" s="442"/>
      <c r="T31" s="442"/>
      <c r="U31" s="442"/>
      <c r="V31" s="442"/>
      <c r="W31" s="442"/>
      <c r="X31" s="442"/>
      <c r="Y31" s="442"/>
      <c r="Z31" s="442"/>
      <c r="AA31" s="442"/>
      <c r="AB31" s="442"/>
      <c r="AC31" s="442"/>
      <c r="AD31" s="442"/>
      <c r="AE31" s="79" t="str">
        <f>IF(ISBLANK('frekwencja I sem'!B34),"",SUM(Q31:AD31))</f>
        <v/>
      </c>
      <c r="AF31" s="79" t="str">
        <f>IF(ISBLANK('frekwencja I sem'!B34),"",$O31-$AE31)</f>
        <v/>
      </c>
      <c r="AG31" s="79" t="str">
        <f>IF(ISBLANK('frekwencja I sem'!B34),"",AF31+D31)</f>
        <v/>
      </c>
      <c r="AH31" s="79" t="str">
        <f>'zachowanie I sem'!AH31</f>
        <v/>
      </c>
      <c r="AI31" s="435" t="str">
        <f>IF(ISBLANK('frekwencja I sem'!B34),"",LOOKUP(AF31,{-900,41,61,81,101,121},{"naganne","nieodpowiednie","poprawne","dobre","bardzo dobre","wzorowe"}))</f>
        <v/>
      </c>
      <c r="AJ31" s="435" t="str">
        <f t="shared" si="0"/>
        <v/>
      </c>
      <c r="AK31" s="207" t="str">
        <f>IF(ISBLANK('frekwencja I sem'!B34),"",LOOKUP(BG31,{1,2,3,4,5,6},{"naganne","nieodpowiednie","poprawne","dobre","bardzo dobre","wzorowe"}))</f>
        <v/>
      </c>
      <c r="AL31" s="207" t="str">
        <f t="shared" si="8"/>
        <v/>
      </c>
      <c r="AM31" t="str">
        <f>IF(ISBLANK('frekwencja I sem'!B34),"",'frekwencja II sem'!R34)</f>
        <v/>
      </c>
      <c r="AN31" t="str">
        <f>IF(ISBLANK('frekwencja I sem'!B34),"",AM31/2)</f>
        <v/>
      </c>
      <c r="AO31" s="101" t="str">
        <f t="shared" si="1"/>
        <v/>
      </c>
      <c r="AP31" s="101" t="str">
        <f t="shared" si="2"/>
        <v/>
      </c>
      <c r="AQ31" s="101" t="str">
        <f t="shared" si="3"/>
        <v/>
      </c>
      <c r="AR31" s="101" t="str">
        <f t="shared" si="4"/>
        <v/>
      </c>
      <c r="AS31" s="101" t="str">
        <f t="shared" si="5"/>
        <v/>
      </c>
      <c r="AT31" s="101" t="str">
        <f t="shared" si="6"/>
        <v/>
      </c>
      <c r="AV31" t="str">
        <f>IF(ISBLANK('frekwencja I sem'!B34),"",'frekwencja I sem'!B34)</f>
        <v/>
      </c>
      <c r="AW31" s="147" t="str">
        <f t="shared" si="9"/>
        <v/>
      </c>
      <c r="AX31" s="147" t="str">
        <f t="shared" si="10"/>
        <v/>
      </c>
      <c r="AY31" s="147">
        <f t="shared" si="7"/>
        <v>0</v>
      </c>
      <c r="AZ31" s="147">
        <f t="shared" si="11"/>
        <v>0</v>
      </c>
      <c r="BA31" s="147" t="str">
        <f>IF(ISBLANK('frekwencja I sem'!B34),"",LOOKUP(AZ31,{-600,41,61,81,101,121},{"naganne","nieodpowiednie","poprawne","dobre","bardzo dobre","wzorowe"}))</f>
        <v/>
      </c>
      <c r="BB31" s="185" t="str">
        <f t="shared" si="12"/>
        <v/>
      </c>
      <c r="BC31" s="147" t="str">
        <f t="shared" si="13"/>
        <v/>
      </c>
      <c r="BD31" s="147" t="e">
        <f t="shared" si="14"/>
        <v>#VALUE!</v>
      </c>
      <c r="BE31" s="147" t="e">
        <f t="shared" si="15"/>
        <v>#VALUE!</v>
      </c>
      <c r="BF31" s="147" t="e">
        <f t="shared" si="16"/>
        <v>#VALUE!</v>
      </c>
      <c r="BG31" t="str">
        <f>IF(ISBLANK('frekwencja I sem'!B34),"",IF(BF31&gt;=1,BB31+1,BB31))</f>
        <v/>
      </c>
      <c r="BI31" s="3" t="str">
        <f t="shared" si="17"/>
        <v/>
      </c>
      <c r="BJ31" s="148" t="str">
        <f t="shared" si="18"/>
        <v/>
      </c>
      <c r="BK31" t="str">
        <f t="shared" si="19"/>
        <v/>
      </c>
      <c r="BL31" t="str">
        <f t="shared" si="20"/>
        <v/>
      </c>
      <c r="BM31" t="str">
        <f t="shared" si="21"/>
        <v/>
      </c>
      <c r="BN31" t="str">
        <f t="shared" si="22"/>
        <v/>
      </c>
    </row>
    <row r="32" spans="1:66" ht="14.4" x14ac:dyDescent="0.3">
      <c r="A32" s="79">
        <v>28</v>
      </c>
      <c r="B32" s="434" t="str">
        <f>IF(ISBLANK('frekwencja I sem'!B35),"",'frekwencja I sem'!B35)</f>
        <v/>
      </c>
      <c r="C32" s="79">
        <v>100</v>
      </c>
      <c r="D32" s="151"/>
      <c r="E32" s="442"/>
      <c r="F32" s="442"/>
      <c r="G32" s="442"/>
      <c r="H32" s="442"/>
      <c r="I32" s="442"/>
      <c r="J32" s="442"/>
      <c r="K32" s="442"/>
      <c r="L32" s="442"/>
      <c r="M32" s="442"/>
      <c r="N32" s="79" t="str">
        <f>IF(ISBLANK('frekwencja I sem'!B35),"",SUM(E32:M32))</f>
        <v/>
      </c>
      <c r="O32" s="79" t="str">
        <f>IF(ISBLANK('frekwencja I sem'!B35),"",C32+N32)</f>
        <v/>
      </c>
      <c r="P32" s="79" t="str">
        <f>IF(ISBLANK('frekwencja I sem'!B35),"",'frekwencja II sem'!AC35)</f>
        <v/>
      </c>
      <c r="Q32" s="79" t="str">
        <f>IF(ISBLANK('frekwencja I sem'!B35),"",P32*2)</f>
        <v/>
      </c>
      <c r="R32" s="79" t="str">
        <f>IF(ISBLANK('frekwencja I sem'!B35),"",TRUNC(AN32,0))</f>
        <v/>
      </c>
      <c r="S32" s="442"/>
      <c r="T32" s="442"/>
      <c r="U32" s="442"/>
      <c r="V32" s="442"/>
      <c r="W32" s="442"/>
      <c r="X32" s="442"/>
      <c r="Y32" s="442"/>
      <c r="Z32" s="442"/>
      <c r="AA32" s="442"/>
      <c r="AB32" s="442"/>
      <c r="AC32" s="442"/>
      <c r="AD32" s="442"/>
      <c r="AE32" s="79" t="str">
        <f>IF(ISBLANK('frekwencja I sem'!B35),"",SUM(Q32:AD32))</f>
        <v/>
      </c>
      <c r="AF32" s="79" t="str">
        <f>IF(ISBLANK('frekwencja I sem'!B35),"",$O32-$AE32)</f>
        <v/>
      </c>
      <c r="AG32" s="79" t="str">
        <f>IF(ISBLANK('frekwencja I sem'!B35),"",AF32+D32)</f>
        <v/>
      </c>
      <c r="AH32" s="79" t="str">
        <f>'zachowanie I sem'!AH32</f>
        <v/>
      </c>
      <c r="AI32" s="435" t="str">
        <f>IF(ISBLANK('frekwencja I sem'!B35),"",LOOKUP(AF32,{-900,41,61,81,101,121},{"naganne","nieodpowiednie","poprawne","dobre","bardzo dobre","wzorowe"}))</f>
        <v/>
      </c>
      <c r="AJ32" s="435" t="str">
        <f t="shared" si="0"/>
        <v/>
      </c>
      <c r="AK32" s="207" t="str">
        <f>IF(ISBLANK('frekwencja I sem'!B35),"",LOOKUP(BG32,{1,2,3,4,5,6},{"naganne","nieodpowiednie","poprawne","dobre","bardzo dobre","wzorowe"}))</f>
        <v/>
      </c>
      <c r="AL32" s="207" t="str">
        <f t="shared" si="8"/>
        <v/>
      </c>
      <c r="AM32" t="str">
        <f>IF(ISBLANK('frekwencja I sem'!B35),"",'frekwencja II sem'!R35)</f>
        <v/>
      </c>
      <c r="AN32" t="str">
        <f>IF(ISBLANK('frekwencja I sem'!B35),"",AM32/2)</f>
        <v/>
      </c>
      <c r="AO32" s="101" t="str">
        <f t="shared" si="1"/>
        <v/>
      </c>
      <c r="AP32" s="101" t="str">
        <f t="shared" si="2"/>
        <v/>
      </c>
      <c r="AQ32" s="101" t="str">
        <f t="shared" si="3"/>
        <v/>
      </c>
      <c r="AR32" s="101" t="str">
        <f t="shared" si="4"/>
        <v/>
      </c>
      <c r="AS32" s="101" t="str">
        <f t="shared" si="5"/>
        <v/>
      </c>
      <c r="AT32" s="101" t="str">
        <f t="shared" si="6"/>
        <v/>
      </c>
      <c r="AV32" t="str">
        <f>IF(ISBLANK('frekwencja I sem'!B35),"",'frekwencja I sem'!B35)</f>
        <v/>
      </c>
      <c r="AW32" s="147" t="str">
        <f t="shared" si="9"/>
        <v/>
      </c>
      <c r="AX32" s="147" t="str">
        <f t="shared" si="10"/>
        <v/>
      </c>
      <c r="AY32" s="147">
        <f t="shared" si="7"/>
        <v>0</v>
      </c>
      <c r="AZ32" s="147">
        <f t="shared" si="11"/>
        <v>0</v>
      </c>
      <c r="BA32" s="147" t="str">
        <f>IF(ISBLANK('frekwencja I sem'!B35),"",LOOKUP(AZ32,{-600,41,61,81,101,121},{"naganne","nieodpowiednie","poprawne","dobre","bardzo dobre","wzorowe"}))</f>
        <v/>
      </c>
      <c r="BB32" s="185" t="str">
        <f t="shared" si="12"/>
        <v/>
      </c>
      <c r="BC32" s="147" t="str">
        <f t="shared" si="13"/>
        <v/>
      </c>
      <c r="BD32" s="147" t="e">
        <f t="shared" si="14"/>
        <v>#VALUE!</v>
      </c>
      <c r="BE32" s="147" t="e">
        <f t="shared" si="15"/>
        <v>#VALUE!</v>
      </c>
      <c r="BF32" s="147" t="e">
        <f t="shared" si="16"/>
        <v>#VALUE!</v>
      </c>
      <c r="BG32" t="str">
        <f>IF(ISBLANK('frekwencja I sem'!B35),"",IF(BF32&gt;=1,BB32+1,BB32))</f>
        <v/>
      </c>
      <c r="BI32" s="3" t="str">
        <f t="shared" si="17"/>
        <v/>
      </c>
      <c r="BJ32" s="148" t="str">
        <f t="shared" si="18"/>
        <v/>
      </c>
      <c r="BK32" t="str">
        <f t="shared" si="19"/>
        <v/>
      </c>
      <c r="BL32" t="str">
        <f t="shared" si="20"/>
        <v/>
      </c>
      <c r="BM32" t="str">
        <f t="shared" si="21"/>
        <v/>
      </c>
      <c r="BN32" t="str">
        <f t="shared" si="22"/>
        <v/>
      </c>
    </row>
    <row r="33" spans="1:66" ht="14.4" x14ac:dyDescent="0.3">
      <c r="A33" s="79">
        <v>29</v>
      </c>
      <c r="B33" s="434" t="str">
        <f>IF(ISBLANK('frekwencja I sem'!B36),"",'frekwencja I sem'!B36)</f>
        <v/>
      </c>
      <c r="C33" s="79">
        <v>100</v>
      </c>
      <c r="D33" s="151"/>
      <c r="E33" s="442"/>
      <c r="F33" s="442"/>
      <c r="G33" s="442"/>
      <c r="H33" s="442"/>
      <c r="I33" s="442"/>
      <c r="J33" s="442"/>
      <c r="K33" s="442"/>
      <c r="L33" s="442"/>
      <c r="M33" s="442"/>
      <c r="N33" s="79" t="str">
        <f>IF(ISBLANK('frekwencja I sem'!B36),"",SUM(E33:M33))</f>
        <v/>
      </c>
      <c r="O33" s="79" t="str">
        <f>IF(ISBLANK('frekwencja I sem'!B36),"",C33+N33)</f>
        <v/>
      </c>
      <c r="P33" s="79" t="str">
        <f>IF(ISBLANK('frekwencja I sem'!B36),"",'frekwencja II sem'!AC36)</f>
        <v/>
      </c>
      <c r="Q33" s="79" t="str">
        <f>IF(ISBLANK('frekwencja I sem'!B36),"",P33*2)</f>
        <v/>
      </c>
      <c r="R33" s="79" t="str">
        <f>IF(ISBLANK('frekwencja I sem'!B36),"",TRUNC(AN33,0))</f>
        <v/>
      </c>
      <c r="S33" s="442"/>
      <c r="T33" s="442"/>
      <c r="U33" s="442"/>
      <c r="V33" s="442"/>
      <c r="W33" s="442"/>
      <c r="X33" s="442"/>
      <c r="Y33" s="442"/>
      <c r="Z33" s="442"/>
      <c r="AA33" s="442"/>
      <c r="AB33" s="442"/>
      <c r="AC33" s="442"/>
      <c r="AD33" s="442"/>
      <c r="AE33" s="79" t="str">
        <f>IF(ISBLANK('frekwencja I sem'!B36),"",SUM(Q33:AD33))</f>
        <v/>
      </c>
      <c r="AF33" s="79" t="str">
        <f>IF(ISBLANK('frekwencja I sem'!B36),"",$O33-$AE33)</f>
        <v/>
      </c>
      <c r="AG33" s="79" t="str">
        <f>IF(ISBLANK('frekwencja I sem'!B36),"",AF33+D33)</f>
        <v/>
      </c>
      <c r="AH33" s="79" t="str">
        <f>'zachowanie I sem'!AH33</f>
        <v/>
      </c>
      <c r="AI33" s="435" t="str">
        <f>IF(ISBLANK('frekwencja I sem'!B36),"",LOOKUP(AF33,{-900,41,61,81,101,121},{"naganne","nieodpowiednie","poprawne","dobre","bardzo dobre","wzorowe"}))</f>
        <v/>
      </c>
      <c r="AJ33" s="435" t="str">
        <f t="shared" si="0"/>
        <v/>
      </c>
      <c r="AK33" s="207" t="str">
        <f>IF(ISBLANK('frekwencja I sem'!B36),"",LOOKUP(BG33,{1,2,3,4,5,6},{"naganne","nieodpowiednie","poprawne","dobre","bardzo dobre","wzorowe"}))</f>
        <v/>
      </c>
      <c r="AL33" s="207" t="str">
        <f t="shared" si="8"/>
        <v/>
      </c>
      <c r="AM33" t="str">
        <f>IF(ISBLANK('frekwencja I sem'!B36),"",'frekwencja II sem'!R36)</f>
        <v/>
      </c>
      <c r="AN33" t="str">
        <f>IF(ISBLANK('frekwencja I sem'!B36),"",AM33/2)</f>
        <v/>
      </c>
      <c r="AO33" s="101" t="str">
        <f t="shared" si="1"/>
        <v/>
      </c>
      <c r="AP33" s="101" t="str">
        <f t="shared" si="2"/>
        <v/>
      </c>
      <c r="AQ33" s="101" t="str">
        <f t="shared" si="3"/>
        <v/>
      </c>
      <c r="AR33" s="101" t="str">
        <f t="shared" si="4"/>
        <v/>
      </c>
      <c r="AS33" s="101" t="str">
        <f t="shared" si="5"/>
        <v/>
      </c>
      <c r="AT33" s="101" t="str">
        <f t="shared" si="6"/>
        <v/>
      </c>
      <c r="AV33" t="str">
        <f>IF(ISBLANK('frekwencja I sem'!B36),"",'frekwencja I sem'!B36)</f>
        <v/>
      </c>
      <c r="AW33" s="147" t="str">
        <f t="shared" si="9"/>
        <v/>
      </c>
      <c r="AX33" s="147" t="str">
        <f t="shared" si="10"/>
        <v/>
      </c>
      <c r="AY33" s="147">
        <f t="shared" si="7"/>
        <v>0</v>
      </c>
      <c r="AZ33" s="147">
        <f t="shared" si="11"/>
        <v>0</v>
      </c>
      <c r="BA33" s="147" t="str">
        <f>IF(ISBLANK('frekwencja I sem'!B36),"",LOOKUP(AZ33,{-600,41,61,81,101,121},{"naganne","nieodpowiednie","poprawne","dobre","bardzo dobre","wzorowe"}))</f>
        <v/>
      </c>
      <c r="BB33" s="185" t="str">
        <f t="shared" si="12"/>
        <v/>
      </c>
      <c r="BC33" s="147" t="str">
        <f t="shared" si="13"/>
        <v/>
      </c>
      <c r="BD33" s="147" t="e">
        <f t="shared" si="14"/>
        <v>#VALUE!</v>
      </c>
      <c r="BE33" s="147" t="e">
        <f t="shared" si="15"/>
        <v>#VALUE!</v>
      </c>
      <c r="BF33" s="147" t="e">
        <f t="shared" si="16"/>
        <v>#VALUE!</v>
      </c>
      <c r="BG33" t="str">
        <f>IF(ISBLANK('frekwencja I sem'!B36),"",IF(BF33&gt;=1,BB33+1,BB33))</f>
        <v/>
      </c>
      <c r="BI33" s="3" t="str">
        <f t="shared" si="17"/>
        <v/>
      </c>
      <c r="BJ33" s="148" t="str">
        <f t="shared" si="18"/>
        <v/>
      </c>
      <c r="BK33" t="str">
        <f t="shared" si="19"/>
        <v/>
      </c>
      <c r="BL33" t="str">
        <f t="shared" si="20"/>
        <v/>
      </c>
      <c r="BM33" t="str">
        <f t="shared" si="21"/>
        <v/>
      </c>
      <c r="BN33" t="str">
        <f t="shared" si="22"/>
        <v/>
      </c>
    </row>
    <row r="34" spans="1:66" ht="14.4" x14ac:dyDescent="0.3">
      <c r="A34" s="79">
        <v>30</v>
      </c>
      <c r="B34" s="434" t="str">
        <f>IF(ISBLANK('frekwencja I sem'!B37),"",'frekwencja I sem'!B37)</f>
        <v/>
      </c>
      <c r="C34" s="79">
        <v>100</v>
      </c>
      <c r="D34" s="151"/>
      <c r="E34" s="442"/>
      <c r="F34" s="442"/>
      <c r="G34" s="442"/>
      <c r="H34" s="442"/>
      <c r="I34" s="442"/>
      <c r="J34" s="442"/>
      <c r="K34" s="442"/>
      <c r="L34" s="442"/>
      <c r="M34" s="442"/>
      <c r="N34" s="79" t="str">
        <f>IF(ISBLANK('frekwencja I sem'!B37),"",SUM(E34:M34))</f>
        <v/>
      </c>
      <c r="O34" s="79" t="str">
        <f>IF(ISBLANK('frekwencja I sem'!B37),"",C34+N34)</f>
        <v/>
      </c>
      <c r="P34" s="79" t="str">
        <f>IF(ISBLANK('frekwencja I sem'!B37),"",'frekwencja II sem'!AC37)</f>
        <v/>
      </c>
      <c r="Q34" s="79" t="str">
        <f>IF(ISBLANK('frekwencja I sem'!B37),"",P34*2)</f>
        <v/>
      </c>
      <c r="R34" s="79" t="str">
        <f>IF(ISBLANK('frekwencja I sem'!B37),"",TRUNC(AN34,0))</f>
        <v/>
      </c>
      <c r="S34" s="442"/>
      <c r="T34" s="442"/>
      <c r="U34" s="442"/>
      <c r="V34" s="442"/>
      <c r="W34" s="442"/>
      <c r="X34" s="442"/>
      <c r="Y34" s="442"/>
      <c r="Z34" s="442"/>
      <c r="AA34" s="442"/>
      <c r="AB34" s="442"/>
      <c r="AC34" s="442"/>
      <c r="AD34" s="442"/>
      <c r="AE34" s="79" t="str">
        <f>IF(ISBLANK('frekwencja I sem'!B37),"",SUM(Q34:AD34))</f>
        <v/>
      </c>
      <c r="AF34" s="79" t="str">
        <f>IF(ISBLANK('frekwencja I sem'!B37),"",$O34-$AE34)</f>
        <v/>
      </c>
      <c r="AG34" s="79" t="str">
        <f>IF(ISBLANK('frekwencja I sem'!B37),"",AF34+D34)</f>
        <v/>
      </c>
      <c r="AH34" s="79" t="str">
        <f>'zachowanie I sem'!AH34</f>
        <v/>
      </c>
      <c r="AI34" s="435" t="str">
        <f>IF(ISBLANK('frekwencja I sem'!B37),"",LOOKUP(AF34,{-900,41,61,81,101,121},{"naganne","nieodpowiednie","poprawne","dobre","bardzo dobre","wzorowe"}))</f>
        <v/>
      </c>
      <c r="AJ34" s="435" t="str">
        <f t="shared" si="0"/>
        <v/>
      </c>
      <c r="AK34" s="207" t="str">
        <f>IF(ISBLANK('frekwencja I sem'!B37),"",LOOKUP(BG34,{1,2,3,4,5,6},{"naganne","nieodpowiednie","poprawne","dobre","bardzo dobre","wzorowe"}))</f>
        <v/>
      </c>
      <c r="AL34" s="207" t="str">
        <f t="shared" si="8"/>
        <v/>
      </c>
      <c r="AM34" t="str">
        <f>IF(ISBLANK('frekwencja I sem'!B37),"",'frekwencja II sem'!R37)</f>
        <v/>
      </c>
      <c r="AN34" t="str">
        <f>IF(ISBLANK('frekwencja I sem'!B37),"",AM34/2)</f>
        <v/>
      </c>
      <c r="AO34" s="101" t="str">
        <f t="shared" si="1"/>
        <v/>
      </c>
      <c r="AP34" s="101" t="str">
        <f t="shared" si="2"/>
        <v/>
      </c>
      <c r="AQ34" s="101" t="str">
        <f t="shared" si="3"/>
        <v/>
      </c>
      <c r="AR34" s="101" t="str">
        <f t="shared" si="4"/>
        <v/>
      </c>
      <c r="AS34" s="101" t="str">
        <f t="shared" si="5"/>
        <v/>
      </c>
      <c r="AT34" s="101" t="str">
        <f t="shared" si="6"/>
        <v/>
      </c>
      <c r="AV34" t="str">
        <f>IF(ISBLANK('frekwencja I sem'!B37),"",'frekwencja I sem'!B37)</f>
        <v/>
      </c>
      <c r="AW34" s="147" t="str">
        <f t="shared" si="9"/>
        <v/>
      </c>
      <c r="AX34" s="147" t="str">
        <f t="shared" si="10"/>
        <v/>
      </c>
      <c r="AY34" s="147">
        <f t="shared" si="7"/>
        <v>0</v>
      </c>
      <c r="AZ34" s="147">
        <f t="shared" si="11"/>
        <v>0</v>
      </c>
      <c r="BA34" s="147" t="str">
        <f>IF(ISBLANK('frekwencja I sem'!B37),"",LOOKUP(AZ34,{-600,41,61,81,101,121},{"naganne","nieodpowiednie","poprawne","dobre","bardzo dobre","wzorowe"}))</f>
        <v/>
      </c>
      <c r="BB34" s="185" t="str">
        <f t="shared" si="12"/>
        <v/>
      </c>
      <c r="BC34" s="147" t="str">
        <f t="shared" si="13"/>
        <v/>
      </c>
      <c r="BD34" s="147" t="e">
        <f t="shared" si="14"/>
        <v>#VALUE!</v>
      </c>
      <c r="BE34" s="147" t="e">
        <f t="shared" si="15"/>
        <v>#VALUE!</v>
      </c>
      <c r="BF34" s="147" t="e">
        <f t="shared" si="16"/>
        <v>#VALUE!</v>
      </c>
      <c r="BG34" t="str">
        <f>IF(ISBLANK('frekwencja I sem'!B37),"",IF(BF34&gt;=1,BB34+1,BB34))</f>
        <v/>
      </c>
      <c r="BI34" s="3" t="str">
        <f t="shared" si="17"/>
        <v/>
      </c>
      <c r="BJ34" s="148" t="str">
        <f t="shared" si="18"/>
        <v/>
      </c>
      <c r="BK34" t="str">
        <f t="shared" si="19"/>
        <v/>
      </c>
      <c r="BL34" t="str">
        <f t="shared" si="20"/>
        <v/>
      </c>
      <c r="BM34" t="str">
        <f t="shared" si="21"/>
        <v/>
      </c>
      <c r="BN34" t="str">
        <f t="shared" si="22"/>
        <v/>
      </c>
    </row>
    <row r="35" spans="1:66" ht="14.4" x14ac:dyDescent="0.3">
      <c r="A35" s="79">
        <v>31</v>
      </c>
      <c r="B35" s="434" t="str">
        <f>IF(ISBLANK('frekwencja I sem'!B38),"",'frekwencja I sem'!B38)</f>
        <v/>
      </c>
      <c r="C35" s="79">
        <v>100</v>
      </c>
      <c r="D35" s="151"/>
      <c r="E35" s="442"/>
      <c r="F35" s="442"/>
      <c r="G35" s="442"/>
      <c r="H35" s="442"/>
      <c r="I35" s="442"/>
      <c r="J35" s="442"/>
      <c r="K35" s="442"/>
      <c r="L35" s="442"/>
      <c r="M35" s="442"/>
      <c r="N35" s="79" t="str">
        <f>IF(ISBLANK('frekwencja I sem'!B38),"",SUM(E35:M35))</f>
        <v/>
      </c>
      <c r="O35" s="79" t="str">
        <f>IF(ISBLANK('frekwencja I sem'!B38),"",C35+N35)</f>
        <v/>
      </c>
      <c r="P35" s="79" t="str">
        <f>IF(ISBLANK('frekwencja I sem'!B38),"",'frekwencja II sem'!AC38)</f>
        <v/>
      </c>
      <c r="Q35" s="79" t="str">
        <f>IF(ISBLANK('frekwencja I sem'!B38),"",P35*2)</f>
        <v/>
      </c>
      <c r="R35" s="79" t="str">
        <f>IF(ISBLANK('frekwencja I sem'!B38),"",TRUNC(AN35,0))</f>
        <v/>
      </c>
      <c r="S35" s="442"/>
      <c r="T35" s="442"/>
      <c r="U35" s="442"/>
      <c r="V35" s="442"/>
      <c r="W35" s="442"/>
      <c r="X35" s="442"/>
      <c r="Y35" s="442"/>
      <c r="Z35" s="442"/>
      <c r="AA35" s="442"/>
      <c r="AB35" s="442"/>
      <c r="AC35" s="442"/>
      <c r="AD35" s="442"/>
      <c r="AE35" s="79" t="str">
        <f>IF(ISBLANK('frekwencja I sem'!B38),"",SUM(Q35:AD35))</f>
        <v/>
      </c>
      <c r="AF35" s="79" t="str">
        <f>IF(ISBLANK('frekwencja I sem'!B38),"",$O35-$AE35)</f>
        <v/>
      </c>
      <c r="AG35" s="79" t="str">
        <f>IF(ISBLANK('frekwencja I sem'!B38),"",AF35+D35)</f>
        <v/>
      </c>
      <c r="AH35" s="79" t="str">
        <f>'zachowanie I sem'!AH35</f>
        <v/>
      </c>
      <c r="AI35" s="435" t="str">
        <f>IF(ISBLANK('frekwencja I sem'!B38),"",LOOKUP(AF35,{-900,41,61,81,101,121},{"naganne","nieodpowiednie","poprawne","dobre","bardzo dobre","wzorowe"}))</f>
        <v/>
      </c>
      <c r="AJ35" s="435" t="str">
        <f t="shared" si="0"/>
        <v/>
      </c>
      <c r="AK35" s="207" t="str">
        <f>IF(ISBLANK('frekwencja I sem'!B38),"",LOOKUP(BG35,{1,2,3,4,5,6},{"naganne","nieodpowiednie","poprawne","dobre","bardzo dobre","wzorowe"}))</f>
        <v/>
      </c>
      <c r="AL35" s="207" t="str">
        <f t="shared" si="8"/>
        <v/>
      </c>
      <c r="AM35" t="str">
        <f>IF(ISBLANK('frekwencja I sem'!B38),"",'frekwencja II sem'!R38)</f>
        <v/>
      </c>
      <c r="AN35" t="str">
        <f>IF(ISBLANK('frekwencja I sem'!B38),"",AM35/2)</f>
        <v/>
      </c>
      <c r="AO35" s="101" t="str">
        <f t="shared" si="1"/>
        <v/>
      </c>
      <c r="AP35" s="101" t="str">
        <f t="shared" si="2"/>
        <v/>
      </c>
      <c r="AQ35" s="101" t="str">
        <f t="shared" si="3"/>
        <v/>
      </c>
      <c r="AR35" s="101" t="str">
        <f t="shared" si="4"/>
        <v/>
      </c>
      <c r="AS35" s="101" t="str">
        <f t="shared" si="5"/>
        <v/>
      </c>
      <c r="AT35" s="101" t="str">
        <f t="shared" si="6"/>
        <v/>
      </c>
      <c r="AV35" t="str">
        <f>IF(ISBLANK('frekwencja I sem'!B38),"",'frekwencja I sem'!B38)</f>
        <v/>
      </c>
      <c r="AW35" s="147" t="str">
        <f t="shared" si="9"/>
        <v/>
      </c>
      <c r="AX35" s="147" t="str">
        <f t="shared" si="10"/>
        <v/>
      </c>
      <c r="AY35" s="147">
        <f t="shared" si="7"/>
        <v>0</v>
      </c>
      <c r="AZ35" s="147">
        <f t="shared" si="11"/>
        <v>0</v>
      </c>
      <c r="BA35" s="147" t="str">
        <f>IF(ISBLANK('frekwencja I sem'!B38),"",LOOKUP(AZ35,{-600,41,61,81,101,121},{"naganne","nieodpowiednie","poprawne","dobre","bardzo dobre","wzorowe"}))</f>
        <v/>
      </c>
      <c r="BB35" s="185" t="str">
        <f t="shared" si="12"/>
        <v/>
      </c>
      <c r="BC35" s="147" t="str">
        <f t="shared" si="13"/>
        <v/>
      </c>
      <c r="BD35" s="147" t="e">
        <f t="shared" si="14"/>
        <v>#VALUE!</v>
      </c>
      <c r="BE35" s="147" t="e">
        <f t="shared" si="15"/>
        <v>#VALUE!</v>
      </c>
      <c r="BF35" s="147" t="e">
        <f t="shared" si="16"/>
        <v>#VALUE!</v>
      </c>
      <c r="BG35" t="str">
        <f>IF(ISBLANK('frekwencja I sem'!B38),"",IF(BF35&gt;=1,BB35+1,BB35))</f>
        <v/>
      </c>
      <c r="BI35" s="3" t="str">
        <f t="shared" si="17"/>
        <v/>
      </c>
      <c r="BJ35" s="148" t="str">
        <f t="shared" si="18"/>
        <v/>
      </c>
      <c r="BK35" t="str">
        <f t="shared" si="19"/>
        <v/>
      </c>
      <c r="BL35" t="str">
        <f t="shared" si="20"/>
        <v/>
      </c>
      <c r="BM35" t="str">
        <f t="shared" si="21"/>
        <v/>
      </c>
      <c r="BN35" t="str">
        <f t="shared" si="22"/>
        <v/>
      </c>
    </row>
    <row r="36" spans="1:66" ht="14.4" x14ac:dyDescent="0.3">
      <c r="A36" s="79">
        <v>32</v>
      </c>
      <c r="B36" s="434" t="str">
        <f>IF(ISBLANK('frekwencja I sem'!B39),"",'frekwencja I sem'!B39)</f>
        <v/>
      </c>
      <c r="C36" s="79">
        <v>100</v>
      </c>
      <c r="D36" s="151"/>
      <c r="E36" s="442"/>
      <c r="F36" s="442"/>
      <c r="G36" s="442"/>
      <c r="H36" s="442"/>
      <c r="I36" s="442"/>
      <c r="J36" s="442"/>
      <c r="K36" s="442"/>
      <c r="L36" s="442"/>
      <c r="M36" s="442"/>
      <c r="N36" s="79" t="str">
        <f>IF(ISBLANK('frekwencja I sem'!B39),"",SUM(E36:M36))</f>
        <v/>
      </c>
      <c r="O36" s="79" t="str">
        <f>IF(ISBLANK('frekwencja I sem'!B39),"",C36+N36)</f>
        <v/>
      </c>
      <c r="P36" s="79" t="str">
        <f>IF(ISBLANK('frekwencja I sem'!B39),"",'frekwencja II sem'!AC39)</f>
        <v/>
      </c>
      <c r="Q36" s="79" t="str">
        <f>IF(ISBLANK('frekwencja I sem'!B39),"",P36*2)</f>
        <v/>
      </c>
      <c r="R36" s="79" t="str">
        <f>IF(ISBLANK('frekwencja I sem'!B39),"",TRUNC(AN36,0))</f>
        <v/>
      </c>
      <c r="S36" s="442"/>
      <c r="T36" s="442"/>
      <c r="U36" s="442"/>
      <c r="V36" s="442"/>
      <c r="W36" s="442"/>
      <c r="X36" s="442"/>
      <c r="Y36" s="442"/>
      <c r="Z36" s="442"/>
      <c r="AA36" s="442"/>
      <c r="AB36" s="442"/>
      <c r="AC36" s="442"/>
      <c r="AD36" s="442"/>
      <c r="AE36" s="79" t="str">
        <f>IF(ISBLANK('frekwencja I sem'!B39),"",SUM(Q36:AD36))</f>
        <v/>
      </c>
      <c r="AF36" s="79" t="str">
        <f>IF(ISBLANK('frekwencja I sem'!B39),"",$O36-$AE36)</f>
        <v/>
      </c>
      <c r="AG36" s="79" t="str">
        <f>IF(ISBLANK('frekwencja I sem'!B39),"",AF36+D36)</f>
        <v/>
      </c>
      <c r="AH36" s="79" t="str">
        <f>'zachowanie I sem'!AH36</f>
        <v/>
      </c>
      <c r="AI36" s="435" t="str">
        <f>IF(ISBLANK('frekwencja I sem'!B39),"",LOOKUP(AF36,{-900,41,61,81,101,121},{"naganne","nieodpowiednie","poprawne","dobre","bardzo dobre","wzorowe"}))</f>
        <v/>
      </c>
      <c r="AJ36" s="435" t="str">
        <f t="shared" si="0"/>
        <v/>
      </c>
      <c r="AK36" s="207" t="str">
        <f>IF(ISBLANK('frekwencja I sem'!B39),"",LOOKUP(BG36,{1,2,3,4,5,6},{"naganne","nieodpowiednie","poprawne","dobre","bardzo dobre","wzorowe"}))</f>
        <v/>
      </c>
      <c r="AL36" s="207" t="str">
        <f t="shared" si="8"/>
        <v/>
      </c>
      <c r="AM36" t="str">
        <f>IF(ISBLANK('frekwencja I sem'!B39),"",'frekwencja II sem'!R39)</f>
        <v/>
      </c>
      <c r="AN36" t="str">
        <f>IF(ISBLANK('frekwencja I sem'!B39),"",AM36/2)</f>
        <v/>
      </c>
      <c r="AO36" s="101" t="str">
        <f t="shared" si="1"/>
        <v/>
      </c>
      <c r="AP36" s="101" t="str">
        <f t="shared" si="2"/>
        <v/>
      </c>
      <c r="AQ36" s="101" t="str">
        <f t="shared" si="3"/>
        <v/>
      </c>
      <c r="AR36" s="101" t="str">
        <f t="shared" si="4"/>
        <v/>
      </c>
      <c r="AS36" s="101" t="str">
        <f t="shared" si="5"/>
        <v/>
      </c>
      <c r="AT36" s="101" t="str">
        <f t="shared" si="6"/>
        <v/>
      </c>
      <c r="AV36" t="str">
        <f>IF(ISBLANK('frekwencja I sem'!B39),"",'frekwencja I sem'!B39)</f>
        <v/>
      </c>
      <c r="AW36" s="147" t="str">
        <f t="shared" si="9"/>
        <v/>
      </c>
      <c r="AX36" s="147" t="str">
        <f t="shared" si="10"/>
        <v/>
      </c>
      <c r="AY36" s="147">
        <f t="shared" si="7"/>
        <v>0</v>
      </c>
      <c r="AZ36" s="147">
        <f t="shared" si="11"/>
        <v>0</v>
      </c>
      <c r="BA36" s="147" t="str">
        <f>IF(ISBLANK('frekwencja I sem'!B39),"",LOOKUP(AZ36,{-600,41,61,81,101,121},{"naganne","nieodpowiednie","poprawne","dobre","bardzo dobre","wzorowe"}))</f>
        <v/>
      </c>
      <c r="BB36" s="185" t="str">
        <f t="shared" si="12"/>
        <v/>
      </c>
      <c r="BC36" s="147" t="str">
        <f t="shared" si="13"/>
        <v/>
      </c>
      <c r="BD36" s="147" t="e">
        <f t="shared" si="14"/>
        <v>#VALUE!</v>
      </c>
      <c r="BE36" s="147" t="e">
        <f t="shared" si="15"/>
        <v>#VALUE!</v>
      </c>
      <c r="BF36" s="147" t="e">
        <f t="shared" si="16"/>
        <v>#VALUE!</v>
      </c>
      <c r="BG36" t="str">
        <f>IF(ISBLANK('frekwencja I sem'!B39),"",IF(BF36&gt;=1,BB36+1,BB36))</f>
        <v/>
      </c>
      <c r="BI36" s="3" t="str">
        <f t="shared" si="17"/>
        <v/>
      </c>
      <c r="BJ36" s="148" t="str">
        <f t="shared" si="18"/>
        <v/>
      </c>
      <c r="BK36" t="str">
        <f t="shared" si="19"/>
        <v/>
      </c>
      <c r="BL36" t="str">
        <f t="shared" si="20"/>
        <v/>
      </c>
      <c r="BM36" t="str">
        <f t="shared" si="21"/>
        <v/>
      </c>
      <c r="BN36" t="str">
        <f t="shared" si="22"/>
        <v/>
      </c>
    </row>
    <row r="37" spans="1:66" ht="14.4" x14ac:dyDescent="0.3">
      <c r="A37" s="79">
        <v>33</v>
      </c>
      <c r="B37" s="434" t="str">
        <f>IF(ISBLANK('frekwencja I sem'!B40),"",'frekwencja I sem'!B40)</f>
        <v/>
      </c>
      <c r="C37" s="79">
        <v>100</v>
      </c>
      <c r="D37" s="151"/>
      <c r="E37" s="442"/>
      <c r="F37" s="442"/>
      <c r="G37" s="442"/>
      <c r="H37" s="442"/>
      <c r="I37" s="442"/>
      <c r="J37" s="442"/>
      <c r="K37" s="442"/>
      <c r="L37" s="442"/>
      <c r="M37" s="442"/>
      <c r="N37" s="79" t="str">
        <f>IF(ISBLANK('frekwencja I sem'!B40),"",SUM(E37:M37))</f>
        <v/>
      </c>
      <c r="O37" s="79" t="str">
        <f>IF(ISBLANK('frekwencja I sem'!B40),"",C37+N37)</f>
        <v/>
      </c>
      <c r="P37" s="79" t="str">
        <f>IF(ISBLANK('frekwencja I sem'!B40),"",'frekwencja II sem'!AC40)</f>
        <v/>
      </c>
      <c r="Q37" s="79" t="str">
        <f>IF(ISBLANK('frekwencja I sem'!B40),"",P37*2)</f>
        <v/>
      </c>
      <c r="R37" s="79" t="str">
        <f>IF(ISBLANK('frekwencja I sem'!B40),"",TRUNC(AN37,0))</f>
        <v/>
      </c>
      <c r="S37" s="442"/>
      <c r="T37" s="442"/>
      <c r="U37" s="442"/>
      <c r="V37" s="442"/>
      <c r="W37" s="442"/>
      <c r="X37" s="442"/>
      <c r="Y37" s="442"/>
      <c r="Z37" s="442"/>
      <c r="AA37" s="442"/>
      <c r="AB37" s="442"/>
      <c r="AC37" s="442"/>
      <c r="AD37" s="442"/>
      <c r="AE37" s="79" t="str">
        <f>IF(ISBLANK('frekwencja I sem'!B40),"",SUM(Q37:AD37))</f>
        <v/>
      </c>
      <c r="AF37" s="79" t="str">
        <f>IF(ISBLANK('frekwencja I sem'!B40),"",$O37-$AE37)</f>
        <v/>
      </c>
      <c r="AG37" s="79" t="str">
        <f>IF(ISBLANK('frekwencja I sem'!B40),"",AF37+D37)</f>
        <v/>
      </c>
      <c r="AH37" s="79" t="str">
        <f>'zachowanie I sem'!AH37</f>
        <v/>
      </c>
      <c r="AI37" s="435" t="str">
        <f>IF(ISBLANK('frekwencja I sem'!B40),"",LOOKUP(AF37,{-900,41,61,81,101,121},{"naganne","nieodpowiednie","poprawne","dobre","bardzo dobre","wzorowe"}))</f>
        <v/>
      </c>
      <c r="AJ37" s="435" t="str">
        <f t="shared" si="0"/>
        <v/>
      </c>
      <c r="AK37" s="207" t="str">
        <f>IF(ISBLANK('frekwencja I sem'!B40),"",LOOKUP(BG37,{1,2,3,4,5,6},{"naganne","nieodpowiednie","poprawne","dobre","bardzo dobre","wzorowe"}))</f>
        <v/>
      </c>
      <c r="AL37" s="207" t="str">
        <f t="shared" si="8"/>
        <v/>
      </c>
      <c r="AM37" t="str">
        <f>IF(ISBLANK('frekwencja I sem'!B40),"",'frekwencja II sem'!R40)</f>
        <v/>
      </c>
      <c r="AN37" t="str">
        <f>IF(ISBLANK('frekwencja I sem'!B40),"",AM37/2)</f>
        <v/>
      </c>
      <c r="AO37" s="101" t="str">
        <f t="shared" si="1"/>
        <v/>
      </c>
      <c r="AP37" s="101" t="str">
        <f t="shared" si="2"/>
        <v/>
      </c>
      <c r="AQ37" s="101" t="str">
        <f t="shared" si="3"/>
        <v/>
      </c>
      <c r="AR37" s="101" t="str">
        <f t="shared" si="4"/>
        <v/>
      </c>
      <c r="AS37" s="101" t="str">
        <f t="shared" si="5"/>
        <v/>
      </c>
      <c r="AT37" s="101" t="str">
        <f t="shared" si="6"/>
        <v/>
      </c>
      <c r="AV37" t="str">
        <f>IF(ISBLANK('frekwencja I sem'!B40),"",'frekwencja I sem'!B40)</f>
        <v/>
      </c>
      <c r="AW37" s="147" t="str">
        <f t="shared" si="9"/>
        <v/>
      </c>
      <c r="AX37" s="147" t="str">
        <f t="shared" si="10"/>
        <v/>
      </c>
      <c r="AY37" s="147">
        <f t="shared" si="7"/>
        <v>0</v>
      </c>
      <c r="AZ37" s="147">
        <f t="shared" si="11"/>
        <v>0</v>
      </c>
      <c r="BA37" s="147" t="str">
        <f>IF(ISBLANK('frekwencja I sem'!B40),"",LOOKUP(AZ37,{-600,41,61,81,101,121},{"naganne","nieodpowiednie","poprawne","dobre","bardzo dobre","wzorowe"}))</f>
        <v/>
      </c>
      <c r="BB37" s="185" t="str">
        <f t="shared" si="12"/>
        <v/>
      </c>
      <c r="BC37" s="147" t="str">
        <f t="shared" si="13"/>
        <v/>
      </c>
      <c r="BD37" s="147" t="e">
        <f t="shared" si="14"/>
        <v>#VALUE!</v>
      </c>
      <c r="BE37" s="147" t="e">
        <f t="shared" si="15"/>
        <v>#VALUE!</v>
      </c>
      <c r="BF37" s="147" t="e">
        <f t="shared" si="16"/>
        <v>#VALUE!</v>
      </c>
      <c r="BG37" t="str">
        <f>IF(ISBLANK('frekwencja I sem'!B40),"",IF(BF37&gt;=1,BB37+1,BB37))</f>
        <v/>
      </c>
      <c r="BI37" s="3" t="str">
        <f t="shared" si="17"/>
        <v/>
      </c>
      <c r="BJ37" s="148" t="str">
        <f t="shared" si="18"/>
        <v/>
      </c>
      <c r="BK37" t="str">
        <f t="shared" si="19"/>
        <v/>
      </c>
      <c r="BL37" t="str">
        <f t="shared" si="20"/>
        <v/>
      </c>
      <c r="BM37" t="str">
        <f t="shared" si="21"/>
        <v/>
      </c>
      <c r="BN37" t="str">
        <f t="shared" si="22"/>
        <v/>
      </c>
    </row>
    <row r="38" spans="1:66" ht="14.4" x14ac:dyDescent="0.3">
      <c r="A38" s="79">
        <v>34</v>
      </c>
      <c r="B38" s="434" t="str">
        <f>IF(ISBLANK('frekwencja I sem'!B41),"",'frekwencja I sem'!B41)</f>
        <v/>
      </c>
      <c r="C38" s="79">
        <v>100</v>
      </c>
      <c r="D38" s="151"/>
      <c r="E38" s="442"/>
      <c r="F38" s="442"/>
      <c r="G38" s="442"/>
      <c r="H38" s="442"/>
      <c r="I38" s="442"/>
      <c r="J38" s="442"/>
      <c r="K38" s="442"/>
      <c r="L38" s="442"/>
      <c r="M38" s="442"/>
      <c r="N38" s="79" t="str">
        <f>IF(ISBLANK('frekwencja I sem'!B41),"",SUM(E38:M38))</f>
        <v/>
      </c>
      <c r="O38" s="79" t="str">
        <f>IF(ISBLANK('frekwencja I sem'!B41),"",C38+N38)</f>
        <v/>
      </c>
      <c r="P38" s="79" t="str">
        <f>IF(ISBLANK('frekwencja I sem'!B41),"",'frekwencja II sem'!AC41)</f>
        <v/>
      </c>
      <c r="Q38" s="79" t="str">
        <f>IF(ISBLANK('frekwencja I sem'!B41),"",P38*2)</f>
        <v/>
      </c>
      <c r="R38" s="79" t="str">
        <f>IF(ISBLANK('frekwencja I sem'!B41),"",TRUNC(AN38,0))</f>
        <v/>
      </c>
      <c r="S38" s="442"/>
      <c r="T38" s="442"/>
      <c r="U38" s="442"/>
      <c r="V38" s="442"/>
      <c r="W38" s="442"/>
      <c r="X38" s="442"/>
      <c r="Y38" s="442"/>
      <c r="Z38" s="442"/>
      <c r="AA38" s="442"/>
      <c r="AB38" s="442"/>
      <c r="AC38" s="442"/>
      <c r="AD38" s="442"/>
      <c r="AE38" s="79" t="str">
        <f>IF(ISBLANK('frekwencja I sem'!B41),"",SUM(Q38:AD38))</f>
        <v/>
      </c>
      <c r="AF38" s="79" t="str">
        <f>IF(ISBLANK('frekwencja I sem'!B41),"",$O38-$AE38)</f>
        <v/>
      </c>
      <c r="AG38" s="79" t="str">
        <f>IF(ISBLANK('frekwencja I sem'!B41),"",AF38+D38)</f>
        <v/>
      </c>
      <c r="AH38" s="79" t="str">
        <f>'zachowanie I sem'!AH38</f>
        <v/>
      </c>
      <c r="AI38" s="435" t="str">
        <f>IF(ISBLANK('frekwencja I sem'!B41),"",LOOKUP(AF38,{-900,41,61,81,101,121},{"naganne","nieodpowiednie","poprawne","dobre","bardzo dobre","wzorowe"}))</f>
        <v/>
      </c>
      <c r="AJ38" s="435" t="str">
        <f t="shared" si="0"/>
        <v/>
      </c>
      <c r="AK38" s="207" t="str">
        <f>IF(ISBLANK('frekwencja I sem'!B41),"",LOOKUP(BG38,{1,2,3,4,5,6},{"naganne","nieodpowiednie","poprawne","dobre","bardzo dobre","wzorowe"}))</f>
        <v/>
      </c>
      <c r="AL38" s="207" t="str">
        <f t="shared" si="8"/>
        <v/>
      </c>
      <c r="AM38" t="str">
        <f>IF(ISBLANK('frekwencja I sem'!B41),"",'frekwencja II sem'!R41)</f>
        <v/>
      </c>
      <c r="AN38" t="str">
        <f>IF(ISBLANK('frekwencja I sem'!B41),"",AM38/2)</f>
        <v/>
      </c>
      <c r="AO38" s="101" t="str">
        <f t="shared" si="1"/>
        <v/>
      </c>
      <c r="AP38" s="101" t="str">
        <f t="shared" si="2"/>
        <v/>
      </c>
      <c r="AQ38" s="101" t="str">
        <f t="shared" si="3"/>
        <v/>
      </c>
      <c r="AR38" s="101" t="str">
        <f t="shared" si="4"/>
        <v/>
      </c>
      <c r="AS38" s="101" t="str">
        <f t="shared" si="5"/>
        <v/>
      </c>
      <c r="AT38" s="101" t="str">
        <f t="shared" si="6"/>
        <v/>
      </c>
      <c r="AV38" t="str">
        <f>IF(ISBLANK('frekwencja I sem'!B41),"",'frekwencja I sem'!B41)</f>
        <v/>
      </c>
      <c r="AW38" s="147" t="str">
        <f t="shared" si="9"/>
        <v/>
      </c>
      <c r="AX38" s="147" t="str">
        <f t="shared" si="10"/>
        <v/>
      </c>
      <c r="AY38" s="147">
        <f t="shared" si="7"/>
        <v>0</v>
      </c>
      <c r="AZ38" s="147">
        <f t="shared" si="11"/>
        <v>0</v>
      </c>
      <c r="BA38" s="147" t="str">
        <f>IF(ISBLANK('frekwencja I sem'!B41),"",LOOKUP(AZ38,{-600,41,61,81,101,121},{"naganne","nieodpowiednie","poprawne","dobre","bardzo dobre","wzorowe"}))</f>
        <v/>
      </c>
      <c r="BB38" s="185" t="str">
        <f t="shared" si="12"/>
        <v/>
      </c>
      <c r="BC38" s="147" t="str">
        <f t="shared" si="13"/>
        <v/>
      </c>
      <c r="BD38" s="147" t="e">
        <f t="shared" si="14"/>
        <v>#VALUE!</v>
      </c>
      <c r="BE38" s="147" t="e">
        <f t="shared" si="15"/>
        <v>#VALUE!</v>
      </c>
      <c r="BF38" s="147" t="e">
        <f t="shared" si="16"/>
        <v>#VALUE!</v>
      </c>
      <c r="BG38" t="str">
        <f>IF(ISBLANK('frekwencja I sem'!B41),"",IF(BF38&gt;=1,BB38+1,BB38))</f>
        <v/>
      </c>
      <c r="BI38" s="3" t="str">
        <f t="shared" si="17"/>
        <v/>
      </c>
      <c r="BJ38" s="148" t="str">
        <f t="shared" si="18"/>
        <v/>
      </c>
      <c r="BK38" t="str">
        <f t="shared" si="19"/>
        <v/>
      </c>
      <c r="BL38" t="str">
        <f t="shared" si="20"/>
        <v/>
      </c>
      <c r="BM38" t="str">
        <f t="shared" si="21"/>
        <v/>
      </c>
      <c r="BN38" t="str">
        <f t="shared" si="22"/>
        <v/>
      </c>
    </row>
    <row r="39" spans="1:66" ht="14.4" x14ac:dyDescent="0.3">
      <c r="A39" s="79">
        <v>35</v>
      </c>
      <c r="B39" s="434" t="str">
        <f>IF(ISBLANK('frekwencja I sem'!B42),"",'frekwencja I sem'!B42)</f>
        <v/>
      </c>
      <c r="C39" s="79">
        <v>100</v>
      </c>
      <c r="D39" s="151"/>
      <c r="E39" s="442"/>
      <c r="F39" s="442"/>
      <c r="G39" s="442"/>
      <c r="H39" s="442"/>
      <c r="I39" s="442"/>
      <c r="J39" s="442"/>
      <c r="K39" s="442"/>
      <c r="L39" s="442"/>
      <c r="M39" s="442"/>
      <c r="N39" s="79" t="str">
        <f>IF(ISBLANK('frekwencja I sem'!B42),"",SUM(E39:M39))</f>
        <v/>
      </c>
      <c r="O39" s="79" t="str">
        <f>IF(ISBLANK('frekwencja I sem'!B42),"",C39+N39)</f>
        <v/>
      </c>
      <c r="P39" s="79" t="str">
        <f>IF(ISBLANK('frekwencja I sem'!B42),"",'frekwencja II sem'!AC42)</f>
        <v/>
      </c>
      <c r="Q39" s="79" t="str">
        <f>IF(ISBLANK('frekwencja I sem'!B42),"",P39*2)</f>
        <v/>
      </c>
      <c r="R39" s="79" t="str">
        <f>IF(ISBLANK('frekwencja I sem'!B42),"",TRUNC(AN39,0))</f>
        <v/>
      </c>
      <c r="S39" s="442"/>
      <c r="T39" s="442"/>
      <c r="U39" s="442"/>
      <c r="V39" s="442"/>
      <c r="W39" s="442"/>
      <c r="X39" s="442"/>
      <c r="Y39" s="442"/>
      <c r="Z39" s="442"/>
      <c r="AA39" s="442"/>
      <c r="AB39" s="442"/>
      <c r="AC39" s="442"/>
      <c r="AD39" s="442"/>
      <c r="AE39" s="79" t="str">
        <f>IF(ISBLANK('frekwencja I sem'!B42),"",SUM(Q39:AD39))</f>
        <v/>
      </c>
      <c r="AF39" s="79" t="str">
        <f>IF(ISBLANK('frekwencja I sem'!B42),"",$O39-$AE39)</f>
        <v/>
      </c>
      <c r="AG39" s="79" t="str">
        <f>IF(ISBLANK('frekwencja I sem'!B42),"",AF39+D39)</f>
        <v/>
      </c>
      <c r="AH39" s="79" t="str">
        <f>'zachowanie I sem'!AH39</f>
        <v/>
      </c>
      <c r="AI39" s="435" t="str">
        <f>IF(ISBLANK('frekwencja I sem'!B42),"",LOOKUP(AF39,{-900,41,61,81,101,121},{"naganne","nieodpowiednie","poprawne","dobre","bardzo dobre","wzorowe"}))</f>
        <v/>
      </c>
      <c r="AJ39" s="435" t="str">
        <f t="shared" si="0"/>
        <v/>
      </c>
      <c r="AK39" s="207" t="str">
        <f>IF(ISBLANK('frekwencja I sem'!B42),"",LOOKUP(BG39,{1,2,3,4,5,6},{"naganne","nieodpowiednie","poprawne","dobre","bardzo dobre","wzorowe"}))</f>
        <v/>
      </c>
      <c r="AL39" s="207" t="str">
        <f t="shared" si="8"/>
        <v/>
      </c>
      <c r="AM39" t="str">
        <f>IF(ISBLANK('frekwencja I sem'!B42),"",'frekwencja II sem'!R42)</f>
        <v/>
      </c>
      <c r="AN39" t="str">
        <f>IF(ISBLANK('frekwencja I sem'!B42),"",AM39/2)</f>
        <v/>
      </c>
      <c r="AO39" s="101" t="str">
        <f t="shared" si="1"/>
        <v/>
      </c>
      <c r="AP39" s="101" t="str">
        <f t="shared" si="2"/>
        <v/>
      </c>
      <c r="AQ39" s="101" t="str">
        <f t="shared" si="3"/>
        <v/>
      </c>
      <c r="AR39" s="101" t="str">
        <f t="shared" si="4"/>
        <v/>
      </c>
      <c r="AS39" s="101" t="str">
        <f t="shared" si="5"/>
        <v/>
      </c>
      <c r="AT39" s="101" t="str">
        <f t="shared" si="6"/>
        <v/>
      </c>
      <c r="AV39" t="str">
        <f>IF(ISBLANK('frekwencja I sem'!B42),"",'frekwencja I sem'!B42)</f>
        <v/>
      </c>
      <c r="AW39" s="147" t="str">
        <f t="shared" si="9"/>
        <v/>
      </c>
      <c r="AX39" s="147" t="str">
        <f t="shared" si="10"/>
        <v/>
      </c>
      <c r="AY39" s="147">
        <f t="shared" si="7"/>
        <v>0</v>
      </c>
      <c r="AZ39" s="147">
        <f t="shared" si="11"/>
        <v>0</v>
      </c>
      <c r="BA39" s="147" t="str">
        <f>IF(ISBLANK('frekwencja I sem'!B42),"",LOOKUP(AZ39,{-600,41,61,81,101,121},{"naganne","nieodpowiednie","poprawne","dobre","bardzo dobre","wzorowe"}))</f>
        <v/>
      </c>
      <c r="BB39" s="185" t="str">
        <f t="shared" si="12"/>
        <v/>
      </c>
      <c r="BC39" s="147" t="str">
        <f t="shared" si="13"/>
        <v/>
      </c>
      <c r="BD39" s="147" t="e">
        <f t="shared" si="14"/>
        <v>#VALUE!</v>
      </c>
      <c r="BE39" s="147" t="e">
        <f t="shared" si="15"/>
        <v>#VALUE!</v>
      </c>
      <c r="BF39" s="147" t="e">
        <f t="shared" si="16"/>
        <v>#VALUE!</v>
      </c>
      <c r="BG39" t="str">
        <f>IF(ISBLANK('frekwencja I sem'!B42),"",IF(BF39&gt;=1,BB39+1,BB39))</f>
        <v/>
      </c>
      <c r="BI39" s="3" t="str">
        <f t="shared" si="17"/>
        <v/>
      </c>
      <c r="BJ39" s="148" t="str">
        <f t="shared" si="18"/>
        <v/>
      </c>
      <c r="BK39" t="str">
        <f t="shared" si="19"/>
        <v/>
      </c>
      <c r="BL39" t="str">
        <f t="shared" si="20"/>
        <v/>
      </c>
      <c r="BM39" t="str">
        <f t="shared" si="21"/>
        <v/>
      </c>
      <c r="BN39" t="str">
        <f t="shared" si="22"/>
        <v/>
      </c>
    </row>
    <row r="40" spans="1:66" ht="14.4" x14ac:dyDescent="0.3">
      <c r="A40" s="79">
        <v>36</v>
      </c>
      <c r="B40" s="434" t="str">
        <f>IF(ISBLANK('frekwencja I sem'!B43),"",'frekwencja I sem'!B43)</f>
        <v/>
      </c>
      <c r="C40" s="79">
        <v>100</v>
      </c>
      <c r="D40" s="151"/>
      <c r="E40" s="442"/>
      <c r="F40" s="442"/>
      <c r="G40" s="442"/>
      <c r="H40" s="442"/>
      <c r="I40" s="442"/>
      <c r="J40" s="442"/>
      <c r="K40" s="442"/>
      <c r="L40" s="442"/>
      <c r="M40" s="442"/>
      <c r="N40" s="79" t="str">
        <f>IF(ISBLANK('frekwencja I sem'!B43),"",SUM(E40:M40))</f>
        <v/>
      </c>
      <c r="O40" s="79" t="str">
        <f>IF(ISBLANK('frekwencja I sem'!B43),"",C40+N40)</f>
        <v/>
      </c>
      <c r="P40" s="79" t="str">
        <f>IF(ISBLANK('frekwencja I sem'!B43),"",'frekwencja II sem'!AC43)</f>
        <v/>
      </c>
      <c r="Q40" s="79" t="str">
        <f>IF(ISBLANK('frekwencja I sem'!B43),"",P40*2)</f>
        <v/>
      </c>
      <c r="R40" s="79" t="str">
        <f>IF(ISBLANK('frekwencja I sem'!B43),"",TRUNC(AN40,0))</f>
        <v/>
      </c>
      <c r="S40" s="442"/>
      <c r="T40" s="442"/>
      <c r="U40" s="442"/>
      <c r="V40" s="442"/>
      <c r="W40" s="442"/>
      <c r="X40" s="442"/>
      <c r="Y40" s="442"/>
      <c r="Z40" s="442"/>
      <c r="AA40" s="442"/>
      <c r="AB40" s="442"/>
      <c r="AC40" s="442"/>
      <c r="AD40" s="442"/>
      <c r="AE40" s="79" t="str">
        <f>IF(ISBLANK('frekwencja I sem'!B43),"",SUM(Q40:AD40))</f>
        <v/>
      </c>
      <c r="AF40" s="79" t="str">
        <f>IF(ISBLANK('frekwencja I sem'!B43),"",$O40-$AE40)</f>
        <v/>
      </c>
      <c r="AG40" s="79" t="str">
        <f>IF(ISBLANK('frekwencja I sem'!B43),"",AF40+D40)</f>
        <v/>
      </c>
      <c r="AH40" s="79" t="str">
        <f>'zachowanie I sem'!AH40</f>
        <v/>
      </c>
      <c r="AI40" s="435" t="str">
        <f>IF(ISBLANK('frekwencja I sem'!B43),"",LOOKUP(AF40,{-900,41,61,81,101,121},{"naganne","nieodpowiednie","poprawne","dobre","bardzo dobre","wzorowe"}))</f>
        <v/>
      </c>
      <c r="AJ40" s="435" t="str">
        <f t="shared" si="0"/>
        <v/>
      </c>
      <c r="AK40" s="207" t="str">
        <f>IF(ISBLANK('frekwencja I sem'!B43),"",LOOKUP(BG40,{1,2,3,4,5,6},{"naganne","nieodpowiednie","poprawne","dobre","bardzo dobre","wzorowe"}))</f>
        <v/>
      </c>
      <c r="AL40" s="207" t="str">
        <f t="shared" si="8"/>
        <v/>
      </c>
      <c r="AM40" t="str">
        <f>IF(ISBLANK('frekwencja I sem'!B43),"",'frekwencja II sem'!R43)</f>
        <v/>
      </c>
      <c r="AN40" t="str">
        <f>IF(ISBLANK('frekwencja I sem'!B43),"",AM40/2)</f>
        <v/>
      </c>
      <c r="AO40" s="101" t="str">
        <f t="shared" si="1"/>
        <v/>
      </c>
      <c r="AP40" s="101" t="str">
        <f t="shared" si="2"/>
        <v/>
      </c>
      <c r="AQ40" s="101" t="str">
        <f t="shared" si="3"/>
        <v/>
      </c>
      <c r="AR40" s="101" t="str">
        <f t="shared" si="4"/>
        <v/>
      </c>
      <c r="AS40" s="101" t="str">
        <f t="shared" si="5"/>
        <v/>
      </c>
      <c r="AT40" s="101" t="str">
        <f t="shared" si="6"/>
        <v/>
      </c>
      <c r="AV40" t="str">
        <f>IF(ISBLANK('frekwencja I sem'!B43),"",'frekwencja I sem'!B43)</f>
        <v/>
      </c>
      <c r="AW40" s="147" t="str">
        <f t="shared" si="9"/>
        <v/>
      </c>
      <c r="AX40" s="147" t="str">
        <f t="shared" si="10"/>
        <v/>
      </c>
      <c r="AY40" s="147">
        <f t="shared" si="7"/>
        <v>0</v>
      </c>
      <c r="AZ40" s="147">
        <f t="shared" si="11"/>
        <v>0</v>
      </c>
      <c r="BA40" s="147" t="str">
        <f>IF(ISBLANK('frekwencja I sem'!B43),"",LOOKUP(AZ40,{-600,41,61,81,101,121},{"naganne","nieodpowiednie","poprawne","dobre","bardzo dobre","wzorowe"}))</f>
        <v/>
      </c>
      <c r="BB40" s="185" t="str">
        <f t="shared" si="12"/>
        <v/>
      </c>
      <c r="BC40" s="147" t="str">
        <f t="shared" si="13"/>
        <v/>
      </c>
      <c r="BD40" s="147" t="e">
        <f t="shared" si="14"/>
        <v>#VALUE!</v>
      </c>
      <c r="BE40" s="147" t="e">
        <f t="shared" si="15"/>
        <v>#VALUE!</v>
      </c>
      <c r="BF40" s="147" t="e">
        <f t="shared" si="16"/>
        <v>#VALUE!</v>
      </c>
      <c r="BG40" t="str">
        <f>IF(ISBLANK('frekwencja I sem'!B43),"",IF(BF40&gt;=1,BB40+1,BB40))</f>
        <v/>
      </c>
      <c r="BI40" s="3" t="str">
        <f t="shared" si="17"/>
        <v/>
      </c>
      <c r="BJ40" s="148" t="str">
        <f t="shared" si="18"/>
        <v/>
      </c>
      <c r="BK40" t="str">
        <f t="shared" si="19"/>
        <v/>
      </c>
      <c r="BL40" t="str">
        <f t="shared" si="20"/>
        <v/>
      </c>
      <c r="BM40" t="str">
        <f t="shared" si="21"/>
        <v/>
      </c>
      <c r="BN40" t="str">
        <f t="shared" si="22"/>
        <v/>
      </c>
    </row>
    <row r="41" spans="1:66" ht="14.4" x14ac:dyDescent="0.3">
      <c r="A41" s="79">
        <v>37</v>
      </c>
      <c r="B41" s="434" t="str">
        <f>IF(ISBLANK('frekwencja I sem'!B44),"",'frekwencja I sem'!B44)</f>
        <v/>
      </c>
      <c r="C41" s="79">
        <v>100</v>
      </c>
      <c r="D41" s="151"/>
      <c r="E41" s="442"/>
      <c r="F41" s="442"/>
      <c r="G41" s="442"/>
      <c r="H41" s="442"/>
      <c r="I41" s="442"/>
      <c r="J41" s="442"/>
      <c r="K41" s="442"/>
      <c r="L41" s="442"/>
      <c r="M41" s="442"/>
      <c r="N41" s="79" t="str">
        <f>IF(ISBLANK('frekwencja I sem'!B44),"",SUM(E41:M41))</f>
        <v/>
      </c>
      <c r="O41" s="79" t="str">
        <f>IF(ISBLANK('frekwencja I sem'!B44),"",C41+N41)</f>
        <v/>
      </c>
      <c r="P41" s="79" t="str">
        <f>IF(ISBLANK('frekwencja I sem'!B44),"",'frekwencja II sem'!AC44)</f>
        <v/>
      </c>
      <c r="Q41" s="79" t="str">
        <f>IF(ISBLANK('frekwencja I sem'!B44),"",P41*2)</f>
        <v/>
      </c>
      <c r="R41" s="79" t="str">
        <f>IF(ISBLANK('frekwencja I sem'!B44),"",TRUNC(AN41,0))</f>
        <v/>
      </c>
      <c r="S41" s="442"/>
      <c r="T41" s="442"/>
      <c r="U41" s="442"/>
      <c r="V41" s="442"/>
      <c r="W41" s="442"/>
      <c r="X41" s="442"/>
      <c r="Y41" s="442"/>
      <c r="Z41" s="442"/>
      <c r="AA41" s="442"/>
      <c r="AB41" s="442"/>
      <c r="AC41" s="442"/>
      <c r="AD41" s="442"/>
      <c r="AE41" s="79" t="str">
        <f>IF(ISBLANK('frekwencja I sem'!B44),"",SUM(Q41:AD41))</f>
        <v/>
      </c>
      <c r="AF41" s="79" t="str">
        <f>IF(ISBLANK('frekwencja I sem'!B44),"",$O41-$AE41)</f>
        <v/>
      </c>
      <c r="AG41" s="79" t="str">
        <f>IF(ISBLANK('frekwencja I sem'!B44),"",AF41+D41)</f>
        <v/>
      </c>
      <c r="AH41" s="79" t="str">
        <f>'zachowanie I sem'!AH41</f>
        <v/>
      </c>
      <c r="AI41" s="435" t="str">
        <f>IF(ISBLANK('frekwencja I sem'!B44),"",LOOKUP(AF41,{-900,41,61,81,101,121},{"naganne","nieodpowiednie","poprawne","dobre","bardzo dobre","wzorowe"}))</f>
        <v/>
      </c>
      <c r="AJ41" s="435" t="str">
        <f t="shared" si="0"/>
        <v/>
      </c>
      <c r="AK41" s="207" t="str">
        <f>IF(ISBLANK('frekwencja I sem'!B44),"",LOOKUP(BG41,{1,2,3,4,5,6},{"naganne","nieodpowiednie","poprawne","dobre","bardzo dobre","wzorowe"}))</f>
        <v/>
      </c>
      <c r="AL41" s="207" t="str">
        <f t="shared" si="8"/>
        <v/>
      </c>
      <c r="AM41" t="str">
        <f>IF(ISBLANK('frekwencja I sem'!B44),"",'frekwencja II sem'!R44)</f>
        <v/>
      </c>
      <c r="AN41" t="str">
        <f>IF(ISBLANK('frekwencja I sem'!B44),"",AM41/2)</f>
        <v/>
      </c>
      <c r="AO41" s="101" t="str">
        <f t="shared" si="1"/>
        <v/>
      </c>
      <c r="AP41" s="101" t="str">
        <f t="shared" si="2"/>
        <v/>
      </c>
      <c r="AQ41" s="101" t="str">
        <f t="shared" si="3"/>
        <v/>
      </c>
      <c r="AR41" s="101" t="str">
        <f t="shared" si="4"/>
        <v/>
      </c>
      <c r="AS41" s="101" t="str">
        <f t="shared" si="5"/>
        <v/>
      </c>
      <c r="AT41" s="101" t="str">
        <f t="shared" si="6"/>
        <v/>
      </c>
      <c r="AV41" t="str">
        <f>IF(ISBLANK('frekwencja I sem'!B44),"",'frekwencja I sem'!B44)</f>
        <v/>
      </c>
      <c r="AW41" s="147" t="str">
        <f t="shared" si="9"/>
        <v/>
      </c>
      <c r="AX41" s="147" t="str">
        <f t="shared" si="10"/>
        <v/>
      </c>
      <c r="AY41" s="147">
        <f t="shared" si="7"/>
        <v>0</v>
      </c>
      <c r="AZ41" s="147">
        <f t="shared" si="11"/>
        <v>0</v>
      </c>
      <c r="BA41" s="147" t="str">
        <f>IF(ISBLANK('frekwencja I sem'!B44),"",LOOKUP(AZ41,{-600,41,61,81,101,121},{"naganne","nieodpowiednie","poprawne","dobre","bardzo dobre","wzorowe"}))</f>
        <v/>
      </c>
      <c r="BB41" s="185" t="str">
        <f t="shared" si="12"/>
        <v/>
      </c>
      <c r="BC41" s="147" t="str">
        <f t="shared" si="13"/>
        <v/>
      </c>
      <c r="BD41" s="147" t="e">
        <f t="shared" si="14"/>
        <v>#VALUE!</v>
      </c>
      <c r="BE41" s="147" t="e">
        <f t="shared" si="15"/>
        <v>#VALUE!</v>
      </c>
      <c r="BF41" s="147" t="e">
        <f t="shared" si="16"/>
        <v>#VALUE!</v>
      </c>
      <c r="BG41" t="str">
        <f>IF(ISBLANK('frekwencja I sem'!B44),"",IF(BF41&gt;=1,BB41+1,BB41))</f>
        <v/>
      </c>
      <c r="BI41" s="3" t="str">
        <f t="shared" si="17"/>
        <v/>
      </c>
      <c r="BJ41" s="148" t="str">
        <f t="shared" si="18"/>
        <v/>
      </c>
      <c r="BK41" t="str">
        <f t="shared" si="19"/>
        <v/>
      </c>
      <c r="BL41" t="str">
        <f t="shared" si="20"/>
        <v/>
      </c>
      <c r="BM41" t="str">
        <f t="shared" si="21"/>
        <v/>
      </c>
      <c r="BN41" t="str">
        <f t="shared" si="22"/>
        <v/>
      </c>
    </row>
    <row r="42" spans="1:66" ht="14.4" x14ac:dyDescent="0.3">
      <c r="A42" s="79">
        <v>38</v>
      </c>
      <c r="B42" s="434" t="str">
        <f>IF(ISBLANK('frekwencja I sem'!B45),"",'frekwencja I sem'!B45)</f>
        <v/>
      </c>
      <c r="C42" s="79">
        <v>100</v>
      </c>
      <c r="D42" s="151"/>
      <c r="E42" s="442"/>
      <c r="F42" s="442"/>
      <c r="G42" s="442"/>
      <c r="H42" s="442"/>
      <c r="I42" s="442"/>
      <c r="J42" s="442"/>
      <c r="K42" s="442"/>
      <c r="L42" s="442"/>
      <c r="M42" s="442"/>
      <c r="N42" s="79" t="str">
        <f>IF(ISBLANK('frekwencja I sem'!B45),"",SUM(E42:M42))</f>
        <v/>
      </c>
      <c r="O42" s="79" t="str">
        <f>IF(ISBLANK('frekwencja I sem'!B45),"",C42+N42)</f>
        <v/>
      </c>
      <c r="P42" s="79" t="str">
        <f>IF(ISBLANK('frekwencja I sem'!B45),"",'frekwencja II sem'!AC45)</f>
        <v/>
      </c>
      <c r="Q42" s="79" t="str">
        <f>IF(ISBLANK('frekwencja I sem'!B45),"",P42*2)</f>
        <v/>
      </c>
      <c r="R42" s="79" t="str">
        <f>IF(ISBLANK('frekwencja I sem'!B45),"",TRUNC(AN42,0))</f>
        <v/>
      </c>
      <c r="S42" s="442"/>
      <c r="T42" s="442"/>
      <c r="U42" s="442"/>
      <c r="V42" s="442"/>
      <c r="W42" s="442"/>
      <c r="X42" s="442"/>
      <c r="Y42" s="442"/>
      <c r="Z42" s="442"/>
      <c r="AA42" s="442"/>
      <c r="AB42" s="442"/>
      <c r="AC42" s="442"/>
      <c r="AD42" s="442"/>
      <c r="AE42" s="79" t="str">
        <f>IF(ISBLANK('frekwencja I sem'!B45),"",SUM(Q42:AD42))</f>
        <v/>
      </c>
      <c r="AF42" s="79" t="str">
        <f>IF(ISBLANK('frekwencja I sem'!B45),"",$O42-$AE42)</f>
        <v/>
      </c>
      <c r="AG42" s="79" t="str">
        <f>IF(ISBLANK('frekwencja I sem'!B45),"",AF42+D42)</f>
        <v/>
      </c>
      <c r="AH42" s="79" t="str">
        <f>'zachowanie I sem'!AH42</f>
        <v/>
      </c>
      <c r="AI42" s="435" t="str">
        <f>IF(ISBLANK('frekwencja I sem'!B45),"",LOOKUP(AF42,{-900,41,61,81,101,121},{"naganne","nieodpowiednie","poprawne","dobre","bardzo dobre","wzorowe"}))</f>
        <v/>
      </c>
      <c r="AJ42" s="435" t="str">
        <f t="shared" si="0"/>
        <v/>
      </c>
      <c r="AK42" s="207" t="str">
        <f>IF(ISBLANK('frekwencja I sem'!B45),"",LOOKUP(BG42,{1,2,3,4,5,6},{"naganne","nieodpowiednie","poprawne","dobre","bardzo dobre","wzorowe"}))</f>
        <v/>
      </c>
      <c r="AL42" s="207" t="str">
        <f t="shared" si="8"/>
        <v/>
      </c>
      <c r="AM42" t="str">
        <f>IF(ISBLANK('frekwencja I sem'!B45),"",'frekwencja II sem'!R45)</f>
        <v/>
      </c>
      <c r="AN42" t="str">
        <f>IF(ISBLANK('frekwencja I sem'!B45),"",AM42/2)</f>
        <v/>
      </c>
      <c r="AO42" s="101" t="str">
        <f t="shared" si="1"/>
        <v/>
      </c>
      <c r="AP42" s="101" t="str">
        <f t="shared" si="2"/>
        <v/>
      </c>
      <c r="AQ42" s="101" t="str">
        <f t="shared" si="3"/>
        <v/>
      </c>
      <c r="AR42" s="101" t="str">
        <f t="shared" si="4"/>
        <v/>
      </c>
      <c r="AS42" s="101" t="str">
        <f t="shared" si="5"/>
        <v/>
      </c>
      <c r="AT42" s="101" t="str">
        <f t="shared" si="6"/>
        <v/>
      </c>
      <c r="AV42" t="str">
        <f>IF(ISBLANK('frekwencja I sem'!B45),"",'frekwencja I sem'!B45)</f>
        <v/>
      </c>
      <c r="AW42" s="147" t="str">
        <f t="shared" si="9"/>
        <v/>
      </c>
      <c r="AX42" s="147" t="str">
        <f t="shared" si="10"/>
        <v/>
      </c>
      <c r="AY42" s="147">
        <f t="shared" si="7"/>
        <v>0</v>
      </c>
      <c r="AZ42" s="147">
        <f t="shared" si="11"/>
        <v>0</v>
      </c>
      <c r="BA42" s="147" t="str">
        <f>IF(ISBLANK('frekwencja I sem'!B45),"",LOOKUP(AZ42,{-600,41,61,81,101,121},{"naganne","nieodpowiednie","poprawne","dobre","bardzo dobre","wzorowe"}))</f>
        <v/>
      </c>
      <c r="BB42" s="185" t="str">
        <f t="shared" si="12"/>
        <v/>
      </c>
      <c r="BC42" s="147" t="str">
        <f t="shared" si="13"/>
        <v/>
      </c>
      <c r="BD42" s="147" t="e">
        <f t="shared" si="14"/>
        <v>#VALUE!</v>
      </c>
      <c r="BE42" s="147" t="e">
        <f t="shared" si="15"/>
        <v>#VALUE!</v>
      </c>
      <c r="BF42" s="147" t="e">
        <f t="shared" si="16"/>
        <v>#VALUE!</v>
      </c>
      <c r="BG42" t="str">
        <f>IF(ISBLANK('frekwencja I sem'!B45),"",IF(BF42&gt;=1,BB42+1,BB42))</f>
        <v/>
      </c>
      <c r="BI42" s="3" t="str">
        <f t="shared" si="17"/>
        <v/>
      </c>
      <c r="BJ42" s="148" t="str">
        <f t="shared" si="18"/>
        <v/>
      </c>
      <c r="BK42" t="str">
        <f t="shared" si="19"/>
        <v/>
      </c>
      <c r="BL42" t="str">
        <f t="shared" si="20"/>
        <v/>
      </c>
      <c r="BM42" t="str">
        <f t="shared" si="21"/>
        <v/>
      </c>
      <c r="BN42" t="str">
        <f t="shared" si="22"/>
        <v/>
      </c>
    </row>
    <row r="43" spans="1:66" ht="14.4" x14ac:dyDescent="0.3">
      <c r="A43" s="79">
        <v>39</v>
      </c>
      <c r="B43" s="434" t="str">
        <f>IF(ISBLANK('frekwencja I sem'!B46),"",'frekwencja I sem'!B46)</f>
        <v/>
      </c>
      <c r="C43" s="79">
        <v>100</v>
      </c>
      <c r="D43" s="151"/>
      <c r="E43" s="442"/>
      <c r="F43" s="442"/>
      <c r="G43" s="442"/>
      <c r="H43" s="442"/>
      <c r="I43" s="442"/>
      <c r="J43" s="442"/>
      <c r="K43" s="442"/>
      <c r="L43" s="442"/>
      <c r="M43" s="442"/>
      <c r="N43" s="79" t="str">
        <f>IF(ISBLANK('frekwencja I sem'!B46),"",SUM(E43:M43))</f>
        <v/>
      </c>
      <c r="O43" s="79" t="str">
        <f>IF(ISBLANK('frekwencja I sem'!B46),"",C43+N43)</f>
        <v/>
      </c>
      <c r="P43" s="79" t="str">
        <f>IF(ISBLANK('frekwencja I sem'!B46),"",'frekwencja II sem'!AC46)</f>
        <v/>
      </c>
      <c r="Q43" s="79" t="str">
        <f>IF(ISBLANK('frekwencja I sem'!B46),"",P43*2)</f>
        <v/>
      </c>
      <c r="R43" s="79" t="str">
        <f>IF(ISBLANK('frekwencja I sem'!B46),"",TRUNC(AN43,0))</f>
        <v/>
      </c>
      <c r="S43" s="442"/>
      <c r="T43" s="442"/>
      <c r="U43" s="442"/>
      <c r="V43" s="442"/>
      <c r="W43" s="442"/>
      <c r="X43" s="442"/>
      <c r="Y43" s="442"/>
      <c r="Z43" s="442"/>
      <c r="AA43" s="442"/>
      <c r="AB43" s="442"/>
      <c r="AC43" s="442"/>
      <c r="AD43" s="442"/>
      <c r="AE43" s="79" t="str">
        <f>IF(ISBLANK('frekwencja I sem'!B46),"",SUM(Q43:AD43))</f>
        <v/>
      </c>
      <c r="AF43" s="79" t="str">
        <f>IF(ISBLANK('frekwencja I sem'!B46),"",$O43-$AE43)</f>
        <v/>
      </c>
      <c r="AG43" s="79" t="str">
        <f>IF(ISBLANK('frekwencja I sem'!B46),"",AF43+D43)</f>
        <v/>
      </c>
      <c r="AH43" s="79" t="str">
        <f>'zachowanie I sem'!AH43</f>
        <v/>
      </c>
      <c r="AI43" s="435" t="str">
        <f>IF(ISBLANK('frekwencja I sem'!B46),"",LOOKUP(AF43,{-900,41,61,81,101,121},{"naganne","nieodpowiednie","poprawne","dobre","bardzo dobre","wzorowe"}))</f>
        <v/>
      </c>
      <c r="AJ43" s="435" t="str">
        <f t="shared" si="0"/>
        <v/>
      </c>
      <c r="AK43" s="207" t="str">
        <f>IF(ISBLANK('frekwencja I sem'!B46),"",LOOKUP(BG43,{1,2,3,4,5,6},{"naganne","nieodpowiednie","poprawne","dobre","bardzo dobre","wzorowe"}))</f>
        <v/>
      </c>
      <c r="AL43" s="207" t="str">
        <f t="shared" si="8"/>
        <v/>
      </c>
      <c r="AM43" t="str">
        <f>IF(ISBLANK('frekwencja I sem'!B46),"",'frekwencja II sem'!R46)</f>
        <v/>
      </c>
      <c r="AN43" t="str">
        <f>IF(ISBLANK('frekwencja I sem'!B46),"",AM43/2)</f>
        <v/>
      </c>
      <c r="AO43" s="101" t="str">
        <f t="shared" si="1"/>
        <v/>
      </c>
      <c r="AP43" s="101" t="str">
        <f t="shared" si="2"/>
        <v/>
      </c>
      <c r="AQ43" s="101" t="str">
        <f t="shared" si="3"/>
        <v/>
      </c>
      <c r="AR43" s="101" t="str">
        <f t="shared" si="4"/>
        <v/>
      </c>
      <c r="AS43" s="101" t="str">
        <f t="shared" si="5"/>
        <v/>
      </c>
      <c r="AT43" s="101" t="str">
        <f t="shared" si="6"/>
        <v/>
      </c>
      <c r="AV43" t="str">
        <f>IF(ISBLANK('frekwencja I sem'!B46),"",'frekwencja I sem'!B46)</f>
        <v/>
      </c>
      <c r="AW43" s="147" t="str">
        <f t="shared" si="9"/>
        <v/>
      </c>
      <c r="AX43" s="147" t="str">
        <f t="shared" si="10"/>
        <v/>
      </c>
      <c r="AY43" s="147">
        <f t="shared" si="7"/>
        <v>0</v>
      </c>
      <c r="AZ43" s="147">
        <f t="shared" si="11"/>
        <v>0</v>
      </c>
      <c r="BA43" s="147" t="str">
        <f>IF(ISBLANK('frekwencja I sem'!B46),"",LOOKUP(AZ43,{-600,41,61,81,101,121},{"naganne","nieodpowiednie","poprawne","dobre","bardzo dobre","wzorowe"}))</f>
        <v/>
      </c>
      <c r="BB43" s="185" t="str">
        <f t="shared" si="12"/>
        <v/>
      </c>
      <c r="BC43" s="147" t="str">
        <f t="shared" si="13"/>
        <v/>
      </c>
      <c r="BD43" s="147" t="e">
        <f t="shared" si="14"/>
        <v>#VALUE!</v>
      </c>
      <c r="BE43" s="147" t="e">
        <f t="shared" si="15"/>
        <v>#VALUE!</v>
      </c>
      <c r="BF43" s="147" t="e">
        <f t="shared" si="16"/>
        <v>#VALUE!</v>
      </c>
      <c r="BG43" t="str">
        <f>IF(ISBLANK('frekwencja I sem'!B46),"",IF(BF43&gt;=1,BB43+1,BB43))</f>
        <v/>
      </c>
      <c r="BI43" s="3" t="str">
        <f t="shared" si="17"/>
        <v/>
      </c>
      <c r="BJ43" s="148" t="str">
        <f t="shared" si="18"/>
        <v/>
      </c>
      <c r="BK43" t="str">
        <f t="shared" si="19"/>
        <v/>
      </c>
      <c r="BL43" t="str">
        <f t="shared" si="20"/>
        <v/>
      </c>
      <c r="BM43" t="str">
        <f t="shared" si="21"/>
        <v/>
      </c>
      <c r="BN43" t="str">
        <f t="shared" si="22"/>
        <v/>
      </c>
    </row>
    <row r="44" spans="1:66" ht="14.4" x14ac:dyDescent="0.3">
      <c r="A44" s="79">
        <v>40</v>
      </c>
      <c r="B44" s="434" t="str">
        <f>IF(ISBLANK('frekwencja I sem'!B47),"",'frekwencja I sem'!B47)</f>
        <v/>
      </c>
      <c r="C44" s="79">
        <v>100</v>
      </c>
      <c r="D44" s="151"/>
      <c r="E44" s="442"/>
      <c r="F44" s="442"/>
      <c r="G44" s="442"/>
      <c r="H44" s="442"/>
      <c r="I44" s="442"/>
      <c r="J44" s="442"/>
      <c r="K44" s="442"/>
      <c r="L44" s="442"/>
      <c r="M44" s="442"/>
      <c r="N44" s="79" t="str">
        <f>IF(ISBLANK('frekwencja I sem'!B47),"",SUM(E44:M44))</f>
        <v/>
      </c>
      <c r="O44" s="79" t="str">
        <f>IF(ISBLANK('frekwencja I sem'!B47),"",C44+N44)</f>
        <v/>
      </c>
      <c r="P44" s="79" t="str">
        <f>IF(ISBLANK('frekwencja I sem'!B47),"",'frekwencja II sem'!AC47)</f>
        <v/>
      </c>
      <c r="Q44" s="79" t="str">
        <f>IF(ISBLANK('frekwencja I sem'!B47),"",P44*2)</f>
        <v/>
      </c>
      <c r="R44" s="79" t="str">
        <f>IF(ISBLANK('frekwencja I sem'!B47),"",TRUNC(AN44,0))</f>
        <v/>
      </c>
      <c r="S44" s="442"/>
      <c r="T44" s="442"/>
      <c r="U44" s="442"/>
      <c r="V44" s="442"/>
      <c r="W44" s="442"/>
      <c r="X44" s="442"/>
      <c r="Y44" s="442"/>
      <c r="Z44" s="442"/>
      <c r="AA44" s="442"/>
      <c r="AB44" s="442"/>
      <c r="AC44" s="442"/>
      <c r="AD44" s="442"/>
      <c r="AE44" s="79" t="str">
        <f>IF(ISBLANK('frekwencja I sem'!B47),"",SUM(Q44:AD44))</f>
        <v/>
      </c>
      <c r="AF44" s="79" t="str">
        <f>IF(ISBLANK('frekwencja I sem'!B47),"",$O44-$AE44)</f>
        <v/>
      </c>
      <c r="AG44" s="79" t="str">
        <f>IF(ISBLANK('frekwencja I sem'!B47),"",AF44+D44)</f>
        <v/>
      </c>
      <c r="AH44" s="79" t="str">
        <f>'zachowanie I sem'!AH44</f>
        <v/>
      </c>
      <c r="AI44" s="435" t="str">
        <f>IF(ISBLANK('frekwencja I sem'!B47),"",LOOKUP(AF44,{-900,41,61,81,101,121},{"naganne","nieodpowiednie","poprawne","dobre","bardzo dobre","wzorowe"}))</f>
        <v/>
      </c>
      <c r="AJ44" s="435" t="str">
        <f t="shared" si="0"/>
        <v/>
      </c>
      <c r="AK44" s="207" t="str">
        <f>IF(ISBLANK('frekwencja I sem'!B47),"",LOOKUP(BG44,{1,2,3,4,5,6},{"naganne","nieodpowiednie","poprawne","dobre","bardzo dobre","wzorowe"}))</f>
        <v/>
      </c>
      <c r="AL44" s="207" t="str">
        <f t="shared" si="8"/>
        <v/>
      </c>
      <c r="AM44" t="str">
        <f>IF(ISBLANK('frekwencja I sem'!B47),"",'frekwencja II sem'!R47)</f>
        <v/>
      </c>
      <c r="AN44" t="str">
        <f>IF(ISBLANK('frekwencja I sem'!B47),"",AM44/2)</f>
        <v/>
      </c>
      <c r="AO44" s="101" t="str">
        <f t="shared" si="1"/>
        <v/>
      </c>
      <c r="AP44" s="101" t="str">
        <f t="shared" si="2"/>
        <v/>
      </c>
      <c r="AQ44" s="101" t="str">
        <f t="shared" si="3"/>
        <v/>
      </c>
      <c r="AR44" s="101" t="str">
        <f t="shared" si="4"/>
        <v/>
      </c>
      <c r="AS44" s="101" t="str">
        <f t="shared" si="5"/>
        <v/>
      </c>
      <c r="AT44" s="101" t="str">
        <f t="shared" si="6"/>
        <v/>
      </c>
      <c r="AV44" t="str">
        <f>IF(ISBLANK('frekwencja I sem'!B47),"",'frekwencja I sem'!B47)</f>
        <v/>
      </c>
      <c r="AW44" s="147" t="str">
        <f t="shared" si="9"/>
        <v/>
      </c>
      <c r="AX44" s="147" t="str">
        <f t="shared" si="10"/>
        <v/>
      </c>
      <c r="AY44" s="147">
        <f t="shared" si="7"/>
        <v>0</v>
      </c>
      <c r="AZ44" s="147">
        <f t="shared" si="11"/>
        <v>0</v>
      </c>
      <c r="BA44" s="147" t="str">
        <f>IF(ISBLANK('frekwencja I sem'!B47),"",LOOKUP(AZ44,{-600,41,61,81,101,121},{"naganne","nieodpowiednie","poprawne","dobre","bardzo dobre","wzorowe"}))</f>
        <v/>
      </c>
      <c r="BB44" s="185" t="str">
        <f t="shared" si="12"/>
        <v/>
      </c>
      <c r="BC44" s="147" t="str">
        <f t="shared" si="13"/>
        <v/>
      </c>
      <c r="BD44" s="147" t="e">
        <f t="shared" si="14"/>
        <v>#VALUE!</v>
      </c>
      <c r="BE44" s="147" t="e">
        <f t="shared" si="15"/>
        <v>#VALUE!</v>
      </c>
      <c r="BF44" s="147" t="e">
        <f t="shared" si="16"/>
        <v>#VALUE!</v>
      </c>
      <c r="BG44" t="str">
        <f>IF(ISBLANK('frekwencja I sem'!B47),"",IF(BF44&gt;=1,BB44+1,BB44))</f>
        <v/>
      </c>
      <c r="BI44" s="3" t="str">
        <f t="shared" si="17"/>
        <v/>
      </c>
      <c r="BJ44" s="148" t="str">
        <f t="shared" si="18"/>
        <v/>
      </c>
      <c r="BK44" t="str">
        <f t="shared" si="19"/>
        <v/>
      </c>
      <c r="BL44" t="str">
        <f t="shared" si="20"/>
        <v/>
      </c>
      <c r="BM44" t="str">
        <f t="shared" si="21"/>
        <v/>
      </c>
      <c r="BN44" t="str">
        <f t="shared" si="22"/>
        <v/>
      </c>
    </row>
    <row r="45" spans="1:66" ht="14.4" x14ac:dyDescent="0.3">
      <c r="A45" s="79">
        <v>41</v>
      </c>
      <c r="B45" s="434" t="str">
        <f>IF(ISBLANK('frekwencja I sem'!B48),"",'frekwencja I sem'!B48)</f>
        <v/>
      </c>
      <c r="C45" s="79">
        <v>100</v>
      </c>
      <c r="D45" s="151"/>
      <c r="E45" s="442"/>
      <c r="F45" s="442"/>
      <c r="G45" s="442"/>
      <c r="H45" s="442"/>
      <c r="I45" s="442"/>
      <c r="J45" s="442"/>
      <c r="K45" s="442"/>
      <c r="L45" s="442"/>
      <c r="M45" s="442"/>
      <c r="N45" s="79" t="str">
        <f>IF(ISBLANK('frekwencja I sem'!B48),"",SUM(E45:M45))</f>
        <v/>
      </c>
      <c r="O45" s="79" t="str">
        <f>IF(ISBLANK('frekwencja I sem'!B48),"",C45+N45)</f>
        <v/>
      </c>
      <c r="P45" s="79" t="str">
        <f>IF(ISBLANK('frekwencja I sem'!B48),"",'frekwencja II sem'!AC48)</f>
        <v/>
      </c>
      <c r="Q45" s="79" t="str">
        <f>IF(ISBLANK('frekwencja I sem'!B48),"",P45*2)</f>
        <v/>
      </c>
      <c r="R45" s="79" t="str">
        <f>IF(ISBLANK('frekwencja I sem'!B48),"",TRUNC(AN45,0))</f>
        <v/>
      </c>
      <c r="S45" s="442"/>
      <c r="T45" s="442"/>
      <c r="U45" s="442"/>
      <c r="V45" s="442"/>
      <c r="W45" s="442"/>
      <c r="X45" s="442"/>
      <c r="Y45" s="442"/>
      <c r="Z45" s="442"/>
      <c r="AA45" s="442"/>
      <c r="AB45" s="442"/>
      <c r="AC45" s="442"/>
      <c r="AD45" s="442"/>
      <c r="AE45" s="79" t="str">
        <f>IF(ISBLANK('frekwencja I sem'!B48),"",SUM(Q45:AD45))</f>
        <v/>
      </c>
      <c r="AF45" s="79" t="str">
        <f>IF(ISBLANK('frekwencja I sem'!B48),"",$O45-$AE45)</f>
        <v/>
      </c>
      <c r="AG45" s="79" t="str">
        <f>IF(ISBLANK('frekwencja I sem'!B48),"",AF45+D45)</f>
        <v/>
      </c>
      <c r="AH45" s="79" t="str">
        <f>'zachowanie I sem'!AH45</f>
        <v/>
      </c>
      <c r="AI45" s="435" t="str">
        <f>IF(ISBLANK('frekwencja I sem'!B48),"",LOOKUP(AF45,{-900,41,61,81,101,121},{"naganne","nieodpowiednie","poprawne","dobre","bardzo dobre","wzorowe"}))</f>
        <v/>
      </c>
      <c r="AJ45" s="435" t="str">
        <f t="shared" si="0"/>
        <v/>
      </c>
      <c r="AK45" s="207" t="str">
        <f>IF(ISBLANK('frekwencja I sem'!B48),"",LOOKUP(BG45,{1,2,3,4,5,6},{"naganne","nieodpowiednie","poprawne","dobre","bardzo dobre","wzorowe"}))</f>
        <v/>
      </c>
      <c r="AL45" s="207" t="str">
        <f t="shared" si="8"/>
        <v/>
      </c>
      <c r="AM45" t="str">
        <f>IF(ISBLANK('frekwencja I sem'!B48),"",'frekwencja II sem'!R48)</f>
        <v/>
      </c>
      <c r="AN45" t="str">
        <f>IF(ISBLANK('frekwencja I sem'!B48),"",AM45/2)</f>
        <v/>
      </c>
      <c r="AO45" s="101" t="str">
        <f t="shared" si="1"/>
        <v/>
      </c>
      <c r="AP45" s="101" t="str">
        <f t="shared" si="2"/>
        <v/>
      </c>
      <c r="AQ45" s="101" t="str">
        <f t="shared" si="3"/>
        <v/>
      </c>
      <c r="AR45" s="101" t="str">
        <f t="shared" si="4"/>
        <v/>
      </c>
      <c r="AS45" s="101" t="str">
        <f t="shared" si="5"/>
        <v/>
      </c>
      <c r="AT45" s="101" t="str">
        <f t="shared" si="6"/>
        <v/>
      </c>
      <c r="AV45" t="str">
        <f>IF(ISBLANK('frekwencja I sem'!B48),"",'frekwencja I sem'!B48)</f>
        <v/>
      </c>
      <c r="AW45" s="147" t="str">
        <f t="shared" si="9"/>
        <v/>
      </c>
      <c r="AX45" s="147" t="str">
        <f t="shared" si="10"/>
        <v/>
      </c>
      <c r="AY45" s="147">
        <f t="shared" si="7"/>
        <v>0</v>
      </c>
      <c r="AZ45" s="147">
        <f t="shared" si="11"/>
        <v>0</v>
      </c>
      <c r="BA45" s="147" t="str">
        <f>IF(ISBLANK('frekwencja I sem'!B48),"",LOOKUP(AZ45,{-600,41,61,81,101,121},{"naganne","nieodpowiednie","poprawne","dobre","bardzo dobre","wzorowe"}))</f>
        <v/>
      </c>
      <c r="BB45" s="185" t="str">
        <f t="shared" si="12"/>
        <v/>
      </c>
      <c r="BC45" s="147" t="str">
        <f t="shared" si="13"/>
        <v/>
      </c>
      <c r="BD45" s="147" t="e">
        <f t="shared" si="14"/>
        <v>#VALUE!</v>
      </c>
      <c r="BE45" s="147" t="e">
        <f t="shared" si="15"/>
        <v>#VALUE!</v>
      </c>
      <c r="BF45" s="147" t="e">
        <f t="shared" si="16"/>
        <v>#VALUE!</v>
      </c>
      <c r="BG45" t="str">
        <f>IF(ISBLANK('frekwencja I sem'!B48),"",IF(BF45&gt;=1,BB45+1,BB45))</f>
        <v/>
      </c>
      <c r="BI45" s="3" t="str">
        <f t="shared" si="17"/>
        <v/>
      </c>
      <c r="BJ45" s="148" t="str">
        <f t="shared" si="18"/>
        <v/>
      </c>
      <c r="BK45" t="str">
        <f t="shared" si="19"/>
        <v/>
      </c>
      <c r="BL45" t="str">
        <f t="shared" si="20"/>
        <v/>
      </c>
      <c r="BM45" t="str">
        <f t="shared" si="21"/>
        <v/>
      </c>
      <c r="BN45" t="str">
        <f t="shared" si="22"/>
        <v/>
      </c>
    </row>
    <row r="46" spans="1:66" ht="14.4" x14ac:dyDescent="0.3">
      <c r="A46" s="79">
        <v>42</v>
      </c>
      <c r="B46" s="434" t="str">
        <f>IF(ISBLANK('frekwencja I sem'!B49),"",'frekwencja I sem'!B49)</f>
        <v/>
      </c>
      <c r="C46" s="79">
        <v>100</v>
      </c>
      <c r="D46" s="151"/>
      <c r="E46" s="442"/>
      <c r="F46" s="442"/>
      <c r="G46" s="442"/>
      <c r="H46" s="442"/>
      <c r="I46" s="442"/>
      <c r="J46" s="442"/>
      <c r="K46" s="442"/>
      <c r="L46" s="442"/>
      <c r="M46" s="442"/>
      <c r="N46" s="79" t="str">
        <f>IF(ISBLANK('frekwencja I sem'!B49),"",SUM(E46:M46))</f>
        <v/>
      </c>
      <c r="O46" s="79" t="str">
        <f>IF(ISBLANK('frekwencja I sem'!B49),"",C46+N46)</f>
        <v/>
      </c>
      <c r="P46" s="79" t="str">
        <f>IF(ISBLANK('frekwencja I sem'!B49),"",'frekwencja II sem'!AC49)</f>
        <v/>
      </c>
      <c r="Q46" s="79" t="str">
        <f>IF(ISBLANK('frekwencja I sem'!B49),"",P46*2)</f>
        <v/>
      </c>
      <c r="R46" s="79" t="str">
        <f>IF(ISBLANK('frekwencja I sem'!B49),"",TRUNC(AN46,0))</f>
        <v/>
      </c>
      <c r="S46" s="442"/>
      <c r="T46" s="442"/>
      <c r="U46" s="442"/>
      <c r="V46" s="442"/>
      <c r="W46" s="442"/>
      <c r="X46" s="442"/>
      <c r="Y46" s="442"/>
      <c r="Z46" s="442"/>
      <c r="AA46" s="442"/>
      <c r="AB46" s="442"/>
      <c r="AC46" s="442"/>
      <c r="AD46" s="442"/>
      <c r="AE46" s="79" t="str">
        <f>IF(ISBLANK('frekwencja I sem'!B49),"",SUM(Q46:AD46))</f>
        <v/>
      </c>
      <c r="AF46" s="79" t="str">
        <f>IF(ISBLANK('frekwencja I sem'!B49),"",$O46-$AE46)</f>
        <v/>
      </c>
      <c r="AG46" s="79" t="str">
        <f>IF(ISBLANK('frekwencja I sem'!B49),"",AF46+D46)</f>
        <v/>
      </c>
      <c r="AH46" s="79" t="str">
        <f>'zachowanie I sem'!AH46</f>
        <v/>
      </c>
      <c r="AI46" s="435" t="str">
        <f>IF(ISBLANK('frekwencja I sem'!B49),"",LOOKUP(AF46,{-900,41,61,81,101,121},{"naganne","nieodpowiednie","poprawne","dobre","bardzo dobre","wzorowe"}))</f>
        <v/>
      </c>
      <c r="AJ46" s="435" t="str">
        <f t="shared" si="0"/>
        <v/>
      </c>
      <c r="AK46" s="207" t="str">
        <f>IF(ISBLANK('frekwencja I sem'!B49),"",LOOKUP(BG46,{1,2,3,4,5,6},{"naganne","nieodpowiednie","poprawne","dobre","bardzo dobre","wzorowe"}))</f>
        <v/>
      </c>
      <c r="AL46" s="207" t="str">
        <f t="shared" si="8"/>
        <v/>
      </c>
      <c r="AM46" t="str">
        <f>IF(ISBLANK('frekwencja I sem'!B49),"",'frekwencja II sem'!R49)</f>
        <v/>
      </c>
      <c r="AN46" t="str">
        <f>IF(ISBLANK('frekwencja I sem'!B49),"",AM46/2)</f>
        <v/>
      </c>
      <c r="AO46" s="101" t="str">
        <f t="shared" si="1"/>
        <v/>
      </c>
      <c r="AP46" s="101" t="str">
        <f t="shared" si="2"/>
        <v/>
      </c>
      <c r="AQ46" s="101" t="str">
        <f t="shared" si="3"/>
        <v/>
      </c>
      <c r="AR46" s="101" t="str">
        <f t="shared" si="4"/>
        <v/>
      </c>
      <c r="AS46" s="101" t="str">
        <f t="shared" si="5"/>
        <v/>
      </c>
      <c r="AT46" s="101" t="str">
        <f t="shared" si="6"/>
        <v/>
      </c>
      <c r="AV46" t="str">
        <f>IF(ISBLANK('frekwencja I sem'!B49),"",'frekwencja I sem'!B49)</f>
        <v/>
      </c>
      <c r="AW46" s="147" t="str">
        <f t="shared" si="9"/>
        <v/>
      </c>
      <c r="AX46" s="147" t="str">
        <f t="shared" si="10"/>
        <v/>
      </c>
      <c r="AY46" s="147">
        <f t="shared" si="7"/>
        <v>0</v>
      </c>
      <c r="AZ46" s="147">
        <f t="shared" si="11"/>
        <v>0</v>
      </c>
      <c r="BA46" s="147" t="str">
        <f>IF(ISBLANK('frekwencja I sem'!B49),"",LOOKUP(AZ46,{-600,41,61,81,101,121},{"naganne","nieodpowiednie","poprawne","dobre","bardzo dobre","wzorowe"}))</f>
        <v/>
      </c>
      <c r="BB46" s="185" t="str">
        <f t="shared" si="12"/>
        <v/>
      </c>
      <c r="BC46" s="147" t="str">
        <f t="shared" si="13"/>
        <v/>
      </c>
      <c r="BD46" s="147" t="e">
        <f t="shared" si="14"/>
        <v>#VALUE!</v>
      </c>
      <c r="BE46" s="147" t="e">
        <f t="shared" si="15"/>
        <v>#VALUE!</v>
      </c>
      <c r="BF46" s="147" t="e">
        <f t="shared" si="16"/>
        <v>#VALUE!</v>
      </c>
      <c r="BG46" t="str">
        <f>IF(ISBLANK('frekwencja I sem'!B49),"",IF(BF46&gt;=1,BB46+1,BB46))</f>
        <v/>
      </c>
      <c r="BI46" s="3" t="str">
        <f t="shared" si="17"/>
        <v/>
      </c>
      <c r="BJ46" s="148" t="str">
        <f t="shared" si="18"/>
        <v/>
      </c>
      <c r="BK46" t="str">
        <f t="shared" si="19"/>
        <v/>
      </c>
      <c r="BL46" t="str">
        <f t="shared" si="20"/>
        <v/>
      </c>
      <c r="BM46" t="str">
        <f t="shared" si="21"/>
        <v/>
      </c>
      <c r="BN46" t="str">
        <f t="shared" si="22"/>
        <v/>
      </c>
    </row>
    <row r="48" spans="1:66" ht="20.399999999999999" x14ac:dyDescent="0.35">
      <c r="B48" s="196" t="s">
        <v>180</v>
      </c>
    </row>
  </sheetData>
  <sheetProtection algorithmName="SHA-512" hashValue="moO7DmrnLgvlizcTlzSGysgoeTRG+4TLhDZg1PM0cvr3y1HYNXcZr0ti7iDmwihIdIlnBhlKbV928B6uBh4Jsw==" saltValue="l9IWtP9VJg0JOnZx7PKOoA==" spinCount="100000" sheet="1" objects="1" scenarios="1" formatCells="0" formatColumns="0" formatRows="0" insertColumns="0" insertRows="0" insertHyperlinks="0" deleteColumns="0" deleteRows="0" sort="0" autoFilter="0" pivotTables="0"/>
  <protectedRanges>
    <protectedRange sqref="E5:M46" name="dodatnie"/>
    <protectedRange sqref="S5:AD46" name="ujemne"/>
  </protectedRanges>
  <mergeCells count="3">
    <mergeCell ref="C1:AD2"/>
    <mergeCell ref="E3:M3"/>
    <mergeCell ref="Q3:AD3"/>
  </mergeCells>
  <phoneticPr fontId="8" type="noConversion"/>
  <pageMargins left="0.39370078740157483" right="0.39370078740157483" top="0.39370078740157483" bottom="0.39370078740157483" header="0" footer="0"/>
  <pageSetup paperSize="9" orientation="portrait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9">
    <tabColor indexed="11"/>
    <pageSetUpPr fitToPage="1"/>
  </sheetPr>
  <dimension ref="A1:DY122"/>
  <sheetViews>
    <sheetView zoomScale="90" zoomScaleNormal="90" workbookViewId="0">
      <selection activeCell="B7" sqref="B7"/>
    </sheetView>
  </sheetViews>
  <sheetFormatPr defaultRowHeight="13.2" x14ac:dyDescent="0.25"/>
  <cols>
    <col min="1" max="1" width="2.88671875" style="5" customWidth="1"/>
    <col min="2" max="2" width="15.6640625" style="5" customWidth="1"/>
    <col min="3" max="38" width="2.6640625" style="5" customWidth="1"/>
    <col min="39" max="39" width="3" style="5" customWidth="1"/>
    <col min="40" max="40" width="4.5546875" style="5" customWidth="1"/>
    <col min="41" max="41" width="18.88671875" style="5" hidden="1" customWidth="1"/>
    <col min="42" max="42" width="12.109375" style="5" hidden="1" customWidth="1"/>
    <col min="43" max="43" width="11.33203125" style="5" hidden="1" customWidth="1"/>
    <col min="44" max="44" width="11.88671875" style="5" hidden="1" customWidth="1"/>
    <col min="45" max="47" width="3.109375" style="5" customWidth="1"/>
    <col min="48" max="48" width="4.109375" style="5" customWidth="1"/>
    <col min="49" max="49" width="4.33203125" style="5" customWidth="1"/>
    <col min="50" max="50" width="4.109375" style="5" customWidth="1"/>
    <col min="51" max="53" width="6.88671875" hidden="1" customWidth="1"/>
    <col min="54" max="72" width="3.33203125" hidden="1" customWidth="1"/>
    <col min="73" max="76" width="3.33203125" style="2" hidden="1" customWidth="1"/>
    <col min="77" max="78" width="3.33203125" hidden="1" customWidth="1"/>
    <col min="79" max="79" width="10.33203125" hidden="1" customWidth="1"/>
    <col min="80" max="87" width="6.88671875" hidden="1" customWidth="1"/>
    <col min="88" max="89" width="9.6640625" hidden="1" customWidth="1"/>
    <col min="90" max="90" width="9.6640625" style="47" hidden="1" customWidth="1"/>
    <col min="91" max="127" width="9.6640625" hidden="1" customWidth="1"/>
    <col min="128" max="129" width="9.109375" customWidth="1"/>
  </cols>
  <sheetData>
    <row r="1" spans="1:128" x14ac:dyDescent="0.25">
      <c r="AR1" s="72"/>
      <c r="AS1" s="72"/>
      <c r="AT1" s="72"/>
      <c r="AU1" s="72"/>
      <c r="AV1" s="72"/>
      <c r="AW1" s="72"/>
      <c r="AX1" s="72"/>
      <c r="AY1" s="69"/>
      <c r="AZ1" s="69"/>
      <c r="BA1" s="69"/>
      <c r="BB1" s="69"/>
      <c r="BC1" s="69"/>
      <c r="BD1" s="69"/>
      <c r="BE1" s="69"/>
      <c r="BF1" s="69"/>
      <c r="BG1" s="69"/>
      <c r="BH1" s="69"/>
      <c r="BI1" s="69"/>
      <c r="BJ1" s="69"/>
      <c r="BK1" s="69"/>
      <c r="BL1" s="69"/>
      <c r="BM1" s="69"/>
      <c r="BN1" s="69"/>
      <c r="BO1" s="69"/>
      <c r="BP1" s="69"/>
      <c r="BQ1" s="69"/>
      <c r="BR1" s="69"/>
      <c r="BS1" s="69"/>
      <c r="BT1" s="69"/>
      <c r="BU1" s="69"/>
      <c r="BV1" s="69"/>
      <c r="BW1" s="69"/>
      <c r="BX1" s="69"/>
      <c r="BY1" s="69"/>
      <c r="BZ1" s="69"/>
      <c r="CA1" s="69"/>
      <c r="CB1" s="69"/>
      <c r="CC1" s="69"/>
      <c r="CD1" s="69"/>
      <c r="CE1" s="69"/>
      <c r="CF1" s="69"/>
      <c r="CG1" s="69"/>
      <c r="CH1" s="69"/>
      <c r="CI1" s="69"/>
      <c r="CJ1" s="69"/>
      <c r="CK1" s="69"/>
      <c r="CL1" s="40"/>
      <c r="CM1" s="69"/>
      <c r="CN1" s="69"/>
      <c r="CO1" s="69"/>
      <c r="CP1" s="69"/>
      <c r="CQ1" s="69"/>
      <c r="CR1" s="69"/>
      <c r="CS1" s="69"/>
      <c r="CT1" s="69"/>
      <c r="CU1" s="69"/>
      <c r="CV1" s="69"/>
      <c r="CW1" s="69"/>
      <c r="CX1" s="69"/>
      <c r="CY1" s="69"/>
      <c r="CZ1" s="69"/>
      <c r="DA1" s="69"/>
      <c r="DB1" s="69"/>
      <c r="DC1" s="69"/>
      <c r="DD1" s="69"/>
      <c r="DE1" s="69"/>
      <c r="DF1" s="69"/>
      <c r="DG1" s="69"/>
      <c r="DH1" s="69"/>
      <c r="DI1" s="69"/>
      <c r="DJ1" s="69"/>
      <c r="DK1" s="69"/>
      <c r="DL1" s="69"/>
      <c r="DM1" s="69"/>
      <c r="DN1" s="69"/>
      <c r="DO1" s="69"/>
      <c r="DP1" s="69"/>
      <c r="DQ1" s="69"/>
      <c r="DR1" s="69"/>
      <c r="DS1" s="69"/>
      <c r="DT1" s="69"/>
      <c r="DU1" s="69"/>
      <c r="DV1" s="69"/>
      <c r="DW1" s="69"/>
      <c r="DX1" s="69"/>
    </row>
    <row r="2" spans="1:128" ht="20.399999999999999" x14ac:dyDescent="0.35">
      <c r="E2" s="196" t="s">
        <v>183</v>
      </c>
      <c r="AR2" s="72"/>
      <c r="AS2" s="72"/>
      <c r="AT2" s="72"/>
      <c r="AU2" s="72"/>
      <c r="AV2" s="72"/>
      <c r="AW2" s="72"/>
      <c r="AX2" s="72"/>
      <c r="AY2" s="69"/>
      <c r="AZ2" s="69"/>
      <c r="BA2" s="69"/>
      <c r="BB2" s="69"/>
      <c r="BC2" s="69"/>
      <c r="BD2" s="69"/>
      <c r="BE2" s="69"/>
      <c r="BF2" s="69"/>
      <c r="BG2" s="69"/>
      <c r="BH2" s="69"/>
      <c r="BI2" s="69"/>
      <c r="BJ2" s="69"/>
      <c r="BK2" s="69"/>
      <c r="BL2" s="69"/>
      <c r="BM2" s="69"/>
      <c r="BN2" s="69"/>
      <c r="BO2" s="69"/>
      <c r="BP2" s="69"/>
      <c r="BQ2" s="69"/>
      <c r="BR2" s="69"/>
      <c r="BS2" s="69"/>
      <c r="BT2" s="69"/>
      <c r="BU2" s="69"/>
      <c r="BV2" s="69"/>
      <c r="BW2" s="69"/>
      <c r="BX2" s="69"/>
      <c r="BY2" s="69"/>
      <c r="BZ2" s="69"/>
      <c r="CA2" s="69"/>
      <c r="CB2" s="69"/>
      <c r="CC2" s="69"/>
      <c r="CD2" s="69"/>
      <c r="CE2" s="69"/>
      <c r="CF2" s="69"/>
      <c r="CG2" s="69"/>
      <c r="CH2" s="69"/>
      <c r="CI2" s="69"/>
      <c r="CJ2" s="69"/>
      <c r="CK2" s="69"/>
      <c r="CL2" s="40"/>
      <c r="CM2" s="69"/>
      <c r="CN2" s="69"/>
      <c r="CO2" s="69"/>
      <c r="CP2" s="69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69"/>
      <c r="DQ2" s="69"/>
      <c r="DR2" s="69"/>
      <c r="DS2" s="69"/>
      <c r="DT2" s="69"/>
      <c r="DU2" s="69"/>
      <c r="DV2" s="69"/>
      <c r="DW2" s="69"/>
      <c r="DX2" s="69"/>
    </row>
    <row r="3" spans="1:128" ht="9" customHeight="1" thickBot="1" x14ac:dyDescent="0.3">
      <c r="AR3" s="72"/>
      <c r="AS3" s="72"/>
      <c r="AT3" s="72"/>
      <c r="AU3" s="72"/>
      <c r="AV3" s="72"/>
      <c r="AW3" s="72"/>
      <c r="AX3" s="72"/>
      <c r="AY3" s="69"/>
      <c r="AZ3" s="69"/>
      <c r="BA3" s="69"/>
      <c r="BB3" s="69"/>
      <c r="BC3" s="69"/>
      <c r="BD3" s="69"/>
      <c r="BE3" s="69"/>
      <c r="BF3" s="69"/>
      <c r="BG3" s="69"/>
      <c r="BH3" s="69"/>
      <c r="BI3" s="69"/>
      <c r="BJ3" s="69"/>
      <c r="BK3" s="69"/>
      <c r="BL3" s="69"/>
      <c r="BM3" s="69"/>
      <c r="BN3" s="69"/>
      <c r="BO3" s="69"/>
      <c r="BP3" s="69"/>
      <c r="BQ3" s="69"/>
      <c r="BR3" s="69"/>
      <c r="BS3" s="69"/>
      <c r="BT3" s="69"/>
      <c r="BU3" s="69"/>
      <c r="BV3" s="69"/>
      <c r="BW3" s="69"/>
      <c r="BX3" s="69"/>
      <c r="BY3" s="69"/>
      <c r="BZ3" s="69"/>
      <c r="CA3" s="69"/>
      <c r="CB3" s="69"/>
      <c r="CC3" s="69"/>
      <c r="CD3" s="69"/>
      <c r="CE3" s="69"/>
      <c r="CF3" s="69"/>
      <c r="CG3" s="69"/>
      <c r="CH3" s="69"/>
      <c r="CI3" s="69"/>
      <c r="CJ3" s="69"/>
      <c r="CK3" s="69"/>
      <c r="CL3" s="660" t="s">
        <v>99</v>
      </c>
      <c r="CM3" s="660"/>
      <c r="CN3" s="660"/>
      <c r="CO3" s="660"/>
      <c r="CP3" s="660"/>
      <c r="CQ3" s="660"/>
      <c r="CR3" s="660"/>
      <c r="CS3" s="69"/>
      <c r="CT3" s="69"/>
      <c r="CU3" s="69"/>
      <c r="CV3" s="69"/>
      <c r="CW3" s="69"/>
      <c r="CX3" s="69"/>
      <c r="CY3" s="660" t="s">
        <v>91</v>
      </c>
      <c r="CZ3" s="660"/>
      <c r="DA3" s="660"/>
      <c r="DB3" s="660"/>
      <c r="DC3" s="660"/>
      <c r="DD3" s="660"/>
      <c r="DE3" s="660"/>
      <c r="DF3" s="69"/>
      <c r="DG3" s="69"/>
      <c r="DH3" s="69"/>
      <c r="DI3" s="69"/>
      <c r="DJ3" s="69"/>
      <c r="DK3" s="69"/>
      <c r="DL3" s="660" t="s">
        <v>100</v>
      </c>
      <c r="DM3" s="660"/>
      <c r="DN3" s="660"/>
      <c r="DO3" s="660"/>
      <c r="DP3" s="660"/>
      <c r="DQ3" s="660"/>
      <c r="DR3" s="660"/>
      <c r="DS3" s="69"/>
      <c r="DT3" s="69"/>
      <c r="DU3" s="69"/>
      <c r="DV3" s="69"/>
      <c r="DW3" s="69"/>
      <c r="DX3" s="69"/>
    </row>
    <row r="4" spans="1:128" ht="13.5" customHeight="1" x14ac:dyDescent="0.25">
      <c r="A4" s="661" t="s">
        <v>29</v>
      </c>
      <c r="B4" s="620" t="s">
        <v>14</v>
      </c>
      <c r="C4" s="650" t="s">
        <v>15</v>
      </c>
      <c r="D4" s="650"/>
      <c r="E4" s="650"/>
      <c r="F4" s="650"/>
      <c r="G4" s="650"/>
      <c r="H4" s="650"/>
      <c r="I4" s="650"/>
      <c r="J4" s="650"/>
      <c r="K4" s="650"/>
      <c r="L4" s="650"/>
      <c r="M4" s="650"/>
      <c r="N4" s="650"/>
      <c r="O4" s="650"/>
      <c r="P4" s="650"/>
      <c r="Q4" s="650"/>
      <c r="R4" s="650"/>
      <c r="S4" s="650"/>
      <c r="T4" s="650"/>
      <c r="U4" s="650"/>
      <c r="V4" s="650"/>
      <c r="W4" s="650"/>
      <c r="X4" s="650"/>
      <c r="Y4" s="650"/>
      <c r="Z4" s="650"/>
      <c r="AA4" s="654"/>
      <c r="AB4" s="654"/>
      <c r="AC4" s="654"/>
      <c r="AD4" s="654"/>
      <c r="AE4" s="654"/>
      <c r="AF4" s="654"/>
      <c r="AG4" s="654"/>
      <c r="AH4" s="654"/>
      <c r="AI4" s="654"/>
      <c r="AJ4" s="654"/>
      <c r="AK4" s="654"/>
      <c r="AL4" s="650"/>
      <c r="AM4" s="650"/>
      <c r="AN4" s="650"/>
      <c r="AO4" s="650" t="s">
        <v>88</v>
      </c>
      <c r="AP4" s="650" t="s">
        <v>94</v>
      </c>
      <c r="AQ4" s="664" t="s">
        <v>92</v>
      </c>
      <c r="AR4" s="664" t="s">
        <v>95</v>
      </c>
      <c r="AS4" s="650" t="s">
        <v>16</v>
      </c>
      <c r="AT4" s="650"/>
      <c r="AU4" s="650"/>
      <c r="AV4" s="650"/>
      <c r="AW4" s="650"/>
      <c r="AX4" s="650"/>
      <c r="AY4" s="69"/>
      <c r="AZ4" s="69"/>
      <c r="BA4" s="69"/>
      <c r="BB4" s="69">
        <v>1</v>
      </c>
      <c r="BC4" s="69">
        <v>2</v>
      </c>
      <c r="BD4" s="69">
        <v>3</v>
      </c>
      <c r="BE4" s="69">
        <v>4</v>
      </c>
      <c r="BF4" s="69">
        <v>5</v>
      </c>
      <c r="BG4" s="69">
        <v>6</v>
      </c>
      <c r="BH4" s="69">
        <v>7</v>
      </c>
      <c r="BI4" s="69">
        <v>8</v>
      </c>
      <c r="BJ4" s="69">
        <v>9</v>
      </c>
      <c r="BK4" s="69">
        <v>10</v>
      </c>
      <c r="BL4" s="69">
        <v>11</v>
      </c>
      <c r="BM4" s="69">
        <v>12</v>
      </c>
      <c r="BN4" s="69">
        <v>13</v>
      </c>
      <c r="BO4" s="69">
        <v>14</v>
      </c>
      <c r="BP4" s="69">
        <v>15</v>
      </c>
      <c r="BQ4" s="69">
        <v>16</v>
      </c>
      <c r="BR4" s="69">
        <v>17</v>
      </c>
      <c r="BS4" s="69">
        <v>18</v>
      </c>
      <c r="BT4" s="69">
        <v>19</v>
      </c>
      <c r="BU4" s="69"/>
      <c r="BV4" s="69"/>
      <c r="BW4" s="69"/>
      <c r="BX4" s="69"/>
      <c r="BY4" s="69">
        <v>20</v>
      </c>
      <c r="BZ4" s="69">
        <v>21</v>
      </c>
      <c r="CA4" s="69"/>
      <c r="CB4" s="69"/>
      <c r="CC4" s="69"/>
      <c r="CD4" s="69"/>
      <c r="CE4" s="69"/>
      <c r="CF4" s="69"/>
      <c r="CG4" s="69"/>
      <c r="CH4" s="69"/>
      <c r="CI4" s="69"/>
      <c r="CJ4" s="13" t="s">
        <v>86</v>
      </c>
      <c r="CK4" s="14"/>
      <c r="CL4" s="85"/>
      <c r="CM4" s="14"/>
      <c r="CN4" s="15"/>
      <c r="CO4" s="373"/>
      <c r="CP4" s="374" t="s">
        <v>87</v>
      </c>
      <c r="CQ4" s="375"/>
      <c r="CR4" s="375"/>
      <c r="CS4" s="375"/>
      <c r="CT4" s="376"/>
      <c r="CU4" s="69"/>
      <c r="CV4" s="69"/>
      <c r="CW4" s="13" t="s">
        <v>86</v>
      </c>
      <c r="CX4" s="14"/>
      <c r="CY4" s="14"/>
      <c r="CZ4" s="14"/>
      <c r="DA4" s="15"/>
      <c r="DB4" s="69"/>
      <c r="DC4" s="374" t="s">
        <v>87</v>
      </c>
      <c r="DD4" s="375"/>
      <c r="DE4" s="375"/>
      <c r="DF4" s="375"/>
      <c r="DG4" s="376"/>
      <c r="DH4" s="69"/>
      <c r="DI4" s="69"/>
      <c r="DJ4" s="13" t="s">
        <v>86</v>
      </c>
      <c r="DK4" s="14"/>
      <c r="DL4" s="14"/>
      <c r="DM4" s="14"/>
      <c r="DN4" s="15"/>
      <c r="DO4" s="69"/>
      <c r="DP4" s="374" t="s">
        <v>87</v>
      </c>
      <c r="DQ4" s="375"/>
      <c r="DR4" s="375"/>
      <c r="DS4" s="375"/>
      <c r="DT4" s="376"/>
      <c r="DU4" s="69"/>
      <c r="DV4" s="69"/>
      <c r="DW4" s="69"/>
      <c r="DX4" s="69"/>
    </row>
    <row r="5" spans="1:128" ht="13.5" customHeight="1" x14ac:dyDescent="0.25">
      <c r="A5" s="662"/>
      <c r="B5" s="663"/>
      <c r="C5" s="655"/>
      <c r="D5" s="655"/>
      <c r="E5" s="655"/>
      <c r="F5" s="655"/>
      <c r="G5" s="655"/>
      <c r="H5" s="655"/>
      <c r="I5" s="655"/>
      <c r="J5" s="655"/>
      <c r="K5" s="655"/>
      <c r="L5" s="655"/>
      <c r="M5" s="655"/>
      <c r="N5" s="655"/>
      <c r="O5" s="655"/>
      <c r="P5" s="655"/>
      <c r="Q5" s="655"/>
      <c r="R5" s="655"/>
      <c r="S5" s="655"/>
      <c r="T5" s="655"/>
      <c r="U5" s="655"/>
      <c r="V5" s="655"/>
      <c r="W5" s="655"/>
      <c r="X5" s="655"/>
      <c r="Y5" s="655"/>
      <c r="Z5" s="655"/>
      <c r="AA5" s="655"/>
      <c r="AB5" s="655"/>
      <c r="AC5" s="655"/>
      <c r="AD5" s="655"/>
      <c r="AE5" s="655"/>
      <c r="AF5" s="655"/>
      <c r="AG5" s="655"/>
      <c r="AH5" s="655"/>
      <c r="AI5" s="655"/>
      <c r="AJ5" s="655"/>
      <c r="AK5" s="655"/>
      <c r="AL5" s="655"/>
      <c r="AM5" s="656" t="s">
        <v>30</v>
      </c>
      <c r="AN5" s="657"/>
      <c r="AO5" s="649"/>
      <c r="AP5" s="649"/>
      <c r="AQ5" s="665"/>
      <c r="AR5" s="665"/>
      <c r="AS5" s="316"/>
      <c r="AT5" s="316"/>
      <c r="AU5" s="316"/>
      <c r="AV5" s="316"/>
      <c r="AW5" s="316"/>
      <c r="AX5" s="316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19"/>
      <c r="CK5" s="20"/>
      <c r="CL5" s="86"/>
      <c r="CM5" s="20"/>
      <c r="CN5" s="21"/>
      <c r="CO5" s="373"/>
      <c r="CP5" s="377"/>
      <c r="CQ5" s="378"/>
      <c r="CR5" s="378"/>
      <c r="CS5" s="378"/>
      <c r="CT5" s="379"/>
      <c r="CU5" s="69"/>
      <c r="CV5" s="69"/>
      <c r="CW5" s="19"/>
      <c r="CX5" s="20"/>
      <c r="CY5" s="20"/>
      <c r="CZ5" s="20"/>
      <c r="DA5" s="21"/>
      <c r="DB5" s="69"/>
      <c r="DC5" s="377"/>
      <c r="DD5" s="378"/>
      <c r="DE5" s="378"/>
      <c r="DF5" s="378"/>
      <c r="DG5" s="379"/>
      <c r="DH5" s="69"/>
      <c r="DI5" s="69"/>
      <c r="DJ5" s="19"/>
      <c r="DK5" s="20"/>
      <c r="DL5" s="20"/>
      <c r="DM5" s="20"/>
      <c r="DN5" s="21"/>
      <c r="DO5" s="69"/>
      <c r="DP5" s="377"/>
      <c r="DQ5" s="378"/>
      <c r="DR5" s="378"/>
      <c r="DS5" s="378"/>
      <c r="DT5" s="379"/>
      <c r="DU5" s="69"/>
      <c r="DV5" s="69"/>
      <c r="DW5" s="69"/>
      <c r="DX5" s="69"/>
    </row>
    <row r="6" spans="1:128" ht="96" customHeight="1" x14ac:dyDescent="0.25">
      <c r="A6" s="661"/>
      <c r="B6" s="704"/>
      <c r="C6" s="700"/>
      <c r="D6" s="700"/>
      <c r="E6" s="700"/>
      <c r="F6" s="700"/>
      <c r="G6" s="700"/>
      <c r="H6" s="700"/>
      <c r="I6" s="700"/>
      <c r="J6" s="700"/>
      <c r="K6" s="700"/>
      <c r="L6" s="700"/>
      <c r="M6" s="700"/>
      <c r="N6" s="700"/>
      <c r="O6" s="700"/>
      <c r="P6" s="700"/>
      <c r="Q6" s="700"/>
      <c r="R6" s="700"/>
      <c r="S6" s="700"/>
      <c r="T6" s="700"/>
      <c r="U6" s="700"/>
      <c r="V6" s="700"/>
      <c r="W6" s="700"/>
      <c r="X6" s="700"/>
      <c r="Y6" s="700"/>
      <c r="Z6" s="700"/>
      <c r="AA6" s="700"/>
      <c r="AB6" s="700"/>
      <c r="AC6" s="700"/>
      <c r="AD6" s="700"/>
      <c r="AE6" s="700"/>
      <c r="AF6" s="700"/>
      <c r="AG6" s="700"/>
      <c r="AH6" s="700"/>
      <c r="AI6" s="700"/>
      <c r="AJ6" s="700"/>
      <c r="AK6" s="700"/>
      <c r="AL6" s="429" t="s">
        <v>81</v>
      </c>
      <c r="AM6" s="658"/>
      <c r="AN6" s="659"/>
      <c r="AO6" s="650"/>
      <c r="AP6" s="650"/>
      <c r="AQ6" s="664"/>
      <c r="AR6" s="664"/>
      <c r="AS6" s="454" t="s">
        <v>17</v>
      </c>
      <c r="AT6" s="454" t="s">
        <v>18</v>
      </c>
      <c r="AU6" s="454" t="s">
        <v>19</v>
      </c>
      <c r="AV6" s="454" t="s">
        <v>20</v>
      </c>
      <c r="AW6" s="454" t="s">
        <v>21</v>
      </c>
      <c r="AX6" s="454" t="s">
        <v>22</v>
      </c>
      <c r="AY6" s="353" t="s">
        <v>24</v>
      </c>
      <c r="AZ6" s="354" t="s">
        <v>82</v>
      </c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 t="s">
        <v>31</v>
      </c>
      <c r="CB6" s="355" t="s">
        <v>17</v>
      </c>
      <c r="CC6" s="352" t="s">
        <v>18</v>
      </c>
      <c r="CD6" s="352" t="s">
        <v>19</v>
      </c>
      <c r="CE6" s="352" t="s">
        <v>20</v>
      </c>
      <c r="CF6" s="352" t="s">
        <v>21</v>
      </c>
      <c r="CG6" s="356" t="s">
        <v>22</v>
      </c>
      <c r="CH6" s="69"/>
      <c r="CI6" s="69"/>
      <c r="CJ6" s="19">
        <f>MAX(AM7:AN48)</f>
        <v>0</v>
      </c>
      <c r="CK6" s="20">
        <f>MAX(CK7:CK48)</f>
        <v>0</v>
      </c>
      <c r="CL6" s="20"/>
      <c r="CM6" s="20">
        <f>MAX(CM7:CM48)</f>
        <v>0</v>
      </c>
      <c r="CN6" s="21"/>
      <c r="CO6" s="373"/>
      <c r="CP6" s="377">
        <f>MIN(AM7:AN48)</f>
        <v>0</v>
      </c>
      <c r="CQ6" s="377">
        <f>MIN(CQ7:CQ48)</f>
        <v>0</v>
      </c>
      <c r="CR6" s="378"/>
      <c r="CS6" s="378">
        <f>MIN(CS7:CS48)</f>
        <v>0</v>
      </c>
      <c r="CT6" s="379"/>
      <c r="CU6" s="373"/>
      <c r="CV6" s="373"/>
      <c r="CW6" s="19">
        <f>MAX(AP7:AP48)</f>
        <v>0</v>
      </c>
      <c r="CX6" s="20">
        <f>MAX(CX7:CX48)</f>
        <v>0</v>
      </c>
      <c r="CY6" s="20"/>
      <c r="CZ6" s="20">
        <f>MAX(CZ7:CZ48)</f>
        <v>0</v>
      </c>
      <c r="DA6" s="21"/>
      <c r="DB6" s="373"/>
      <c r="DC6" s="377">
        <f>MIN(AP7:AP48)</f>
        <v>0</v>
      </c>
      <c r="DD6" s="377">
        <f>MIN(DD7:DD48)</f>
        <v>0</v>
      </c>
      <c r="DE6" s="378"/>
      <c r="DF6" s="378">
        <f>MIN(DF7:DF48)</f>
        <v>0</v>
      </c>
      <c r="DG6" s="379"/>
      <c r="DH6" s="373"/>
      <c r="DI6" s="373"/>
      <c r="DJ6" s="19">
        <f>MAX(AP7:AP48)</f>
        <v>0</v>
      </c>
      <c r="DK6" s="20">
        <f>MAX(DK7:DK48)</f>
        <v>0</v>
      </c>
      <c r="DL6" s="20"/>
      <c r="DM6" s="20">
        <f>MAX(DM7:DM48)</f>
        <v>0</v>
      </c>
      <c r="DN6" s="21"/>
      <c r="DO6" s="373"/>
      <c r="DP6" s="377">
        <f>MIN(AP7:AP48)</f>
        <v>0</v>
      </c>
      <c r="DQ6" s="377">
        <f>MIN(DQ7:DQ48)</f>
        <v>0</v>
      </c>
      <c r="DR6" s="378"/>
      <c r="DS6" s="378">
        <f>MIN(DS7:DS48)</f>
        <v>0</v>
      </c>
      <c r="DT6" s="379"/>
      <c r="DU6" s="69"/>
      <c r="DV6" s="69"/>
      <c r="DW6" s="69"/>
      <c r="DX6" s="69"/>
    </row>
    <row r="7" spans="1:128" s="5" customFormat="1" ht="12" customHeight="1" x14ac:dyDescent="0.2">
      <c r="A7" s="701">
        <v>1</v>
      </c>
      <c r="B7" s="706"/>
      <c r="C7" s="702"/>
      <c r="D7" s="329"/>
      <c r="E7" s="329"/>
      <c r="F7" s="329"/>
      <c r="G7" s="329"/>
      <c r="H7" s="329"/>
      <c r="I7" s="329"/>
      <c r="J7" s="329"/>
      <c r="K7" s="329"/>
      <c r="L7" s="329"/>
      <c r="M7" s="329"/>
      <c r="N7" s="329"/>
      <c r="O7" s="329"/>
      <c r="P7" s="329"/>
      <c r="Q7" s="329"/>
      <c r="R7" s="329"/>
      <c r="S7" s="329"/>
      <c r="T7" s="329"/>
      <c r="U7" s="329"/>
      <c r="V7" s="329"/>
      <c r="W7" s="329"/>
      <c r="X7" s="329"/>
      <c r="Y7" s="329"/>
      <c r="Z7" s="329"/>
      <c r="AA7" s="329"/>
      <c r="AB7" s="329"/>
      <c r="AC7" s="329"/>
      <c r="AD7" s="329"/>
      <c r="AE7" s="329"/>
      <c r="AF7" s="329"/>
      <c r="AG7" s="329"/>
      <c r="AH7" s="329"/>
      <c r="AI7" s="329"/>
      <c r="AJ7" s="329"/>
      <c r="AK7" s="329"/>
      <c r="AL7" s="328"/>
      <c r="AM7" s="653" t="str">
        <f t="shared" ref="AM7:AM48" si="0">IF(ISBLANK($B7),"",CA7)</f>
        <v/>
      </c>
      <c r="AN7" s="653"/>
      <c r="AO7" s="57" t="str">
        <f>IF(ISBLANK('frekwencja I sem'!B8),"",'frekwencja I sem'!$B8)</f>
        <v/>
      </c>
      <c r="AP7" s="58" t="str">
        <f>IF(ISBLANK('frekwencja I sem'!B8),"",'frekwencja II sem'!$AT8)</f>
        <v/>
      </c>
      <c r="AQ7" s="58" t="str">
        <f>'frekwencja II sem'!AK8</f>
        <v/>
      </c>
      <c r="AR7" s="58" t="str">
        <f>'frekwencja II sem'!AO8</f>
        <v/>
      </c>
      <c r="AS7" s="145" t="str">
        <f>IF(ISBLANK($B7),"",COUNTIF($C7:$AL7,"6"))</f>
        <v/>
      </c>
      <c r="AT7" s="145" t="str">
        <f>IF(ISBLANK($B7),"",COUNTIF($C7:$AL7,"5"))</f>
        <v/>
      </c>
      <c r="AU7" s="145" t="str">
        <f>IF(ISBLANK($B7),"",COUNTIF($C7:$AL7,"4"))</f>
        <v/>
      </c>
      <c r="AV7" s="145" t="str">
        <f>IF(ISBLANK($B7),"",COUNTIF($C7:$AL7,"3"))</f>
        <v/>
      </c>
      <c r="AW7" s="145" t="str">
        <f>IF(ISBLANK($B7),"",COUNTIF($C7:$AL7,"2"))</f>
        <v/>
      </c>
      <c r="AX7" s="145" t="str">
        <f>IF(ISBLANK($B7),"",COUNTIF($C7:$AL7,"1"))</f>
        <v/>
      </c>
      <c r="AY7" s="72" t="str">
        <f>IF(ISBLANK($B7),"",COUNTIF($C7:$AL7,"n"))</f>
        <v/>
      </c>
      <c r="AZ7" s="72" t="str">
        <f>IF(ISBLANK($B7),"",COUNTIF($C7:$AL7,"z"))</f>
        <v/>
      </c>
      <c r="BA7" s="72"/>
      <c r="BB7" s="372" t="str">
        <f>IF(ISBLANK($C7)," ",IF(OR($C7="n",$C7="x"),"X",$C7))</f>
        <v xml:space="preserve"> </v>
      </c>
      <c r="BC7" s="372" t="str">
        <f>IF(ISBLANK($D7)," ",IF(OR($D7="n",$D7="x"),"X",$D7))</f>
        <v xml:space="preserve"> </v>
      </c>
      <c r="BD7" s="372" t="str">
        <f>IF(ISBLANK($E7)," ",IF(OR($E7="n",$E7="x"),"X",$E7))</f>
        <v xml:space="preserve"> </v>
      </c>
      <c r="BE7" s="372" t="str">
        <f>IF(ISBLANK($F7)," ",IF(OR($F7="n",$F7="x"),"X",$F7))</f>
        <v xml:space="preserve"> </v>
      </c>
      <c r="BF7" s="372" t="str">
        <f>IF(ISBLANK($G7)," ",IF(OR($G7="n",$G7="x"),"X",$G7))</f>
        <v xml:space="preserve"> </v>
      </c>
      <c r="BG7" s="372" t="str">
        <f>IF(ISBLANK($H7)," ",IF(OR($H7="n",$H7="x"),"X",$H7))</f>
        <v xml:space="preserve"> </v>
      </c>
      <c r="BH7" s="372" t="str">
        <f>IF(ISBLANK($I7)," ",IF(OR($I7="n",$I7="x"),"X",$I7))</f>
        <v xml:space="preserve"> </v>
      </c>
      <c r="BI7" s="372" t="str">
        <f>IF(ISBLANK($J7)," ",IF(OR($J7="n",$J7="x"),"X",$J7))</f>
        <v xml:space="preserve"> </v>
      </c>
      <c r="BJ7" s="372" t="str">
        <f>IF(ISBLANK($K7)," ",IF(OR($K7="n",$K7="x"),"X",$K7))</f>
        <v xml:space="preserve"> </v>
      </c>
      <c r="BK7" s="372" t="str">
        <f>IF(ISBLANK($L7)," ",IF(OR($L7="n",$L7="x"),"X",$L7))</f>
        <v xml:space="preserve"> </v>
      </c>
      <c r="BL7" s="372" t="str">
        <f>IF(ISBLANK($M7)," ",IF(OR($M7="n",$M7="x"),"X",$M7))</f>
        <v xml:space="preserve"> </v>
      </c>
      <c r="BM7" s="372" t="str">
        <f>IF(ISBLANK($N7)," ",IF(OR($N7="n",$N7="x"),"X",$N7))</f>
        <v xml:space="preserve"> </v>
      </c>
      <c r="BN7" s="372" t="str">
        <f>IF(ISBLANK($O7)," ",IF(OR($O7="n",$O7="x"),"X",$O7))</f>
        <v xml:space="preserve"> </v>
      </c>
      <c r="BO7" s="372" t="str">
        <f>IF(ISBLANK($P7)," ",IF(OR($P7="n",$P7="x"),"X",$P7))</f>
        <v xml:space="preserve"> </v>
      </c>
      <c r="BP7" s="372" t="str">
        <f>IF(ISBLANK($Q7)," ",IF(OR($Q7="n",$Q7="x"),"X",$Q7))</f>
        <v xml:space="preserve"> </v>
      </c>
      <c r="BQ7" s="372" t="str">
        <f>IF(ISBLANK($R7)," ",IF(OR($R7="n",$R7="x"),"X",$R7))</f>
        <v xml:space="preserve"> </v>
      </c>
      <c r="BR7" s="372" t="str">
        <f>IF(ISBLANK($S7)," ",IF(OR($S7="n",$S7="x"),"X",$S7))</f>
        <v xml:space="preserve"> </v>
      </c>
      <c r="BS7" s="372" t="str">
        <f>IF(ISBLANK($T7)," ",IF(OR($T7="n",$T7="x"),"X",$T7))</f>
        <v xml:space="preserve"> </v>
      </c>
      <c r="BT7" s="372" t="str">
        <f>IF(ISBLANK($U7)," ",IF(OR($U7="n",$U7="x"),"X",$U7))</f>
        <v xml:space="preserve"> </v>
      </c>
      <c r="BU7" s="372" t="str">
        <f>IF(ISBLANK($V7)," ",IF(OR($V7="n",$V7="x"),"X",$V7))</f>
        <v xml:space="preserve"> </v>
      </c>
      <c r="BV7" s="372" t="str">
        <f>IF(ISBLANK($W7)," ",IF(OR($W7="n",$W7="x"),"X",$W7))</f>
        <v xml:space="preserve"> </v>
      </c>
      <c r="BW7" s="372" t="str">
        <f>IF(ISBLANK($X7)," ",IF(OR($X7="n",$X7="x"),"X",$X7))</f>
        <v xml:space="preserve"> </v>
      </c>
      <c r="BX7" s="372" t="str">
        <f>IF(ISBLANK($Y7)," ",IF(OR($Y7="n",$Y7="x"),"X",$Y7))</f>
        <v xml:space="preserve"> </v>
      </c>
      <c r="BY7" s="372" t="str">
        <f>IF(ISBLANK($Z7)," ",IF(OR($Z7="n",$Z7="x"),"X",$Z7))</f>
        <v xml:space="preserve"> </v>
      </c>
      <c r="BZ7" s="372" t="str">
        <f>IF(ISBLANK($AL7)," ",IF(OR($AL7="n",$AL7="x"),"X",$AL7))</f>
        <v xml:space="preserve"> </v>
      </c>
      <c r="CA7" s="73" t="str">
        <f t="array" ref="CA7">IF(ISBLANK(B7)," ",IF(OR(BB7:BZ7="X"),"UCZ.NKL",AVERAGE(BB7:BZ7)))</f>
        <v xml:space="preserve"> </v>
      </c>
      <c r="CB7" s="372" t="str">
        <f>IF(ISBLANK($B7),"",COUNTIF($BB7:$BZ7,"6"))</f>
        <v/>
      </c>
      <c r="CC7" s="372" t="str">
        <f t="shared" ref="CC7:CC48" si="1">IF(ISBLANK($B7),"",COUNTIF($BB7:$BZ7,"5"))</f>
        <v/>
      </c>
      <c r="CD7" s="372" t="str">
        <f t="shared" ref="CD7:CD48" si="2">IF(ISBLANK($B7),"",COUNTIF($BB7:$BZ7,"4"))</f>
        <v/>
      </c>
      <c r="CE7" s="372" t="str">
        <f t="shared" ref="CE7:CE48" si="3">IF(ISBLANK($B7),"",COUNTIF($BB7:$BZ7,"3"))</f>
        <v/>
      </c>
      <c r="CF7" s="372" t="str">
        <f t="shared" ref="CF7:CF48" si="4">IF(ISBLANK($B7),"",COUNTIF($BB7:$BZ7,"2"))</f>
        <v/>
      </c>
      <c r="CG7" s="372" t="str">
        <f>IF(ISERROR(AVERAGE(BB7:BZ7)),"X",COUNTIF(BB7:BZ7,"1"))</f>
        <v>X</v>
      </c>
      <c r="CH7" s="72" t="str">
        <f>IF(ISBLANK(B7)," ",IF(CA7="UCZ.NKL","X",COUNTIF(BB7:BZ7,"1")))</f>
        <v xml:space="preserve"> </v>
      </c>
      <c r="CI7" s="72"/>
      <c r="CJ7" s="73" t="str">
        <f>IF(AM7=$CJ$6,CONCATENATE(AO7," / "),"")</f>
        <v/>
      </c>
      <c r="CK7" s="74" t="str">
        <f>IF(AM7=$CJ$6,"",AM7)</f>
        <v/>
      </c>
      <c r="CL7" s="74" t="str">
        <f>IF(AM7=$CK$6,CONCATENATE(AO7," / "),"")</f>
        <v/>
      </c>
      <c r="CM7" s="74" t="str">
        <f>IF(AM7=$CK$6,"",IF(AM7=$CJ$6,"",AM7))</f>
        <v/>
      </c>
      <c r="CN7" s="75" t="str">
        <f>IF(AM7=$CM$6,CONCATENATE(AO7," / "),"")</f>
        <v/>
      </c>
      <c r="CO7" s="380"/>
      <c r="CP7" s="73" t="str">
        <f>IF(AM7=$CP$6,CONCATENATE(AO7," / "),"")</f>
        <v/>
      </c>
      <c r="CQ7" s="74" t="str">
        <f>IF(AM7=$CP$6,"",AM7)</f>
        <v/>
      </c>
      <c r="CR7" s="74" t="str">
        <f>IF(AM7=$CQ$6,CONCATENATE(AO7," / "),"")</f>
        <v/>
      </c>
      <c r="CS7" s="74" t="str">
        <f>IF(AM7=$CQ$6,"",IF(AM7=$CP$6,"",AM7))</f>
        <v/>
      </c>
      <c r="CT7" s="75" t="str">
        <f>IF(AM7=$CS$6,CONCATENATE(AO7," / "),"")</f>
        <v/>
      </c>
      <c r="CU7" s="380"/>
      <c r="CV7" s="380"/>
      <c r="CW7" s="73" t="str">
        <f>IF(AP7=$CW$6,CONCATENATE(AQ7," / "),"")</f>
        <v/>
      </c>
      <c r="CX7" s="74" t="str">
        <f>IF(AP7=$CW$6,"",AP7)</f>
        <v/>
      </c>
      <c r="CY7" s="74" t="str">
        <f>IF(AP7=$CX$6,CONCATENATE(AQ7," / "),"")</f>
        <v/>
      </c>
      <c r="CZ7" s="74" t="str">
        <f>IF(AP7=$CX$6,"",IF(AP7=$CW$6,"",AP7))</f>
        <v/>
      </c>
      <c r="DA7" s="75" t="str">
        <f>IF(AP7=$CZ$6,CONCATENATE(AQ7," / "),"")</f>
        <v/>
      </c>
      <c r="DB7" s="380"/>
      <c r="DC7" s="73" t="str">
        <f>IF(AP7=$DC$6,CONCATENATE(AQ7," / "),"")</f>
        <v/>
      </c>
      <c r="DD7" s="74" t="str">
        <f>IF(AP7=$DC$6,"",AP7)</f>
        <v/>
      </c>
      <c r="DE7" s="74" t="str">
        <f>IF(AP7=$DD$6,CONCATENATE(AQ7," / "),"")</f>
        <v/>
      </c>
      <c r="DF7" s="74" t="str">
        <f>IF(AP7=$DD$6,"",IF(AP7=$DC$6,"",AP7))</f>
        <v/>
      </c>
      <c r="DG7" s="75" t="str">
        <f>IF(AP7=$DF$6,CONCATENATE(AQ7," / "),"")</f>
        <v/>
      </c>
      <c r="DH7" s="380"/>
      <c r="DI7" s="380"/>
      <c r="DJ7" s="73" t="str">
        <f>IF(AP7=$DJ$6,CONCATENATE(AR7," / "),"")</f>
        <v/>
      </c>
      <c r="DK7" s="74" t="str">
        <f>IF(AP7=$DJ$6,"",AP7)</f>
        <v/>
      </c>
      <c r="DL7" s="74" t="str">
        <f>IF(AP7=$DK$6,CONCATENATE(AR7," / "),"")</f>
        <v/>
      </c>
      <c r="DM7" s="74" t="str">
        <f>IF(AP7=$DK$6,"",IF(AP7=$DJ$6,"",AP7))</f>
        <v/>
      </c>
      <c r="DN7" s="75" t="str">
        <f>IF(AP7=$DM$6,CONCATENATE(AR7," / "),"")</f>
        <v/>
      </c>
      <c r="DO7" s="380"/>
      <c r="DP7" s="73" t="str">
        <f>IF(AP7=$DP$6,CONCATENATE(AR7," / "),"")</f>
        <v/>
      </c>
      <c r="DQ7" s="74" t="str">
        <f>IF(AP7=$DP$6,"",AP7)</f>
        <v/>
      </c>
      <c r="DR7" s="74" t="str">
        <f>IF(AP7=$DQ$6,CONCATENATE(AR7," / "),"")</f>
        <v/>
      </c>
      <c r="DS7" s="74" t="str">
        <f>IF(AP7=$DQ$6,"",IF(AP7=$DP$6,"",AP7))</f>
        <v/>
      </c>
      <c r="DT7" s="75" t="str">
        <f>IF(AP7=$DS$6,CONCATENATE(AR7," / "),"")</f>
        <v/>
      </c>
      <c r="DU7" s="72"/>
      <c r="DV7" s="72"/>
      <c r="DW7" s="72"/>
      <c r="DX7" s="72"/>
    </row>
    <row r="8" spans="1:128" ht="12" customHeight="1" x14ac:dyDescent="0.25">
      <c r="A8" s="701">
        <v>2</v>
      </c>
      <c r="B8" s="706"/>
      <c r="C8" s="703"/>
      <c r="D8" s="328"/>
      <c r="E8" s="328"/>
      <c r="F8" s="328"/>
      <c r="G8" s="328"/>
      <c r="H8" s="328"/>
      <c r="I8" s="328"/>
      <c r="J8" s="328"/>
      <c r="K8" s="328"/>
      <c r="L8" s="328"/>
      <c r="M8" s="328"/>
      <c r="N8" s="328"/>
      <c r="O8" s="328"/>
      <c r="P8" s="328"/>
      <c r="Q8" s="328"/>
      <c r="R8" s="328"/>
      <c r="S8" s="328"/>
      <c r="T8" s="328"/>
      <c r="U8" s="328"/>
      <c r="V8" s="328"/>
      <c r="W8" s="328"/>
      <c r="X8" s="328"/>
      <c r="Y8" s="328"/>
      <c r="Z8" s="328"/>
      <c r="AA8" s="330"/>
      <c r="AB8" s="330"/>
      <c r="AC8" s="330"/>
      <c r="AD8" s="330"/>
      <c r="AE8" s="330"/>
      <c r="AF8" s="330"/>
      <c r="AG8" s="330"/>
      <c r="AH8" s="330"/>
      <c r="AI8" s="330"/>
      <c r="AJ8" s="330"/>
      <c r="AK8" s="330"/>
      <c r="AL8" s="328"/>
      <c r="AM8" s="653" t="str">
        <f t="shared" si="0"/>
        <v/>
      </c>
      <c r="AN8" s="653"/>
      <c r="AO8" s="57" t="str">
        <f>IF(ISBLANK('frekwencja I sem'!B9),"",'frekwencja I sem'!$B9)</f>
        <v/>
      </c>
      <c r="AP8" s="58" t="str">
        <f>IF(ISBLANK('frekwencja I sem'!B9),"",'frekwencja II sem'!$AT9)</f>
        <v/>
      </c>
      <c r="AQ8" s="58" t="str">
        <f>'frekwencja II sem'!AK9</f>
        <v/>
      </c>
      <c r="AR8" s="58" t="str">
        <f>'frekwencja II sem'!AO9</f>
        <v/>
      </c>
      <c r="AS8" s="145" t="str">
        <f t="shared" ref="AS8:AS48" si="5">IF(ISBLANK($B8),"",COUNTIF($C8:$AL8,"6"))</f>
        <v/>
      </c>
      <c r="AT8" s="145" t="str">
        <f t="shared" ref="AT8:AT48" si="6">IF(ISBLANK($B8),"",COUNTIF($C8:$AL8,"5"))</f>
        <v/>
      </c>
      <c r="AU8" s="145" t="str">
        <f t="shared" ref="AU8:AU48" si="7">IF(ISBLANK($B8),"",COUNTIF($C8:$AL8,"4"))</f>
        <v/>
      </c>
      <c r="AV8" s="145" t="str">
        <f t="shared" ref="AV8:AV48" si="8">IF(ISBLANK($B8),"",COUNTIF($C8:$AL8,"3"))</f>
        <v/>
      </c>
      <c r="AW8" s="145" t="str">
        <f t="shared" ref="AW8:AW48" si="9">IF(ISBLANK($B8),"",COUNTIF($C8:$AL8,"2"))</f>
        <v/>
      </c>
      <c r="AX8" s="145" t="str">
        <f t="shared" ref="AX8:AX48" si="10">IF(ISBLANK($B8),"",COUNTIF($C8:$AL8,"1"))</f>
        <v/>
      </c>
      <c r="AY8" s="72" t="str">
        <f t="shared" ref="AY8:AY48" si="11">IF(ISBLANK($B8),"",COUNTIF($C8:$AL8,"n"))</f>
        <v/>
      </c>
      <c r="AZ8" s="72" t="str">
        <f t="shared" ref="AZ8:AZ48" si="12">IF(ISBLANK($B8),"",COUNTIF($C8:$AL8,"z"))</f>
        <v/>
      </c>
      <c r="BA8" s="69"/>
      <c r="BB8" s="372" t="str">
        <f t="shared" ref="BB8:BB48" si="13">IF(ISBLANK($C8)," ",IF(OR($C8="n",$C8="x"),"X",$C8))</f>
        <v xml:space="preserve"> </v>
      </c>
      <c r="BC8" s="372" t="str">
        <f t="shared" ref="BC8:BC48" si="14">IF(ISBLANK($D8)," ",IF(OR($D8="n",$D8="x"),"X",$D8))</f>
        <v xml:space="preserve"> </v>
      </c>
      <c r="BD8" s="372" t="str">
        <f t="shared" ref="BD8:BD48" si="15">IF(ISBLANK($E8)," ",IF(OR($E8="n",$E8="x"),"X",$E8))</f>
        <v xml:space="preserve"> </v>
      </c>
      <c r="BE8" s="372" t="str">
        <f t="shared" ref="BE8:BE48" si="16">IF(ISBLANK($F8)," ",IF(OR($F8="n",$F8="x"),"X",$F8))</f>
        <v xml:space="preserve"> </v>
      </c>
      <c r="BF8" s="372" t="str">
        <f t="shared" ref="BF8:BF48" si="17">IF(ISBLANK($G8)," ",IF(OR($G8="n",$G8="x"),"X",$G8))</f>
        <v xml:space="preserve"> </v>
      </c>
      <c r="BG8" s="372" t="str">
        <f t="shared" ref="BG8:BG48" si="18">IF(ISBLANK($H8)," ",IF(OR($H8="n",$H8="x"),"X",$H8))</f>
        <v xml:space="preserve"> </v>
      </c>
      <c r="BH8" s="372" t="str">
        <f t="shared" ref="BH8:BH48" si="19">IF(ISBLANK($I8)," ",IF(OR($I8="n",$I8="x"),"X",$I8))</f>
        <v xml:space="preserve"> </v>
      </c>
      <c r="BI8" s="372" t="str">
        <f t="shared" ref="BI8:BI48" si="20">IF(ISBLANK($J8)," ",IF(OR($J8="n",$J8="x"),"X",$J8))</f>
        <v xml:space="preserve"> </v>
      </c>
      <c r="BJ8" s="372" t="str">
        <f t="shared" ref="BJ8:BJ48" si="21">IF(ISBLANK($K8)," ",IF(OR($K8="n",$K8="x"),"X",$K8))</f>
        <v xml:space="preserve"> </v>
      </c>
      <c r="BK8" s="372" t="str">
        <f t="shared" ref="BK8:BK48" si="22">IF(ISBLANK($L8)," ",IF(OR($L8="n",$L8="x"),"X",$L8))</f>
        <v xml:space="preserve"> </v>
      </c>
      <c r="BL8" s="372" t="str">
        <f t="shared" ref="BL8:BL48" si="23">IF(ISBLANK($M8)," ",IF(OR($M8="n",$M8="x"),"X",$M8))</f>
        <v xml:space="preserve"> </v>
      </c>
      <c r="BM8" s="372" t="str">
        <f t="shared" ref="BM8:BM48" si="24">IF(ISBLANK($N8)," ",IF(OR($N8="n",$N8="x"),"X",$N8))</f>
        <v xml:space="preserve"> </v>
      </c>
      <c r="BN8" s="372" t="str">
        <f t="shared" ref="BN8:BN48" si="25">IF(ISBLANK($O8)," ",IF(OR($O8="n",$O8="x"),"X",$O8))</f>
        <v xml:space="preserve"> </v>
      </c>
      <c r="BO8" s="372" t="str">
        <f t="shared" ref="BO8:BO48" si="26">IF(ISBLANK($P8)," ",IF(OR($P8="n",$P8="x"),"X",$P8))</f>
        <v xml:space="preserve"> </v>
      </c>
      <c r="BP8" s="372" t="str">
        <f t="shared" ref="BP8:BP48" si="27">IF(ISBLANK($Q8)," ",IF(OR($Q8="n",$Q8="x"),"X",$Q8))</f>
        <v xml:space="preserve"> </v>
      </c>
      <c r="BQ8" s="372" t="str">
        <f t="shared" ref="BQ8:BQ48" si="28">IF(ISBLANK($R8)," ",IF(OR($R8="n",$R8="x"),"X",$R8))</f>
        <v xml:space="preserve"> </v>
      </c>
      <c r="BR8" s="372" t="str">
        <f t="shared" ref="BR8:BR48" si="29">IF(ISBLANK($S8)," ",IF(OR($S8="n",$S8="x"),"X",$S8))</f>
        <v xml:space="preserve"> </v>
      </c>
      <c r="BS8" s="372" t="str">
        <f t="shared" ref="BS8:BS48" si="30">IF(ISBLANK($T8)," ",IF(OR($T8="n",$T8="x"),"X",$T8))</f>
        <v xml:space="preserve"> </v>
      </c>
      <c r="BT8" s="372" t="str">
        <f t="shared" ref="BT8:BT48" si="31">IF(ISBLANK($U8)," ",IF(OR($U8="n",$U8="x"),"X",$U8))</f>
        <v xml:space="preserve"> </v>
      </c>
      <c r="BU8" s="372" t="str">
        <f t="shared" ref="BU8:BU48" si="32">IF(ISBLANK($V8)," ",IF(OR($V8="n",$V8="x"),"X",$V8))</f>
        <v xml:space="preserve"> </v>
      </c>
      <c r="BV8" s="372" t="str">
        <f t="shared" ref="BV8:BV48" si="33">IF(ISBLANK($W8)," ",IF(OR($W8="n",$W8="x"),"X",$W8))</f>
        <v xml:space="preserve"> </v>
      </c>
      <c r="BW8" s="372" t="str">
        <f t="shared" ref="BW8:BW48" si="34">IF(ISBLANK($X8)," ",IF(OR($X8="n",$X8="x"),"X",$X8))</f>
        <v xml:space="preserve"> </v>
      </c>
      <c r="BX8" s="372" t="str">
        <f t="shared" ref="BX8:BX48" si="35">IF(ISBLANK($Y8)," ",IF(OR($Y8="n",$Y8="x"),"X",$Y8))</f>
        <v xml:space="preserve"> </v>
      </c>
      <c r="BY8" s="372" t="str">
        <f t="shared" ref="BY8:BY48" si="36">IF(ISBLANK($Z8)," ",IF(OR($Z8="n",$Z8="x"),"X",$Z8))</f>
        <v xml:space="preserve"> </v>
      </c>
      <c r="BZ8" s="372" t="str">
        <f t="shared" ref="BZ8:BZ48" si="37">IF(ISBLANK($AL8)," ",IF(OR($AL8="n",$AL8="x"),"X",$AL8))</f>
        <v xml:space="preserve"> </v>
      </c>
      <c r="CA8" s="73" t="str">
        <f t="array" ref="CA8">IF(ISBLANK(B8)," ",IF(OR(BB8:BZ8="X"),"UCZ.NKL",AVERAGE(BB8:BZ8)))</f>
        <v xml:space="preserve"> </v>
      </c>
      <c r="CB8" s="358" t="str">
        <f t="shared" ref="CB8:CB48" si="38">IF(ISBLANK($B8),"",COUNTIF($BB8:$BZ8,"6"))</f>
        <v/>
      </c>
      <c r="CC8" s="358" t="str">
        <f t="shared" si="1"/>
        <v/>
      </c>
      <c r="CD8" s="358" t="str">
        <f t="shared" si="2"/>
        <v/>
      </c>
      <c r="CE8" s="358" t="str">
        <f t="shared" si="3"/>
        <v/>
      </c>
      <c r="CF8" s="358" t="str">
        <f t="shared" si="4"/>
        <v/>
      </c>
      <c r="CG8" s="358" t="str">
        <f t="shared" ref="CG8:CG48" si="39">IF(ISERROR(AVERAGE(BB8:BZ8)),"X",COUNTIF(BB8:BZ8,"1"))</f>
        <v>X</v>
      </c>
      <c r="CH8" s="72" t="str">
        <f t="shared" ref="CH8:CH48" si="40">IF(ISBLANK(B8)," ",IF(CA8="UCZ.NKL","X",COUNTIF(BB8:BZ8,"1")))</f>
        <v xml:space="preserve"> </v>
      </c>
      <c r="CI8" s="69"/>
      <c r="CJ8" s="25" t="str">
        <f t="shared" ref="CJ8:CJ48" si="41">IF(AM8=$CJ$6,CONCATENATE(AO8," / "),"")</f>
        <v/>
      </c>
      <c r="CK8" s="26" t="str">
        <f>IF(AM8=$CJ$6,"",AM8)</f>
        <v/>
      </c>
      <c r="CL8" s="74" t="str">
        <f t="shared" ref="CL8:CL48" si="42">IF(AM8=$CK$6,CONCATENATE(AO8," / "),"")</f>
        <v/>
      </c>
      <c r="CM8" s="26" t="str">
        <f t="shared" ref="CM8:CM48" si="43">IF(AM8=$CK$6,"",IF(AM8=$CJ$6,"",AM8))</f>
        <v/>
      </c>
      <c r="CN8" s="27" t="str">
        <f t="shared" ref="CN8:CN48" si="44">IF(AM8=$CM$6,CONCATENATE(AO8," / "),"")</f>
        <v/>
      </c>
      <c r="CO8" s="373"/>
      <c r="CP8" s="377" t="str">
        <f t="shared" ref="CP8:CP48" si="45">IF(AM8=$CP$6,CONCATENATE(AO8," / "),"")</f>
        <v/>
      </c>
      <c r="CQ8" s="378" t="str">
        <f t="shared" ref="CQ8:CQ48" si="46">IF(AM8=$CP$6,"",AM8)</f>
        <v/>
      </c>
      <c r="CR8" s="378" t="str">
        <f t="shared" ref="CR8:CR48" si="47">IF(AM8=$CQ$6,CONCATENATE(AO8," / "),"")</f>
        <v/>
      </c>
      <c r="CS8" s="378" t="str">
        <f t="shared" ref="CS8:CS48" si="48">IF(AM8=$CQ$6,"",IF(AM8=$CP$6,"",AM8))</f>
        <v/>
      </c>
      <c r="CT8" s="379" t="str">
        <f t="shared" ref="CT8:CT48" si="49">IF(AM8=$CS$6,CONCATENATE(AO8," / "),"")</f>
        <v/>
      </c>
      <c r="CU8" s="373"/>
      <c r="CV8" s="373"/>
      <c r="CW8" s="25" t="str">
        <f t="shared" ref="CW8:CW48" si="50">IF(AP8=$CW$6,CONCATENATE(AQ8," / "),"")</f>
        <v/>
      </c>
      <c r="CX8" s="26" t="str">
        <f t="shared" ref="CX8:CX48" si="51">IF(AP8=$CW$6,"",AP8)</f>
        <v/>
      </c>
      <c r="CY8" s="26" t="str">
        <f t="shared" ref="CY8:CY48" si="52">IF(AP8=$CX$6,CONCATENATE(AQ8," / "),"")</f>
        <v/>
      </c>
      <c r="CZ8" s="26" t="str">
        <f t="shared" ref="CZ8:CZ48" si="53">IF(AP8=$CX$6,"",IF(AP8=$CW$6,"",AP8))</f>
        <v/>
      </c>
      <c r="DA8" s="27" t="str">
        <f t="shared" ref="DA8:DA48" si="54">IF(AP8=$CZ$6,CONCATENATE(AQ8," / "),"")</f>
        <v/>
      </c>
      <c r="DB8" s="373"/>
      <c r="DC8" s="377" t="str">
        <f t="shared" ref="DC8:DC48" si="55">IF(AP8=$DC$6,CONCATENATE(AQ8," / "),"")</f>
        <v/>
      </c>
      <c r="DD8" s="378" t="str">
        <f t="shared" ref="DD8:DD48" si="56">IF(AP8=$DC$6,"",AP8)</f>
        <v/>
      </c>
      <c r="DE8" s="378" t="str">
        <f t="shared" ref="DE8:DE48" si="57">IF(AP8=$DD$6,CONCATENATE(AQ8," / "),"")</f>
        <v/>
      </c>
      <c r="DF8" s="378" t="str">
        <f t="shared" ref="DF8:DF48" si="58">IF(AP8=$DD$6,"",IF(AP8=$DC$6,"",AP8))</f>
        <v/>
      </c>
      <c r="DG8" s="379" t="str">
        <f t="shared" ref="DG8:DG48" si="59">IF(AP8=$DF$6,CONCATENATE(AQ8," / "),"")</f>
        <v/>
      </c>
      <c r="DH8" s="373"/>
      <c r="DI8" s="373"/>
      <c r="DJ8" s="25" t="str">
        <f t="shared" ref="DJ8:DJ48" si="60">IF(AP8=$DJ$6,CONCATENATE(AR8," / "),"")</f>
        <v/>
      </c>
      <c r="DK8" s="26" t="str">
        <f t="shared" ref="DK8:DK48" si="61">IF(AP8=$DJ$6,"",AP8)</f>
        <v/>
      </c>
      <c r="DL8" s="26" t="str">
        <f t="shared" ref="DL8:DL48" si="62">IF(AP8=$DK$6,CONCATENATE(AR8," / "),"")</f>
        <v/>
      </c>
      <c r="DM8" s="26" t="str">
        <f t="shared" ref="DM8:DM48" si="63">IF(AP8=$DK$6,"",IF(AP8=$DJ$6,"",AP8))</f>
        <v/>
      </c>
      <c r="DN8" s="27" t="str">
        <f t="shared" ref="DN8:DN48" si="64">IF(AP8=$DM$6,CONCATENATE(AR8," / "),"")</f>
        <v/>
      </c>
      <c r="DO8" s="373"/>
      <c r="DP8" s="377" t="str">
        <f t="shared" ref="DP8:DP48" si="65">IF(AP8=$DP$6,CONCATENATE(AR8," / "),"")</f>
        <v/>
      </c>
      <c r="DQ8" s="378" t="str">
        <f t="shared" ref="DQ8:DQ48" si="66">IF(AP8=$DP$6,"",AP8)</f>
        <v/>
      </c>
      <c r="DR8" s="378" t="str">
        <f t="shared" ref="DR8:DR48" si="67">IF(AP8=$DQ$6,CONCATENATE(AR8," / "),"")</f>
        <v/>
      </c>
      <c r="DS8" s="378" t="str">
        <f t="shared" ref="DS8:DS48" si="68">IF(AP8=$DQ$6,"",IF(AP8=$DP$6,"",AP8))</f>
        <v/>
      </c>
      <c r="DT8" s="379" t="str">
        <f t="shared" ref="DT8:DT48" si="69">IF(AP8=$DS$6,CONCATENATE(AR8," / "),"")</f>
        <v/>
      </c>
      <c r="DU8" s="69"/>
      <c r="DV8" s="69"/>
      <c r="DW8" s="69"/>
      <c r="DX8" s="69"/>
    </row>
    <row r="9" spans="1:128" ht="12" customHeight="1" x14ac:dyDescent="0.25">
      <c r="A9" s="701">
        <v>3</v>
      </c>
      <c r="B9" s="706"/>
      <c r="C9" s="703"/>
      <c r="D9" s="328"/>
      <c r="E9" s="328"/>
      <c r="F9" s="328"/>
      <c r="G9" s="328"/>
      <c r="H9" s="328"/>
      <c r="I9" s="328"/>
      <c r="J9" s="328"/>
      <c r="K9" s="328"/>
      <c r="L9" s="328"/>
      <c r="M9" s="328"/>
      <c r="N9" s="328"/>
      <c r="O9" s="328"/>
      <c r="P9" s="328"/>
      <c r="Q9" s="328"/>
      <c r="R9" s="328"/>
      <c r="S9" s="328"/>
      <c r="T9" s="328"/>
      <c r="U9" s="328"/>
      <c r="V9" s="328"/>
      <c r="W9" s="328"/>
      <c r="X9" s="328"/>
      <c r="Y9" s="328"/>
      <c r="Z9" s="328"/>
      <c r="AA9" s="330"/>
      <c r="AB9" s="330"/>
      <c r="AC9" s="330"/>
      <c r="AD9" s="330"/>
      <c r="AE9" s="330"/>
      <c r="AF9" s="330"/>
      <c r="AG9" s="330"/>
      <c r="AH9" s="330"/>
      <c r="AI9" s="330"/>
      <c r="AJ9" s="330"/>
      <c r="AK9" s="330"/>
      <c r="AL9" s="328"/>
      <c r="AM9" s="653" t="str">
        <f t="shared" si="0"/>
        <v/>
      </c>
      <c r="AN9" s="653"/>
      <c r="AO9" s="57" t="str">
        <f>IF(ISBLANK('frekwencja I sem'!B10),"",'frekwencja I sem'!$B10)</f>
        <v/>
      </c>
      <c r="AP9" s="58" t="str">
        <f>IF(ISBLANK('frekwencja I sem'!B10),"",'frekwencja II sem'!$AT10)</f>
        <v/>
      </c>
      <c r="AQ9" s="58" t="str">
        <f>'frekwencja II sem'!AK10</f>
        <v/>
      </c>
      <c r="AR9" s="58" t="str">
        <f>'frekwencja II sem'!AO10</f>
        <v/>
      </c>
      <c r="AS9" s="145" t="str">
        <f t="shared" si="5"/>
        <v/>
      </c>
      <c r="AT9" s="145" t="str">
        <f t="shared" si="6"/>
        <v/>
      </c>
      <c r="AU9" s="145" t="str">
        <f t="shared" si="7"/>
        <v/>
      </c>
      <c r="AV9" s="145" t="str">
        <f t="shared" si="8"/>
        <v/>
      </c>
      <c r="AW9" s="145" t="str">
        <f t="shared" si="9"/>
        <v/>
      </c>
      <c r="AX9" s="145" t="str">
        <f t="shared" si="10"/>
        <v/>
      </c>
      <c r="AY9" s="72" t="str">
        <f t="shared" si="11"/>
        <v/>
      </c>
      <c r="AZ9" s="72" t="str">
        <f t="shared" si="12"/>
        <v/>
      </c>
      <c r="BA9" s="69"/>
      <c r="BB9" s="372" t="str">
        <f t="shared" si="13"/>
        <v xml:space="preserve"> </v>
      </c>
      <c r="BC9" s="372" t="str">
        <f t="shared" si="14"/>
        <v xml:space="preserve"> </v>
      </c>
      <c r="BD9" s="372" t="str">
        <f t="shared" si="15"/>
        <v xml:space="preserve"> </v>
      </c>
      <c r="BE9" s="372" t="str">
        <f t="shared" si="16"/>
        <v xml:space="preserve"> </v>
      </c>
      <c r="BF9" s="372" t="str">
        <f t="shared" si="17"/>
        <v xml:space="preserve"> </v>
      </c>
      <c r="BG9" s="372" t="str">
        <f t="shared" si="18"/>
        <v xml:space="preserve"> </v>
      </c>
      <c r="BH9" s="372" t="str">
        <f t="shared" si="19"/>
        <v xml:space="preserve"> </v>
      </c>
      <c r="BI9" s="372" t="str">
        <f t="shared" si="20"/>
        <v xml:space="preserve"> </v>
      </c>
      <c r="BJ9" s="372" t="str">
        <f t="shared" si="21"/>
        <v xml:space="preserve"> </v>
      </c>
      <c r="BK9" s="372" t="str">
        <f t="shared" si="22"/>
        <v xml:space="preserve"> </v>
      </c>
      <c r="BL9" s="372" t="str">
        <f t="shared" si="23"/>
        <v xml:space="preserve"> </v>
      </c>
      <c r="BM9" s="372" t="str">
        <f t="shared" si="24"/>
        <v xml:space="preserve"> </v>
      </c>
      <c r="BN9" s="372" t="str">
        <f t="shared" si="25"/>
        <v xml:space="preserve"> </v>
      </c>
      <c r="BO9" s="372" t="str">
        <f t="shared" si="26"/>
        <v xml:space="preserve"> </v>
      </c>
      <c r="BP9" s="372" t="str">
        <f t="shared" si="27"/>
        <v xml:space="preserve"> </v>
      </c>
      <c r="BQ9" s="372" t="str">
        <f t="shared" si="28"/>
        <v xml:space="preserve"> </v>
      </c>
      <c r="BR9" s="372" t="str">
        <f t="shared" si="29"/>
        <v xml:space="preserve"> </v>
      </c>
      <c r="BS9" s="372" t="str">
        <f t="shared" si="30"/>
        <v xml:space="preserve"> </v>
      </c>
      <c r="BT9" s="372" t="str">
        <f t="shared" si="31"/>
        <v xml:space="preserve"> </v>
      </c>
      <c r="BU9" s="372" t="str">
        <f t="shared" si="32"/>
        <v xml:space="preserve"> </v>
      </c>
      <c r="BV9" s="372" t="str">
        <f t="shared" si="33"/>
        <v xml:space="preserve"> </v>
      </c>
      <c r="BW9" s="372" t="str">
        <f t="shared" si="34"/>
        <v xml:space="preserve"> </v>
      </c>
      <c r="BX9" s="372" t="str">
        <f t="shared" si="35"/>
        <v xml:space="preserve"> </v>
      </c>
      <c r="BY9" s="372" t="str">
        <f t="shared" si="36"/>
        <v xml:space="preserve"> </v>
      </c>
      <c r="BZ9" s="372" t="str">
        <f t="shared" si="37"/>
        <v xml:space="preserve"> </v>
      </c>
      <c r="CA9" s="73" t="str">
        <f t="array" ref="CA9">IF(ISBLANK(B9)," ",IF(OR(BB9:BZ9="X"),"UCZ.NKL",AVERAGE(BB9:BZ9)))</f>
        <v xml:space="preserve"> </v>
      </c>
      <c r="CB9" s="358" t="str">
        <f t="shared" si="38"/>
        <v/>
      </c>
      <c r="CC9" s="358" t="str">
        <f t="shared" si="1"/>
        <v/>
      </c>
      <c r="CD9" s="358" t="str">
        <f t="shared" si="2"/>
        <v/>
      </c>
      <c r="CE9" s="358" t="str">
        <f t="shared" si="3"/>
        <v/>
      </c>
      <c r="CF9" s="358" t="str">
        <f t="shared" si="4"/>
        <v/>
      </c>
      <c r="CG9" s="358" t="str">
        <f t="shared" si="39"/>
        <v>X</v>
      </c>
      <c r="CH9" s="72" t="str">
        <f t="shared" si="40"/>
        <v xml:space="preserve"> </v>
      </c>
      <c r="CI9" s="69"/>
      <c r="CJ9" s="25" t="str">
        <f t="shared" si="41"/>
        <v/>
      </c>
      <c r="CK9" s="26" t="str">
        <f t="shared" ref="CK9:CK48" si="70">IF(AM9=$CJ$6,"",AM9)</f>
        <v/>
      </c>
      <c r="CL9" s="74" t="str">
        <f t="shared" si="42"/>
        <v/>
      </c>
      <c r="CM9" s="26" t="str">
        <f t="shared" si="43"/>
        <v/>
      </c>
      <c r="CN9" s="27" t="str">
        <f t="shared" si="44"/>
        <v/>
      </c>
      <c r="CO9" s="373"/>
      <c r="CP9" s="377" t="str">
        <f t="shared" si="45"/>
        <v/>
      </c>
      <c r="CQ9" s="378" t="str">
        <f t="shared" si="46"/>
        <v/>
      </c>
      <c r="CR9" s="378" t="str">
        <f t="shared" si="47"/>
        <v/>
      </c>
      <c r="CS9" s="378" t="str">
        <f t="shared" si="48"/>
        <v/>
      </c>
      <c r="CT9" s="379" t="str">
        <f t="shared" si="49"/>
        <v/>
      </c>
      <c r="CU9" s="373"/>
      <c r="CV9" s="373"/>
      <c r="CW9" s="25" t="str">
        <f t="shared" si="50"/>
        <v/>
      </c>
      <c r="CX9" s="26" t="str">
        <f t="shared" si="51"/>
        <v/>
      </c>
      <c r="CY9" s="26" t="str">
        <f t="shared" si="52"/>
        <v/>
      </c>
      <c r="CZ9" s="26" t="str">
        <f t="shared" si="53"/>
        <v/>
      </c>
      <c r="DA9" s="27" t="str">
        <f t="shared" si="54"/>
        <v/>
      </c>
      <c r="DB9" s="373"/>
      <c r="DC9" s="377" t="str">
        <f t="shared" si="55"/>
        <v/>
      </c>
      <c r="DD9" s="378" t="str">
        <f t="shared" si="56"/>
        <v/>
      </c>
      <c r="DE9" s="378" t="str">
        <f t="shared" si="57"/>
        <v/>
      </c>
      <c r="DF9" s="378" t="str">
        <f t="shared" si="58"/>
        <v/>
      </c>
      <c r="DG9" s="379" t="str">
        <f t="shared" si="59"/>
        <v/>
      </c>
      <c r="DH9" s="373"/>
      <c r="DI9" s="373"/>
      <c r="DJ9" s="25" t="str">
        <f t="shared" si="60"/>
        <v/>
      </c>
      <c r="DK9" s="26" t="str">
        <f t="shared" si="61"/>
        <v/>
      </c>
      <c r="DL9" s="26" t="str">
        <f t="shared" si="62"/>
        <v/>
      </c>
      <c r="DM9" s="26" t="str">
        <f t="shared" si="63"/>
        <v/>
      </c>
      <c r="DN9" s="27" t="str">
        <f t="shared" si="64"/>
        <v/>
      </c>
      <c r="DO9" s="373"/>
      <c r="DP9" s="377" t="str">
        <f t="shared" si="65"/>
        <v/>
      </c>
      <c r="DQ9" s="378" t="str">
        <f t="shared" si="66"/>
        <v/>
      </c>
      <c r="DR9" s="378" t="str">
        <f t="shared" si="67"/>
        <v/>
      </c>
      <c r="DS9" s="378" t="str">
        <f t="shared" si="68"/>
        <v/>
      </c>
      <c r="DT9" s="379" t="str">
        <f t="shared" si="69"/>
        <v/>
      </c>
      <c r="DU9" s="69"/>
      <c r="DV9" s="69"/>
      <c r="DW9" s="69"/>
      <c r="DX9" s="69"/>
    </row>
    <row r="10" spans="1:128" ht="12" customHeight="1" x14ac:dyDescent="0.25">
      <c r="A10" s="701">
        <v>4</v>
      </c>
      <c r="B10" s="706"/>
      <c r="C10" s="703"/>
      <c r="D10" s="328"/>
      <c r="E10" s="328"/>
      <c r="F10" s="328"/>
      <c r="G10" s="328"/>
      <c r="H10" s="328"/>
      <c r="I10" s="328"/>
      <c r="J10" s="328"/>
      <c r="K10" s="328"/>
      <c r="L10" s="328"/>
      <c r="M10" s="328"/>
      <c r="N10" s="328"/>
      <c r="O10" s="328"/>
      <c r="P10" s="328"/>
      <c r="Q10" s="328"/>
      <c r="R10" s="328"/>
      <c r="S10" s="328"/>
      <c r="T10" s="328"/>
      <c r="U10" s="328"/>
      <c r="V10" s="328"/>
      <c r="W10" s="328"/>
      <c r="X10" s="328"/>
      <c r="Y10" s="328"/>
      <c r="Z10" s="328"/>
      <c r="AA10" s="330"/>
      <c r="AB10" s="330"/>
      <c r="AC10" s="330"/>
      <c r="AD10" s="330"/>
      <c r="AE10" s="330"/>
      <c r="AF10" s="330"/>
      <c r="AG10" s="330"/>
      <c r="AH10" s="330"/>
      <c r="AI10" s="330"/>
      <c r="AJ10" s="330"/>
      <c r="AK10" s="330"/>
      <c r="AL10" s="328"/>
      <c r="AM10" s="653" t="str">
        <f t="shared" si="0"/>
        <v/>
      </c>
      <c r="AN10" s="653"/>
      <c r="AO10" s="57" t="str">
        <f>IF(ISBLANK('frekwencja I sem'!B11),"",'frekwencja I sem'!$B11)</f>
        <v/>
      </c>
      <c r="AP10" s="58" t="str">
        <f>IF(ISBLANK('frekwencja I sem'!B11),"",'frekwencja II sem'!$AT11)</f>
        <v/>
      </c>
      <c r="AQ10" s="58" t="str">
        <f>'frekwencja II sem'!AK11</f>
        <v/>
      </c>
      <c r="AR10" s="58" t="str">
        <f>'frekwencja II sem'!AO11</f>
        <v/>
      </c>
      <c r="AS10" s="145" t="str">
        <f t="shared" si="5"/>
        <v/>
      </c>
      <c r="AT10" s="145" t="str">
        <f t="shared" si="6"/>
        <v/>
      </c>
      <c r="AU10" s="145" t="str">
        <f t="shared" si="7"/>
        <v/>
      </c>
      <c r="AV10" s="145" t="str">
        <f t="shared" si="8"/>
        <v/>
      </c>
      <c r="AW10" s="145" t="str">
        <f t="shared" si="9"/>
        <v/>
      </c>
      <c r="AX10" s="145" t="str">
        <f t="shared" si="10"/>
        <v/>
      </c>
      <c r="AY10" s="72" t="str">
        <f t="shared" si="11"/>
        <v/>
      </c>
      <c r="AZ10" s="72" t="str">
        <f t="shared" si="12"/>
        <v/>
      </c>
      <c r="BA10" s="69"/>
      <c r="BB10" s="372" t="str">
        <f t="shared" si="13"/>
        <v xml:space="preserve"> </v>
      </c>
      <c r="BC10" s="372" t="str">
        <f t="shared" si="14"/>
        <v xml:space="preserve"> </v>
      </c>
      <c r="BD10" s="372" t="str">
        <f t="shared" si="15"/>
        <v xml:space="preserve"> </v>
      </c>
      <c r="BE10" s="372" t="str">
        <f t="shared" si="16"/>
        <v xml:space="preserve"> </v>
      </c>
      <c r="BF10" s="372" t="str">
        <f t="shared" si="17"/>
        <v xml:space="preserve"> </v>
      </c>
      <c r="BG10" s="372" t="str">
        <f t="shared" si="18"/>
        <v xml:space="preserve"> </v>
      </c>
      <c r="BH10" s="372" t="str">
        <f t="shared" si="19"/>
        <v xml:space="preserve"> </v>
      </c>
      <c r="BI10" s="372" t="str">
        <f t="shared" si="20"/>
        <v xml:space="preserve"> </v>
      </c>
      <c r="BJ10" s="372" t="str">
        <f t="shared" si="21"/>
        <v xml:space="preserve"> </v>
      </c>
      <c r="BK10" s="372" t="str">
        <f t="shared" si="22"/>
        <v xml:space="preserve"> </v>
      </c>
      <c r="BL10" s="372" t="str">
        <f t="shared" si="23"/>
        <v xml:space="preserve"> </v>
      </c>
      <c r="BM10" s="372" t="str">
        <f t="shared" si="24"/>
        <v xml:space="preserve"> </v>
      </c>
      <c r="BN10" s="372" t="str">
        <f t="shared" si="25"/>
        <v xml:space="preserve"> </v>
      </c>
      <c r="BO10" s="372" t="str">
        <f t="shared" si="26"/>
        <v xml:space="preserve"> </v>
      </c>
      <c r="BP10" s="372" t="str">
        <f t="shared" si="27"/>
        <v xml:space="preserve"> </v>
      </c>
      <c r="BQ10" s="372" t="str">
        <f t="shared" si="28"/>
        <v xml:space="preserve"> </v>
      </c>
      <c r="BR10" s="372" t="str">
        <f t="shared" si="29"/>
        <v xml:space="preserve"> </v>
      </c>
      <c r="BS10" s="372" t="str">
        <f t="shared" si="30"/>
        <v xml:space="preserve"> </v>
      </c>
      <c r="BT10" s="372" t="str">
        <f t="shared" si="31"/>
        <v xml:space="preserve"> </v>
      </c>
      <c r="BU10" s="372" t="str">
        <f t="shared" si="32"/>
        <v xml:space="preserve"> </v>
      </c>
      <c r="BV10" s="372" t="str">
        <f t="shared" si="33"/>
        <v xml:space="preserve"> </v>
      </c>
      <c r="BW10" s="372" t="str">
        <f t="shared" si="34"/>
        <v xml:space="preserve"> </v>
      </c>
      <c r="BX10" s="372" t="str">
        <f t="shared" si="35"/>
        <v xml:space="preserve"> </v>
      </c>
      <c r="BY10" s="372" t="str">
        <f t="shared" si="36"/>
        <v xml:space="preserve"> </v>
      </c>
      <c r="BZ10" s="372" t="str">
        <f t="shared" si="37"/>
        <v xml:space="preserve"> </v>
      </c>
      <c r="CA10" s="73" t="str">
        <f t="array" ref="CA10">IF(ISBLANK(B10)," ",IF(OR(BB10:BZ10="X"),"UCZ.NKL",AVERAGE(BB10:BZ10)))</f>
        <v xml:space="preserve"> </v>
      </c>
      <c r="CB10" s="358" t="str">
        <f t="shared" si="38"/>
        <v/>
      </c>
      <c r="CC10" s="358" t="str">
        <f t="shared" si="1"/>
        <v/>
      </c>
      <c r="CD10" s="358" t="str">
        <f t="shared" si="2"/>
        <v/>
      </c>
      <c r="CE10" s="358" t="str">
        <f t="shared" si="3"/>
        <v/>
      </c>
      <c r="CF10" s="358" t="str">
        <f t="shared" si="4"/>
        <v/>
      </c>
      <c r="CG10" s="358" t="str">
        <f t="shared" si="39"/>
        <v>X</v>
      </c>
      <c r="CH10" s="72" t="str">
        <f t="shared" si="40"/>
        <v xml:space="preserve"> </v>
      </c>
      <c r="CI10" s="69"/>
      <c r="CJ10" s="25" t="str">
        <f t="shared" si="41"/>
        <v/>
      </c>
      <c r="CK10" s="26" t="str">
        <f t="shared" si="70"/>
        <v/>
      </c>
      <c r="CL10" s="74" t="str">
        <f t="shared" si="42"/>
        <v/>
      </c>
      <c r="CM10" s="26" t="str">
        <f t="shared" si="43"/>
        <v/>
      </c>
      <c r="CN10" s="27" t="str">
        <f t="shared" si="44"/>
        <v/>
      </c>
      <c r="CO10" s="373"/>
      <c r="CP10" s="377" t="str">
        <f t="shared" si="45"/>
        <v/>
      </c>
      <c r="CQ10" s="378" t="str">
        <f t="shared" si="46"/>
        <v/>
      </c>
      <c r="CR10" s="378" t="str">
        <f t="shared" si="47"/>
        <v/>
      </c>
      <c r="CS10" s="378" t="str">
        <f t="shared" si="48"/>
        <v/>
      </c>
      <c r="CT10" s="379" t="str">
        <f t="shared" si="49"/>
        <v/>
      </c>
      <c r="CU10" s="373"/>
      <c r="CV10" s="373"/>
      <c r="CW10" s="25" t="str">
        <f t="shared" si="50"/>
        <v/>
      </c>
      <c r="CX10" s="26" t="str">
        <f t="shared" si="51"/>
        <v/>
      </c>
      <c r="CY10" s="26" t="str">
        <f t="shared" si="52"/>
        <v/>
      </c>
      <c r="CZ10" s="26" t="str">
        <f t="shared" si="53"/>
        <v/>
      </c>
      <c r="DA10" s="27" t="str">
        <f t="shared" si="54"/>
        <v/>
      </c>
      <c r="DB10" s="373"/>
      <c r="DC10" s="377" t="str">
        <f t="shared" si="55"/>
        <v/>
      </c>
      <c r="DD10" s="378" t="str">
        <f t="shared" si="56"/>
        <v/>
      </c>
      <c r="DE10" s="378" t="str">
        <f t="shared" si="57"/>
        <v/>
      </c>
      <c r="DF10" s="378" t="str">
        <f t="shared" si="58"/>
        <v/>
      </c>
      <c r="DG10" s="379" t="str">
        <f t="shared" si="59"/>
        <v/>
      </c>
      <c r="DH10" s="373"/>
      <c r="DI10" s="373"/>
      <c r="DJ10" s="25" t="str">
        <f t="shared" si="60"/>
        <v/>
      </c>
      <c r="DK10" s="26" t="str">
        <f t="shared" si="61"/>
        <v/>
      </c>
      <c r="DL10" s="26" t="str">
        <f t="shared" si="62"/>
        <v/>
      </c>
      <c r="DM10" s="26" t="str">
        <f t="shared" si="63"/>
        <v/>
      </c>
      <c r="DN10" s="27" t="str">
        <f t="shared" si="64"/>
        <v/>
      </c>
      <c r="DO10" s="373"/>
      <c r="DP10" s="377" t="str">
        <f t="shared" si="65"/>
        <v/>
      </c>
      <c r="DQ10" s="378" t="str">
        <f t="shared" si="66"/>
        <v/>
      </c>
      <c r="DR10" s="378" t="str">
        <f t="shared" si="67"/>
        <v/>
      </c>
      <c r="DS10" s="378" t="str">
        <f t="shared" si="68"/>
        <v/>
      </c>
      <c r="DT10" s="379" t="str">
        <f t="shared" si="69"/>
        <v/>
      </c>
      <c r="DU10" s="69"/>
      <c r="DV10" s="69"/>
      <c r="DW10" s="69"/>
      <c r="DX10" s="69"/>
    </row>
    <row r="11" spans="1:128" ht="12" customHeight="1" x14ac:dyDescent="0.25">
      <c r="A11" s="701">
        <v>5</v>
      </c>
      <c r="B11" s="706"/>
      <c r="C11" s="703"/>
      <c r="D11" s="328"/>
      <c r="E11" s="328"/>
      <c r="F11" s="328"/>
      <c r="G11" s="328"/>
      <c r="H11" s="328"/>
      <c r="I11" s="328"/>
      <c r="J11" s="328"/>
      <c r="K11" s="328"/>
      <c r="L11" s="328"/>
      <c r="M11" s="328"/>
      <c r="N11" s="328"/>
      <c r="O11" s="328"/>
      <c r="P11" s="328"/>
      <c r="Q11" s="328"/>
      <c r="R11" s="328"/>
      <c r="S11" s="328"/>
      <c r="T11" s="328"/>
      <c r="U11" s="328"/>
      <c r="V11" s="328"/>
      <c r="W11" s="328"/>
      <c r="X11" s="328"/>
      <c r="Y11" s="328"/>
      <c r="Z11" s="328"/>
      <c r="AA11" s="330"/>
      <c r="AB11" s="330"/>
      <c r="AC11" s="330"/>
      <c r="AD11" s="330"/>
      <c r="AE11" s="330"/>
      <c r="AF11" s="330"/>
      <c r="AG11" s="330"/>
      <c r="AH11" s="330"/>
      <c r="AI11" s="330"/>
      <c r="AJ11" s="330"/>
      <c r="AK11" s="330"/>
      <c r="AL11" s="328"/>
      <c r="AM11" s="653" t="str">
        <f t="shared" si="0"/>
        <v/>
      </c>
      <c r="AN11" s="653"/>
      <c r="AO11" s="57" t="str">
        <f>IF(ISBLANK('frekwencja I sem'!B12),"",'frekwencja I sem'!$B12)</f>
        <v/>
      </c>
      <c r="AP11" s="58" t="str">
        <f>IF(ISBLANK('frekwencja I sem'!B12),"",'frekwencja II sem'!$AT12)</f>
        <v/>
      </c>
      <c r="AQ11" s="58" t="str">
        <f>'frekwencja II sem'!AK12</f>
        <v/>
      </c>
      <c r="AR11" s="58" t="str">
        <f>'frekwencja II sem'!AO12</f>
        <v/>
      </c>
      <c r="AS11" s="145" t="str">
        <f t="shared" si="5"/>
        <v/>
      </c>
      <c r="AT11" s="145" t="str">
        <f t="shared" si="6"/>
        <v/>
      </c>
      <c r="AU11" s="145" t="str">
        <f t="shared" si="7"/>
        <v/>
      </c>
      <c r="AV11" s="145" t="str">
        <f t="shared" si="8"/>
        <v/>
      </c>
      <c r="AW11" s="145" t="str">
        <f t="shared" si="9"/>
        <v/>
      </c>
      <c r="AX11" s="145" t="str">
        <f t="shared" si="10"/>
        <v/>
      </c>
      <c r="AY11" s="72" t="str">
        <f t="shared" si="11"/>
        <v/>
      </c>
      <c r="AZ11" s="72" t="str">
        <f t="shared" si="12"/>
        <v/>
      </c>
      <c r="BA11" s="69"/>
      <c r="BB11" s="372" t="str">
        <f t="shared" si="13"/>
        <v xml:space="preserve"> </v>
      </c>
      <c r="BC11" s="372" t="str">
        <f t="shared" si="14"/>
        <v xml:space="preserve"> </v>
      </c>
      <c r="BD11" s="372" t="str">
        <f t="shared" si="15"/>
        <v xml:space="preserve"> </v>
      </c>
      <c r="BE11" s="372" t="str">
        <f t="shared" si="16"/>
        <v xml:space="preserve"> </v>
      </c>
      <c r="BF11" s="372" t="str">
        <f t="shared" si="17"/>
        <v xml:space="preserve"> </v>
      </c>
      <c r="BG11" s="372" t="str">
        <f t="shared" si="18"/>
        <v xml:space="preserve"> </v>
      </c>
      <c r="BH11" s="372" t="str">
        <f t="shared" si="19"/>
        <v xml:space="preserve"> </v>
      </c>
      <c r="BI11" s="372" t="str">
        <f t="shared" si="20"/>
        <v xml:space="preserve"> </v>
      </c>
      <c r="BJ11" s="372" t="str">
        <f t="shared" si="21"/>
        <v xml:space="preserve"> </v>
      </c>
      <c r="BK11" s="372" t="str">
        <f t="shared" si="22"/>
        <v xml:space="preserve"> </v>
      </c>
      <c r="BL11" s="372" t="str">
        <f t="shared" si="23"/>
        <v xml:space="preserve"> </v>
      </c>
      <c r="BM11" s="372" t="str">
        <f t="shared" si="24"/>
        <v xml:space="preserve"> </v>
      </c>
      <c r="BN11" s="372" t="str">
        <f t="shared" si="25"/>
        <v xml:space="preserve"> </v>
      </c>
      <c r="BO11" s="372" t="str">
        <f t="shared" si="26"/>
        <v xml:space="preserve"> </v>
      </c>
      <c r="BP11" s="372" t="str">
        <f t="shared" si="27"/>
        <v xml:space="preserve"> </v>
      </c>
      <c r="BQ11" s="372" t="str">
        <f t="shared" si="28"/>
        <v xml:space="preserve"> </v>
      </c>
      <c r="BR11" s="372" t="str">
        <f t="shared" si="29"/>
        <v xml:space="preserve"> </v>
      </c>
      <c r="BS11" s="372" t="str">
        <f t="shared" si="30"/>
        <v xml:space="preserve"> </v>
      </c>
      <c r="BT11" s="372" t="str">
        <f t="shared" si="31"/>
        <v xml:space="preserve"> </v>
      </c>
      <c r="BU11" s="372" t="str">
        <f t="shared" si="32"/>
        <v xml:space="preserve"> </v>
      </c>
      <c r="BV11" s="372" t="str">
        <f t="shared" si="33"/>
        <v xml:space="preserve"> </v>
      </c>
      <c r="BW11" s="372" t="str">
        <f t="shared" si="34"/>
        <v xml:space="preserve"> </v>
      </c>
      <c r="BX11" s="372" t="str">
        <f t="shared" si="35"/>
        <v xml:space="preserve"> </v>
      </c>
      <c r="BY11" s="372" t="str">
        <f t="shared" si="36"/>
        <v xml:space="preserve"> </v>
      </c>
      <c r="BZ11" s="372" t="str">
        <f t="shared" si="37"/>
        <v xml:space="preserve"> </v>
      </c>
      <c r="CA11" s="73" t="str">
        <f t="array" ref="CA11">IF(ISBLANK(B11)," ",IF(OR(BB11:BZ11="X"),"UCZ.NKL",AVERAGE(BB11:BZ11)))</f>
        <v xml:space="preserve"> </v>
      </c>
      <c r="CB11" s="358" t="str">
        <f t="shared" si="38"/>
        <v/>
      </c>
      <c r="CC11" s="358" t="str">
        <f t="shared" si="1"/>
        <v/>
      </c>
      <c r="CD11" s="358" t="str">
        <f t="shared" si="2"/>
        <v/>
      </c>
      <c r="CE11" s="358" t="str">
        <f t="shared" si="3"/>
        <v/>
      </c>
      <c r="CF11" s="358" t="str">
        <f t="shared" si="4"/>
        <v/>
      </c>
      <c r="CG11" s="358" t="str">
        <f t="shared" si="39"/>
        <v>X</v>
      </c>
      <c r="CH11" s="72" t="str">
        <f t="shared" si="40"/>
        <v xml:space="preserve"> </v>
      </c>
      <c r="CI11" s="69"/>
      <c r="CJ11" s="25" t="str">
        <f t="shared" si="41"/>
        <v/>
      </c>
      <c r="CK11" s="26" t="str">
        <f t="shared" si="70"/>
        <v/>
      </c>
      <c r="CL11" s="74" t="str">
        <f t="shared" si="42"/>
        <v/>
      </c>
      <c r="CM11" s="26" t="str">
        <f t="shared" si="43"/>
        <v/>
      </c>
      <c r="CN11" s="27" t="str">
        <f t="shared" si="44"/>
        <v/>
      </c>
      <c r="CO11" s="373"/>
      <c r="CP11" s="377" t="str">
        <f t="shared" si="45"/>
        <v/>
      </c>
      <c r="CQ11" s="378" t="str">
        <f t="shared" si="46"/>
        <v/>
      </c>
      <c r="CR11" s="378" t="str">
        <f t="shared" si="47"/>
        <v/>
      </c>
      <c r="CS11" s="378" t="str">
        <f t="shared" si="48"/>
        <v/>
      </c>
      <c r="CT11" s="379" t="str">
        <f t="shared" si="49"/>
        <v/>
      </c>
      <c r="CU11" s="373"/>
      <c r="CV11" s="373"/>
      <c r="CW11" s="25" t="str">
        <f t="shared" si="50"/>
        <v/>
      </c>
      <c r="CX11" s="26" t="str">
        <f t="shared" si="51"/>
        <v/>
      </c>
      <c r="CY11" s="26" t="str">
        <f t="shared" si="52"/>
        <v/>
      </c>
      <c r="CZ11" s="26" t="str">
        <f t="shared" si="53"/>
        <v/>
      </c>
      <c r="DA11" s="27" t="str">
        <f t="shared" si="54"/>
        <v/>
      </c>
      <c r="DB11" s="373"/>
      <c r="DC11" s="377" t="str">
        <f t="shared" si="55"/>
        <v/>
      </c>
      <c r="DD11" s="378" t="str">
        <f t="shared" si="56"/>
        <v/>
      </c>
      <c r="DE11" s="378" t="str">
        <f t="shared" si="57"/>
        <v/>
      </c>
      <c r="DF11" s="378" t="str">
        <f t="shared" si="58"/>
        <v/>
      </c>
      <c r="DG11" s="379" t="str">
        <f t="shared" si="59"/>
        <v/>
      </c>
      <c r="DH11" s="373"/>
      <c r="DI11" s="373"/>
      <c r="DJ11" s="25" t="str">
        <f t="shared" si="60"/>
        <v/>
      </c>
      <c r="DK11" s="26" t="str">
        <f t="shared" si="61"/>
        <v/>
      </c>
      <c r="DL11" s="26" t="str">
        <f t="shared" si="62"/>
        <v/>
      </c>
      <c r="DM11" s="26" t="str">
        <f t="shared" si="63"/>
        <v/>
      </c>
      <c r="DN11" s="27" t="str">
        <f t="shared" si="64"/>
        <v/>
      </c>
      <c r="DO11" s="373"/>
      <c r="DP11" s="377" t="str">
        <f t="shared" si="65"/>
        <v/>
      </c>
      <c r="DQ11" s="378" t="str">
        <f t="shared" si="66"/>
        <v/>
      </c>
      <c r="DR11" s="378" t="str">
        <f t="shared" si="67"/>
        <v/>
      </c>
      <c r="DS11" s="378" t="str">
        <f t="shared" si="68"/>
        <v/>
      </c>
      <c r="DT11" s="379" t="str">
        <f t="shared" si="69"/>
        <v/>
      </c>
      <c r="DU11" s="69"/>
      <c r="DV11" s="69"/>
      <c r="DW11" s="69"/>
      <c r="DX11" s="69"/>
    </row>
    <row r="12" spans="1:128" ht="12" customHeight="1" x14ac:dyDescent="0.25">
      <c r="A12" s="701">
        <v>6</v>
      </c>
      <c r="B12" s="706"/>
      <c r="C12" s="703"/>
      <c r="D12" s="328"/>
      <c r="E12" s="328"/>
      <c r="F12" s="328"/>
      <c r="G12" s="328"/>
      <c r="H12" s="328"/>
      <c r="I12" s="328"/>
      <c r="J12" s="328"/>
      <c r="K12" s="328"/>
      <c r="L12" s="328"/>
      <c r="M12" s="328"/>
      <c r="N12" s="328"/>
      <c r="O12" s="328"/>
      <c r="P12" s="328"/>
      <c r="Q12" s="328"/>
      <c r="R12" s="328"/>
      <c r="S12" s="328"/>
      <c r="T12" s="328"/>
      <c r="U12" s="328"/>
      <c r="V12" s="328"/>
      <c r="W12" s="328"/>
      <c r="X12" s="328"/>
      <c r="Y12" s="328"/>
      <c r="Z12" s="328"/>
      <c r="AA12" s="330"/>
      <c r="AB12" s="330"/>
      <c r="AC12" s="330"/>
      <c r="AD12" s="330"/>
      <c r="AE12" s="330"/>
      <c r="AF12" s="330"/>
      <c r="AG12" s="330"/>
      <c r="AH12" s="330"/>
      <c r="AI12" s="330"/>
      <c r="AJ12" s="330"/>
      <c r="AK12" s="330"/>
      <c r="AL12" s="328"/>
      <c r="AM12" s="653" t="str">
        <f t="shared" si="0"/>
        <v/>
      </c>
      <c r="AN12" s="653"/>
      <c r="AO12" s="57" t="str">
        <f>IF(ISBLANK('frekwencja I sem'!B13),"",'frekwencja I sem'!$B13)</f>
        <v/>
      </c>
      <c r="AP12" s="58" t="str">
        <f>IF(ISBLANK('frekwencja I sem'!B13),"",'frekwencja II sem'!$AT13)</f>
        <v/>
      </c>
      <c r="AQ12" s="58" t="str">
        <f>'frekwencja II sem'!AK13</f>
        <v/>
      </c>
      <c r="AR12" s="58" t="str">
        <f>'frekwencja II sem'!AO13</f>
        <v/>
      </c>
      <c r="AS12" s="145" t="str">
        <f t="shared" si="5"/>
        <v/>
      </c>
      <c r="AT12" s="145" t="str">
        <f t="shared" si="6"/>
        <v/>
      </c>
      <c r="AU12" s="145" t="str">
        <f t="shared" si="7"/>
        <v/>
      </c>
      <c r="AV12" s="145" t="str">
        <f t="shared" si="8"/>
        <v/>
      </c>
      <c r="AW12" s="145" t="str">
        <f t="shared" si="9"/>
        <v/>
      </c>
      <c r="AX12" s="145" t="str">
        <f t="shared" si="10"/>
        <v/>
      </c>
      <c r="AY12" s="72" t="str">
        <f t="shared" si="11"/>
        <v/>
      </c>
      <c r="AZ12" s="72" t="str">
        <f t="shared" si="12"/>
        <v/>
      </c>
      <c r="BA12" s="69"/>
      <c r="BB12" s="372" t="str">
        <f t="shared" si="13"/>
        <v xml:space="preserve"> </v>
      </c>
      <c r="BC12" s="372" t="str">
        <f t="shared" si="14"/>
        <v xml:space="preserve"> </v>
      </c>
      <c r="BD12" s="372" t="str">
        <f t="shared" si="15"/>
        <v xml:space="preserve"> </v>
      </c>
      <c r="BE12" s="372" t="str">
        <f t="shared" si="16"/>
        <v xml:space="preserve"> </v>
      </c>
      <c r="BF12" s="372" t="str">
        <f t="shared" si="17"/>
        <v xml:space="preserve"> </v>
      </c>
      <c r="BG12" s="372" t="str">
        <f t="shared" si="18"/>
        <v xml:space="preserve"> </v>
      </c>
      <c r="BH12" s="372" t="str">
        <f t="shared" si="19"/>
        <v xml:space="preserve"> </v>
      </c>
      <c r="BI12" s="372" t="str">
        <f t="shared" si="20"/>
        <v xml:space="preserve"> </v>
      </c>
      <c r="BJ12" s="372" t="str">
        <f t="shared" si="21"/>
        <v xml:space="preserve"> </v>
      </c>
      <c r="BK12" s="372" t="str">
        <f t="shared" si="22"/>
        <v xml:space="preserve"> </v>
      </c>
      <c r="BL12" s="372" t="str">
        <f t="shared" si="23"/>
        <v xml:space="preserve"> </v>
      </c>
      <c r="BM12" s="372" t="str">
        <f t="shared" si="24"/>
        <v xml:space="preserve"> </v>
      </c>
      <c r="BN12" s="372" t="str">
        <f t="shared" si="25"/>
        <v xml:space="preserve"> </v>
      </c>
      <c r="BO12" s="372" t="str">
        <f t="shared" si="26"/>
        <v xml:space="preserve"> </v>
      </c>
      <c r="BP12" s="372" t="str">
        <f t="shared" si="27"/>
        <v xml:space="preserve"> </v>
      </c>
      <c r="BQ12" s="372" t="str">
        <f t="shared" si="28"/>
        <v xml:space="preserve"> </v>
      </c>
      <c r="BR12" s="372" t="str">
        <f t="shared" si="29"/>
        <v xml:space="preserve"> </v>
      </c>
      <c r="BS12" s="372" t="str">
        <f t="shared" si="30"/>
        <v xml:space="preserve"> </v>
      </c>
      <c r="BT12" s="372" t="str">
        <f t="shared" si="31"/>
        <v xml:space="preserve"> </v>
      </c>
      <c r="BU12" s="372" t="str">
        <f t="shared" si="32"/>
        <v xml:space="preserve"> </v>
      </c>
      <c r="BV12" s="372" t="str">
        <f t="shared" si="33"/>
        <v xml:space="preserve"> </v>
      </c>
      <c r="BW12" s="372" t="str">
        <f t="shared" si="34"/>
        <v xml:space="preserve"> </v>
      </c>
      <c r="BX12" s="372" t="str">
        <f t="shared" si="35"/>
        <v xml:space="preserve"> </v>
      </c>
      <c r="BY12" s="372" t="str">
        <f t="shared" si="36"/>
        <v xml:space="preserve"> </v>
      </c>
      <c r="BZ12" s="372" t="str">
        <f t="shared" si="37"/>
        <v xml:space="preserve"> </v>
      </c>
      <c r="CA12" s="73" t="str">
        <f t="array" ref="CA12">IF(ISBLANK(B12)," ",IF(OR(BB12:BZ12="X"),"UCZ.NKL",AVERAGE(BB12:BZ12)))</f>
        <v xml:space="preserve"> </v>
      </c>
      <c r="CB12" s="358" t="str">
        <f t="shared" si="38"/>
        <v/>
      </c>
      <c r="CC12" s="358" t="str">
        <f t="shared" si="1"/>
        <v/>
      </c>
      <c r="CD12" s="358" t="str">
        <f t="shared" si="2"/>
        <v/>
      </c>
      <c r="CE12" s="358" t="str">
        <f t="shared" si="3"/>
        <v/>
      </c>
      <c r="CF12" s="358" t="str">
        <f t="shared" si="4"/>
        <v/>
      </c>
      <c r="CG12" s="358" t="str">
        <f t="shared" si="39"/>
        <v>X</v>
      </c>
      <c r="CH12" s="72" t="str">
        <f t="shared" si="40"/>
        <v xml:space="preserve"> </v>
      </c>
      <c r="CI12" s="69"/>
      <c r="CJ12" s="25" t="str">
        <f t="shared" si="41"/>
        <v/>
      </c>
      <c r="CK12" s="26" t="str">
        <f t="shared" si="70"/>
        <v/>
      </c>
      <c r="CL12" s="74" t="str">
        <f t="shared" si="42"/>
        <v/>
      </c>
      <c r="CM12" s="26" t="str">
        <f t="shared" si="43"/>
        <v/>
      </c>
      <c r="CN12" s="27" t="str">
        <f t="shared" si="44"/>
        <v/>
      </c>
      <c r="CO12" s="373"/>
      <c r="CP12" s="377" t="str">
        <f t="shared" si="45"/>
        <v/>
      </c>
      <c r="CQ12" s="378" t="str">
        <f t="shared" si="46"/>
        <v/>
      </c>
      <c r="CR12" s="378" t="str">
        <f t="shared" si="47"/>
        <v/>
      </c>
      <c r="CS12" s="378" t="str">
        <f t="shared" si="48"/>
        <v/>
      </c>
      <c r="CT12" s="379" t="str">
        <f t="shared" si="49"/>
        <v/>
      </c>
      <c r="CU12" s="373"/>
      <c r="CV12" s="373"/>
      <c r="CW12" s="25" t="str">
        <f t="shared" si="50"/>
        <v/>
      </c>
      <c r="CX12" s="26" t="str">
        <f t="shared" si="51"/>
        <v/>
      </c>
      <c r="CY12" s="26" t="str">
        <f t="shared" si="52"/>
        <v/>
      </c>
      <c r="CZ12" s="26" t="str">
        <f t="shared" si="53"/>
        <v/>
      </c>
      <c r="DA12" s="27" t="str">
        <f t="shared" si="54"/>
        <v/>
      </c>
      <c r="DB12" s="373"/>
      <c r="DC12" s="377" t="str">
        <f t="shared" si="55"/>
        <v/>
      </c>
      <c r="DD12" s="378" t="str">
        <f t="shared" si="56"/>
        <v/>
      </c>
      <c r="DE12" s="378" t="str">
        <f t="shared" si="57"/>
        <v/>
      </c>
      <c r="DF12" s="378" t="str">
        <f t="shared" si="58"/>
        <v/>
      </c>
      <c r="DG12" s="379" t="str">
        <f t="shared" si="59"/>
        <v/>
      </c>
      <c r="DH12" s="373"/>
      <c r="DI12" s="373"/>
      <c r="DJ12" s="25" t="str">
        <f t="shared" si="60"/>
        <v/>
      </c>
      <c r="DK12" s="26" t="str">
        <f t="shared" si="61"/>
        <v/>
      </c>
      <c r="DL12" s="26" t="str">
        <f t="shared" si="62"/>
        <v/>
      </c>
      <c r="DM12" s="26" t="str">
        <f t="shared" si="63"/>
        <v/>
      </c>
      <c r="DN12" s="27" t="str">
        <f t="shared" si="64"/>
        <v/>
      </c>
      <c r="DO12" s="373"/>
      <c r="DP12" s="377" t="str">
        <f t="shared" si="65"/>
        <v/>
      </c>
      <c r="DQ12" s="378" t="str">
        <f t="shared" si="66"/>
        <v/>
      </c>
      <c r="DR12" s="378" t="str">
        <f t="shared" si="67"/>
        <v/>
      </c>
      <c r="DS12" s="378" t="str">
        <f t="shared" si="68"/>
        <v/>
      </c>
      <c r="DT12" s="379" t="str">
        <f t="shared" si="69"/>
        <v/>
      </c>
      <c r="DU12" s="69"/>
      <c r="DV12" s="69"/>
      <c r="DW12" s="69"/>
      <c r="DX12" s="69"/>
    </row>
    <row r="13" spans="1:128" ht="12" customHeight="1" x14ac:dyDescent="0.25">
      <c r="A13" s="701">
        <v>7</v>
      </c>
      <c r="B13" s="706"/>
      <c r="C13" s="703"/>
      <c r="D13" s="328"/>
      <c r="E13" s="328"/>
      <c r="F13" s="328"/>
      <c r="G13" s="328"/>
      <c r="H13" s="328"/>
      <c r="I13" s="328"/>
      <c r="J13" s="328"/>
      <c r="K13" s="328"/>
      <c r="L13" s="328"/>
      <c r="M13" s="328"/>
      <c r="N13" s="328"/>
      <c r="O13" s="328"/>
      <c r="P13" s="328"/>
      <c r="Q13" s="328"/>
      <c r="R13" s="328"/>
      <c r="S13" s="328"/>
      <c r="T13" s="328"/>
      <c r="U13" s="328"/>
      <c r="V13" s="328"/>
      <c r="W13" s="328"/>
      <c r="X13" s="328"/>
      <c r="Y13" s="328"/>
      <c r="Z13" s="328"/>
      <c r="AA13" s="330"/>
      <c r="AB13" s="330"/>
      <c r="AC13" s="330"/>
      <c r="AD13" s="330"/>
      <c r="AE13" s="330"/>
      <c r="AF13" s="330"/>
      <c r="AG13" s="330"/>
      <c r="AH13" s="330"/>
      <c r="AI13" s="330"/>
      <c r="AJ13" s="330"/>
      <c r="AK13" s="330"/>
      <c r="AL13" s="328"/>
      <c r="AM13" s="653" t="str">
        <f t="shared" si="0"/>
        <v/>
      </c>
      <c r="AN13" s="653"/>
      <c r="AO13" s="57" t="str">
        <f>IF(ISBLANK('frekwencja I sem'!B14),"",'frekwencja I sem'!$B14)</f>
        <v/>
      </c>
      <c r="AP13" s="58" t="str">
        <f>IF(ISBLANK('frekwencja I sem'!B14),"",'frekwencja II sem'!$AT14)</f>
        <v/>
      </c>
      <c r="AQ13" s="58" t="str">
        <f>'frekwencja II sem'!AK14</f>
        <v/>
      </c>
      <c r="AR13" s="58" t="str">
        <f>'frekwencja II sem'!AO14</f>
        <v/>
      </c>
      <c r="AS13" s="145" t="str">
        <f t="shared" si="5"/>
        <v/>
      </c>
      <c r="AT13" s="145" t="str">
        <f t="shared" si="6"/>
        <v/>
      </c>
      <c r="AU13" s="145" t="str">
        <f t="shared" si="7"/>
        <v/>
      </c>
      <c r="AV13" s="145" t="str">
        <f t="shared" si="8"/>
        <v/>
      </c>
      <c r="AW13" s="145" t="str">
        <f t="shared" si="9"/>
        <v/>
      </c>
      <c r="AX13" s="145" t="str">
        <f t="shared" si="10"/>
        <v/>
      </c>
      <c r="AY13" s="72" t="str">
        <f t="shared" si="11"/>
        <v/>
      </c>
      <c r="AZ13" s="72" t="str">
        <f t="shared" si="12"/>
        <v/>
      </c>
      <c r="BA13" s="69"/>
      <c r="BB13" s="372" t="str">
        <f t="shared" si="13"/>
        <v xml:space="preserve"> </v>
      </c>
      <c r="BC13" s="372" t="str">
        <f t="shared" si="14"/>
        <v xml:space="preserve"> </v>
      </c>
      <c r="BD13" s="372" t="str">
        <f t="shared" si="15"/>
        <v xml:space="preserve"> </v>
      </c>
      <c r="BE13" s="372" t="str">
        <f t="shared" si="16"/>
        <v xml:space="preserve"> </v>
      </c>
      <c r="BF13" s="372" t="str">
        <f t="shared" si="17"/>
        <v xml:space="preserve"> </v>
      </c>
      <c r="BG13" s="372" t="str">
        <f t="shared" si="18"/>
        <v xml:space="preserve"> </v>
      </c>
      <c r="BH13" s="372" t="str">
        <f t="shared" si="19"/>
        <v xml:space="preserve"> </v>
      </c>
      <c r="BI13" s="372" t="str">
        <f t="shared" si="20"/>
        <v xml:space="preserve"> </v>
      </c>
      <c r="BJ13" s="372" t="str">
        <f t="shared" si="21"/>
        <v xml:space="preserve"> </v>
      </c>
      <c r="BK13" s="372" t="str">
        <f t="shared" si="22"/>
        <v xml:space="preserve"> </v>
      </c>
      <c r="BL13" s="372" t="str">
        <f t="shared" si="23"/>
        <v xml:space="preserve"> </v>
      </c>
      <c r="BM13" s="372" t="str">
        <f t="shared" si="24"/>
        <v xml:space="preserve"> </v>
      </c>
      <c r="BN13" s="372" t="str">
        <f t="shared" si="25"/>
        <v xml:space="preserve"> </v>
      </c>
      <c r="BO13" s="372" t="str">
        <f t="shared" si="26"/>
        <v xml:space="preserve"> </v>
      </c>
      <c r="BP13" s="372" t="str">
        <f t="shared" si="27"/>
        <v xml:space="preserve"> </v>
      </c>
      <c r="BQ13" s="372" t="str">
        <f t="shared" si="28"/>
        <v xml:space="preserve"> </v>
      </c>
      <c r="BR13" s="372" t="str">
        <f t="shared" si="29"/>
        <v xml:space="preserve"> </v>
      </c>
      <c r="BS13" s="372" t="str">
        <f t="shared" si="30"/>
        <v xml:space="preserve"> </v>
      </c>
      <c r="BT13" s="372" t="str">
        <f t="shared" si="31"/>
        <v xml:space="preserve"> </v>
      </c>
      <c r="BU13" s="372" t="str">
        <f t="shared" si="32"/>
        <v xml:space="preserve"> </v>
      </c>
      <c r="BV13" s="372" t="str">
        <f t="shared" si="33"/>
        <v xml:space="preserve"> </v>
      </c>
      <c r="BW13" s="372" t="str">
        <f t="shared" si="34"/>
        <v xml:space="preserve"> </v>
      </c>
      <c r="BX13" s="372" t="str">
        <f t="shared" si="35"/>
        <v xml:space="preserve"> </v>
      </c>
      <c r="BY13" s="372" t="str">
        <f t="shared" si="36"/>
        <v xml:space="preserve"> </v>
      </c>
      <c r="BZ13" s="372" t="str">
        <f t="shared" si="37"/>
        <v xml:space="preserve"> </v>
      </c>
      <c r="CA13" s="73" t="str">
        <f t="array" ref="CA13">IF(ISBLANK(B13)," ",IF(OR(BB13:BZ13="X"),"UCZ.NKL",AVERAGE(BB13:BZ13)))</f>
        <v xml:space="preserve"> </v>
      </c>
      <c r="CB13" s="358" t="str">
        <f t="shared" si="38"/>
        <v/>
      </c>
      <c r="CC13" s="358" t="str">
        <f t="shared" si="1"/>
        <v/>
      </c>
      <c r="CD13" s="358" t="str">
        <f t="shared" si="2"/>
        <v/>
      </c>
      <c r="CE13" s="358" t="str">
        <f t="shared" si="3"/>
        <v/>
      </c>
      <c r="CF13" s="358" t="str">
        <f t="shared" si="4"/>
        <v/>
      </c>
      <c r="CG13" s="358" t="str">
        <f t="shared" si="39"/>
        <v>X</v>
      </c>
      <c r="CH13" s="72" t="str">
        <f t="shared" si="40"/>
        <v xml:space="preserve"> </v>
      </c>
      <c r="CI13" s="69"/>
      <c r="CJ13" s="25" t="str">
        <f t="shared" si="41"/>
        <v/>
      </c>
      <c r="CK13" s="26" t="str">
        <f t="shared" si="70"/>
        <v/>
      </c>
      <c r="CL13" s="74" t="str">
        <f t="shared" si="42"/>
        <v/>
      </c>
      <c r="CM13" s="26" t="str">
        <f t="shared" si="43"/>
        <v/>
      </c>
      <c r="CN13" s="27" t="str">
        <f t="shared" si="44"/>
        <v/>
      </c>
      <c r="CO13" s="373"/>
      <c r="CP13" s="377" t="str">
        <f t="shared" si="45"/>
        <v/>
      </c>
      <c r="CQ13" s="378" t="str">
        <f t="shared" si="46"/>
        <v/>
      </c>
      <c r="CR13" s="378" t="str">
        <f t="shared" si="47"/>
        <v/>
      </c>
      <c r="CS13" s="378" t="str">
        <f t="shared" si="48"/>
        <v/>
      </c>
      <c r="CT13" s="379" t="str">
        <f t="shared" si="49"/>
        <v/>
      </c>
      <c r="CU13" s="373"/>
      <c r="CV13" s="373"/>
      <c r="CW13" s="25" t="str">
        <f t="shared" si="50"/>
        <v/>
      </c>
      <c r="CX13" s="26" t="str">
        <f t="shared" si="51"/>
        <v/>
      </c>
      <c r="CY13" s="26" t="str">
        <f t="shared" si="52"/>
        <v/>
      </c>
      <c r="CZ13" s="26" t="str">
        <f t="shared" si="53"/>
        <v/>
      </c>
      <c r="DA13" s="27" t="str">
        <f t="shared" si="54"/>
        <v/>
      </c>
      <c r="DB13" s="373"/>
      <c r="DC13" s="377" t="str">
        <f t="shared" si="55"/>
        <v/>
      </c>
      <c r="DD13" s="378" t="str">
        <f t="shared" si="56"/>
        <v/>
      </c>
      <c r="DE13" s="378" t="str">
        <f t="shared" si="57"/>
        <v/>
      </c>
      <c r="DF13" s="378" t="str">
        <f t="shared" si="58"/>
        <v/>
      </c>
      <c r="DG13" s="379" t="str">
        <f t="shared" si="59"/>
        <v/>
      </c>
      <c r="DH13" s="373"/>
      <c r="DI13" s="373"/>
      <c r="DJ13" s="25" t="str">
        <f t="shared" si="60"/>
        <v/>
      </c>
      <c r="DK13" s="26" t="str">
        <f t="shared" si="61"/>
        <v/>
      </c>
      <c r="DL13" s="26" t="str">
        <f t="shared" si="62"/>
        <v/>
      </c>
      <c r="DM13" s="26" t="str">
        <f t="shared" si="63"/>
        <v/>
      </c>
      <c r="DN13" s="27" t="str">
        <f t="shared" si="64"/>
        <v/>
      </c>
      <c r="DO13" s="373"/>
      <c r="DP13" s="377" t="str">
        <f t="shared" si="65"/>
        <v/>
      </c>
      <c r="DQ13" s="378" t="str">
        <f t="shared" si="66"/>
        <v/>
      </c>
      <c r="DR13" s="378" t="str">
        <f t="shared" si="67"/>
        <v/>
      </c>
      <c r="DS13" s="378" t="str">
        <f t="shared" si="68"/>
        <v/>
      </c>
      <c r="DT13" s="379" t="str">
        <f t="shared" si="69"/>
        <v/>
      </c>
      <c r="DU13" s="69"/>
      <c r="DV13" s="69"/>
      <c r="DW13" s="69"/>
      <c r="DX13" s="69"/>
    </row>
    <row r="14" spans="1:128" ht="12" customHeight="1" x14ac:dyDescent="0.25">
      <c r="A14" s="701">
        <v>8</v>
      </c>
      <c r="B14" s="706"/>
      <c r="C14" s="703"/>
      <c r="D14" s="328"/>
      <c r="E14" s="328"/>
      <c r="F14" s="328"/>
      <c r="G14" s="328"/>
      <c r="H14" s="328"/>
      <c r="I14" s="328"/>
      <c r="J14" s="328"/>
      <c r="K14" s="328"/>
      <c r="L14" s="328"/>
      <c r="M14" s="328"/>
      <c r="N14" s="328"/>
      <c r="O14" s="328"/>
      <c r="P14" s="328"/>
      <c r="Q14" s="328"/>
      <c r="R14" s="328"/>
      <c r="S14" s="328"/>
      <c r="T14" s="328"/>
      <c r="U14" s="328"/>
      <c r="V14" s="328"/>
      <c r="W14" s="328"/>
      <c r="X14" s="328"/>
      <c r="Y14" s="328"/>
      <c r="Z14" s="328"/>
      <c r="AA14" s="330"/>
      <c r="AB14" s="330"/>
      <c r="AC14" s="330"/>
      <c r="AD14" s="330"/>
      <c r="AE14" s="330"/>
      <c r="AF14" s="330"/>
      <c r="AG14" s="330"/>
      <c r="AH14" s="330"/>
      <c r="AI14" s="330"/>
      <c r="AJ14" s="330"/>
      <c r="AK14" s="330"/>
      <c r="AL14" s="328"/>
      <c r="AM14" s="653" t="str">
        <f t="shared" si="0"/>
        <v/>
      </c>
      <c r="AN14" s="653"/>
      <c r="AO14" s="57" t="str">
        <f>IF(ISBLANK('frekwencja I sem'!B15),"",'frekwencja I sem'!$B15)</f>
        <v/>
      </c>
      <c r="AP14" s="58" t="str">
        <f>IF(ISBLANK('frekwencja I sem'!B15),"",'frekwencja II sem'!$AT15)</f>
        <v/>
      </c>
      <c r="AQ14" s="58" t="str">
        <f>'frekwencja II sem'!AK15</f>
        <v/>
      </c>
      <c r="AR14" s="58" t="str">
        <f>'frekwencja II sem'!AO15</f>
        <v/>
      </c>
      <c r="AS14" s="145" t="str">
        <f t="shared" si="5"/>
        <v/>
      </c>
      <c r="AT14" s="145" t="str">
        <f t="shared" si="6"/>
        <v/>
      </c>
      <c r="AU14" s="145" t="str">
        <f t="shared" si="7"/>
        <v/>
      </c>
      <c r="AV14" s="145" t="str">
        <f t="shared" si="8"/>
        <v/>
      </c>
      <c r="AW14" s="145" t="str">
        <f t="shared" si="9"/>
        <v/>
      </c>
      <c r="AX14" s="145" t="str">
        <f t="shared" si="10"/>
        <v/>
      </c>
      <c r="AY14" s="72" t="str">
        <f t="shared" si="11"/>
        <v/>
      </c>
      <c r="AZ14" s="72" t="str">
        <f t="shared" si="12"/>
        <v/>
      </c>
      <c r="BA14" s="69"/>
      <c r="BB14" s="372" t="str">
        <f t="shared" si="13"/>
        <v xml:space="preserve"> </v>
      </c>
      <c r="BC14" s="372" t="str">
        <f t="shared" si="14"/>
        <v xml:space="preserve"> </v>
      </c>
      <c r="BD14" s="372" t="str">
        <f t="shared" si="15"/>
        <v xml:space="preserve"> </v>
      </c>
      <c r="BE14" s="372" t="str">
        <f t="shared" si="16"/>
        <v xml:space="preserve"> </v>
      </c>
      <c r="BF14" s="372" t="str">
        <f t="shared" si="17"/>
        <v xml:space="preserve"> </v>
      </c>
      <c r="BG14" s="372" t="str">
        <f t="shared" si="18"/>
        <v xml:space="preserve"> </v>
      </c>
      <c r="BH14" s="372" t="str">
        <f t="shared" si="19"/>
        <v xml:space="preserve"> </v>
      </c>
      <c r="BI14" s="372" t="str">
        <f t="shared" si="20"/>
        <v xml:space="preserve"> </v>
      </c>
      <c r="BJ14" s="372" t="str">
        <f t="shared" si="21"/>
        <v xml:space="preserve"> </v>
      </c>
      <c r="BK14" s="372" t="str">
        <f t="shared" si="22"/>
        <v xml:space="preserve"> </v>
      </c>
      <c r="BL14" s="372" t="str">
        <f t="shared" si="23"/>
        <v xml:space="preserve"> </v>
      </c>
      <c r="BM14" s="372" t="str">
        <f t="shared" si="24"/>
        <v xml:space="preserve"> </v>
      </c>
      <c r="BN14" s="372" t="str">
        <f t="shared" si="25"/>
        <v xml:space="preserve"> </v>
      </c>
      <c r="BO14" s="372" t="str">
        <f t="shared" si="26"/>
        <v xml:space="preserve"> </v>
      </c>
      <c r="BP14" s="372" t="str">
        <f t="shared" si="27"/>
        <v xml:space="preserve"> </v>
      </c>
      <c r="BQ14" s="372" t="str">
        <f t="shared" si="28"/>
        <v xml:space="preserve"> </v>
      </c>
      <c r="BR14" s="372" t="str">
        <f t="shared" si="29"/>
        <v xml:space="preserve"> </v>
      </c>
      <c r="BS14" s="372" t="str">
        <f t="shared" si="30"/>
        <v xml:space="preserve"> </v>
      </c>
      <c r="BT14" s="372" t="str">
        <f t="shared" si="31"/>
        <v xml:space="preserve"> </v>
      </c>
      <c r="BU14" s="372" t="str">
        <f t="shared" si="32"/>
        <v xml:space="preserve"> </v>
      </c>
      <c r="BV14" s="372" t="str">
        <f t="shared" si="33"/>
        <v xml:space="preserve"> </v>
      </c>
      <c r="BW14" s="372" t="str">
        <f t="shared" si="34"/>
        <v xml:space="preserve"> </v>
      </c>
      <c r="BX14" s="372" t="str">
        <f t="shared" si="35"/>
        <v xml:space="preserve"> </v>
      </c>
      <c r="BY14" s="372" t="str">
        <f t="shared" si="36"/>
        <v xml:space="preserve"> </v>
      </c>
      <c r="BZ14" s="372" t="str">
        <f t="shared" si="37"/>
        <v xml:space="preserve"> </v>
      </c>
      <c r="CA14" s="73" t="str">
        <f t="array" ref="CA14">IF(ISBLANK(B14)," ",IF(OR(BB14:BZ14="X"),"UCZ.NKL",AVERAGE(BB14:BZ14)))</f>
        <v xml:space="preserve"> </v>
      </c>
      <c r="CB14" s="358" t="str">
        <f t="shared" si="38"/>
        <v/>
      </c>
      <c r="CC14" s="358" t="str">
        <f t="shared" si="1"/>
        <v/>
      </c>
      <c r="CD14" s="358" t="str">
        <f t="shared" si="2"/>
        <v/>
      </c>
      <c r="CE14" s="358" t="str">
        <f t="shared" si="3"/>
        <v/>
      </c>
      <c r="CF14" s="358" t="str">
        <f t="shared" si="4"/>
        <v/>
      </c>
      <c r="CG14" s="358" t="str">
        <f t="shared" si="39"/>
        <v>X</v>
      </c>
      <c r="CH14" s="72" t="str">
        <f t="shared" si="40"/>
        <v xml:space="preserve"> </v>
      </c>
      <c r="CI14" s="69"/>
      <c r="CJ14" s="25" t="str">
        <f t="shared" si="41"/>
        <v/>
      </c>
      <c r="CK14" s="26" t="str">
        <f t="shared" si="70"/>
        <v/>
      </c>
      <c r="CL14" s="74" t="str">
        <f t="shared" si="42"/>
        <v/>
      </c>
      <c r="CM14" s="26" t="str">
        <f t="shared" si="43"/>
        <v/>
      </c>
      <c r="CN14" s="27" t="str">
        <f t="shared" si="44"/>
        <v/>
      </c>
      <c r="CO14" s="373"/>
      <c r="CP14" s="377" t="str">
        <f t="shared" si="45"/>
        <v/>
      </c>
      <c r="CQ14" s="378" t="str">
        <f t="shared" si="46"/>
        <v/>
      </c>
      <c r="CR14" s="378" t="str">
        <f t="shared" si="47"/>
        <v/>
      </c>
      <c r="CS14" s="378" t="str">
        <f t="shared" si="48"/>
        <v/>
      </c>
      <c r="CT14" s="379" t="str">
        <f t="shared" si="49"/>
        <v/>
      </c>
      <c r="CU14" s="373"/>
      <c r="CV14" s="373"/>
      <c r="CW14" s="25" t="str">
        <f t="shared" si="50"/>
        <v/>
      </c>
      <c r="CX14" s="26" t="str">
        <f t="shared" si="51"/>
        <v/>
      </c>
      <c r="CY14" s="26" t="str">
        <f t="shared" si="52"/>
        <v/>
      </c>
      <c r="CZ14" s="26" t="str">
        <f t="shared" si="53"/>
        <v/>
      </c>
      <c r="DA14" s="27" t="str">
        <f t="shared" si="54"/>
        <v/>
      </c>
      <c r="DB14" s="373"/>
      <c r="DC14" s="377" t="str">
        <f t="shared" si="55"/>
        <v/>
      </c>
      <c r="DD14" s="378" t="str">
        <f t="shared" si="56"/>
        <v/>
      </c>
      <c r="DE14" s="378" t="str">
        <f t="shared" si="57"/>
        <v/>
      </c>
      <c r="DF14" s="378" t="str">
        <f t="shared" si="58"/>
        <v/>
      </c>
      <c r="DG14" s="379" t="str">
        <f t="shared" si="59"/>
        <v/>
      </c>
      <c r="DH14" s="373"/>
      <c r="DI14" s="373"/>
      <c r="DJ14" s="25" t="str">
        <f t="shared" si="60"/>
        <v/>
      </c>
      <c r="DK14" s="26" t="str">
        <f t="shared" si="61"/>
        <v/>
      </c>
      <c r="DL14" s="26" t="str">
        <f t="shared" si="62"/>
        <v/>
      </c>
      <c r="DM14" s="26" t="str">
        <f t="shared" si="63"/>
        <v/>
      </c>
      <c r="DN14" s="27" t="str">
        <f t="shared" si="64"/>
        <v/>
      </c>
      <c r="DO14" s="373"/>
      <c r="DP14" s="377" t="str">
        <f t="shared" si="65"/>
        <v/>
      </c>
      <c r="DQ14" s="378" t="str">
        <f t="shared" si="66"/>
        <v/>
      </c>
      <c r="DR14" s="378" t="str">
        <f t="shared" si="67"/>
        <v/>
      </c>
      <c r="DS14" s="378" t="str">
        <f t="shared" si="68"/>
        <v/>
      </c>
      <c r="DT14" s="379" t="str">
        <f t="shared" si="69"/>
        <v/>
      </c>
      <c r="DU14" s="69"/>
      <c r="DV14" s="69"/>
      <c r="DW14" s="69"/>
      <c r="DX14" s="69"/>
    </row>
    <row r="15" spans="1:128" ht="12" customHeight="1" x14ac:dyDescent="0.25">
      <c r="A15" s="701">
        <v>9</v>
      </c>
      <c r="B15" s="706"/>
      <c r="C15" s="703"/>
      <c r="D15" s="328"/>
      <c r="E15" s="328"/>
      <c r="F15" s="328"/>
      <c r="G15" s="328"/>
      <c r="H15" s="328"/>
      <c r="I15" s="328"/>
      <c r="J15" s="328"/>
      <c r="K15" s="328"/>
      <c r="L15" s="328"/>
      <c r="M15" s="328"/>
      <c r="N15" s="328"/>
      <c r="O15" s="328"/>
      <c r="P15" s="328"/>
      <c r="Q15" s="328"/>
      <c r="R15" s="328"/>
      <c r="S15" s="328"/>
      <c r="T15" s="328"/>
      <c r="U15" s="328"/>
      <c r="V15" s="328"/>
      <c r="W15" s="328"/>
      <c r="X15" s="328"/>
      <c r="Y15" s="328"/>
      <c r="Z15" s="328"/>
      <c r="AA15" s="330"/>
      <c r="AB15" s="330"/>
      <c r="AC15" s="330"/>
      <c r="AD15" s="330"/>
      <c r="AE15" s="330"/>
      <c r="AF15" s="330"/>
      <c r="AG15" s="330"/>
      <c r="AH15" s="330"/>
      <c r="AI15" s="330"/>
      <c r="AJ15" s="330"/>
      <c r="AK15" s="330"/>
      <c r="AL15" s="328"/>
      <c r="AM15" s="653" t="str">
        <f t="shared" si="0"/>
        <v/>
      </c>
      <c r="AN15" s="653"/>
      <c r="AO15" s="57" t="str">
        <f>IF(ISBLANK('frekwencja I sem'!B16),"",'frekwencja I sem'!$B16)</f>
        <v/>
      </c>
      <c r="AP15" s="58" t="str">
        <f>IF(ISBLANK('frekwencja I sem'!B16),"",'frekwencja II sem'!$AT16)</f>
        <v/>
      </c>
      <c r="AQ15" s="58" t="str">
        <f>'frekwencja II sem'!AK16</f>
        <v/>
      </c>
      <c r="AR15" s="58" t="str">
        <f>'frekwencja II sem'!AO16</f>
        <v/>
      </c>
      <c r="AS15" s="145" t="str">
        <f t="shared" si="5"/>
        <v/>
      </c>
      <c r="AT15" s="145" t="str">
        <f t="shared" si="6"/>
        <v/>
      </c>
      <c r="AU15" s="145" t="str">
        <f t="shared" si="7"/>
        <v/>
      </c>
      <c r="AV15" s="145" t="str">
        <f t="shared" si="8"/>
        <v/>
      </c>
      <c r="AW15" s="145" t="str">
        <f t="shared" si="9"/>
        <v/>
      </c>
      <c r="AX15" s="145" t="str">
        <f t="shared" si="10"/>
        <v/>
      </c>
      <c r="AY15" s="72" t="str">
        <f t="shared" si="11"/>
        <v/>
      </c>
      <c r="AZ15" s="72" t="str">
        <f t="shared" si="12"/>
        <v/>
      </c>
      <c r="BA15" s="69"/>
      <c r="BB15" s="372" t="str">
        <f t="shared" si="13"/>
        <v xml:space="preserve"> </v>
      </c>
      <c r="BC15" s="372" t="str">
        <f t="shared" si="14"/>
        <v xml:space="preserve"> </v>
      </c>
      <c r="BD15" s="372" t="str">
        <f t="shared" si="15"/>
        <v xml:space="preserve"> </v>
      </c>
      <c r="BE15" s="372" t="str">
        <f t="shared" si="16"/>
        <v xml:space="preserve"> </v>
      </c>
      <c r="BF15" s="372" t="str">
        <f t="shared" si="17"/>
        <v xml:space="preserve"> </v>
      </c>
      <c r="BG15" s="372" t="str">
        <f t="shared" si="18"/>
        <v xml:space="preserve"> </v>
      </c>
      <c r="BH15" s="372" t="str">
        <f t="shared" si="19"/>
        <v xml:space="preserve"> </v>
      </c>
      <c r="BI15" s="372" t="str">
        <f t="shared" si="20"/>
        <v xml:space="preserve"> </v>
      </c>
      <c r="BJ15" s="372" t="str">
        <f t="shared" si="21"/>
        <v xml:space="preserve"> </v>
      </c>
      <c r="BK15" s="372" t="str">
        <f t="shared" si="22"/>
        <v xml:space="preserve"> </v>
      </c>
      <c r="BL15" s="372" t="str">
        <f t="shared" si="23"/>
        <v xml:space="preserve"> </v>
      </c>
      <c r="BM15" s="372" t="str">
        <f t="shared" si="24"/>
        <v xml:space="preserve"> </v>
      </c>
      <c r="BN15" s="372" t="str">
        <f t="shared" si="25"/>
        <v xml:space="preserve"> </v>
      </c>
      <c r="BO15" s="372" t="str">
        <f t="shared" si="26"/>
        <v xml:space="preserve"> </v>
      </c>
      <c r="BP15" s="372" t="str">
        <f t="shared" si="27"/>
        <v xml:space="preserve"> </v>
      </c>
      <c r="BQ15" s="372" t="str">
        <f t="shared" si="28"/>
        <v xml:space="preserve"> </v>
      </c>
      <c r="BR15" s="372" t="str">
        <f t="shared" si="29"/>
        <v xml:space="preserve"> </v>
      </c>
      <c r="BS15" s="372" t="str">
        <f t="shared" si="30"/>
        <v xml:space="preserve"> </v>
      </c>
      <c r="BT15" s="372" t="str">
        <f t="shared" si="31"/>
        <v xml:space="preserve"> </v>
      </c>
      <c r="BU15" s="372" t="str">
        <f t="shared" si="32"/>
        <v xml:space="preserve"> </v>
      </c>
      <c r="BV15" s="372" t="str">
        <f t="shared" si="33"/>
        <v xml:space="preserve"> </v>
      </c>
      <c r="BW15" s="372" t="str">
        <f t="shared" si="34"/>
        <v xml:space="preserve"> </v>
      </c>
      <c r="BX15" s="372" t="str">
        <f t="shared" si="35"/>
        <v xml:space="preserve"> </v>
      </c>
      <c r="BY15" s="372" t="str">
        <f t="shared" si="36"/>
        <v xml:space="preserve"> </v>
      </c>
      <c r="BZ15" s="372" t="str">
        <f t="shared" si="37"/>
        <v xml:space="preserve"> </v>
      </c>
      <c r="CA15" s="73" t="str">
        <f t="array" ref="CA15">IF(ISBLANK(B15)," ",IF(OR(BB15:BZ15="X"),"UCZ.NKL",AVERAGE(BB15:BZ15)))</f>
        <v xml:space="preserve"> </v>
      </c>
      <c r="CB15" s="358" t="str">
        <f t="shared" si="38"/>
        <v/>
      </c>
      <c r="CC15" s="358" t="str">
        <f t="shared" si="1"/>
        <v/>
      </c>
      <c r="CD15" s="358" t="str">
        <f t="shared" si="2"/>
        <v/>
      </c>
      <c r="CE15" s="358" t="str">
        <f t="shared" si="3"/>
        <v/>
      </c>
      <c r="CF15" s="358" t="str">
        <f t="shared" si="4"/>
        <v/>
      </c>
      <c r="CG15" s="358" t="str">
        <f t="shared" si="39"/>
        <v>X</v>
      </c>
      <c r="CH15" s="72" t="str">
        <f t="shared" si="40"/>
        <v xml:space="preserve"> </v>
      </c>
      <c r="CI15" s="69"/>
      <c r="CJ15" s="25" t="str">
        <f t="shared" si="41"/>
        <v/>
      </c>
      <c r="CK15" s="26" t="str">
        <f t="shared" si="70"/>
        <v/>
      </c>
      <c r="CL15" s="74" t="str">
        <f t="shared" si="42"/>
        <v/>
      </c>
      <c r="CM15" s="26" t="str">
        <f t="shared" si="43"/>
        <v/>
      </c>
      <c r="CN15" s="27" t="str">
        <f t="shared" si="44"/>
        <v/>
      </c>
      <c r="CO15" s="373"/>
      <c r="CP15" s="377" t="str">
        <f t="shared" si="45"/>
        <v/>
      </c>
      <c r="CQ15" s="378" t="str">
        <f t="shared" si="46"/>
        <v/>
      </c>
      <c r="CR15" s="378" t="str">
        <f t="shared" si="47"/>
        <v/>
      </c>
      <c r="CS15" s="378" t="str">
        <f t="shared" si="48"/>
        <v/>
      </c>
      <c r="CT15" s="379" t="str">
        <f t="shared" si="49"/>
        <v/>
      </c>
      <c r="CU15" s="373"/>
      <c r="CV15" s="373"/>
      <c r="CW15" s="25" t="str">
        <f t="shared" si="50"/>
        <v/>
      </c>
      <c r="CX15" s="26" t="str">
        <f t="shared" si="51"/>
        <v/>
      </c>
      <c r="CY15" s="26" t="str">
        <f t="shared" si="52"/>
        <v/>
      </c>
      <c r="CZ15" s="26" t="str">
        <f t="shared" si="53"/>
        <v/>
      </c>
      <c r="DA15" s="27" t="str">
        <f t="shared" si="54"/>
        <v/>
      </c>
      <c r="DB15" s="373"/>
      <c r="DC15" s="377" t="str">
        <f t="shared" si="55"/>
        <v/>
      </c>
      <c r="DD15" s="378" t="str">
        <f t="shared" si="56"/>
        <v/>
      </c>
      <c r="DE15" s="378" t="str">
        <f t="shared" si="57"/>
        <v/>
      </c>
      <c r="DF15" s="378" t="str">
        <f t="shared" si="58"/>
        <v/>
      </c>
      <c r="DG15" s="379" t="str">
        <f t="shared" si="59"/>
        <v/>
      </c>
      <c r="DH15" s="373"/>
      <c r="DI15" s="373"/>
      <c r="DJ15" s="25" t="str">
        <f t="shared" si="60"/>
        <v/>
      </c>
      <c r="DK15" s="26" t="str">
        <f t="shared" si="61"/>
        <v/>
      </c>
      <c r="DL15" s="26" t="str">
        <f t="shared" si="62"/>
        <v/>
      </c>
      <c r="DM15" s="26" t="str">
        <f t="shared" si="63"/>
        <v/>
      </c>
      <c r="DN15" s="27" t="str">
        <f t="shared" si="64"/>
        <v/>
      </c>
      <c r="DO15" s="373"/>
      <c r="DP15" s="377" t="str">
        <f t="shared" si="65"/>
        <v/>
      </c>
      <c r="DQ15" s="378" t="str">
        <f t="shared" si="66"/>
        <v/>
      </c>
      <c r="DR15" s="378" t="str">
        <f t="shared" si="67"/>
        <v/>
      </c>
      <c r="DS15" s="378" t="str">
        <f t="shared" si="68"/>
        <v/>
      </c>
      <c r="DT15" s="379" t="str">
        <f t="shared" si="69"/>
        <v/>
      </c>
      <c r="DU15" s="69"/>
      <c r="DV15" s="69"/>
      <c r="DW15" s="69"/>
      <c r="DX15" s="69"/>
    </row>
    <row r="16" spans="1:128" ht="12" customHeight="1" x14ac:dyDescent="0.25">
      <c r="A16" s="701">
        <v>10</v>
      </c>
      <c r="B16" s="706"/>
      <c r="C16" s="703"/>
      <c r="D16" s="328"/>
      <c r="E16" s="328"/>
      <c r="F16" s="328"/>
      <c r="G16" s="328"/>
      <c r="H16" s="328"/>
      <c r="I16" s="328"/>
      <c r="J16" s="328"/>
      <c r="K16" s="328"/>
      <c r="L16" s="328"/>
      <c r="M16" s="328"/>
      <c r="N16" s="328"/>
      <c r="O16" s="328"/>
      <c r="P16" s="328"/>
      <c r="Q16" s="328"/>
      <c r="R16" s="328"/>
      <c r="S16" s="328"/>
      <c r="T16" s="328"/>
      <c r="U16" s="328"/>
      <c r="V16" s="328"/>
      <c r="W16" s="328"/>
      <c r="X16" s="328"/>
      <c r="Y16" s="328"/>
      <c r="Z16" s="328"/>
      <c r="AA16" s="330"/>
      <c r="AB16" s="330"/>
      <c r="AC16" s="330"/>
      <c r="AD16" s="330"/>
      <c r="AE16" s="330"/>
      <c r="AF16" s="330"/>
      <c r="AG16" s="330"/>
      <c r="AH16" s="330"/>
      <c r="AI16" s="330"/>
      <c r="AJ16" s="330"/>
      <c r="AK16" s="330"/>
      <c r="AL16" s="328"/>
      <c r="AM16" s="653" t="str">
        <f t="shared" si="0"/>
        <v/>
      </c>
      <c r="AN16" s="653"/>
      <c r="AO16" s="57" t="str">
        <f>IF(ISBLANK('frekwencja I sem'!B17),"",'frekwencja I sem'!$B17)</f>
        <v/>
      </c>
      <c r="AP16" s="58" t="str">
        <f>IF(ISBLANK('frekwencja I sem'!B17),"",'frekwencja II sem'!$AT17)</f>
        <v/>
      </c>
      <c r="AQ16" s="58" t="str">
        <f>'frekwencja II sem'!AK17</f>
        <v/>
      </c>
      <c r="AR16" s="58" t="str">
        <f>'frekwencja II sem'!AO17</f>
        <v/>
      </c>
      <c r="AS16" s="145" t="str">
        <f t="shared" si="5"/>
        <v/>
      </c>
      <c r="AT16" s="145" t="str">
        <f t="shared" si="6"/>
        <v/>
      </c>
      <c r="AU16" s="145" t="str">
        <f t="shared" si="7"/>
        <v/>
      </c>
      <c r="AV16" s="145" t="str">
        <f t="shared" si="8"/>
        <v/>
      </c>
      <c r="AW16" s="145" t="str">
        <f t="shared" si="9"/>
        <v/>
      </c>
      <c r="AX16" s="145" t="str">
        <f t="shared" si="10"/>
        <v/>
      </c>
      <c r="AY16" s="72" t="str">
        <f t="shared" si="11"/>
        <v/>
      </c>
      <c r="AZ16" s="72" t="str">
        <f t="shared" si="12"/>
        <v/>
      </c>
      <c r="BA16" s="69"/>
      <c r="BB16" s="372" t="str">
        <f t="shared" si="13"/>
        <v xml:space="preserve"> </v>
      </c>
      <c r="BC16" s="372" t="str">
        <f t="shared" si="14"/>
        <v xml:space="preserve"> </v>
      </c>
      <c r="BD16" s="372" t="str">
        <f t="shared" si="15"/>
        <v xml:space="preserve"> </v>
      </c>
      <c r="BE16" s="372" t="str">
        <f t="shared" si="16"/>
        <v xml:space="preserve"> </v>
      </c>
      <c r="BF16" s="372" t="str">
        <f t="shared" si="17"/>
        <v xml:space="preserve"> </v>
      </c>
      <c r="BG16" s="372" t="str">
        <f t="shared" si="18"/>
        <v xml:space="preserve"> </v>
      </c>
      <c r="BH16" s="372" t="str">
        <f t="shared" si="19"/>
        <v xml:space="preserve"> </v>
      </c>
      <c r="BI16" s="372" t="str">
        <f t="shared" si="20"/>
        <v xml:space="preserve"> </v>
      </c>
      <c r="BJ16" s="372" t="str">
        <f t="shared" si="21"/>
        <v xml:space="preserve"> </v>
      </c>
      <c r="BK16" s="372" t="str">
        <f t="shared" si="22"/>
        <v xml:space="preserve"> </v>
      </c>
      <c r="BL16" s="372" t="str">
        <f t="shared" si="23"/>
        <v xml:space="preserve"> </v>
      </c>
      <c r="BM16" s="372" t="str">
        <f t="shared" si="24"/>
        <v xml:space="preserve"> </v>
      </c>
      <c r="BN16" s="372" t="str">
        <f t="shared" si="25"/>
        <v xml:space="preserve"> </v>
      </c>
      <c r="BO16" s="372" t="str">
        <f t="shared" si="26"/>
        <v xml:space="preserve"> </v>
      </c>
      <c r="BP16" s="372" t="str">
        <f t="shared" si="27"/>
        <v xml:space="preserve"> </v>
      </c>
      <c r="BQ16" s="372" t="str">
        <f t="shared" si="28"/>
        <v xml:space="preserve"> </v>
      </c>
      <c r="BR16" s="372" t="str">
        <f t="shared" si="29"/>
        <v xml:space="preserve"> </v>
      </c>
      <c r="BS16" s="372" t="str">
        <f t="shared" si="30"/>
        <v xml:space="preserve"> </v>
      </c>
      <c r="BT16" s="372" t="str">
        <f t="shared" si="31"/>
        <v xml:space="preserve"> </v>
      </c>
      <c r="BU16" s="372" t="str">
        <f t="shared" si="32"/>
        <v xml:space="preserve"> </v>
      </c>
      <c r="BV16" s="372" t="str">
        <f t="shared" si="33"/>
        <v xml:space="preserve"> </v>
      </c>
      <c r="BW16" s="372" t="str">
        <f t="shared" si="34"/>
        <v xml:space="preserve"> </v>
      </c>
      <c r="BX16" s="372" t="str">
        <f t="shared" si="35"/>
        <v xml:space="preserve"> </v>
      </c>
      <c r="BY16" s="372" t="str">
        <f t="shared" si="36"/>
        <v xml:space="preserve"> </v>
      </c>
      <c r="BZ16" s="372" t="str">
        <f t="shared" si="37"/>
        <v xml:space="preserve"> </v>
      </c>
      <c r="CA16" s="73" t="str">
        <f t="array" ref="CA16">IF(ISBLANK(B16)," ",IF(OR(BB16:BZ16="X"),"UCZ.NKL",AVERAGE(BB16:BZ16)))</f>
        <v xml:space="preserve"> </v>
      </c>
      <c r="CB16" s="358" t="str">
        <f t="shared" si="38"/>
        <v/>
      </c>
      <c r="CC16" s="358" t="str">
        <f t="shared" si="1"/>
        <v/>
      </c>
      <c r="CD16" s="358" t="str">
        <f t="shared" si="2"/>
        <v/>
      </c>
      <c r="CE16" s="358" t="str">
        <f t="shared" si="3"/>
        <v/>
      </c>
      <c r="CF16" s="358" t="str">
        <f t="shared" si="4"/>
        <v/>
      </c>
      <c r="CG16" s="358" t="str">
        <f t="shared" si="39"/>
        <v>X</v>
      </c>
      <c r="CH16" s="72" t="str">
        <f t="shared" si="40"/>
        <v xml:space="preserve"> </v>
      </c>
      <c r="CI16" s="69"/>
      <c r="CJ16" s="25" t="str">
        <f t="shared" si="41"/>
        <v/>
      </c>
      <c r="CK16" s="26" t="str">
        <f t="shared" si="70"/>
        <v/>
      </c>
      <c r="CL16" s="74" t="str">
        <f t="shared" si="42"/>
        <v/>
      </c>
      <c r="CM16" s="26" t="str">
        <f t="shared" si="43"/>
        <v/>
      </c>
      <c r="CN16" s="27" t="str">
        <f t="shared" si="44"/>
        <v/>
      </c>
      <c r="CO16" s="373"/>
      <c r="CP16" s="377" t="str">
        <f t="shared" si="45"/>
        <v/>
      </c>
      <c r="CQ16" s="378" t="str">
        <f t="shared" si="46"/>
        <v/>
      </c>
      <c r="CR16" s="378" t="str">
        <f t="shared" si="47"/>
        <v/>
      </c>
      <c r="CS16" s="378" t="str">
        <f t="shared" si="48"/>
        <v/>
      </c>
      <c r="CT16" s="379" t="str">
        <f t="shared" si="49"/>
        <v/>
      </c>
      <c r="CU16" s="373"/>
      <c r="CV16" s="373"/>
      <c r="CW16" s="25" t="str">
        <f t="shared" si="50"/>
        <v/>
      </c>
      <c r="CX16" s="26" t="str">
        <f t="shared" si="51"/>
        <v/>
      </c>
      <c r="CY16" s="26" t="str">
        <f t="shared" si="52"/>
        <v/>
      </c>
      <c r="CZ16" s="26" t="str">
        <f t="shared" si="53"/>
        <v/>
      </c>
      <c r="DA16" s="27" t="str">
        <f t="shared" si="54"/>
        <v/>
      </c>
      <c r="DB16" s="373"/>
      <c r="DC16" s="377" t="str">
        <f t="shared" si="55"/>
        <v/>
      </c>
      <c r="DD16" s="378" t="str">
        <f t="shared" si="56"/>
        <v/>
      </c>
      <c r="DE16" s="378" t="str">
        <f t="shared" si="57"/>
        <v/>
      </c>
      <c r="DF16" s="378" t="str">
        <f t="shared" si="58"/>
        <v/>
      </c>
      <c r="DG16" s="379" t="str">
        <f t="shared" si="59"/>
        <v/>
      </c>
      <c r="DH16" s="373"/>
      <c r="DI16" s="373"/>
      <c r="DJ16" s="25" t="str">
        <f t="shared" si="60"/>
        <v/>
      </c>
      <c r="DK16" s="26" t="str">
        <f t="shared" si="61"/>
        <v/>
      </c>
      <c r="DL16" s="26" t="str">
        <f t="shared" si="62"/>
        <v/>
      </c>
      <c r="DM16" s="26" t="str">
        <f t="shared" si="63"/>
        <v/>
      </c>
      <c r="DN16" s="27" t="str">
        <f t="shared" si="64"/>
        <v/>
      </c>
      <c r="DO16" s="373"/>
      <c r="DP16" s="377" t="str">
        <f t="shared" si="65"/>
        <v/>
      </c>
      <c r="DQ16" s="378" t="str">
        <f t="shared" si="66"/>
        <v/>
      </c>
      <c r="DR16" s="378" t="str">
        <f t="shared" si="67"/>
        <v/>
      </c>
      <c r="DS16" s="378" t="str">
        <f t="shared" si="68"/>
        <v/>
      </c>
      <c r="DT16" s="379" t="str">
        <f t="shared" si="69"/>
        <v/>
      </c>
      <c r="DU16" s="69"/>
      <c r="DV16" s="69"/>
      <c r="DW16" s="69"/>
      <c r="DX16" s="69"/>
    </row>
    <row r="17" spans="1:128" ht="12" customHeight="1" x14ac:dyDescent="0.25">
      <c r="A17" s="701">
        <v>11</v>
      </c>
      <c r="B17" s="706"/>
      <c r="C17" s="703"/>
      <c r="D17" s="328"/>
      <c r="E17" s="328"/>
      <c r="F17" s="328"/>
      <c r="G17" s="328"/>
      <c r="H17" s="328"/>
      <c r="I17" s="328"/>
      <c r="J17" s="328"/>
      <c r="K17" s="328"/>
      <c r="L17" s="328"/>
      <c r="M17" s="328"/>
      <c r="N17" s="328"/>
      <c r="O17" s="328"/>
      <c r="P17" s="328"/>
      <c r="Q17" s="328"/>
      <c r="R17" s="328"/>
      <c r="S17" s="328"/>
      <c r="T17" s="328"/>
      <c r="U17" s="328"/>
      <c r="V17" s="328"/>
      <c r="W17" s="328"/>
      <c r="X17" s="328"/>
      <c r="Y17" s="328"/>
      <c r="Z17" s="328"/>
      <c r="AA17" s="330"/>
      <c r="AB17" s="330"/>
      <c r="AC17" s="330"/>
      <c r="AD17" s="330"/>
      <c r="AE17" s="330"/>
      <c r="AF17" s="330"/>
      <c r="AG17" s="330"/>
      <c r="AH17" s="330"/>
      <c r="AI17" s="330"/>
      <c r="AJ17" s="330"/>
      <c r="AK17" s="330"/>
      <c r="AL17" s="328"/>
      <c r="AM17" s="653" t="str">
        <f t="shared" si="0"/>
        <v/>
      </c>
      <c r="AN17" s="653"/>
      <c r="AO17" s="57" t="str">
        <f>IF(ISBLANK('frekwencja I sem'!B18),"",'frekwencja I sem'!$B18)</f>
        <v/>
      </c>
      <c r="AP17" s="58" t="str">
        <f>IF(ISBLANK('frekwencja I sem'!B18),"",'frekwencja II sem'!$AT18)</f>
        <v/>
      </c>
      <c r="AQ17" s="58" t="str">
        <f>'frekwencja II sem'!AK18</f>
        <v/>
      </c>
      <c r="AR17" s="58" t="str">
        <f>'frekwencja II sem'!AO18</f>
        <v/>
      </c>
      <c r="AS17" s="145" t="str">
        <f t="shared" si="5"/>
        <v/>
      </c>
      <c r="AT17" s="145" t="str">
        <f t="shared" si="6"/>
        <v/>
      </c>
      <c r="AU17" s="145" t="str">
        <f t="shared" si="7"/>
        <v/>
      </c>
      <c r="AV17" s="145" t="str">
        <f t="shared" si="8"/>
        <v/>
      </c>
      <c r="AW17" s="145" t="str">
        <f t="shared" si="9"/>
        <v/>
      </c>
      <c r="AX17" s="145" t="str">
        <f t="shared" si="10"/>
        <v/>
      </c>
      <c r="AY17" s="72" t="str">
        <f t="shared" si="11"/>
        <v/>
      </c>
      <c r="AZ17" s="72" t="str">
        <f t="shared" si="12"/>
        <v/>
      </c>
      <c r="BA17" s="69"/>
      <c r="BB17" s="372" t="str">
        <f t="shared" si="13"/>
        <v xml:space="preserve"> </v>
      </c>
      <c r="BC17" s="372" t="str">
        <f t="shared" si="14"/>
        <v xml:space="preserve"> </v>
      </c>
      <c r="BD17" s="372" t="str">
        <f t="shared" si="15"/>
        <v xml:space="preserve"> </v>
      </c>
      <c r="BE17" s="372" t="str">
        <f t="shared" si="16"/>
        <v xml:space="preserve"> </v>
      </c>
      <c r="BF17" s="372" t="str">
        <f t="shared" si="17"/>
        <v xml:space="preserve"> </v>
      </c>
      <c r="BG17" s="372" t="str">
        <f t="shared" si="18"/>
        <v xml:space="preserve"> </v>
      </c>
      <c r="BH17" s="372" t="str">
        <f t="shared" si="19"/>
        <v xml:space="preserve"> </v>
      </c>
      <c r="BI17" s="372" t="str">
        <f t="shared" si="20"/>
        <v xml:space="preserve"> </v>
      </c>
      <c r="BJ17" s="372" t="str">
        <f t="shared" si="21"/>
        <v xml:space="preserve"> </v>
      </c>
      <c r="BK17" s="372" t="str">
        <f t="shared" si="22"/>
        <v xml:space="preserve"> </v>
      </c>
      <c r="BL17" s="372" t="str">
        <f t="shared" si="23"/>
        <v xml:space="preserve"> </v>
      </c>
      <c r="BM17" s="372" t="str">
        <f t="shared" si="24"/>
        <v xml:space="preserve"> </v>
      </c>
      <c r="BN17" s="372" t="str">
        <f t="shared" si="25"/>
        <v xml:space="preserve"> </v>
      </c>
      <c r="BO17" s="372" t="str">
        <f t="shared" si="26"/>
        <v xml:space="preserve"> </v>
      </c>
      <c r="BP17" s="372" t="str">
        <f t="shared" si="27"/>
        <v xml:space="preserve"> </v>
      </c>
      <c r="BQ17" s="372" t="str">
        <f t="shared" si="28"/>
        <v xml:space="preserve"> </v>
      </c>
      <c r="BR17" s="372" t="str">
        <f t="shared" si="29"/>
        <v xml:space="preserve"> </v>
      </c>
      <c r="BS17" s="372" t="str">
        <f t="shared" si="30"/>
        <v xml:space="preserve"> </v>
      </c>
      <c r="BT17" s="372" t="str">
        <f t="shared" si="31"/>
        <v xml:space="preserve"> </v>
      </c>
      <c r="BU17" s="372" t="str">
        <f t="shared" si="32"/>
        <v xml:space="preserve"> </v>
      </c>
      <c r="BV17" s="372" t="str">
        <f t="shared" si="33"/>
        <v xml:space="preserve"> </v>
      </c>
      <c r="BW17" s="372" t="str">
        <f t="shared" si="34"/>
        <v xml:space="preserve"> </v>
      </c>
      <c r="BX17" s="372" t="str">
        <f t="shared" si="35"/>
        <v xml:space="preserve"> </v>
      </c>
      <c r="BY17" s="372" t="str">
        <f t="shared" si="36"/>
        <v xml:space="preserve"> </v>
      </c>
      <c r="BZ17" s="372" t="str">
        <f t="shared" si="37"/>
        <v xml:space="preserve"> </v>
      </c>
      <c r="CA17" s="73" t="str">
        <f t="array" ref="CA17">IF(ISBLANK(B17)," ",IF(OR(BB17:BZ17="X"),"UCZ.NKL",AVERAGE(BB17:BZ17)))</f>
        <v xml:space="preserve"> </v>
      </c>
      <c r="CB17" s="358" t="str">
        <f t="shared" si="38"/>
        <v/>
      </c>
      <c r="CC17" s="358" t="str">
        <f t="shared" si="1"/>
        <v/>
      </c>
      <c r="CD17" s="358" t="str">
        <f t="shared" si="2"/>
        <v/>
      </c>
      <c r="CE17" s="358" t="str">
        <f t="shared" si="3"/>
        <v/>
      </c>
      <c r="CF17" s="358" t="str">
        <f t="shared" si="4"/>
        <v/>
      </c>
      <c r="CG17" s="358" t="str">
        <f t="shared" si="39"/>
        <v>X</v>
      </c>
      <c r="CH17" s="72" t="str">
        <f t="shared" si="40"/>
        <v xml:space="preserve"> </v>
      </c>
      <c r="CI17" s="69"/>
      <c r="CJ17" s="25" t="str">
        <f t="shared" si="41"/>
        <v/>
      </c>
      <c r="CK17" s="26" t="str">
        <f t="shared" si="70"/>
        <v/>
      </c>
      <c r="CL17" s="74" t="str">
        <f t="shared" si="42"/>
        <v/>
      </c>
      <c r="CM17" s="26" t="str">
        <f t="shared" si="43"/>
        <v/>
      </c>
      <c r="CN17" s="27" t="str">
        <f t="shared" si="44"/>
        <v/>
      </c>
      <c r="CO17" s="373"/>
      <c r="CP17" s="377" t="str">
        <f t="shared" si="45"/>
        <v/>
      </c>
      <c r="CQ17" s="378" t="str">
        <f t="shared" si="46"/>
        <v/>
      </c>
      <c r="CR17" s="378" t="str">
        <f t="shared" si="47"/>
        <v/>
      </c>
      <c r="CS17" s="378" t="str">
        <f t="shared" si="48"/>
        <v/>
      </c>
      <c r="CT17" s="379" t="str">
        <f t="shared" si="49"/>
        <v/>
      </c>
      <c r="CU17" s="373"/>
      <c r="CV17" s="373"/>
      <c r="CW17" s="25" t="str">
        <f t="shared" si="50"/>
        <v/>
      </c>
      <c r="CX17" s="26" t="str">
        <f t="shared" si="51"/>
        <v/>
      </c>
      <c r="CY17" s="26" t="str">
        <f t="shared" si="52"/>
        <v/>
      </c>
      <c r="CZ17" s="26" t="str">
        <f t="shared" si="53"/>
        <v/>
      </c>
      <c r="DA17" s="27" t="str">
        <f t="shared" si="54"/>
        <v/>
      </c>
      <c r="DB17" s="373"/>
      <c r="DC17" s="377" t="str">
        <f t="shared" si="55"/>
        <v/>
      </c>
      <c r="DD17" s="378" t="str">
        <f t="shared" si="56"/>
        <v/>
      </c>
      <c r="DE17" s="378" t="str">
        <f t="shared" si="57"/>
        <v/>
      </c>
      <c r="DF17" s="378" t="str">
        <f t="shared" si="58"/>
        <v/>
      </c>
      <c r="DG17" s="379" t="str">
        <f t="shared" si="59"/>
        <v/>
      </c>
      <c r="DH17" s="373"/>
      <c r="DI17" s="373"/>
      <c r="DJ17" s="25" t="str">
        <f t="shared" si="60"/>
        <v/>
      </c>
      <c r="DK17" s="26" t="str">
        <f t="shared" si="61"/>
        <v/>
      </c>
      <c r="DL17" s="26" t="str">
        <f t="shared" si="62"/>
        <v/>
      </c>
      <c r="DM17" s="26" t="str">
        <f t="shared" si="63"/>
        <v/>
      </c>
      <c r="DN17" s="27" t="str">
        <f t="shared" si="64"/>
        <v/>
      </c>
      <c r="DO17" s="373"/>
      <c r="DP17" s="377" t="str">
        <f t="shared" si="65"/>
        <v/>
      </c>
      <c r="DQ17" s="378" t="str">
        <f t="shared" si="66"/>
        <v/>
      </c>
      <c r="DR17" s="378" t="str">
        <f t="shared" si="67"/>
        <v/>
      </c>
      <c r="DS17" s="378" t="str">
        <f t="shared" si="68"/>
        <v/>
      </c>
      <c r="DT17" s="379" t="str">
        <f t="shared" si="69"/>
        <v/>
      </c>
      <c r="DU17" s="69"/>
      <c r="DV17" s="69"/>
      <c r="DW17" s="69"/>
      <c r="DX17" s="69"/>
    </row>
    <row r="18" spans="1:128" ht="12" customHeight="1" x14ac:dyDescent="0.25">
      <c r="A18" s="701">
        <v>12</v>
      </c>
      <c r="B18" s="706"/>
      <c r="C18" s="703"/>
      <c r="D18" s="328"/>
      <c r="E18" s="328"/>
      <c r="F18" s="328"/>
      <c r="G18" s="328"/>
      <c r="H18" s="328"/>
      <c r="I18" s="328"/>
      <c r="J18" s="328"/>
      <c r="K18" s="328"/>
      <c r="L18" s="328"/>
      <c r="M18" s="328"/>
      <c r="N18" s="328"/>
      <c r="O18" s="328"/>
      <c r="P18" s="328"/>
      <c r="Q18" s="328"/>
      <c r="R18" s="328"/>
      <c r="S18" s="328"/>
      <c r="T18" s="328"/>
      <c r="U18" s="328"/>
      <c r="V18" s="328"/>
      <c r="W18" s="328"/>
      <c r="X18" s="328"/>
      <c r="Y18" s="328"/>
      <c r="Z18" s="328"/>
      <c r="AA18" s="330"/>
      <c r="AB18" s="330"/>
      <c r="AC18" s="330"/>
      <c r="AD18" s="330"/>
      <c r="AE18" s="330"/>
      <c r="AF18" s="330"/>
      <c r="AG18" s="330"/>
      <c r="AH18" s="330"/>
      <c r="AI18" s="330"/>
      <c r="AJ18" s="330"/>
      <c r="AK18" s="330"/>
      <c r="AL18" s="328"/>
      <c r="AM18" s="653" t="str">
        <f t="shared" si="0"/>
        <v/>
      </c>
      <c r="AN18" s="653"/>
      <c r="AO18" s="57" t="str">
        <f>IF(ISBLANK('frekwencja I sem'!B19),"",'frekwencja I sem'!$B19)</f>
        <v/>
      </c>
      <c r="AP18" s="58" t="str">
        <f>IF(ISBLANK('frekwencja I sem'!B19),"",'frekwencja II sem'!$AT19)</f>
        <v/>
      </c>
      <c r="AQ18" s="58" t="str">
        <f>'frekwencja II sem'!AK19</f>
        <v/>
      </c>
      <c r="AR18" s="58" t="str">
        <f>'frekwencja II sem'!AO19</f>
        <v/>
      </c>
      <c r="AS18" s="145" t="str">
        <f t="shared" si="5"/>
        <v/>
      </c>
      <c r="AT18" s="145" t="str">
        <f t="shared" si="6"/>
        <v/>
      </c>
      <c r="AU18" s="145" t="str">
        <f t="shared" si="7"/>
        <v/>
      </c>
      <c r="AV18" s="145" t="str">
        <f t="shared" si="8"/>
        <v/>
      </c>
      <c r="AW18" s="145" t="str">
        <f t="shared" si="9"/>
        <v/>
      </c>
      <c r="AX18" s="145" t="str">
        <f t="shared" si="10"/>
        <v/>
      </c>
      <c r="AY18" s="72" t="str">
        <f t="shared" si="11"/>
        <v/>
      </c>
      <c r="AZ18" s="72" t="str">
        <f t="shared" si="12"/>
        <v/>
      </c>
      <c r="BA18" s="69"/>
      <c r="BB18" s="372" t="str">
        <f t="shared" si="13"/>
        <v xml:space="preserve"> </v>
      </c>
      <c r="BC18" s="372" t="str">
        <f t="shared" si="14"/>
        <v xml:space="preserve"> </v>
      </c>
      <c r="BD18" s="372" t="str">
        <f t="shared" si="15"/>
        <v xml:space="preserve"> </v>
      </c>
      <c r="BE18" s="372" t="str">
        <f t="shared" si="16"/>
        <v xml:space="preserve"> </v>
      </c>
      <c r="BF18" s="372" t="str">
        <f t="shared" si="17"/>
        <v xml:space="preserve"> </v>
      </c>
      <c r="BG18" s="372" t="str">
        <f t="shared" si="18"/>
        <v xml:space="preserve"> </v>
      </c>
      <c r="BH18" s="372" t="str">
        <f t="shared" si="19"/>
        <v xml:space="preserve"> </v>
      </c>
      <c r="BI18" s="372" t="str">
        <f t="shared" si="20"/>
        <v xml:space="preserve"> </v>
      </c>
      <c r="BJ18" s="372" t="str">
        <f t="shared" si="21"/>
        <v xml:space="preserve"> </v>
      </c>
      <c r="BK18" s="372" t="str">
        <f t="shared" si="22"/>
        <v xml:space="preserve"> </v>
      </c>
      <c r="BL18" s="372" t="str">
        <f t="shared" si="23"/>
        <v xml:space="preserve"> </v>
      </c>
      <c r="BM18" s="372" t="str">
        <f t="shared" si="24"/>
        <v xml:space="preserve"> </v>
      </c>
      <c r="BN18" s="372" t="str">
        <f t="shared" si="25"/>
        <v xml:space="preserve"> </v>
      </c>
      <c r="BO18" s="372" t="str">
        <f t="shared" si="26"/>
        <v xml:space="preserve"> </v>
      </c>
      <c r="BP18" s="372" t="str">
        <f t="shared" si="27"/>
        <v xml:space="preserve"> </v>
      </c>
      <c r="BQ18" s="372" t="str">
        <f t="shared" si="28"/>
        <v xml:space="preserve"> </v>
      </c>
      <c r="BR18" s="372" t="str">
        <f t="shared" si="29"/>
        <v xml:space="preserve"> </v>
      </c>
      <c r="BS18" s="372" t="str">
        <f t="shared" si="30"/>
        <v xml:space="preserve"> </v>
      </c>
      <c r="BT18" s="372" t="str">
        <f t="shared" si="31"/>
        <v xml:space="preserve"> </v>
      </c>
      <c r="BU18" s="372" t="str">
        <f t="shared" si="32"/>
        <v xml:space="preserve"> </v>
      </c>
      <c r="BV18" s="372" t="str">
        <f t="shared" si="33"/>
        <v xml:space="preserve"> </v>
      </c>
      <c r="BW18" s="372" t="str">
        <f t="shared" si="34"/>
        <v xml:space="preserve"> </v>
      </c>
      <c r="BX18" s="372" t="str">
        <f t="shared" si="35"/>
        <v xml:space="preserve"> </v>
      </c>
      <c r="BY18" s="372" t="str">
        <f t="shared" si="36"/>
        <v xml:space="preserve"> </v>
      </c>
      <c r="BZ18" s="372" t="str">
        <f t="shared" si="37"/>
        <v xml:space="preserve"> </v>
      </c>
      <c r="CA18" s="73" t="str">
        <f t="array" ref="CA18">IF(ISBLANK(B18)," ",IF(OR(BB18:BZ18="X"),"UCZ.NKL",AVERAGE(BB18:BZ18)))</f>
        <v xml:space="preserve"> </v>
      </c>
      <c r="CB18" s="358" t="str">
        <f t="shared" si="38"/>
        <v/>
      </c>
      <c r="CC18" s="358" t="str">
        <f t="shared" si="1"/>
        <v/>
      </c>
      <c r="CD18" s="358" t="str">
        <f t="shared" si="2"/>
        <v/>
      </c>
      <c r="CE18" s="358" t="str">
        <f t="shared" si="3"/>
        <v/>
      </c>
      <c r="CF18" s="358" t="str">
        <f t="shared" si="4"/>
        <v/>
      </c>
      <c r="CG18" s="358" t="str">
        <f t="shared" si="39"/>
        <v>X</v>
      </c>
      <c r="CH18" s="72" t="str">
        <f t="shared" si="40"/>
        <v xml:space="preserve"> </v>
      </c>
      <c r="CI18" s="69"/>
      <c r="CJ18" s="25" t="str">
        <f t="shared" si="41"/>
        <v/>
      </c>
      <c r="CK18" s="26" t="str">
        <f t="shared" si="70"/>
        <v/>
      </c>
      <c r="CL18" s="74" t="str">
        <f t="shared" si="42"/>
        <v/>
      </c>
      <c r="CM18" s="26" t="str">
        <f t="shared" si="43"/>
        <v/>
      </c>
      <c r="CN18" s="27" t="str">
        <f t="shared" si="44"/>
        <v/>
      </c>
      <c r="CO18" s="373"/>
      <c r="CP18" s="377" t="str">
        <f t="shared" si="45"/>
        <v/>
      </c>
      <c r="CQ18" s="378" t="str">
        <f t="shared" si="46"/>
        <v/>
      </c>
      <c r="CR18" s="378" t="str">
        <f t="shared" si="47"/>
        <v/>
      </c>
      <c r="CS18" s="378" t="str">
        <f t="shared" si="48"/>
        <v/>
      </c>
      <c r="CT18" s="379" t="str">
        <f t="shared" si="49"/>
        <v/>
      </c>
      <c r="CU18" s="373"/>
      <c r="CV18" s="373"/>
      <c r="CW18" s="25" t="str">
        <f t="shared" si="50"/>
        <v/>
      </c>
      <c r="CX18" s="26" t="str">
        <f t="shared" si="51"/>
        <v/>
      </c>
      <c r="CY18" s="26" t="str">
        <f t="shared" si="52"/>
        <v/>
      </c>
      <c r="CZ18" s="26" t="str">
        <f t="shared" si="53"/>
        <v/>
      </c>
      <c r="DA18" s="27" t="str">
        <f t="shared" si="54"/>
        <v/>
      </c>
      <c r="DB18" s="373"/>
      <c r="DC18" s="377" t="str">
        <f t="shared" si="55"/>
        <v/>
      </c>
      <c r="DD18" s="378" t="str">
        <f t="shared" si="56"/>
        <v/>
      </c>
      <c r="DE18" s="378" t="str">
        <f t="shared" si="57"/>
        <v/>
      </c>
      <c r="DF18" s="378" t="str">
        <f t="shared" si="58"/>
        <v/>
      </c>
      <c r="DG18" s="379" t="str">
        <f t="shared" si="59"/>
        <v/>
      </c>
      <c r="DH18" s="373"/>
      <c r="DI18" s="373"/>
      <c r="DJ18" s="25" t="str">
        <f t="shared" si="60"/>
        <v/>
      </c>
      <c r="DK18" s="26" t="str">
        <f t="shared" si="61"/>
        <v/>
      </c>
      <c r="DL18" s="26" t="str">
        <f t="shared" si="62"/>
        <v/>
      </c>
      <c r="DM18" s="26" t="str">
        <f t="shared" si="63"/>
        <v/>
      </c>
      <c r="DN18" s="27" t="str">
        <f t="shared" si="64"/>
        <v/>
      </c>
      <c r="DO18" s="373"/>
      <c r="DP18" s="377" t="str">
        <f t="shared" si="65"/>
        <v/>
      </c>
      <c r="DQ18" s="378" t="str">
        <f t="shared" si="66"/>
        <v/>
      </c>
      <c r="DR18" s="378" t="str">
        <f t="shared" si="67"/>
        <v/>
      </c>
      <c r="DS18" s="378" t="str">
        <f t="shared" si="68"/>
        <v/>
      </c>
      <c r="DT18" s="379" t="str">
        <f t="shared" si="69"/>
        <v/>
      </c>
      <c r="DU18" s="69"/>
      <c r="DV18" s="69"/>
      <c r="DW18" s="69"/>
      <c r="DX18" s="69"/>
    </row>
    <row r="19" spans="1:128" ht="12" customHeight="1" x14ac:dyDescent="0.25">
      <c r="A19" s="701">
        <v>13</v>
      </c>
      <c r="B19" s="706"/>
      <c r="C19" s="703"/>
      <c r="D19" s="328"/>
      <c r="E19" s="328"/>
      <c r="F19" s="328"/>
      <c r="G19" s="328"/>
      <c r="H19" s="328"/>
      <c r="I19" s="328"/>
      <c r="J19" s="328"/>
      <c r="K19" s="328"/>
      <c r="L19" s="328"/>
      <c r="M19" s="328"/>
      <c r="N19" s="328"/>
      <c r="O19" s="328"/>
      <c r="P19" s="328"/>
      <c r="Q19" s="328"/>
      <c r="R19" s="328"/>
      <c r="S19" s="328"/>
      <c r="T19" s="328"/>
      <c r="U19" s="328"/>
      <c r="V19" s="328"/>
      <c r="W19" s="328"/>
      <c r="X19" s="328"/>
      <c r="Y19" s="328"/>
      <c r="Z19" s="328"/>
      <c r="AA19" s="330"/>
      <c r="AB19" s="330"/>
      <c r="AC19" s="330"/>
      <c r="AD19" s="330"/>
      <c r="AE19" s="330"/>
      <c r="AF19" s="330"/>
      <c r="AG19" s="330"/>
      <c r="AH19" s="330"/>
      <c r="AI19" s="330"/>
      <c r="AJ19" s="330"/>
      <c r="AK19" s="330"/>
      <c r="AL19" s="328"/>
      <c r="AM19" s="653" t="str">
        <f t="shared" si="0"/>
        <v/>
      </c>
      <c r="AN19" s="653"/>
      <c r="AO19" s="57" t="str">
        <f>IF(ISBLANK('frekwencja I sem'!B20),"",'frekwencja I sem'!$B20)</f>
        <v/>
      </c>
      <c r="AP19" s="58" t="str">
        <f>IF(ISBLANK('frekwencja I sem'!B20),"",'frekwencja II sem'!$AT20)</f>
        <v/>
      </c>
      <c r="AQ19" s="58" t="str">
        <f>'frekwencja II sem'!AK20</f>
        <v/>
      </c>
      <c r="AR19" s="58" t="str">
        <f>'frekwencja II sem'!AO20</f>
        <v/>
      </c>
      <c r="AS19" s="145" t="str">
        <f t="shared" si="5"/>
        <v/>
      </c>
      <c r="AT19" s="145" t="str">
        <f t="shared" si="6"/>
        <v/>
      </c>
      <c r="AU19" s="145" t="str">
        <f t="shared" si="7"/>
        <v/>
      </c>
      <c r="AV19" s="145" t="str">
        <f>IF(ISBLANK($B19),"",COUNTIF($C19:$AL19,"3"))</f>
        <v/>
      </c>
      <c r="AW19" s="145" t="str">
        <f t="shared" si="9"/>
        <v/>
      </c>
      <c r="AX19" s="145" t="str">
        <f t="shared" si="10"/>
        <v/>
      </c>
      <c r="AY19" s="72" t="str">
        <f t="shared" si="11"/>
        <v/>
      </c>
      <c r="AZ19" s="72" t="str">
        <f t="shared" si="12"/>
        <v/>
      </c>
      <c r="BA19" s="69"/>
      <c r="BB19" s="372" t="str">
        <f t="shared" si="13"/>
        <v xml:space="preserve"> </v>
      </c>
      <c r="BC19" s="372" t="str">
        <f t="shared" si="14"/>
        <v xml:space="preserve"> </v>
      </c>
      <c r="BD19" s="372" t="str">
        <f t="shared" si="15"/>
        <v xml:space="preserve"> </v>
      </c>
      <c r="BE19" s="372" t="str">
        <f t="shared" si="16"/>
        <v xml:space="preserve"> </v>
      </c>
      <c r="BF19" s="372" t="str">
        <f t="shared" si="17"/>
        <v xml:space="preserve"> </v>
      </c>
      <c r="BG19" s="372" t="str">
        <f t="shared" si="18"/>
        <v xml:space="preserve"> </v>
      </c>
      <c r="BH19" s="372" t="str">
        <f t="shared" si="19"/>
        <v xml:space="preserve"> </v>
      </c>
      <c r="BI19" s="372" t="str">
        <f t="shared" si="20"/>
        <v xml:space="preserve"> </v>
      </c>
      <c r="BJ19" s="372" t="str">
        <f t="shared" si="21"/>
        <v xml:space="preserve"> </v>
      </c>
      <c r="BK19" s="372" t="str">
        <f t="shared" si="22"/>
        <v xml:space="preserve"> </v>
      </c>
      <c r="BL19" s="372" t="str">
        <f t="shared" si="23"/>
        <v xml:space="preserve"> </v>
      </c>
      <c r="BM19" s="372" t="str">
        <f t="shared" si="24"/>
        <v xml:space="preserve"> </v>
      </c>
      <c r="BN19" s="372" t="str">
        <f t="shared" si="25"/>
        <v xml:space="preserve"> </v>
      </c>
      <c r="BO19" s="372" t="str">
        <f t="shared" si="26"/>
        <v xml:space="preserve"> </v>
      </c>
      <c r="BP19" s="372" t="str">
        <f t="shared" si="27"/>
        <v xml:space="preserve"> </v>
      </c>
      <c r="BQ19" s="372" t="str">
        <f t="shared" si="28"/>
        <v xml:space="preserve"> </v>
      </c>
      <c r="BR19" s="372" t="str">
        <f t="shared" si="29"/>
        <v xml:space="preserve"> </v>
      </c>
      <c r="BS19" s="372" t="str">
        <f t="shared" si="30"/>
        <v xml:space="preserve"> </v>
      </c>
      <c r="BT19" s="372" t="str">
        <f t="shared" si="31"/>
        <v xml:space="preserve"> </v>
      </c>
      <c r="BU19" s="372" t="str">
        <f t="shared" si="32"/>
        <v xml:space="preserve"> </v>
      </c>
      <c r="BV19" s="372" t="str">
        <f t="shared" si="33"/>
        <v xml:space="preserve"> </v>
      </c>
      <c r="BW19" s="372" t="str">
        <f t="shared" si="34"/>
        <v xml:space="preserve"> </v>
      </c>
      <c r="BX19" s="372" t="str">
        <f t="shared" si="35"/>
        <v xml:space="preserve"> </v>
      </c>
      <c r="BY19" s="372" t="str">
        <f t="shared" si="36"/>
        <v xml:space="preserve"> </v>
      </c>
      <c r="BZ19" s="372" t="str">
        <f t="shared" si="37"/>
        <v xml:space="preserve"> </v>
      </c>
      <c r="CA19" s="73" t="str">
        <f t="array" ref="CA19">IF(ISBLANK(B19)," ",IF(OR(BB19:BZ19="X"),"UCZ.NKL",AVERAGE(BB19:BZ19)))</f>
        <v xml:space="preserve"> </v>
      </c>
      <c r="CB19" s="358" t="str">
        <f t="shared" si="38"/>
        <v/>
      </c>
      <c r="CC19" s="358" t="str">
        <f t="shared" si="1"/>
        <v/>
      </c>
      <c r="CD19" s="358" t="str">
        <f t="shared" si="2"/>
        <v/>
      </c>
      <c r="CE19" s="358" t="str">
        <f t="shared" si="3"/>
        <v/>
      </c>
      <c r="CF19" s="358" t="str">
        <f t="shared" si="4"/>
        <v/>
      </c>
      <c r="CG19" s="358" t="str">
        <f t="shared" si="39"/>
        <v>X</v>
      </c>
      <c r="CH19" s="72" t="str">
        <f t="shared" si="40"/>
        <v xml:space="preserve"> </v>
      </c>
      <c r="CI19" s="69"/>
      <c r="CJ19" s="25" t="str">
        <f t="shared" si="41"/>
        <v/>
      </c>
      <c r="CK19" s="26" t="str">
        <f t="shared" si="70"/>
        <v/>
      </c>
      <c r="CL19" s="74" t="str">
        <f t="shared" si="42"/>
        <v/>
      </c>
      <c r="CM19" s="26" t="str">
        <f t="shared" si="43"/>
        <v/>
      </c>
      <c r="CN19" s="27" t="str">
        <f t="shared" si="44"/>
        <v/>
      </c>
      <c r="CO19" s="373"/>
      <c r="CP19" s="377" t="str">
        <f t="shared" si="45"/>
        <v/>
      </c>
      <c r="CQ19" s="378" t="str">
        <f t="shared" si="46"/>
        <v/>
      </c>
      <c r="CR19" s="378" t="str">
        <f t="shared" si="47"/>
        <v/>
      </c>
      <c r="CS19" s="378" t="str">
        <f t="shared" si="48"/>
        <v/>
      </c>
      <c r="CT19" s="379" t="str">
        <f t="shared" si="49"/>
        <v/>
      </c>
      <c r="CU19" s="373"/>
      <c r="CV19" s="373"/>
      <c r="CW19" s="25" t="str">
        <f t="shared" si="50"/>
        <v/>
      </c>
      <c r="CX19" s="26" t="str">
        <f t="shared" si="51"/>
        <v/>
      </c>
      <c r="CY19" s="26" t="str">
        <f t="shared" si="52"/>
        <v/>
      </c>
      <c r="CZ19" s="26" t="str">
        <f t="shared" si="53"/>
        <v/>
      </c>
      <c r="DA19" s="27" t="str">
        <f t="shared" si="54"/>
        <v/>
      </c>
      <c r="DB19" s="373"/>
      <c r="DC19" s="377" t="str">
        <f t="shared" si="55"/>
        <v/>
      </c>
      <c r="DD19" s="378" t="str">
        <f t="shared" si="56"/>
        <v/>
      </c>
      <c r="DE19" s="378" t="str">
        <f t="shared" si="57"/>
        <v/>
      </c>
      <c r="DF19" s="378" t="str">
        <f t="shared" si="58"/>
        <v/>
      </c>
      <c r="DG19" s="379" t="str">
        <f t="shared" si="59"/>
        <v/>
      </c>
      <c r="DH19" s="373"/>
      <c r="DI19" s="373"/>
      <c r="DJ19" s="25" t="str">
        <f t="shared" si="60"/>
        <v/>
      </c>
      <c r="DK19" s="26" t="str">
        <f t="shared" si="61"/>
        <v/>
      </c>
      <c r="DL19" s="26" t="str">
        <f t="shared" si="62"/>
        <v/>
      </c>
      <c r="DM19" s="26" t="str">
        <f t="shared" si="63"/>
        <v/>
      </c>
      <c r="DN19" s="27" t="str">
        <f t="shared" si="64"/>
        <v/>
      </c>
      <c r="DO19" s="373"/>
      <c r="DP19" s="377" t="str">
        <f t="shared" si="65"/>
        <v/>
      </c>
      <c r="DQ19" s="378" t="str">
        <f t="shared" si="66"/>
        <v/>
      </c>
      <c r="DR19" s="378" t="str">
        <f t="shared" si="67"/>
        <v/>
      </c>
      <c r="DS19" s="378" t="str">
        <f t="shared" si="68"/>
        <v/>
      </c>
      <c r="DT19" s="379" t="str">
        <f t="shared" si="69"/>
        <v/>
      </c>
      <c r="DU19" s="69"/>
      <c r="DV19" s="69"/>
      <c r="DW19" s="69"/>
      <c r="DX19" s="69"/>
    </row>
    <row r="20" spans="1:128" ht="12" customHeight="1" x14ac:dyDescent="0.25">
      <c r="A20" s="701">
        <v>14</v>
      </c>
      <c r="B20" s="706"/>
      <c r="C20" s="703"/>
      <c r="D20" s="328"/>
      <c r="E20" s="328"/>
      <c r="F20" s="328"/>
      <c r="G20" s="328"/>
      <c r="H20" s="328"/>
      <c r="I20" s="328"/>
      <c r="J20" s="328"/>
      <c r="K20" s="328"/>
      <c r="L20" s="328"/>
      <c r="M20" s="328"/>
      <c r="N20" s="328"/>
      <c r="O20" s="328"/>
      <c r="P20" s="328"/>
      <c r="Q20" s="328"/>
      <c r="R20" s="328"/>
      <c r="S20" s="328"/>
      <c r="T20" s="328"/>
      <c r="U20" s="328"/>
      <c r="V20" s="328"/>
      <c r="W20" s="328"/>
      <c r="X20" s="328"/>
      <c r="Y20" s="328"/>
      <c r="Z20" s="328"/>
      <c r="AA20" s="330"/>
      <c r="AB20" s="330"/>
      <c r="AC20" s="330"/>
      <c r="AD20" s="330"/>
      <c r="AE20" s="330"/>
      <c r="AF20" s="330"/>
      <c r="AG20" s="330"/>
      <c r="AH20" s="330"/>
      <c r="AI20" s="330"/>
      <c r="AJ20" s="330"/>
      <c r="AK20" s="330"/>
      <c r="AL20" s="328"/>
      <c r="AM20" s="653" t="str">
        <f t="shared" si="0"/>
        <v/>
      </c>
      <c r="AN20" s="653"/>
      <c r="AO20" s="57" t="str">
        <f>IF(ISBLANK('frekwencja I sem'!B21),"",'frekwencja I sem'!$B21)</f>
        <v/>
      </c>
      <c r="AP20" s="58" t="str">
        <f>IF(ISBLANK('frekwencja I sem'!B21),"",'frekwencja II sem'!$AT21)</f>
        <v/>
      </c>
      <c r="AQ20" s="58" t="str">
        <f>'frekwencja II sem'!AK21</f>
        <v/>
      </c>
      <c r="AR20" s="58" t="str">
        <f>'frekwencja II sem'!AO21</f>
        <v/>
      </c>
      <c r="AS20" s="145" t="str">
        <f t="shared" si="5"/>
        <v/>
      </c>
      <c r="AT20" s="145" t="str">
        <f t="shared" si="6"/>
        <v/>
      </c>
      <c r="AU20" s="145" t="str">
        <f t="shared" si="7"/>
        <v/>
      </c>
      <c r="AV20" s="145" t="str">
        <f t="shared" si="8"/>
        <v/>
      </c>
      <c r="AW20" s="145" t="str">
        <f t="shared" si="9"/>
        <v/>
      </c>
      <c r="AX20" s="145" t="str">
        <f t="shared" si="10"/>
        <v/>
      </c>
      <c r="AY20" s="72" t="str">
        <f t="shared" si="11"/>
        <v/>
      </c>
      <c r="AZ20" s="72" t="str">
        <f t="shared" si="12"/>
        <v/>
      </c>
      <c r="BA20" s="69"/>
      <c r="BB20" s="372" t="str">
        <f t="shared" si="13"/>
        <v xml:space="preserve"> </v>
      </c>
      <c r="BC20" s="372" t="str">
        <f t="shared" si="14"/>
        <v xml:space="preserve"> </v>
      </c>
      <c r="BD20" s="372" t="str">
        <f t="shared" si="15"/>
        <v xml:space="preserve"> </v>
      </c>
      <c r="BE20" s="372" t="str">
        <f t="shared" si="16"/>
        <v xml:space="preserve"> </v>
      </c>
      <c r="BF20" s="372" t="str">
        <f t="shared" si="17"/>
        <v xml:space="preserve"> </v>
      </c>
      <c r="BG20" s="372" t="str">
        <f t="shared" si="18"/>
        <v xml:space="preserve"> </v>
      </c>
      <c r="BH20" s="372" t="str">
        <f t="shared" si="19"/>
        <v xml:space="preserve"> </v>
      </c>
      <c r="BI20" s="372" t="str">
        <f t="shared" si="20"/>
        <v xml:space="preserve"> </v>
      </c>
      <c r="BJ20" s="372" t="str">
        <f t="shared" si="21"/>
        <v xml:space="preserve"> </v>
      </c>
      <c r="BK20" s="372" t="str">
        <f t="shared" si="22"/>
        <v xml:space="preserve"> </v>
      </c>
      <c r="BL20" s="372" t="str">
        <f t="shared" si="23"/>
        <v xml:space="preserve"> </v>
      </c>
      <c r="BM20" s="372" t="str">
        <f t="shared" si="24"/>
        <v xml:space="preserve"> </v>
      </c>
      <c r="BN20" s="372" t="str">
        <f t="shared" si="25"/>
        <v xml:space="preserve"> </v>
      </c>
      <c r="BO20" s="372" t="str">
        <f t="shared" si="26"/>
        <v xml:space="preserve"> </v>
      </c>
      <c r="BP20" s="372" t="str">
        <f t="shared" si="27"/>
        <v xml:space="preserve"> </v>
      </c>
      <c r="BQ20" s="372" t="str">
        <f t="shared" si="28"/>
        <v xml:space="preserve"> </v>
      </c>
      <c r="BR20" s="372" t="str">
        <f t="shared" si="29"/>
        <v xml:space="preserve"> </v>
      </c>
      <c r="BS20" s="372" t="str">
        <f t="shared" si="30"/>
        <v xml:space="preserve"> </v>
      </c>
      <c r="BT20" s="372" t="str">
        <f t="shared" si="31"/>
        <v xml:space="preserve"> </v>
      </c>
      <c r="BU20" s="372" t="str">
        <f t="shared" si="32"/>
        <v xml:space="preserve"> </v>
      </c>
      <c r="BV20" s="372" t="str">
        <f t="shared" si="33"/>
        <v xml:space="preserve"> </v>
      </c>
      <c r="BW20" s="372" t="str">
        <f t="shared" si="34"/>
        <v xml:space="preserve"> </v>
      </c>
      <c r="BX20" s="372" t="str">
        <f t="shared" si="35"/>
        <v xml:space="preserve"> </v>
      </c>
      <c r="BY20" s="372" t="str">
        <f t="shared" si="36"/>
        <v xml:space="preserve"> </v>
      </c>
      <c r="BZ20" s="372" t="str">
        <f t="shared" si="37"/>
        <v xml:space="preserve"> </v>
      </c>
      <c r="CA20" s="73" t="str">
        <f t="array" ref="CA20">IF(ISBLANK(B20)," ",IF(OR(BB20:BZ20="X"),"UCZ.NKL",AVERAGE(BB20:BZ20)))</f>
        <v xml:space="preserve"> </v>
      </c>
      <c r="CB20" s="358" t="str">
        <f t="shared" si="38"/>
        <v/>
      </c>
      <c r="CC20" s="358" t="str">
        <f t="shared" si="1"/>
        <v/>
      </c>
      <c r="CD20" s="358" t="str">
        <f t="shared" si="2"/>
        <v/>
      </c>
      <c r="CE20" s="358" t="str">
        <f t="shared" si="3"/>
        <v/>
      </c>
      <c r="CF20" s="358" t="str">
        <f t="shared" si="4"/>
        <v/>
      </c>
      <c r="CG20" s="358" t="str">
        <f t="shared" si="39"/>
        <v>X</v>
      </c>
      <c r="CH20" s="72" t="str">
        <f t="shared" si="40"/>
        <v xml:space="preserve"> </v>
      </c>
      <c r="CI20" s="69"/>
      <c r="CJ20" s="25" t="str">
        <f t="shared" si="41"/>
        <v/>
      </c>
      <c r="CK20" s="26" t="str">
        <f t="shared" si="70"/>
        <v/>
      </c>
      <c r="CL20" s="74" t="str">
        <f t="shared" si="42"/>
        <v/>
      </c>
      <c r="CM20" s="26" t="str">
        <f t="shared" si="43"/>
        <v/>
      </c>
      <c r="CN20" s="27" t="str">
        <f t="shared" si="44"/>
        <v/>
      </c>
      <c r="CO20" s="373"/>
      <c r="CP20" s="377" t="str">
        <f t="shared" si="45"/>
        <v/>
      </c>
      <c r="CQ20" s="378" t="str">
        <f t="shared" si="46"/>
        <v/>
      </c>
      <c r="CR20" s="378" t="str">
        <f t="shared" si="47"/>
        <v/>
      </c>
      <c r="CS20" s="378" t="str">
        <f t="shared" si="48"/>
        <v/>
      </c>
      <c r="CT20" s="379" t="str">
        <f t="shared" si="49"/>
        <v/>
      </c>
      <c r="CU20" s="373"/>
      <c r="CV20" s="373"/>
      <c r="CW20" s="25" t="str">
        <f t="shared" si="50"/>
        <v/>
      </c>
      <c r="CX20" s="26" t="str">
        <f t="shared" si="51"/>
        <v/>
      </c>
      <c r="CY20" s="26" t="str">
        <f t="shared" si="52"/>
        <v/>
      </c>
      <c r="CZ20" s="26" t="str">
        <f t="shared" si="53"/>
        <v/>
      </c>
      <c r="DA20" s="27" t="str">
        <f t="shared" si="54"/>
        <v/>
      </c>
      <c r="DB20" s="373"/>
      <c r="DC20" s="377" t="str">
        <f t="shared" si="55"/>
        <v/>
      </c>
      <c r="DD20" s="378" t="str">
        <f t="shared" si="56"/>
        <v/>
      </c>
      <c r="DE20" s="378" t="str">
        <f t="shared" si="57"/>
        <v/>
      </c>
      <c r="DF20" s="378" t="str">
        <f t="shared" si="58"/>
        <v/>
      </c>
      <c r="DG20" s="379" t="str">
        <f t="shared" si="59"/>
        <v/>
      </c>
      <c r="DH20" s="373"/>
      <c r="DI20" s="373"/>
      <c r="DJ20" s="25" t="str">
        <f t="shared" si="60"/>
        <v/>
      </c>
      <c r="DK20" s="26" t="str">
        <f t="shared" si="61"/>
        <v/>
      </c>
      <c r="DL20" s="26" t="str">
        <f t="shared" si="62"/>
        <v/>
      </c>
      <c r="DM20" s="26" t="str">
        <f t="shared" si="63"/>
        <v/>
      </c>
      <c r="DN20" s="27" t="str">
        <f t="shared" si="64"/>
        <v/>
      </c>
      <c r="DO20" s="373"/>
      <c r="DP20" s="377" t="str">
        <f t="shared" si="65"/>
        <v/>
      </c>
      <c r="DQ20" s="378" t="str">
        <f t="shared" si="66"/>
        <v/>
      </c>
      <c r="DR20" s="378" t="str">
        <f t="shared" si="67"/>
        <v/>
      </c>
      <c r="DS20" s="378" t="str">
        <f t="shared" si="68"/>
        <v/>
      </c>
      <c r="DT20" s="379" t="str">
        <f t="shared" si="69"/>
        <v/>
      </c>
      <c r="DU20" s="69"/>
      <c r="DV20" s="69"/>
      <c r="DW20" s="69"/>
      <c r="DX20" s="69"/>
    </row>
    <row r="21" spans="1:128" ht="12" customHeight="1" x14ac:dyDescent="0.25">
      <c r="A21" s="701">
        <v>15</v>
      </c>
      <c r="B21" s="706"/>
      <c r="C21" s="703"/>
      <c r="D21" s="328"/>
      <c r="E21" s="328"/>
      <c r="F21" s="328"/>
      <c r="G21" s="328"/>
      <c r="H21" s="328"/>
      <c r="I21" s="328"/>
      <c r="J21" s="328"/>
      <c r="K21" s="328"/>
      <c r="L21" s="328"/>
      <c r="M21" s="328"/>
      <c r="N21" s="328"/>
      <c r="O21" s="328"/>
      <c r="P21" s="328"/>
      <c r="Q21" s="328"/>
      <c r="R21" s="328"/>
      <c r="S21" s="328"/>
      <c r="T21" s="328"/>
      <c r="U21" s="328"/>
      <c r="V21" s="328"/>
      <c r="W21" s="328"/>
      <c r="X21" s="328"/>
      <c r="Y21" s="328"/>
      <c r="Z21" s="328"/>
      <c r="AA21" s="330"/>
      <c r="AB21" s="330"/>
      <c r="AC21" s="330"/>
      <c r="AD21" s="330"/>
      <c r="AE21" s="330"/>
      <c r="AF21" s="330"/>
      <c r="AG21" s="330"/>
      <c r="AH21" s="330"/>
      <c r="AI21" s="330"/>
      <c r="AJ21" s="330"/>
      <c r="AK21" s="330"/>
      <c r="AL21" s="328"/>
      <c r="AM21" s="653" t="str">
        <f t="shared" si="0"/>
        <v/>
      </c>
      <c r="AN21" s="653"/>
      <c r="AO21" s="57" t="str">
        <f>IF(ISBLANK('frekwencja I sem'!B22),"",'frekwencja I sem'!$B22)</f>
        <v/>
      </c>
      <c r="AP21" s="58" t="str">
        <f>IF(ISBLANK('frekwencja I sem'!B22),"",'frekwencja II sem'!$AT22)</f>
        <v/>
      </c>
      <c r="AQ21" s="58" t="str">
        <f>'frekwencja II sem'!AK22</f>
        <v/>
      </c>
      <c r="AR21" s="58" t="str">
        <f>'frekwencja II sem'!AO22</f>
        <v/>
      </c>
      <c r="AS21" s="145" t="str">
        <f t="shared" si="5"/>
        <v/>
      </c>
      <c r="AT21" s="145" t="str">
        <f t="shared" si="6"/>
        <v/>
      </c>
      <c r="AU21" s="145" t="str">
        <f t="shared" si="7"/>
        <v/>
      </c>
      <c r="AV21" s="145" t="str">
        <f t="shared" si="8"/>
        <v/>
      </c>
      <c r="AW21" s="145" t="str">
        <f t="shared" si="9"/>
        <v/>
      </c>
      <c r="AX21" s="145" t="str">
        <f t="shared" si="10"/>
        <v/>
      </c>
      <c r="AY21" s="72" t="str">
        <f t="shared" si="11"/>
        <v/>
      </c>
      <c r="AZ21" s="72" t="str">
        <f t="shared" si="12"/>
        <v/>
      </c>
      <c r="BA21" s="69"/>
      <c r="BB21" s="372" t="str">
        <f t="shared" si="13"/>
        <v xml:space="preserve"> </v>
      </c>
      <c r="BC21" s="372" t="str">
        <f t="shared" si="14"/>
        <v xml:space="preserve"> </v>
      </c>
      <c r="BD21" s="372" t="str">
        <f t="shared" si="15"/>
        <v xml:space="preserve"> </v>
      </c>
      <c r="BE21" s="372" t="str">
        <f t="shared" si="16"/>
        <v xml:space="preserve"> </v>
      </c>
      <c r="BF21" s="372" t="str">
        <f t="shared" si="17"/>
        <v xml:space="preserve"> </v>
      </c>
      <c r="BG21" s="372" t="str">
        <f t="shared" si="18"/>
        <v xml:space="preserve"> </v>
      </c>
      <c r="BH21" s="372" t="str">
        <f t="shared" si="19"/>
        <v xml:space="preserve"> </v>
      </c>
      <c r="BI21" s="372" t="str">
        <f t="shared" si="20"/>
        <v xml:space="preserve"> </v>
      </c>
      <c r="BJ21" s="372" t="str">
        <f t="shared" si="21"/>
        <v xml:space="preserve"> </v>
      </c>
      <c r="BK21" s="372" t="str">
        <f t="shared" si="22"/>
        <v xml:space="preserve"> </v>
      </c>
      <c r="BL21" s="372" t="str">
        <f t="shared" si="23"/>
        <v xml:space="preserve"> </v>
      </c>
      <c r="BM21" s="372" t="str">
        <f t="shared" si="24"/>
        <v xml:space="preserve"> </v>
      </c>
      <c r="BN21" s="372" t="str">
        <f t="shared" si="25"/>
        <v xml:space="preserve"> </v>
      </c>
      <c r="BO21" s="372" t="str">
        <f t="shared" si="26"/>
        <v xml:space="preserve"> </v>
      </c>
      <c r="BP21" s="372" t="str">
        <f t="shared" si="27"/>
        <v xml:space="preserve"> </v>
      </c>
      <c r="BQ21" s="372" t="str">
        <f t="shared" si="28"/>
        <v xml:space="preserve"> </v>
      </c>
      <c r="BR21" s="372" t="str">
        <f t="shared" si="29"/>
        <v xml:space="preserve"> </v>
      </c>
      <c r="BS21" s="372" t="str">
        <f t="shared" si="30"/>
        <v xml:space="preserve"> </v>
      </c>
      <c r="BT21" s="372" t="str">
        <f t="shared" si="31"/>
        <v xml:space="preserve"> </v>
      </c>
      <c r="BU21" s="372" t="str">
        <f t="shared" si="32"/>
        <v xml:space="preserve"> </v>
      </c>
      <c r="BV21" s="372" t="str">
        <f t="shared" si="33"/>
        <v xml:space="preserve"> </v>
      </c>
      <c r="BW21" s="372" t="str">
        <f t="shared" si="34"/>
        <v xml:space="preserve"> </v>
      </c>
      <c r="BX21" s="372" t="str">
        <f t="shared" si="35"/>
        <v xml:space="preserve"> </v>
      </c>
      <c r="BY21" s="372" t="str">
        <f t="shared" si="36"/>
        <v xml:space="preserve"> </v>
      </c>
      <c r="BZ21" s="372" t="str">
        <f t="shared" si="37"/>
        <v xml:space="preserve"> </v>
      </c>
      <c r="CA21" s="73" t="str">
        <f t="array" ref="CA21">IF(ISBLANK(B21)," ",IF(OR(BB21:BZ21="X"),"UCZ.NKL",AVERAGE(BB21:BZ21)))</f>
        <v xml:space="preserve"> </v>
      </c>
      <c r="CB21" s="358" t="str">
        <f t="shared" si="38"/>
        <v/>
      </c>
      <c r="CC21" s="358" t="str">
        <f t="shared" si="1"/>
        <v/>
      </c>
      <c r="CD21" s="358" t="str">
        <f t="shared" si="2"/>
        <v/>
      </c>
      <c r="CE21" s="358" t="str">
        <f t="shared" si="3"/>
        <v/>
      </c>
      <c r="CF21" s="358" t="str">
        <f t="shared" si="4"/>
        <v/>
      </c>
      <c r="CG21" s="358" t="str">
        <f t="shared" si="39"/>
        <v>X</v>
      </c>
      <c r="CH21" s="72" t="str">
        <f t="shared" si="40"/>
        <v xml:space="preserve"> </v>
      </c>
      <c r="CI21" s="69"/>
      <c r="CJ21" s="25" t="str">
        <f t="shared" si="41"/>
        <v/>
      </c>
      <c r="CK21" s="26" t="str">
        <f t="shared" si="70"/>
        <v/>
      </c>
      <c r="CL21" s="74" t="str">
        <f t="shared" si="42"/>
        <v/>
      </c>
      <c r="CM21" s="26" t="str">
        <f t="shared" si="43"/>
        <v/>
      </c>
      <c r="CN21" s="27" t="str">
        <f t="shared" si="44"/>
        <v/>
      </c>
      <c r="CO21" s="373"/>
      <c r="CP21" s="377" t="str">
        <f t="shared" si="45"/>
        <v/>
      </c>
      <c r="CQ21" s="378" t="str">
        <f t="shared" si="46"/>
        <v/>
      </c>
      <c r="CR21" s="378" t="str">
        <f t="shared" si="47"/>
        <v/>
      </c>
      <c r="CS21" s="378" t="str">
        <f t="shared" si="48"/>
        <v/>
      </c>
      <c r="CT21" s="379" t="str">
        <f t="shared" si="49"/>
        <v/>
      </c>
      <c r="CU21" s="373"/>
      <c r="CV21" s="373"/>
      <c r="CW21" s="25" t="str">
        <f t="shared" si="50"/>
        <v/>
      </c>
      <c r="CX21" s="26" t="str">
        <f t="shared" si="51"/>
        <v/>
      </c>
      <c r="CY21" s="26" t="str">
        <f t="shared" si="52"/>
        <v/>
      </c>
      <c r="CZ21" s="26" t="str">
        <f t="shared" si="53"/>
        <v/>
      </c>
      <c r="DA21" s="27" t="str">
        <f t="shared" si="54"/>
        <v/>
      </c>
      <c r="DB21" s="373"/>
      <c r="DC21" s="377" t="str">
        <f t="shared" si="55"/>
        <v/>
      </c>
      <c r="DD21" s="378" t="str">
        <f t="shared" si="56"/>
        <v/>
      </c>
      <c r="DE21" s="378" t="str">
        <f t="shared" si="57"/>
        <v/>
      </c>
      <c r="DF21" s="378" t="str">
        <f t="shared" si="58"/>
        <v/>
      </c>
      <c r="DG21" s="379" t="str">
        <f t="shared" si="59"/>
        <v/>
      </c>
      <c r="DH21" s="373"/>
      <c r="DI21" s="373"/>
      <c r="DJ21" s="25" t="str">
        <f t="shared" si="60"/>
        <v/>
      </c>
      <c r="DK21" s="26" t="str">
        <f t="shared" si="61"/>
        <v/>
      </c>
      <c r="DL21" s="26" t="str">
        <f t="shared" si="62"/>
        <v/>
      </c>
      <c r="DM21" s="26" t="str">
        <f t="shared" si="63"/>
        <v/>
      </c>
      <c r="DN21" s="27" t="str">
        <f t="shared" si="64"/>
        <v/>
      </c>
      <c r="DO21" s="373"/>
      <c r="DP21" s="377" t="str">
        <f t="shared" si="65"/>
        <v/>
      </c>
      <c r="DQ21" s="378" t="str">
        <f t="shared" si="66"/>
        <v/>
      </c>
      <c r="DR21" s="378" t="str">
        <f t="shared" si="67"/>
        <v/>
      </c>
      <c r="DS21" s="378" t="str">
        <f t="shared" si="68"/>
        <v/>
      </c>
      <c r="DT21" s="379" t="str">
        <f t="shared" si="69"/>
        <v/>
      </c>
      <c r="DU21" s="69"/>
      <c r="DV21" s="69"/>
      <c r="DW21" s="69"/>
      <c r="DX21" s="69"/>
    </row>
    <row r="22" spans="1:128" ht="12" customHeight="1" x14ac:dyDescent="0.25">
      <c r="A22" s="701">
        <v>16</v>
      </c>
      <c r="B22" s="706"/>
      <c r="C22" s="703"/>
      <c r="D22" s="328"/>
      <c r="E22" s="328"/>
      <c r="F22" s="328"/>
      <c r="G22" s="328"/>
      <c r="H22" s="328"/>
      <c r="I22" s="328"/>
      <c r="J22" s="328"/>
      <c r="K22" s="328"/>
      <c r="L22" s="328"/>
      <c r="M22" s="328"/>
      <c r="N22" s="328"/>
      <c r="O22" s="328"/>
      <c r="P22" s="328"/>
      <c r="Q22" s="328"/>
      <c r="R22" s="328"/>
      <c r="S22" s="328"/>
      <c r="T22" s="328"/>
      <c r="U22" s="328"/>
      <c r="V22" s="328"/>
      <c r="W22" s="328"/>
      <c r="X22" s="328"/>
      <c r="Y22" s="328"/>
      <c r="Z22" s="328"/>
      <c r="AA22" s="330"/>
      <c r="AB22" s="330"/>
      <c r="AC22" s="330"/>
      <c r="AD22" s="330"/>
      <c r="AE22" s="330"/>
      <c r="AF22" s="330"/>
      <c r="AG22" s="330"/>
      <c r="AH22" s="330"/>
      <c r="AI22" s="330"/>
      <c r="AJ22" s="330"/>
      <c r="AK22" s="330"/>
      <c r="AL22" s="328"/>
      <c r="AM22" s="653" t="str">
        <f t="shared" si="0"/>
        <v/>
      </c>
      <c r="AN22" s="653"/>
      <c r="AO22" s="57" t="str">
        <f>IF(ISBLANK('frekwencja I sem'!B23),"",'frekwencja I sem'!$B23)</f>
        <v/>
      </c>
      <c r="AP22" s="58" t="str">
        <f>IF(ISBLANK('frekwencja I sem'!B23),"",'frekwencja II sem'!$AT23)</f>
        <v/>
      </c>
      <c r="AQ22" s="58" t="str">
        <f>'frekwencja II sem'!AK23</f>
        <v/>
      </c>
      <c r="AR22" s="58" t="str">
        <f>'frekwencja II sem'!AO23</f>
        <v/>
      </c>
      <c r="AS22" s="145" t="str">
        <f t="shared" si="5"/>
        <v/>
      </c>
      <c r="AT22" s="145" t="str">
        <f t="shared" si="6"/>
        <v/>
      </c>
      <c r="AU22" s="145" t="str">
        <f t="shared" si="7"/>
        <v/>
      </c>
      <c r="AV22" s="145" t="str">
        <f t="shared" si="8"/>
        <v/>
      </c>
      <c r="AW22" s="145" t="str">
        <f t="shared" si="9"/>
        <v/>
      </c>
      <c r="AX22" s="145" t="str">
        <f t="shared" si="10"/>
        <v/>
      </c>
      <c r="AY22" s="72" t="str">
        <f t="shared" si="11"/>
        <v/>
      </c>
      <c r="AZ22" s="72" t="str">
        <f t="shared" si="12"/>
        <v/>
      </c>
      <c r="BA22" s="69"/>
      <c r="BB22" s="372" t="str">
        <f t="shared" si="13"/>
        <v xml:space="preserve"> </v>
      </c>
      <c r="BC22" s="372" t="str">
        <f t="shared" si="14"/>
        <v xml:space="preserve"> </v>
      </c>
      <c r="BD22" s="372" t="str">
        <f t="shared" si="15"/>
        <v xml:space="preserve"> </v>
      </c>
      <c r="BE22" s="372" t="str">
        <f t="shared" si="16"/>
        <v xml:space="preserve"> </v>
      </c>
      <c r="BF22" s="372" t="str">
        <f t="shared" si="17"/>
        <v xml:space="preserve"> </v>
      </c>
      <c r="BG22" s="372" t="str">
        <f t="shared" si="18"/>
        <v xml:space="preserve"> </v>
      </c>
      <c r="BH22" s="372" t="str">
        <f t="shared" si="19"/>
        <v xml:space="preserve"> </v>
      </c>
      <c r="BI22" s="372" t="str">
        <f t="shared" si="20"/>
        <v xml:space="preserve"> </v>
      </c>
      <c r="BJ22" s="372" t="str">
        <f t="shared" si="21"/>
        <v xml:space="preserve"> </v>
      </c>
      <c r="BK22" s="372" t="str">
        <f t="shared" si="22"/>
        <v xml:space="preserve"> </v>
      </c>
      <c r="BL22" s="372" t="str">
        <f t="shared" si="23"/>
        <v xml:space="preserve"> </v>
      </c>
      <c r="BM22" s="372" t="str">
        <f t="shared" si="24"/>
        <v xml:space="preserve"> </v>
      </c>
      <c r="BN22" s="372" t="str">
        <f t="shared" si="25"/>
        <v xml:space="preserve"> </v>
      </c>
      <c r="BO22" s="372" t="str">
        <f t="shared" si="26"/>
        <v xml:space="preserve"> </v>
      </c>
      <c r="BP22" s="372" t="str">
        <f t="shared" si="27"/>
        <v xml:space="preserve"> </v>
      </c>
      <c r="BQ22" s="372" t="str">
        <f t="shared" si="28"/>
        <v xml:space="preserve"> </v>
      </c>
      <c r="BR22" s="372" t="str">
        <f t="shared" si="29"/>
        <v xml:space="preserve"> </v>
      </c>
      <c r="BS22" s="372" t="str">
        <f t="shared" si="30"/>
        <v xml:space="preserve"> </v>
      </c>
      <c r="BT22" s="372" t="str">
        <f t="shared" si="31"/>
        <v xml:space="preserve"> </v>
      </c>
      <c r="BU22" s="372" t="str">
        <f t="shared" si="32"/>
        <v xml:space="preserve"> </v>
      </c>
      <c r="BV22" s="372" t="str">
        <f t="shared" si="33"/>
        <v xml:space="preserve"> </v>
      </c>
      <c r="BW22" s="372" t="str">
        <f t="shared" si="34"/>
        <v xml:space="preserve"> </v>
      </c>
      <c r="BX22" s="372" t="str">
        <f t="shared" si="35"/>
        <v xml:space="preserve"> </v>
      </c>
      <c r="BY22" s="372" t="str">
        <f t="shared" si="36"/>
        <v xml:space="preserve"> </v>
      </c>
      <c r="BZ22" s="372" t="str">
        <f t="shared" si="37"/>
        <v xml:space="preserve"> </v>
      </c>
      <c r="CA22" s="73" t="str">
        <f t="array" ref="CA22">IF(ISBLANK(B22)," ",IF(OR(BB22:BZ22="X"),"UCZ.NKL",AVERAGE(BB22:BZ22)))</f>
        <v xml:space="preserve"> </v>
      </c>
      <c r="CB22" s="358" t="str">
        <f t="shared" si="38"/>
        <v/>
      </c>
      <c r="CC22" s="358" t="str">
        <f t="shared" si="1"/>
        <v/>
      </c>
      <c r="CD22" s="358" t="str">
        <f t="shared" si="2"/>
        <v/>
      </c>
      <c r="CE22" s="358" t="str">
        <f t="shared" si="3"/>
        <v/>
      </c>
      <c r="CF22" s="358" t="str">
        <f t="shared" si="4"/>
        <v/>
      </c>
      <c r="CG22" s="358" t="str">
        <f t="shared" si="39"/>
        <v>X</v>
      </c>
      <c r="CH22" s="72" t="str">
        <f t="shared" si="40"/>
        <v xml:space="preserve"> </v>
      </c>
      <c r="CI22" s="69"/>
      <c r="CJ22" s="25" t="str">
        <f t="shared" si="41"/>
        <v/>
      </c>
      <c r="CK22" s="26" t="str">
        <f t="shared" si="70"/>
        <v/>
      </c>
      <c r="CL22" s="74" t="str">
        <f t="shared" si="42"/>
        <v/>
      </c>
      <c r="CM22" s="26" t="str">
        <f t="shared" si="43"/>
        <v/>
      </c>
      <c r="CN22" s="27" t="str">
        <f t="shared" si="44"/>
        <v/>
      </c>
      <c r="CO22" s="373"/>
      <c r="CP22" s="377" t="str">
        <f t="shared" si="45"/>
        <v/>
      </c>
      <c r="CQ22" s="378" t="str">
        <f t="shared" si="46"/>
        <v/>
      </c>
      <c r="CR22" s="378" t="str">
        <f t="shared" si="47"/>
        <v/>
      </c>
      <c r="CS22" s="378" t="str">
        <f t="shared" si="48"/>
        <v/>
      </c>
      <c r="CT22" s="379" t="str">
        <f t="shared" si="49"/>
        <v/>
      </c>
      <c r="CU22" s="373"/>
      <c r="CV22" s="373"/>
      <c r="CW22" s="25" t="str">
        <f t="shared" si="50"/>
        <v/>
      </c>
      <c r="CX22" s="26" t="str">
        <f t="shared" si="51"/>
        <v/>
      </c>
      <c r="CY22" s="26" t="str">
        <f t="shared" si="52"/>
        <v/>
      </c>
      <c r="CZ22" s="26" t="str">
        <f t="shared" si="53"/>
        <v/>
      </c>
      <c r="DA22" s="27" t="str">
        <f t="shared" si="54"/>
        <v/>
      </c>
      <c r="DB22" s="373"/>
      <c r="DC22" s="377" t="str">
        <f t="shared" si="55"/>
        <v/>
      </c>
      <c r="DD22" s="378" t="str">
        <f t="shared" si="56"/>
        <v/>
      </c>
      <c r="DE22" s="378" t="str">
        <f t="shared" si="57"/>
        <v/>
      </c>
      <c r="DF22" s="378" t="str">
        <f t="shared" si="58"/>
        <v/>
      </c>
      <c r="DG22" s="379" t="str">
        <f t="shared" si="59"/>
        <v/>
      </c>
      <c r="DH22" s="373"/>
      <c r="DI22" s="373"/>
      <c r="DJ22" s="25" t="str">
        <f t="shared" si="60"/>
        <v/>
      </c>
      <c r="DK22" s="26" t="str">
        <f t="shared" si="61"/>
        <v/>
      </c>
      <c r="DL22" s="26" t="str">
        <f t="shared" si="62"/>
        <v/>
      </c>
      <c r="DM22" s="26" t="str">
        <f t="shared" si="63"/>
        <v/>
      </c>
      <c r="DN22" s="27" t="str">
        <f t="shared" si="64"/>
        <v/>
      </c>
      <c r="DO22" s="373"/>
      <c r="DP22" s="377" t="str">
        <f t="shared" si="65"/>
        <v/>
      </c>
      <c r="DQ22" s="378" t="str">
        <f t="shared" si="66"/>
        <v/>
      </c>
      <c r="DR22" s="378" t="str">
        <f t="shared" si="67"/>
        <v/>
      </c>
      <c r="DS22" s="378" t="str">
        <f t="shared" si="68"/>
        <v/>
      </c>
      <c r="DT22" s="379" t="str">
        <f t="shared" si="69"/>
        <v/>
      </c>
      <c r="DU22" s="69"/>
      <c r="DV22" s="69"/>
      <c r="DW22" s="69"/>
      <c r="DX22" s="69"/>
    </row>
    <row r="23" spans="1:128" ht="12" customHeight="1" x14ac:dyDescent="0.25">
      <c r="A23" s="701">
        <v>17</v>
      </c>
      <c r="B23" s="706"/>
      <c r="C23" s="703"/>
      <c r="D23" s="328"/>
      <c r="E23" s="328"/>
      <c r="F23" s="328"/>
      <c r="G23" s="328"/>
      <c r="H23" s="328"/>
      <c r="I23" s="328"/>
      <c r="J23" s="328"/>
      <c r="K23" s="328"/>
      <c r="L23" s="328"/>
      <c r="M23" s="328"/>
      <c r="N23" s="328"/>
      <c r="O23" s="328"/>
      <c r="P23" s="328"/>
      <c r="Q23" s="328"/>
      <c r="R23" s="328"/>
      <c r="S23" s="328"/>
      <c r="T23" s="328"/>
      <c r="U23" s="328"/>
      <c r="V23" s="328"/>
      <c r="W23" s="328"/>
      <c r="X23" s="328"/>
      <c r="Y23" s="328"/>
      <c r="Z23" s="328"/>
      <c r="AA23" s="330"/>
      <c r="AB23" s="330"/>
      <c r="AC23" s="330"/>
      <c r="AD23" s="330"/>
      <c r="AE23" s="330"/>
      <c r="AF23" s="330"/>
      <c r="AG23" s="330"/>
      <c r="AH23" s="330"/>
      <c r="AI23" s="330"/>
      <c r="AJ23" s="330"/>
      <c r="AK23" s="330"/>
      <c r="AL23" s="328"/>
      <c r="AM23" s="653" t="str">
        <f t="shared" si="0"/>
        <v/>
      </c>
      <c r="AN23" s="653"/>
      <c r="AO23" s="57" t="str">
        <f>IF(ISBLANK('frekwencja I sem'!B24),"",'frekwencja I sem'!$B24)</f>
        <v/>
      </c>
      <c r="AP23" s="58" t="str">
        <f>IF(ISBLANK('frekwencja I sem'!B24),"",'frekwencja II sem'!$AT24)</f>
        <v/>
      </c>
      <c r="AQ23" s="58" t="str">
        <f>'frekwencja II sem'!AK24</f>
        <v/>
      </c>
      <c r="AR23" s="58" t="str">
        <f>'frekwencja II sem'!AO24</f>
        <v/>
      </c>
      <c r="AS23" s="145" t="str">
        <f t="shared" si="5"/>
        <v/>
      </c>
      <c r="AT23" s="145" t="str">
        <f t="shared" si="6"/>
        <v/>
      </c>
      <c r="AU23" s="145" t="str">
        <f t="shared" si="7"/>
        <v/>
      </c>
      <c r="AV23" s="145" t="str">
        <f t="shared" si="8"/>
        <v/>
      </c>
      <c r="AW23" s="145" t="str">
        <f t="shared" si="9"/>
        <v/>
      </c>
      <c r="AX23" s="145" t="str">
        <f t="shared" si="10"/>
        <v/>
      </c>
      <c r="AY23" s="72" t="str">
        <f t="shared" si="11"/>
        <v/>
      </c>
      <c r="AZ23" s="72" t="str">
        <f t="shared" si="12"/>
        <v/>
      </c>
      <c r="BA23" s="69"/>
      <c r="BB23" s="372" t="str">
        <f t="shared" si="13"/>
        <v xml:space="preserve"> </v>
      </c>
      <c r="BC23" s="372" t="str">
        <f t="shared" si="14"/>
        <v xml:space="preserve"> </v>
      </c>
      <c r="BD23" s="372" t="str">
        <f t="shared" si="15"/>
        <v xml:space="preserve"> </v>
      </c>
      <c r="BE23" s="372" t="str">
        <f t="shared" si="16"/>
        <v xml:space="preserve"> </v>
      </c>
      <c r="BF23" s="372" t="str">
        <f t="shared" si="17"/>
        <v xml:space="preserve"> </v>
      </c>
      <c r="BG23" s="372" t="str">
        <f t="shared" si="18"/>
        <v xml:space="preserve"> </v>
      </c>
      <c r="BH23" s="372" t="str">
        <f t="shared" si="19"/>
        <v xml:space="preserve"> </v>
      </c>
      <c r="BI23" s="372" t="str">
        <f t="shared" si="20"/>
        <v xml:space="preserve"> </v>
      </c>
      <c r="BJ23" s="372" t="str">
        <f t="shared" si="21"/>
        <v xml:space="preserve"> </v>
      </c>
      <c r="BK23" s="372" t="str">
        <f t="shared" si="22"/>
        <v xml:space="preserve"> </v>
      </c>
      <c r="BL23" s="372" t="str">
        <f t="shared" si="23"/>
        <v xml:space="preserve"> </v>
      </c>
      <c r="BM23" s="372" t="str">
        <f t="shared" si="24"/>
        <v xml:space="preserve"> </v>
      </c>
      <c r="BN23" s="372" t="str">
        <f t="shared" si="25"/>
        <v xml:space="preserve"> </v>
      </c>
      <c r="BO23" s="372" t="str">
        <f t="shared" si="26"/>
        <v xml:space="preserve"> </v>
      </c>
      <c r="BP23" s="372" t="str">
        <f t="shared" si="27"/>
        <v xml:space="preserve"> </v>
      </c>
      <c r="BQ23" s="372" t="str">
        <f t="shared" si="28"/>
        <v xml:space="preserve"> </v>
      </c>
      <c r="BR23" s="372" t="str">
        <f t="shared" si="29"/>
        <v xml:space="preserve"> </v>
      </c>
      <c r="BS23" s="372" t="str">
        <f t="shared" si="30"/>
        <v xml:space="preserve"> </v>
      </c>
      <c r="BT23" s="372" t="str">
        <f t="shared" si="31"/>
        <v xml:space="preserve"> </v>
      </c>
      <c r="BU23" s="372" t="str">
        <f t="shared" si="32"/>
        <v xml:space="preserve"> </v>
      </c>
      <c r="BV23" s="372" t="str">
        <f t="shared" si="33"/>
        <v xml:space="preserve"> </v>
      </c>
      <c r="BW23" s="372" t="str">
        <f t="shared" si="34"/>
        <v xml:space="preserve"> </v>
      </c>
      <c r="BX23" s="372" t="str">
        <f t="shared" si="35"/>
        <v xml:space="preserve"> </v>
      </c>
      <c r="BY23" s="372" t="str">
        <f t="shared" si="36"/>
        <v xml:space="preserve"> </v>
      </c>
      <c r="BZ23" s="372" t="str">
        <f t="shared" si="37"/>
        <v xml:space="preserve"> </v>
      </c>
      <c r="CA23" s="73" t="str">
        <f t="array" ref="CA23">IF(ISBLANK(B23)," ",IF(OR(BB23:BZ23="X"),"UCZ.NKL",AVERAGE(BB23:BZ23)))</f>
        <v xml:space="preserve"> </v>
      </c>
      <c r="CB23" s="358" t="str">
        <f t="shared" si="38"/>
        <v/>
      </c>
      <c r="CC23" s="358" t="str">
        <f t="shared" si="1"/>
        <v/>
      </c>
      <c r="CD23" s="358" t="str">
        <f t="shared" si="2"/>
        <v/>
      </c>
      <c r="CE23" s="358" t="str">
        <f t="shared" si="3"/>
        <v/>
      </c>
      <c r="CF23" s="358" t="str">
        <f t="shared" si="4"/>
        <v/>
      </c>
      <c r="CG23" s="358" t="str">
        <f t="shared" si="39"/>
        <v>X</v>
      </c>
      <c r="CH23" s="72" t="str">
        <f t="shared" si="40"/>
        <v xml:space="preserve"> </v>
      </c>
      <c r="CI23" s="69"/>
      <c r="CJ23" s="25" t="str">
        <f t="shared" si="41"/>
        <v/>
      </c>
      <c r="CK23" s="26" t="str">
        <f t="shared" si="70"/>
        <v/>
      </c>
      <c r="CL23" s="74" t="str">
        <f t="shared" si="42"/>
        <v/>
      </c>
      <c r="CM23" s="26" t="str">
        <f t="shared" si="43"/>
        <v/>
      </c>
      <c r="CN23" s="27" t="str">
        <f t="shared" si="44"/>
        <v/>
      </c>
      <c r="CO23" s="373"/>
      <c r="CP23" s="377" t="str">
        <f t="shared" si="45"/>
        <v/>
      </c>
      <c r="CQ23" s="378" t="str">
        <f t="shared" si="46"/>
        <v/>
      </c>
      <c r="CR23" s="378" t="str">
        <f t="shared" si="47"/>
        <v/>
      </c>
      <c r="CS23" s="378" t="str">
        <f t="shared" si="48"/>
        <v/>
      </c>
      <c r="CT23" s="379" t="str">
        <f t="shared" si="49"/>
        <v/>
      </c>
      <c r="CU23" s="373"/>
      <c r="CV23" s="373"/>
      <c r="CW23" s="25" t="str">
        <f t="shared" si="50"/>
        <v/>
      </c>
      <c r="CX23" s="26" t="str">
        <f t="shared" si="51"/>
        <v/>
      </c>
      <c r="CY23" s="26" t="str">
        <f t="shared" si="52"/>
        <v/>
      </c>
      <c r="CZ23" s="26" t="str">
        <f t="shared" si="53"/>
        <v/>
      </c>
      <c r="DA23" s="27" t="str">
        <f t="shared" si="54"/>
        <v/>
      </c>
      <c r="DB23" s="373"/>
      <c r="DC23" s="377" t="str">
        <f t="shared" si="55"/>
        <v/>
      </c>
      <c r="DD23" s="378" t="str">
        <f t="shared" si="56"/>
        <v/>
      </c>
      <c r="DE23" s="378" t="str">
        <f t="shared" si="57"/>
        <v/>
      </c>
      <c r="DF23" s="378" t="str">
        <f t="shared" si="58"/>
        <v/>
      </c>
      <c r="DG23" s="379" t="str">
        <f t="shared" si="59"/>
        <v/>
      </c>
      <c r="DH23" s="373"/>
      <c r="DI23" s="373"/>
      <c r="DJ23" s="25" t="str">
        <f t="shared" si="60"/>
        <v/>
      </c>
      <c r="DK23" s="26" t="str">
        <f t="shared" si="61"/>
        <v/>
      </c>
      <c r="DL23" s="26" t="str">
        <f t="shared" si="62"/>
        <v/>
      </c>
      <c r="DM23" s="26" t="str">
        <f t="shared" si="63"/>
        <v/>
      </c>
      <c r="DN23" s="27" t="str">
        <f t="shared" si="64"/>
        <v/>
      </c>
      <c r="DO23" s="373"/>
      <c r="DP23" s="377" t="str">
        <f t="shared" si="65"/>
        <v/>
      </c>
      <c r="DQ23" s="378" t="str">
        <f t="shared" si="66"/>
        <v/>
      </c>
      <c r="DR23" s="378" t="str">
        <f t="shared" si="67"/>
        <v/>
      </c>
      <c r="DS23" s="378" t="str">
        <f t="shared" si="68"/>
        <v/>
      </c>
      <c r="DT23" s="379" t="str">
        <f t="shared" si="69"/>
        <v/>
      </c>
      <c r="DU23" s="69"/>
      <c r="DV23" s="69"/>
      <c r="DW23" s="69"/>
      <c r="DX23" s="69"/>
    </row>
    <row r="24" spans="1:128" ht="12" customHeight="1" x14ac:dyDescent="0.25">
      <c r="A24" s="701">
        <v>18</v>
      </c>
      <c r="B24" s="706"/>
      <c r="C24" s="703"/>
      <c r="D24" s="328"/>
      <c r="E24" s="328"/>
      <c r="F24" s="328"/>
      <c r="G24" s="328"/>
      <c r="H24" s="328"/>
      <c r="I24" s="328"/>
      <c r="J24" s="328"/>
      <c r="K24" s="328"/>
      <c r="L24" s="328"/>
      <c r="M24" s="328"/>
      <c r="N24" s="328"/>
      <c r="O24" s="328"/>
      <c r="P24" s="328"/>
      <c r="Q24" s="328"/>
      <c r="R24" s="328"/>
      <c r="S24" s="328"/>
      <c r="T24" s="328"/>
      <c r="U24" s="328"/>
      <c r="V24" s="328"/>
      <c r="W24" s="328"/>
      <c r="X24" s="328"/>
      <c r="Y24" s="328"/>
      <c r="Z24" s="328"/>
      <c r="AA24" s="330"/>
      <c r="AB24" s="330"/>
      <c r="AC24" s="330"/>
      <c r="AD24" s="330"/>
      <c r="AE24" s="330"/>
      <c r="AF24" s="330"/>
      <c r="AG24" s="330"/>
      <c r="AH24" s="330"/>
      <c r="AI24" s="330"/>
      <c r="AJ24" s="330"/>
      <c r="AK24" s="330"/>
      <c r="AL24" s="328"/>
      <c r="AM24" s="653" t="str">
        <f t="shared" si="0"/>
        <v/>
      </c>
      <c r="AN24" s="653"/>
      <c r="AO24" s="57" t="str">
        <f>IF(ISBLANK('frekwencja I sem'!B25),"",'frekwencja I sem'!$B25)</f>
        <v/>
      </c>
      <c r="AP24" s="58" t="str">
        <f>IF(ISBLANK('frekwencja I sem'!B25),"",'frekwencja II sem'!$AT25)</f>
        <v/>
      </c>
      <c r="AQ24" s="58" t="str">
        <f>'frekwencja II sem'!AK25</f>
        <v/>
      </c>
      <c r="AR24" s="58" t="str">
        <f>'frekwencja II sem'!AO25</f>
        <v/>
      </c>
      <c r="AS24" s="145" t="str">
        <f t="shared" si="5"/>
        <v/>
      </c>
      <c r="AT24" s="145" t="str">
        <f t="shared" si="6"/>
        <v/>
      </c>
      <c r="AU24" s="145" t="str">
        <f t="shared" si="7"/>
        <v/>
      </c>
      <c r="AV24" s="145" t="str">
        <f t="shared" si="8"/>
        <v/>
      </c>
      <c r="AW24" s="145" t="str">
        <f t="shared" si="9"/>
        <v/>
      </c>
      <c r="AX24" s="145" t="str">
        <f t="shared" si="10"/>
        <v/>
      </c>
      <c r="AY24" s="72" t="str">
        <f t="shared" si="11"/>
        <v/>
      </c>
      <c r="AZ24" s="72" t="str">
        <f t="shared" si="12"/>
        <v/>
      </c>
      <c r="BA24" s="69"/>
      <c r="BB24" s="372" t="str">
        <f t="shared" si="13"/>
        <v xml:space="preserve"> </v>
      </c>
      <c r="BC24" s="372" t="str">
        <f t="shared" si="14"/>
        <v xml:space="preserve"> </v>
      </c>
      <c r="BD24" s="372" t="str">
        <f t="shared" si="15"/>
        <v xml:space="preserve"> </v>
      </c>
      <c r="BE24" s="372" t="str">
        <f t="shared" si="16"/>
        <v xml:space="preserve"> </v>
      </c>
      <c r="BF24" s="372" t="str">
        <f t="shared" si="17"/>
        <v xml:space="preserve"> </v>
      </c>
      <c r="BG24" s="372" t="str">
        <f t="shared" si="18"/>
        <v xml:space="preserve"> </v>
      </c>
      <c r="BH24" s="372" t="str">
        <f t="shared" si="19"/>
        <v xml:space="preserve"> </v>
      </c>
      <c r="BI24" s="372" t="str">
        <f t="shared" si="20"/>
        <v xml:space="preserve"> </v>
      </c>
      <c r="BJ24" s="372" t="str">
        <f t="shared" si="21"/>
        <v xml:space="preserve"> </v>
      </c>
      <c r="BK24" s="372" t="str">
        <f t="shared" si="22"/>
        <v xml:space="preserve"> </v>
      </c>
      <c r="BL24" s="372" t="str">
        <f t="shared" si="23"/>
        <v xml:space="preserve"> </v>
      </c>
      <c r="BM24" s="372" t="str">
        <f t="shared" si="24"/>
        <v xml:space="preserve"> </v>
      </c>
      <c r="BN24" s="372" t="str">
        <f t="shared" si="25"/>
        <v xml:space="preserve"> </v>
      </c>
      <c r="BO24" s="372" t="str">
        <f t="shared" si="26"/>
        <v xml:space="preserve"> </v>
      </c>
      <c r="BP24" s="372" t="str">
        <f t="shared" si="27"/>
        <v xml:space="preserve"> </v>
      </c>
      <c r="BQ24" s="372" t="str">
        <f t="shared" si="28"/>
        <v xml:space="preserve"> </v>
      </c>
      <c r="BR24" s="372" t="str">
        <f t="shared" si="29"/>
        <v xml:space="preserve"> </v>
      </c>
      <c r="BS24" s="372" t="str">
        <f t="shared" si="30"/>
        <v xml:space="preserve"> </v>
      </c>
      <c r="BT24" s="372" t="str">
        <f t="shared" si="31"/>
        <v xml:space="preserve"> </v>
      </c>
      <c r="BU24" s="372" t="str">
        <f t="shared" si="32"/>
        <v xml:space="preserve"> </v>
      </c>
      <c r="BV24" s="372" t="str">
        <f t="shared" si="33"/>
        <v xml:space="preserve"> </v>
      </c>
      <c r="BW24" s="372" t="str">
        <f t="shared" si="34"/>
        <v xml:space="preserve"> </v>
      </c>
      <c r="BX24" s="372" t="str">
        <f t="shared" si="35"/>
        <v xml:space="preserve"> </v>
      </c>
      <c r="BY24" s="372" t="str">
        <f t="shared" si="36"/>
        <v xml:space="preserve"> </v>
      </c>
      <c r="BZ24" s="372" t="str">
        <f t="shared" si="37"/>
        <v xml:space="preserve"> </v>
      </c>
      <c r="CA24" s="73" t="str">
        <f t="array" ref="CA24">IF(ISBLANK(B24)," ",IF(OR(BB24:BZ24="X"),"UCZ.NKL",AVERAGE(BB24:BZ24)))</f>
        <v xml:space="preserve"> </v>
      </c>
      <c r="CB24" s="358" t="str">
        <f t="shared" si="38"/>
        <v/>
      </c>
      <c r="CC24" s="358" t="str">
        <f t="shared" si="1"/>
        <v/>
      </c>
      <c r="CD24" s="358" t="str">
        <f t="shared" si="2"/>
        <v/>
      </c>
      <c r="CE24" s="358" t="str">
        <f t="shared" si="3"/>
        <v/>
      </c>
      <c r="CF24" s="358" t="str">
        <f t="shared" si="4"/>
        <v/>
      </c>
      <c r="CG24" s="358" t="str">
        <f t="shared" si="39"/>
        <v>X</v>
      </c>
      <c r="CH24" s="72" t="str">
        <f t="shared" si="40"/>
        <v xml:space="preserve"> </v>
      </c>
      <c r="CI24" s="69"/>
      <c r="CJ24" s="25" t="str">
        <f t="shared" si="41"/>
        <v/>
      </c>
      <c r="CK24" s="26" t="str">
        <f t="shared" si="70"/>
        <v/>
      </c>
      <c r="CL24" s="74" t="str">
        <f t="shared" si="42"/>
        <v/>
      </c>
      <c r="CM24" s="26" t="str">
        <f t="shared" si="43"/>
        <v/>
      </c>
      <c r="CN24" s="27" t="str">
        <f t="shared" si="44"/>
        <v/>
      </c>
      <c r="CO24" s="373"/>
      <c r="CP24" s="377" t="str">
        <f t="shared" si="45"/>
        <v/>
      </c>
      <c r="CQ24" s="378" t="str">
        <f t="shared" si="46"/>
        <v/>
      </c>
      <c r="CR24" s="378" t="str">
        <f t="shared" si="47"/>
        <v/>
      </c>
      <c r="CS24" s="378" t="str">
        <f t="shared" si="48"/>
        <v/>
      </c>
      <c r="CT24" s="379" t="str">
        <f t="shared" si="49"/>
        <v/>
      </c>
      <c r="CU24" s="373"/>
      <c r="CV24" s="373"/>
      <c r="CW24" s="25" t="str">
        <f t="shared" si="50"/>
        <v/>
      </c>
      <c r="CX24" s="26" t="str">
        <f t="shared" si="51"/>
        <v/>
      </c>
      <c r="CY24" s="26" t="str">
        <f t="shared" si="52"/>
        <v/>
      </c>
      <c r="CZ24" s="26" t="str">
        <f t="shared" si="53"/>
        <v/>
      </c>
      <c r="DA24" s="27" t="str">
        <f t="shared" si="54"/>
        <v/>
      </c>
      <c r="DB24" s="373"/>
      <c r="DC24" s="377" t="str">
        <f t="shared" si="55"/>
        <v/>
      </c>
      <c r="DD24" s="378" t="str">
        <f t="shared" si="56"/>
        <v/>
      </c>
      <c r="DE24" s="378" t="str">
        <f t="shared" si="57"/>
        <v/>
      </c>
      <c r="DF24" s="378" t="str">
        <f t="shared" si="58"/>
        <v/>
      </c>
      <c r="DG24" s="379" t="str">
        <f t="shared" si="59"/>
        <v/>
      </c>
      <c r="DH24" s="373"/>
      <c r="DI24" s="373"/>
      <c r="DJ24" s="25" t="str">
        <f t="shared" si="60"/>
        <v/>
      </c>
      <c r="DK24" s="26" t="str">
        <f t="shared" si="61"/>
        <v/>
      </c>
      <c r="DL24" s="26" t="str">
        <f t="shared" si="62"/>
        <v/>
      </c>
      <c r="DM24" s="26" t="str">
        <f t="shared" si="63"/>
        <v/>
      </c>
      <c r="DN24" s="27" t="str">
        <f t="shared" si="64"/>
        <v/>
      </c>
      <c r="DO24" s="373"/>
      <c r="DP24" s="377" t="str">
        <f t="shared" si="65"/>
        <v/>
      </c>
      <c r="DQ24" s="378" t="str">
        <f t="shared" si="66"/>
        <v/>
      </c>
      <c r="DR24" s="378" t="str">
        <f t="shared" si="67"/>
        <v/>
      </c>
      <c r="DS24" s="378" t="str">
        <f t="shared" si="68"/>
        <v/>
      </c>
      <c r="DT24" s="379" t="str">
        <f t="shared" si="69"/>
        <v/>
      </c>
      <c r="DU24" s="69"/>
      <c r="DV24" s="69"/>
      <c r="DW24" s="69"/>
      <c r="DX24" s="69"/>
    </row>
    <row r="25" spans="1:128" ht="12" customHeight="1" x14ac:dyDescent="0.25">
      <c r="A25" s="701">
        <v>19</v>
      </c>
      <c r="B25" s="706"/>
      <c r="C25" s="703"/>
      <c r="D25" s="328"/>
      <c r="E25" s="328"/>
      <c r="F25" s="328"/>
      <c r="G25" s="328"/>
      <c r="H25" s="328"/>
      <c r="I25" s="328"/>
      <c r="J25" s="328"/>
      <c r="K25" s="328"/>
      <c r="L25" s="328"/>
      <c r="M25" s="328"/>
      <c r="N25" s="328"/>
      <c r="O25" s="328"/>
      <c r="P25" s="328"/>
      <c r="Q25" s="328"/>
      <c r="R25" s="328"/>
      <c r="S25" s="328"/>
      <c r="T25" s="328"/>
      <c r="U25" s="328"/>
      <c r="V25" s="328"/>
      <c r="W25" s="328"/>
      <c r="X25" s="328"/>
      <c r="Y25" s="328"/>
      <c r="Z25" s="328"/>
      <c r="AA25" s="330"/>
      <c r="AB25" s="330"/>
      <c r="AC25" s="330"/>
      <c r="AD25" s="330"/>
      <c r="AE25" s="330"/>
      <c r="AF25" s="330"/>
      <c r="AG25" s="330"/>
      <c r="AH25" s="330"/>
      <c r="AI25" s="330"/>
      <c r="AJ25" s="330"/>
      <c r="AK25" s="330"/>
      <c r="AL25" s="328"/>
      <c r="AM25" s="653" t="str">
        <f t="shared" si="0"/>
        <v/>
      </c>
      <c r="AN25" s="653"/>
      <c r="AO25" s="57" t="str">
        <f>IF(ISBLANK('frekwencja I sem'!B26),"",'frekwencja I sem'!$B26)</f>
        <v/>
      </c>
      <c r="AP25" s="58" t="str">
        <f>IF(ISBLANK('frekwencja I sem'!B26),"",'frekwencja II sem'!$AT26)</f>
        <v/>
      </c>
      <c r="AQ25" s="58" t="str">
        <f>'frekwencja II sem'!AK26</f>
        <v/>
      </c>
      <c r="AR25" s="58" t="str">
        <f>'frekwencja II sem'!AO26</f>
        <v/>
      </c>
      <c r="AS25" s="145" t="str">
        <f t="shared" si="5"/>
        <v/>
      </c>
      <c r="AT25" s="145" t="str">
        <f t="shared" si="6"/>
        <v/>
      </c>
      <c r="AU25" s="145" t="str">
        <f t="shared" si="7"/>
        <v/>
      </c>
      <c r="AV25" s="145" t="str">
        <f t="shared" si="8"/>
        <v/>
      </c>
      <c r="AW25" s="145" t="str">
        <f t="shared" si="9"/>
        <v/>
      </c>
      <c r="AX25" s="145" t="str">
        <f t="shared" si="10"/>
        <v/>
      </c>
      <c r="AY25" s="72" t="str">
        <f t="shared" si="11"/>
        <v/>
      </c>
      <c r="AZ25" s="72" t="str">
        <f t="shared" si="12"/>
        <v/>
      </c>
      <c r="BA25" s="69"/>
      <c r="BB25" s="372" t="str">
        <f t="shared" si="13"/>
        <v xml:space="preserve"> </v>
      </c>
      <c r="BC25" s="372" t="str">
        <f t="shared" si="14"/>
        <v xml:space="preserve"> </v>
      </c>
      <c r="BD25" s="372" t="str">
        <f t="shared" si="15"/>
        <v xml:space="preserve"> </v>
      </c>
      <c r="BE25" s="372" t="str">
        <f t="shared" si="16"/>
        <v xml:space="preserve"> </v>
      </c>
      <c r="BF25" s="372" t="str">
        <f t="shared" si="17"/>
        <v xml:space="preserve"> </v>
      </c>
      <c r="BG25" s="372" t="str">
        <f t="shared" si="18"/>
        <v xml:space="preserve"> </v>
      </c>
      <c r="BH25" s="372" t="str">
        <f t="shared" si="19"/>
        <v xml:space="preserve"> </v>
      </c>
      <c r="BI25" s="372" t="str">
        <f t="shared" si="20"/>
        <v xml:space="preserve"> </v>
      </c>
      <c r="BJ25" s="372" t="str">
        <f t="shared" si="21"/>
        <v xml:space="preserve"> </v>
      </c>
      <c r="BK25" s="372" t="str">
        <f t="shared" si="22"/>
        <v xml:space="preserve"> </v>
      </c>
      <c r="BL25" s="372" t="str">
        <f t="shared" si="23"/>
        <v xml:space="preserve"> </v>
      </c>
      <c r="BM25" s="372" t="str">
        <f t="shared" si="24"/>
        <v xml:space="preserve"> </v>
      </c>
      <c r="BN25" s="372" t="str">
        <f t="shared" si="25"/>
        <v xml:space="preserve"> </v>
      </c>
      <c r="BO25" s="372" t="str">
        <f t="shared" si="26"/>
        <v xml:space="preserve"> </v>
      </c>
      <c r="BP25" s="372" t="str">
        <f t="shared" si="27"/>
        <v xml:space="preserve"> </v>
      </c>
      <c r="BQ25" s="372" t="str">
        <f t="shared" si="28"/>
        <v xml:space="preserve"> </v>
      </c>
      <c r="BR25" s="372" t="str">
        <f t="shared" si="29"/>
        <v xml:space="preserve"> </v>
      </c>
      <c r="BS25" s="372" t="str">
        <f t="shared" si="30"/>
        <v xml:space="preserve"> </v>
      </c>
      <c r="BT25" s="372" t="str">
        <f t="shared" si="31"/>
        <v xml:space="preserve"> </v>
      </c>
      <c r="BU25" s="372" t="str">
        <f t="shared" si="32"/>
        <v xml:space="preserve"> </v>
      </c>
      <c r="BV25" s="372" t="str">
        <f t="shared" si="33"/>
        <v xml:space="preserve"> </v>
      </c>
      <c r="BW25" s="372" t="str">
        <f t="shared" si="34"/>
        <v xml:space="preserve"> </v>
      </c>
      <c r="BX25" s="372" t="str">
        <f t="shared" si="35"/>
        <v xml:space="preserve"> </v>
      </c>
      <c r="BY25" s="372" t="str">
        <f t="shared" si="36"/>
        <v xml:space="preserve"> </v>
      </c>
      <c r="BZ25" s="372" t="str">
        <f t="shared" si="37"/>
        <v xml:space="preserve"> </v>
      </c>
      <c r="CA25" s="73" t="str">
        <f t="array" ref="CA25">IF(ISBLANK(B25)," ",IF(OR(BB25:BZ25="X"),"UCZ.NKL",AVERAGE(BB25:BZ25)))</f>
        <v xml:space="preserve"> </v>
      </c>
      <c r="CB25" s="358" t="str">
        <f t="shared" si="38"/>
        <v/>
      </c>
      <c r="CC25" s="358" t="str">
        <f t="shared" si="1"/>
        <v/>
      </c>
      <c r="CD25" s="358" t="str">
        <f t="shared" si="2"/>
        <v/>
      </c>
      <c r="CE25" s="358" t="str">
        <f t="shared" si="3"/>
        <v/>
      </c>
      <c r="CF25" s="358" t="str">
        <f t="shared" si="4"/>
        <v/>
      </c>
      <c r="CG25" s="358" t="str">
        <f t="shared" si="39"/>
        <v>X</v>
      </c>
      <c r="CH25" s="72" t="str">
        <f t="shared" si="40"/>
        <v xml:space="preserve"> </v>
      </c>
      <c r="CI25" s="69"/>
      <c r="CJ25" s="25" t="str">
        <f t="shared" si="41"/>
        <v/>
      </c>
      <c r="CK25" s="26" t="str">
        <f t="shared" si="70"/>
        <v/>
      </c>
      <c r="CL25" s="74" t="str">
        <f t="shared" si="42"/>
        <v/>
      </c>
      <c r="CM25" s="26" t="str">
        <f t="shared" si="43"/>
        <v/>
      </c>
      <c r="CN25" s="27" t="str">
        <f t="shared" si="44"/>
        <v/>
      </c>
      <c r="CO25" s="373"/>
      <c r="CP25" s="377" t="str">
        <f t="shared" si="45"/>
        <v/>
      </c>
      <c r="CQ25" s="378" t="str">
        <f t="shared" si="46"/>
        <v/>
      </c>
      <c r="CR25" s="378" t="str">
        <f t="shared" si="47"/>
        <v/>
      </c>
      <c r="CS25" s="378" t="str">
        <f t="shared" si="48"/>
        <v/>
      </c>
      <c r="CT25" s="379" t="str">
        <f t="shared" si="49"/>
        <v/>
      </c>
      <c r="CU25" s="373"/>
      <c r="CV25" s="373"/>
      <c r="CW25" s="25" t="str">
        <f t="shared" si="50"/>
        <v/>
      </c>
      <c r="CX25" s="26" t="str">
        <f t="shared" si="51"/>
        <v/>
      </c>
      <c r="CY25" s="26" t="str">
        <f t="shared" si="52"/>
        <v/>
      </c>
      <c r="CZ25" s="26" t="str">
        <f t="shared" si="53"/>
        <v/>
      </c>
      <c r="DA25" s="27" t="str">
        <f t="shared" si="54"/>
        <v/>
      </c>
      <c r="DB25" s="373"/>
      <c r="DC25" s="377" t="str">
        <f t="shared" si="55"/>
        <v/>
      </c>
      <c r="DD25" s="378" t="str">
        <f t="shared" si="56"/>
        <v/>
      </c>
      <c r="DE25" s="378" t="str">
        <f t="shared" si="57"/>
        <v/>
      </c>
      <c r="DF25" s="378" t="str">
        <f t="shared" si="58"/>
        <v/>
      </c>
      <c r="DG25" s="379" t="str">
        <f t="shared" si="59"/>
        <v/>
      </c>
      <c r="DH25" s="373"/>
      <c r="DI25" s="373"/>
      <c r="DJ25" s="25" t="str">
        <f t="shared" si="60"/>
        <v/>
      </c>
      <c r="DK25" s="26" t="str">
        <f t="shared" si="61"/>
        <v/>
      </c>
      <c r="DL25" s="26" t="str">
        <f t="shared" si="62"/>
        <v/>
      </c>
      <c r="DM25" s="26" t="str">
        <f t="shared" si="63"/>
        <v/>
      </c>
      <c r="DN25" s="27" t="str">
        <f t="shared" si="64"/>
        <v/>
      </c>
      <c r="DO25" s="373"/>
      <c r="DP25" s="377" t="str">
        <f t="shared" si="65"/>
        <v/>
      </c>
      <c r="DQ25" s="378" t="str">
        <f t="shared" si="66"/>
        <v/>
      </c>
      <c r="DR25" s="378" t="str">
        <f t="shared" si="67"/>
        <v/>
      </c>
      <c r="DS25" s="378" t="str">
        <f t="shared" si="68"/>
        <v/>
      </c>
      <c r="DT25" s="379" t="str">
        <f t="shared" si="69"/>
        <v/>
      </c>
      <c r="DU25" s="69"/>
      <c r="DV25" s="69"/>
      <c r="DW25" s="69"/>
      <c r="DX25" s="69"/>
    </row>
    <row r="26" spans="1:128" ht="12" customHeight="1" x14ac:dyDescent="0.25">
      <c r="A26" s="701">
        <v>20</v>
      </c>
      <c r="B26" s="706"/>
      <c r="C26" s="703"/>
      <c r="D26" s="328"/>
      <c r="E26" s="328"/>
      <c r="F26" s="328"/>
      <c r="G26" s="328"/>
      <c r="H26" s="328"/>
      <c r="I26" s="328"/>
      <c r="J26" s="328"/>
      <c r="K26" s="328"/>
      <c r="L26" s="328"/>
      <c r="M26" s="328"/>
      <c r="N26" s="328"/>
      <c r="O26" s="328"/>
      <c r="P26" s="328"/>
      <c r="Q26" s="328"/>
      <c r="R26" s="328"/>
      <c r="S26" s="328"/>
      <c r="T26" s="328"/>
      <c r="U26" s="328"/>
      <c r="V26" s="328"/>
      <c r="W26" s="328"/>
      <c r="X26" s="328"/>
      <c r="Y26" s="328"/>
      <c r="Z26" s="328"/>
      <c r="AA26" s="330"/>
      <c r="AB26" s="330"/>
      <c r="AC26" s="330"/>
      <c r="AD26" s="330"/>
      <c r="AE26" s="330"/>
      <c r="AF26" s="330"/>
      <c r="AG26" s="330"/>
      <c r="AH26" s="330"/>
      <c r="AI26" s="330"/>
      <c r="AJ26" s="330"/>
      <c r="AK26" s="330"/>
      <c r="AL26" s="328"/>
      <c r="AM26" s="653" t="str">
        <f t="shared" si="0"/>
        <v/>
      </c>
      <c r="AN26" s="653"/>
      <c r="AO26" s="57" t="str">
        <f>IF(ISBLANK('frekwencja I sem'!B27),"",'frekwencja I sem'!$B27)</f>
        <v/>
      </c>
      <c r="AP26" s="58" t="str">
        <f>IF(ISBLANK('frekwencja I sem'!B27),"",'frekwencja II sem'!$AT27)</f>
        <v/>
      </c>
      <c r="AQ26" s="58" t="str">
        <f>'frekwencja II sem'!AK27</f>
        <v/>
      </c>
      <c r="AR26" s="58" t="str">
        <f>'frekwencja II sem'!AO27</f>
        <v/>
      </c>
      <c r="AS26" s="145" t="str">
        <f t="shared" si="5"/>
        <v/>
      </c>
      <c r="AT26" s="145" t="str">
        <f t="shared" si="6"/>
        <v/>
      </c>
      <c r="AU26" s="145" t="str">
        <f t="shared" si="7"/>
        <v/>
      </c>
      <c r="AV26" s="145" t="str">
        <f t="shared" si="8"/>
        <v/>
      </c>
      <c r="AW26" s="145" t="str">
        <f t="shared" si="9"/>
        <v/>
      </c>
      <c r="AX26" s="145" t="str">
        <f t="shared" si="10"/>
        <v/>
      </c>
      <c r="AY26" s="72" t="str">
        <f t="shared" si="11"/>
        <v/>
      </c>
      <c r="AZ26" s="72" t="str">
        <f t="shared" si="12"/>
        <v/>
      </c>
      <c r="BA26" s="69"/>
      <c r="BB26" s="372" t="str">
        <f t="shared" si="13"/>
        <v xml:space="preserve"> </v>
      </c>
      <c r="BC26" s="372" t="str">
        <f t="shared" si="14"/>
        <v xml:space="preserve"> </v>
      </c>
      <c r="BD26" s="372" t="str">
        <f t="shared" si="15"/>
        <v xml:space="preserve"> </v>
      </c>
      <c r="BE26" s="372" t="str">
        <f t="shared" si="16"/>
        <v xml:space="preserve"> </v>
      </c>
      <c r="BF26" s="372" t="str">
        <f t="shared" si="17"/>
        <v xml:space="preserve"> </v>
      </c>
      <c r="BG26" s="372" t="str">
        <f t="shared" si="18"/>
        <v xml:space="preserve"> </v>
      </c>
      <c r="BH26" s="372" t="str">
        <f t="shared" si="19"/>
        <v xml:space="preserve"> </v>
      </c>
      <c r="BI26" s="372" t="str">
        <f t="shared" si="20"/>
        <v xml:space="preserve"> </v>
      </c>
      <c r="BJ26" s="372" t="str">
        <f t="shared" si="21"/>
        <v xml:space="preserve"> </v>
      </c>
      <c r="BK26" s="372" t="str">
        <f t="shared" si="22"/>
        <v xml:space="preserve"> </v>
      </c>
      <c r="BL26" s="372" t="str">
        <f t="shared" si="23"/>
        <v xml:space="preserve"> </v>
      </c>
      <c r="BM26" s="372" t="str">
        <f t="shared" si="24"/>
        <v xml:space="preserve"> </v>
      </c>
      <c r="BN26" s="372" t="str">
        <f t="shared" si="25"/>
        <v xml:space="preserve"> </v>
      </c>
      <c r="BO26" s="372" t="str">
        <f t="shared" si="26"/>
        <v xml:space="preserve"> </v>
      </c>
      <c r="BP26" s="372" t="str">
        <f t="shared" si="27"/>
        <v xml:space="preserve"> </v>
      </c>
      <c r="BQ26" s="372" t="str">
        <f t="shared" si="28"/>
        <v xml:space="preserve"> </v>
      </c>
      <c r="BR26" s="372" t="str">
        <f t="shared" si="29"/>
        <v xml:space="preserve"> </v>
      </c>
      <c r="BS26" s="372" t="str">
        <f t="shared" si="30"/>
        <v xml:space="preserve"> </v>
      </c>
      <c r="BT26" s="372" t="str">
        <f t="shared" si="31"/>
        <v xml:space="preserve"> </v>
      </c>
      <c r="BU26" s="372" t="str">
        <f t="shared" si="32"/>
        <v xml:space="preserve"> </v>
      </c>
      <c r="BV26" s="372" t="str">
        <f t="shared" si="33"/>
        <v xml:space="preserve"> </v>
      </c>
      <c r="BW26" s="372" t="str">
        <f t="shared" si="34"/>
        <v xml:space="preserve"> </v>
      </c>
      <c r="BX26" s="372" t="str">
        <f t="shared" si="35"/>
        <v xml:space="preserve"> </v>
      </c>
      <c r="BY26" s="372" t="str">
        <f t="shared" si="36"/>
        <v xml:space="preserve"> </v>
      </c>
      <c r="BZ26" s="372" t="str">
        <f t="shared" si="37"/>
        <v xml:space="preserve"> </v>
      </c>
      <c r="CA26" s="73" t="str">
        <f t="array" ref="CA26">IF(ISBLANK(B26)," ",IF(OR(BB26:BZ26="X"),"UCZ.NKL",AVERAGE(BB26:BZ26)))</f>
        <v xml:space="preserve"> </v>
      </c>
      <c r="CB26" s="358" t="str">
        <f t="shared" si="38"/>
        <v/>
      </c>
      <c r="CC26" s="358" t="str">
        <f t="shared" si="1"/>
        <v/>
      </c>
      <c r="CD26" s="358" t="str">
        <f t="shared" si="2"/>
        <v/>
      </c>
      <c r="CE26" s="358" t="str">
        <f t="shared" si="3"/>
        <v/>
      </c>
      <c r="CF26" s="358" t="str">
        <f t="shared" si="4"/>
        <v/>
      </c>
      <c r="CG26" s="358" t="str">
        <f t="shared" si="39"/>
        <v>X</v>
      </c>
      <c r="CH26" s="72" t="str">
        <f t="shared" si="40"/>
        <v xml:space="preserve"> </v>
      </c>
      <c r="CI26" s="69"/>
      <c r="CJ26" s="25" t="str">
        <f t="shared" si="41"/>
        <v/>
      </c>
      <c r="CK26" s="26" t="str">
        <f t="shared" si="70"/>
        <v/>
      </c>
      <c r="CL26" s="74" t="str">
        <f t="shared" si="42"/>
        <v/>
      </c>
      <c r="CM26" s="26" t="str">
        <f t="shared" si="43"/>
        <v/>
      </c>
      <c r="CN26" s="27" t="str">
        <f t="shared" si="44"/>
        <v/>
      </c>
      <c r="CO26" s="373"/>
      <c r="CP26" s="377" t="str">
        <f t="shared" si="45"/>
        <v/>
      </c>
      <c r="CQ26" s="378" t="str">
        <f t="shared" si="46"/>
        <v/>
      </c>
      <c r="CR26" s="378" t="str">
        <f t="shared" si="47"/>
        <v/>
      </c>
      <c r="CS26" s="378" t="str">
        <f t="shared" si="48"/>
        <v/>
      </c>
      <c r="CT26" s="379" t="str">
        <f t="shared" si="49"/>
        <v/>
      </c>
      <c r="CU26" s="373"/>
      <c r="CV26" s="373"/>
      <c r="CW26" s="25" t="str">
        <f t="shared" si="50"/>
        <v/>
      </c>
      <c r="CX26" s="26" t="str">
        <f t="shared" si="51"/>
        <v/>
      </c>
      <c r="CY26" s="26" t="str">
        <f t="shared" si="52"/>
        <v/>
      </c>
      <c r="CZ26" s="26" t="str">
        <f t="shared" si="53"/>
        <v/>
      </c>
      <c r="DA26" s="27" t="str">
        <f t="shared" si="54"/>
        <v/>
      </c>
      <c r="DB26" s="373"/>
      <c r="DC26" s="377" t="str">
        <f t="shared" si="55"/>
        <v/>
      </c>
      <c r="DD26" s="378" t="str">
        <f t="shared" si="56"/>
        <v/>
      </c>
      <c r="DE26" s="378" t="str">
        <f t="shared" si="57"/>
        <v/>
      </c>
      <c r="DF26" s="378" t="str">
        <f t="shared" si="58"/>
        <v/>
      </c>
      <c r="DG26" s="379" t="str">
        <f t="shared" si="59"/>
        <v/>
      </c>
      <c r="DH26" s="373"/>
      <c r="DI26" s="373"/>
      <c r="DJ26" s="25" t="str">
        <f t="shared" si="60"/>
        <v/>
      </c>
      <c r="DK26" s="26" t="str">
        <f t="shared" si="61"/>
        <v/>
      </c>
      <c r="DL26" s="26" t="str">
        <f t="shared" si="62"/>
        <v/>
      </c>
      <c r="DM26" s="26" t="str">
        <f t="shared" si="63"/>
        <v/>
      </c>
      <c r="DN26" s="27" t="str">
        <f t="shared" si="64"/>
        <v/>
      </c>
      <c r="DO26" s="373"/>
      <c r="DP26" s="377" t="str">
        <f t="shared" si="65"/>
        <v/>
      </c>
      <c r="DQ26" s="378" t="str">
        <f t="shared" si="66"/>
        <v/>
      </c>
      <c r="DR26" s="378" t="str">
        <f t="shared" si="67"/>
        <v/>
      </c>
      <c r="DS26" s="378" t="str">
        <f t="shared" si="68"/>
        <v/>
      </c>
      <c r="DT26" s="379" t="str">
        <f t="shared" si="69"/>
        <v/>
      </c>
      <c r="DU26" s="69"/>
      <c r="DV26" s="69"/>
      <c r="DW26" s="69"/>
      <c r="DX26" s="69"/>
    </row>
    <row r="27" spans="1:128" ht="12" customHeight="1" x14ac:dyDescent="0.25">
      <c r="A27" s="701">
        <v>21</v>
      </c>
      <c r="B27" s="706"/>
      <c r="C27" s="703"/>
      <c r="D27" s="328"/>
      <c r="E27" s="328"/>
      <c r="F27" s="328"/>
      <c r="G27" s="328"/>
      <c r="H27" s="328"/>
      <c r="I27" s="328"/>
      <c r="J27" s="328"/>
      <c r="K27" s="328"/>
      <c r="L27" s="328"/>
      <c r="M27" s="328"/>
      <c r="N27" s="328"/>
      <c r="O27" s="328"/>
      <c r="P27" s="328"/>
      <c r="Q27" s="328"/>
      <c r="R27" s="328"/>
      <c r="S27" s="328"/>
      <c r="T27" s="328"/>
      <c r="U27" s="328"/>
      <c r="V27" s="328"/>
      <c r="W27" s="328"/>
      <c r="X27" s="328"/>
      <c r="Y27" s="328"/>
      <c r="Z27" s="328"/>
      <c r="AA27" s="330"/>
      <c r="AB27" s="330"/>
      <c r="AC27" s="330"/>
      <c r="AD27" s="330"/>
      <c r="AE27" s="330"/>
      <c r="AF27" s="330"/>
      <c r="AG27" s="330"/>
      <c r="AH27" s="330"/>
      <c r="AI27" s="330"/>
      <c r="AJ27" s="330"/>
      <c r="AK27" s="330"/>
      <c r="AL27" s="328"/>
      <c r="AM27" s="653" t="str">
        <f t="shared" si="0"/>
        <v/>
      </c>
      <c r="AN27" s="653"/>
      <c r="AO27" s="57" t="str">
        <f>IF(ISBLANK('frekwencja I sem'!B28),"",'frekwencja I sem'!$B28)</f>
        <v/>
      </c>
      <c r="AP27" s="58" t="str">
        <f>IF(ISBLANK('frekwencja I sem'!B28),"",'frekwencja II sem'!$AT28)</f>
        <v/>
      </c>
      <c r="AQ27" s="58" t="str">
        <f>'frekwencja II sem'!AK28</f>
        <v/>
      </c>
      <c r="AR27" s="58" t="str">
        <f>'frekwencja II sem'!AO28</f>
        <v/>
      </c>
      <c r="AS27" s="145" t="str">
        <f t="shared" si="5"/>
        <v/>
      </c>
      <c r="AT27" s="145" t="str">
        <f t="shared" si="6"/>
        <v/>
      </c>
      <c r="AU27" s="145" t="str">
        <f t="shared" si="7"/>
        <v/>
      </c>
      <c r="AV27" s="145" t="str">
        <f t="shared" si="8"/>
        <v/>
      </c>
      <c r="AW27" s="145" t="str">
        <f t="shared" si="9"/>
        <v/>
      </c>
      <c r="AX27" s="145" t="str">
        <f t="shared" si="10"/>
        <v/>
      </c>
      <c r="AY27" s="72" t="str">
        <f t="shared" si="11"/>
        <v/>
      </c>
      <c r="AZ27" s="72" t="str">
        <f t="shared" si="12"/>
        <v/>
      </c>
      <c r="BA27" s="69"/>
      <c r="BB27" s="372" t="str">
        <f t="shared" si="13"/>
        <v xml:space="preserve"> </v>
      </c>
      <c r="BC27" s="372" t="str">
        <f t="shared" si="14"/>
        <v xml:space="preserve"> </v>
      </c>
      <c r="BD27" s="372" t="str">
        <f t="shared" si="15"/>
        <v xml:space="preserve"> </v>
      </c>
      <c r="BE27" s="372" t="str">
        <f t="shared" si="16"/>
        <v xml:space="preserve"> </v>
      </c>
      <c r="BF27" s="372" t="str">
        <f t="shared" si="17"/>
        <v xml:space="preserve"> </v>
      </c>
      <c r="BG27" s="372" t="str">
        <f t="shared" si="18"/>
        <v xml:space="preserve"> </v>
      </c>
      <c r="BH27" s="372" t="str">
        <f t="shared" si="19"/>
        <v xml:space="preserve"> </v>
      </c>
      <c r="BI27" s="372" t="str">
        <f t="shared" si="20"/>
        <v xml:space="preserve"> </v>
      </c>
      <c r="BJ27" s="372" t="str">
        <f t="shared" si="21"/>
        <v xml:space="preserve"> </v>
      </c>
      <c r="BK27" s="372" t="str">
        <f t="shared" si="22"/>
        <v xml:space="preserve"> </v>
      </c>
      <c r="BL27" s="372" t="str">
        <f t="shared" si="23"/>
        <v xml:space="preserve"> </v>
      </c>
      <c r="BM27" s="372" t="str">
        <f t="shared" si="24"/>
        <v xml:space="preserve"> </v>
      </c>
      <c r="BN27" s="372" t="str">
        <f t="shared" si="25"/>
        <v xml:space="preserve"> </v>
      </c>
      <c r="BO27" s="372" t="str">
        <f t="shared" si="26"/>
        <v xml:space="preserve"> </v>
      </c>
      <c r="BP27" s="372" t="str">
        <f t="shared" si="27"/>
        <v xml:space="preserve"> </v>
      </c>
      <c r="BQ27" s="372" t="str">
        <f t="shared" si="28"/>
        <v xml:space="preserve"> </v>
      </c>
      <c r="BR27" s="372" t="str">
        <f t="shared" si="29"/>
        <v xml:space="preserve"> </v>
      </c>
      <c r="BS27" s="372" t="str">
        <f t="shared" si="30"/>
        <v xml:space="preserve"> </v>
      </c>
      <c r="BT27" s="372" t="str">
        <f t="shared" si="31"/>
        <v xml:space="preserve"> </v>
      </c>
      <c r="BU27" s="372" t="str">
        <f t="shared" si="32"/>
        <v xml:space="preserve"> </v>
      </c>
      <c r="BV27" s="372" t="str">
        <f t="shared" si="33"/>
        <v xml:space="preserve"> </v>
      </c>
      <c r="BW27" s="372" t="str">
        <f t="shared" si="34"/>
        <v xml:space="preserve"> </v>
      </c>
      <c r="BX27" s="372" t="str">
        <f t="shared" si="35"/>
        <v xml:space="preserve"> </v>
      </c>
      <c r="BY27" s="372" t="str">
        <f t="shared" si="36"/>
        <v xml:space="preserve"> </v>
      </c>
      <c r="BZ27" s="372" t="str">
        <f t="shared" si="37"/>
        <v xml:space="preserve"> </v>
      </c>
      <c r="CA27" s="73" t="str">
        <f t="array" ref="CA27">IF(ISBLANK(B27)," ",IF(OR(BB27:BZ27="X"),"UCZ.NKL",AVERAGE(BB27:BZ27)))</f>
        <v xml:space="preserve"> </v>
      </c>
      <c r="CB27" s="358" t="str">
        <f t="shared" si="38"/>
        <v/>
      </c>
      <c r="CC27" s="358" t="str">
        <f t="shared" si="1"/>
        <v/>
      </c>
      <c r="CD27" s="358" t="str">
        <f t="shared" si="2"/>
        <v/>
      </c>
      <c r="CE27" s="358" t="str">
        <f t="shared" si="3"/>
        <v/>
      </c>
      <c r="CF27" s="358" t="str">
        <f t="shared" si="4"/>
        <v/>
      </c>
      <c r="CG27" s="358" t="str">
        <f t="shared" si="39"/>
        <v>X</v>
      </c>
      <c r="CH27" s="72" t="str">
        <f t="shared" si="40"/>
        <v xml:space="preserve"> </v>
      </c>
      <c r="CI27" s="69"/>
      <c r="CJ27" s="25" t="str">
        <f t="shared" si="41"/>
        <v/>
      </c>
      <c r="CK27" s="26" t="str">
        <f t="shared" si="70"/>
        <v/>
      </c>
      <c r="CL27" s="74" t="str">
        <f t="shared" si="42"/>
        <v/>
      </c>
      <c r="CM27" s="26" t="str">
        <f t="shared" si="43"/>
        <v/>
      </c>
      <c r="CN27" s="27" t="str">
        <f t="shared" si="44"/>
        <v/>
      </c>
      <c r="CO27" s="373"/>
      <c r="CP27" s="377" t="str">
        <f t="shared" si="45"/>
        <v/>
      </c>
      <c r="CQ27" s="378" t="str">
        <f t="shared" si="46"/>
        <v/>
      </c>
      <c r="CR27" s="378" t="str">
        <f t="shared" si="47"/>
        <v/>
      </c>
      <c r="CS27" s="378" t="str">
        <f t="shared" si="48"/>
        <v/>
      </c>
      <c r="CT27" s="379" t="str">
        <f t="shared" si="49"/>
        <v/>
      </c>
      <c r="CU27" s="373"/>
      <c r="CV27" s="373"/>
      <c r="CW27" s="25" t="str">
        <f t="shared" si="50"/>
        <v/>
      </c>
      <c r="CX27" s="26" t="str">
        <f t="shared" si="51"/>
        <v/>
      </c>
      <c r="CY27" s="26" t="str">
        <f t="shared" si="52"/>
        <v/>
      </c>
      <c r="CZ27" s="26" t="str">
        <f t="shared" si="53"/>
        <v/>
      </c>
      <c r="DA27" s="27" t="str">
        <f t="shared" si="54"/>
        <v/>
      </c>
      <c r="DB27" s="373"/>
      <c r="DC27" s="377" t="str">
        <f t="shared" si="55"/>
        <v/>
      </c>
      <c r="DD27" s="378" t="str">
        <f t="shared" si="56"/>
        <v/>
      </c>
      <c r="DE27" s="378" t="str">
        <f t="shared" si="57"/>
        <v/>
      </c>
      <c r="DF27" s="378" t="str">
        <f t="shared" si="58"/>
        <v/>
      </c>
      <c r="DG27" s="379" t="str">
        <f t="shared" si="59"/>
        <v/>
      </c>
      <c r="DH27" s="373"/>
      <c r="DI27" s="373"/>
      <c r="DJ27" s="25" t="str">
        <f t="shared" si="60"/>
        <v/>
      </c>
      <c r="DK27" s="26" t="str">
        <f t="shared" si="61"/>
        <v/>
      </c>
      <c r="DL27" s="26" t="str">
        <f t="shared" si="62"/>
        <v/>
      </c>
      <c r="DM27" s="26" t="str">
        <f t="shared" si="63"/>
        <v/>
      </c>
      <c r="DN27" s="27" t="str">
        <f t="shared" si="64"/>
        <v/>
      </c>
      <c r="DO27" s="373"/>
      <c r="DP27" s="377" t="str">
        <f t="shared" si="65"/>
        <v/>
      </c>
      <c r="DQ27" s="378" t="str">
        <f t="shared" si="66"/>
        <v/>
      </c>
      <c r="DR27" s="378" t="str">
        <f t="shared" si="67"/>
        <v/>
      </c>
      <c r="DS27" s="378" t="str">
        <f t="shared" si="68"/>
        <v/>
      </c>
      <c r="DT27" s="379" t="str">
        <f t="shared" si="69"/>
        <v/>
      </c>
      <c r="DU27" s="69"/>
      <c r="DV27" s="69"/>
      <c r="DW27" s="69"/>
      <c r="DX27" s="69"/>
    </row>
    <row r="28" spans="1:128" ht="12" customHeight="1" x14ac:dyDescent="0.25">
      <c r="A28" s="701">
        <v>22</v>
      </c>
      <c r="B28" s="707"/>
      <c r="C28" s="703"/>
      <c r="D28" s="328"/>
      <c r="E28" s="328"/>
      <c r="F28" s="328"/>
      <c r="G28" s="328"/>
      <c r="H28" s="328"/>
      <c r="I28" s="328"/>
      <c r="J28" s="328"/>
      <c r="K28" s="328"/>
      <c r="L28" s="328"/>
      <c r="M28" s="328"/>
      <c r="N28" s="328"/>
      <c r="O28" s="328"/>
      <c r="P28" s="328"/>
      <c r="Q28" s="328"/>
      <c r="R28" s="328"/>
      <c r="S28" s="328"/>
      <c r="T28" s="328"/>
      <c r="U28" s="328"/>
      <c r="V28" s="328"/>
      <c r="W28" s="328"/>
      <c r="X28" s="328"/>
      <c r="Y28" s="328"/>
      <c r="Z28" s="328"/>
      <c r="AA28" s="330"/>
      <c r="AB28" s="330"/>
      <c r="AC28" s="330"/>
      <c r="AD28" s="330"/>
      <c r="AE28" s="330"/>
      <c r="AF28" s="330"/>
      <c r="AG28" s="330"/>
      <c r="AH28" s="330"/>
      <c r="AI28" s="330"/>
      <c r="AJ28" s="330"/>
      <c r="AK28" s="330"/>
      <c r="AL28" s="328"/>
      <c r="AM28" s="653" t="str">
        <f t="shared" si="0"/>
        <v/>
      </c>
      <c r="AN28" s="653"/>
      <c r="AO28" s="57" t="str">
        <f>IF(ISBLANK('frekwencja I sem'!B29),"",'frekwencja I sem'!$B29)</f>
        <v/>
      </c>
      <c r="AP28" s="58" t="str">
        <f>IF(ISBLANK('frekwencja I sem'!B29),"",'frekwencja II sem'!$AT29)</f>
        <v/>
      </c>
      <c r="AQ28" s="58" t="str">
        <f>'frekwencja II sem'!AK29</f>
        <v/>
      </c>
      <c r="AR28" s="58" t="str">
        <f>'frekwencja II sem'!AO29</f>
        <v/>
      </c>
      <c r="AS28" s="145" t="str">
        <f t="shared" si="5"/>
        <v/>
      </c>
      <c r="AT28" s="145" t="str">
        <f t="shared" si="6"/>
        <v/>
      </c>
      <c r="AU28" s="145" t="str">
        <f t="shared" si="7"/>
        <v/>
      </c>
      <c r="AV28" s="145" t="str">
        <f t="shared" si="8"/>
        <v/>
      </c>
      <c r="AW28" s="145" t="str">
        <f t="shared" si="9"/>
        <v/>
      </c>
      <c r="AX28" s="145" t="str">
        <f t="shared" si="10"/>
        <v/>
      </c>
      <c r="AY28" s="72" t="str">
        <f t="shared" si="11"/>
        <v/>
      </c>
      <c r="AZ28" s="72" t="str">
        <f t="shared" si="12"/>
        <v/>
      </c>
      <c r="BA28" s="69"/>
      <c r="BB28" s="372" t="str">
        <f t="shared" si="13"/>
        <v xml:space="preserve"> </v>
      </c>
      <c r="BC28" s="372" t="str">
        <f t="shared" si="14"/>
        <v xml:space="preserve"> </v>
      </c>
      <c r="BD28" s="372" t="str">
        <f t="shared" si="15"/>
        <v xml:space="preserve"> </v>
      </c>
      <c r="BE28" s="372" t="str">
        <f t="shared" si="16"/>
        <v xml:space="preserve"> </v>
      </c>
      <c r="BF28" s="372" t="str">
        <f t="shared" si="17"/>
        <v xml:space="preserve"> </v>
      </c>
      <c r="BG28" s="372" t="str">
        <f t="shared" si="18"/>
        <v xml:space="preserve"> </v>
      </c>
      <c r="BH28" s="372" t="str">
        <f t="shared" si="19"/>
        <v xml:space="preserve"> </v>
      </c>
      <c r="BI28" s="372" t="str">
        <f t="shared" si="20"/>
        <v xml:space="preserve"> </v>
      </c>
      <c r="BJ28" s="372" t="str">
        <f t="shared" si="21"/>
        <v xml:space="preserve"> </v>
      </c>
      <c r="BK28" s="372" t="str">
        <f t="shared" si="22"/>
        <v xml:space="preserve"> </v>
      </c>
      <c r="BL28" s="372" t="str">
        <f t="shared" si="23"/>
        <v xml:space="preserve"> </v>
      </c>
      <c r="BM28" s="372" t="str">
        <f t="shared" si="24"/>
        <v xml:space="preserve"> </v>
      </c>
      <c r="BN28" s="372" t="str">
        <f t="shared" si="25"/>
        <v xml:space="preserve"> </v>
      </c>
      <c r="BO28" s="372" t="str">
        <f t="shared" si="26"/>
        <v xml:space="preserve"> </v>
      </c>
      <c r="BP28" s="372" t="str">
        <f t="shared" si="27"/>
        <v xml:space="preserve"> </v>
      </c>
      <c r="BQ28" s="372" t="str">
        <f t="shared" si="28"/>
        <v xml:space="preserve"> </v>
      </c>
      <c r="BR28" s="372" t="str">
        <f t="shared" si="29"/>
        <v xml:space="preserve"> </v>
      </c>
      <c r="BS28" s="372" t="str">
        <f t="shared" si="30"/>
        <v xml:space="preserve"> </v>
      </c>
      <c r="BT28" s="372" t="str">
        <f t="shared" si="31"/>
        <v xml:space="preserve"> </v>
      </c>
      <c r="BU28" s="372" t="str">
        <f t="shared" si="32"/>
        <v xml:space="preserve"> </v>
      </c>
      <c r="BV28" s="372" t="str">
        <f t="shared" si="33"/>
        <v xml:space="preserve"> </v>
      </c>
      <c r="BW28" s="372" t="str">
        <f t="shared" si="34"/>
        <v xml:space="preserve"> </v>
      </c>
      <c r="BX28" s="372" t="str">
        <f t="shared" si="35"/>
        <v xml:space="preserve"> </v>
      </c>
      <c r="BY28" s="372" t="str">
        <f t="shared" si="36"/>
        <v xml:space="preserve"> </v>
      </c>
      <c r="BZ28" s="372" t="str">
        <f t="shared" si="37"/>
        <v xml:space="preserve"> </v>
      </c>
      <c r="CA28" s="73" t="str">
        <f t="array" ref="CA28">IF(ISBLANK(B28)," ",IF(OR(BB28:BZ28="X"),"UCZ.NKL",AVERAGE(BB28:BZ28)))</f>
        <v xml:space="preserve"> </v>
      </c>
      <c r="CB28" s="358" t="str">
        <f t="shared" si="38"/>
        <v/>
      </c>
      <c r="CC28" s="358" t="str">
        <f t="shared" si="1"/>
        <v/>
      </c>
      <c r="CD28" s="358" t="str">
        <f t="shared" si="2"/>
        <v/>
      </c>
      <c r="CE28" s="358" t="str">
        <f t="shared" si="3"/>
        <v/>
      </c>
      <c r="CF28" s="358" t="str">
        <f t="shared" si="4"/>
        <v/>
      </c>
      <c r="CG28" s="358" t="str">
        <f t="shared" si="39"/>
        <v>X</v>
      </c>
      <c r="CH28" s="72" t="str">
        <f t="shared" si="40"/>
        <v xml:space="preserve"> </v>
      </c>
      <c r="CI28" s="69"/>
      <c r="CJ28" s="25" t="str">
        <f t="shared" si="41"/>
        <v/>
      </c>
      <c r="CK28" s="26" t="str">
        <f t="shared" si="70"/>
        <v/>
      </c>
      <c r="CL28" s="74" t="str">
        <f t="shared" si="42"/>
        <v/>
      </c>
      <c r="CM28" s="26" t="str">
        <f t="shared" si="43"/>
        <v/>
      </c>
      <c r="CN28" s="27" t="str">
        <f t="shared" si="44"/>
        <v/>
      </c>
      <c r="CO28" s="373"/>
      <c r="CP28" s="377" t="str">
        <f t="shared" si="45"/>
        <v/>
      </c>
      <c r="CQ28" s="378" t="str">
        <f t="shared" si="46"/>
        <v/>
      </c>
      <c r="CR28" s="378" t="str">
        <f t="shared" si="47"/>
        <v/>
      </c>
      <c r="CS28" s="378" t="str">
        <f t="shared" si="48"/>
        <v/>
      </c>
      <c r="CT28" s="379" t="str">
        <f t="shared" si="49"/>
        <v/>
      </c>
      <c r="CU28" s="373"/>
      <c r="CV28" s="373"/>
      <c r="CW28" s="25" t="str">
        <f t="shared" si="50"/>
        <v/>
      </c>
      <c r="CX28" s="26" t="str">
        <f t="shared" si="51"/>
        <v/>
      </c>
      <c r="CY28" s="26" t="str">
        <f t="shared" si="52"/>
        <v/>
      </c>
      <c r="CZ28" s="26" t="str">
        <f t="shared" si="53"/>
        <v/>
      </c>
      <c r="DA28" s="27" t="str">
        <f t="shared" si="54"/>
        <v/>
      </c>
      <c r="DB28" s="373"/>
      <c r="DC28" s="377" t="str">
        <f t="shared" si="55"/>
        <v/>
      </c>
      <c r="DD28" s="378" t="str">
        <f t="shared" si="56"/>
        <v/>
      </c>
      <c r="DE28" s="378" t="str">
        <f t="shared" si="57"/>
        <v/>
      </c>
      <c r="DF28" s="378" t="str">
        <f t="shared" si="58"/>
        <v/>
      </c>
      <c r="DG28" s="379" t="str">
        <f t="shared" si="59"/>
        <v/>
      </c>
      <c r="DH28" s="373"/>
      <c r="DI28" s="373"/>
      <c r="DJ28" s="25" t="str">
        <f t="shared" si="60"/>
        <v/>
      </c>
      <c r="DK28" s="26" t="str">
        <f t="shared" si="61"/>
        <v/>
      </c>
      <c r="DL28" s="26" t="str">
        <f t="shared" si="62"/>
        <v/>
      </c>
      <c r="DM28" s="26" t="str">
        <f t="shared" si="63"/>
        <v/>
      </c>
      <c r="DN28" s="27" t="str">
        <f t="shared" si="64"/>
        <v/>
      </c>
      <c r="DO28" s="373"/>
      <c r="DP28" s="377" t="str">
        <f t="shared" si="65"/>
        <v/>
      </c>
      <c r="DQ28" s="378" t="str">
        <f t="shared" si="66"/>
        <v/>
      </c>
      <c r="DR28" s="378" t="str">
        <f t="shared" si="67"/>
        <v/>
      </c>
      <c r="DS28" s="378" t="str">
        <f t="shared" si="68"/>
        <v/>
      </c>
      <c r="DT28" s="379" t="str">
        <f t="shared" si="69"/>
        <v/>
      </c>
      <c r="DU28" s="69"/>
      <c r="DV28" s="69"/>
      <c r="DW28" s="69"/>
      <c r="DX28" s="69"/>
    </row>
    <row r="29" spans="1:128" ht="12" customHeight="1" x14ac:dyDescent="0.25">
      <c r="A29" s="701">
        <v>23</v>
      </c>
      <c r="B29" s="707"/>
      <c r="C29" s="703"/>
      <c r="D29" s="328"/>
      <c r="E29" s="328"/>
      <c r="F29" s="328"/>
      <c r="G29" s="328"/>
      <c r="H29" s="328"/>
      <c r="I29" s="328"/>
      <c r="J29" s="328"/>
      <c r="K29" s="328"/>
      <c r="L29" s="328"/>
      <c r="M29" s="328"/>
      <c r="N29" s="328"/>
      <c r="O29" s="328"/>
      <c r="P29" s="328"/>
      <c r="Q29" s="328"/>
      <c r="R29" s="328"/>
      <c r="S29" s="328"/>
      <c r="T29" s="328"/>
      <c r="U29" s="328"/>
      <c r="V29" s="328"/>
      <c r="W29" s="328"/>
      <c r="X29" s="328"/>
      <c r="Y29" s="328"/>
      <c r="Z29" s="328"/>
      <c r="AA29" s="330"/>
      <c r="AB29" s="330"/>
      <c r="AC29" s="330"/>
      <c r="AD29" s="330"/>
      <c r="AE29" s="330"/>
      <c r="AF29" s="330"/>
      <c r="AG29" s="330"/>
      <c r="AH29" s="330"/>
      <c r="AI29" s="330"/>
      <c r="AJ29" s="330"/>
      <c r="AK29" s="330"/>
      <c r="AL29" s="328"/>
      <c r="AM29" s="653" t="str">
        <f t="shared" si="0"/>
        <v/>
      </c>
      <c r="AN29" s="653"/>
      <c r="AO29" s="57" t="str">
        <f>IF(ISBLANK('frekwencja I sem'!B30),"",'frekwencja I sem'!$B30)</f>
        <v/>
      </c>
      <c r="AP29" s="58" t="str">
        <f>IF(ISBLANK('frekwencja I sem'!B30),"",'frekwencja II sem'!$AT30)</f>
        <v/>
      </c>
      <c r="AQ29" s="58" t="str">
        <f>'frekwencja II sem'!AK30</f>
        <v/>
      </c>
      <c r="AR29" s="58" t="str">
        <f>'frekwencja II sem'!AO30</f>
        <v/>
      </c>
      <c r="AS29" s="145" t="str">
        <f t="shared" si="5"/>
        <v/>
      </c>
      <c r="AT29" s="145" t="str">
        <f t="shared" si="6"/>
        <v/>
      </c>
      <c r="AU29" s="145" t="str">
        <f t="shared" si="7"/>
        <v/>
      </c>
      <c r="AV29" s="145" t="str">
        <f t="shared" si="8"/>
        <v/>
      </c>
      <c r="AW29" s="145" t="str">
        <f t="shared" si="9"/>
        <v/>
      </c>
      <c r="AX29" s="145" t="str">
        <f t="shared" si="10"/>
        <v/>
      </c>
      <c r="AY29" s="72" t="str">
        <f t="shared" si="11"/>
        <v/>
      </c>
      <c r="AZ29" s="72" t="str">
        <f t="shared" si="12"/>
        <v/>
      </c>
      <c r="BA29" s="69"/>
      <c r="BB29" s="372" t="str">
        <f t="shared" si="13"/>
        <v xml:space="preserve"> </v>
      </c>
      <c r="BC29" s="372" t="str">
        <f t="shared" si="14"/>
        <v xml:space="preserve"> </v>
      </c>
      <c r="BD29" s="372" t="str">
        <f t="shared" si="15"/>
        <v xml:space="preserve"> </v>
      </c>
      <c r="BE29" s="372" t="str">
        <f t="shared" si="16"/>
        <v xml:space="preserve"> </v>
      </c>
      <c r="BF29" s="372" t="str">
        <f t="shared" si="17"/>
        <v xml:space="preserve"> </v>
      </c>
      <c r="BG29" s="372" t="str">
        <f t="shared" si="18"/>
        <v xml:space="preserve"> </v>
      </c>
      <c r="BH29" s="372" t="str">
        <f t="shared" si="19"/>
        <v xml:space="preserve"> </v>
      </c>
      <c r="BI29" s="372" t="str">
        <f t="shared" si="20"/>
        <v xml:space="preserve"> </v>
      </c>
      <c r="BJ29" s="372" t="str">
        <f t="shared" si="21"/>
        <v xml:space="preserve"> </v>
      </c>
      <c r="BK29" s="372" t="str">
        <f t="shared" si="22"/>
        <v xml:space="preserve"> </v>
      </c>
      <c r="BL29" s="372" t="str">
        <f t="shared" si="23"/>
        <v xml:space="preserve"> </v>
      </c>
      <c r="BM29" s="372" t="str">
        <f t="shared" si="24"/>
        <v xml:space="preserve"> </v>
      </c>
      <c r="BN29" s="372" t="str">
        <f t="shared" si="25"/>
        <v xml:space="preserve"> </v>
      </c>
      <c r="BO29" s="372" t="str">
        <f t="shared" si="26"/>
        <v xml:space="preserve"> </v>
      </c>
      <c r="BP29" s="372" t="str">
        <f t="shared" si="27"/>
        <v xml:space="preserve"> </v>
      </c>
      <c r="BQ29" s="372" t="str">
        <f t="shared" si="28"/>
        <v xml:space="preserve"> </v>
      </c>
      <c r="BR29" s="372" t="str">
        <f t="shared" si="29"/>
        <v xml:space="preserve"> </v>
      </c>
      <c r="BS29" s="372" t="str">
        <f t="shared" si="30"/>
        <v xml:space="preserve"> </v>
      </c>
      <c r="BT29" s="372" t="str">
        <f t="shared" si="31"/>
        <v xml:space="preserve"> </v>
      </c>
      <c r="BU29" s="372" t="str">
        <f t="shared" si="32"/>
        <v xml:space="preserve"> </v>
      </c>
      <c r="BV29" s="372" t="str">
        <f t="shared" si="33"/>
        <v xml:space="preserve"> </v>
      </c>
      <c r="BW29" s="372" t="str">
        <f t="shared" si="34"/>
        <v xml:space="preserve"> </v>
      </c>
      <c r="BX29" s="372" t="str">
        <f t="shared" si="35"/>
        <v xml:space="preserve"> </v>
      </c>
      <c r="BY29" s="372" t="str">
        <f t="shared" si="36"/>
        <v xml:space="preserve"> </v>
      </c>
      <c r="BZ29" s="372" t="str">
        <f t="shared" si="37"/>
        <v xml:space="preserve"> </v>
      </c>
      <c r="CA29" s="73" t="str">
        <f t="array" ref="CA29">IF(ISBLANK(B29)," ",IF(OR(BB29:BZ29="X"),"UCZ.NKL",AVERAGE(BB29:BZ29)))</f>
        <v xml:space="preserve"> </v>
      </c>
      <c r="CB29" s="358" t="str">
        <f t="shared" si="38"/>
        <v/>
      </c>
      <c r="CC29" s="358" t="str">
        <f t="shared" si="1"/>
        <v/>
      </c>
      <c r="CD29" s="358" t="str">
        <f t="shared" si="2"/>
        <v/>
      </c>
      <c r="CE29" s="358" t="str">
        <f t="shared" si="3"/>
        <v/>
      </c>
      <c r="CF29" s="358" t="str">
        <f t="shared" si="4"/>
        <v/>
      </c>
      <c r="CG29" s="358" t="str">
        <f t="shared" si="39"/>
        <v>X</v>
      </c>
      <c r="CH29" s="72" t="str">
        <f t="shared" si="40"/>
        <v xml:space="preserve"> </v>
      </c>
      <c r="CI29" s="69"/>
      <c r="CJ29" s="25" t="str">
        <f t="shared" si="41"/>
        <v/>
      </c>
      <c r="CK29" s="26" t="str">
        <f t="shared" si="70"/>
        <v/>
      </c>
      <c r="CL29" s="74" t="str">
        <f t="shared" si="42"/>
        <v/>
      </c>
      <c r="CM29" s="26" t="str">
        <f t="shared" si="43"/>
        <v/>
      </c>
      <c r="CN29" s="27" t="str">
        <f t="shared" si="44"/>
        <v/>
      </c>
      <c r="CO29" s="373"/>
      <c r="CP29" s="377" t="str">
        <f t="shared" si="45"/>
        <v/>
      </c>
      <c r="CQ29" s="378" t="str">
        <f t="shared" si="46"/>
        <v/>
      </c>
      <c r="CR29" s="378" t="str">
        <f t="shared" si="47"/>
        <v/>
      </c>
      <c r="CS29" s="378" t="str">
        <f t="shared" si="48"/>
        <v/>
      </c>
      <c r="CT29" s="379" t="str">
        <f t="shared" si="49"/>
        <v/>
      </c>
      <c r="CU29" s="373"/>
      <c r="CV29" s="373"/>
      <c r="CW29" s="25" t="str">
        <f t="shared" si="50"/>
        <v/>
      </c>
      <c r="CX29" s="26" t="str">
        <f t="shared" si="51"/>
        <v/>
      </c>
      <c r="CY29" s="26" t="str">
        <f t="shared" si="52"/>
        <v/>
      </c>
      <c r="CZ29" s="26" t="str">
        <f t="shared" si="53"/>
        <v/>
      </c>
      <c r="DA29" s="27" t="str">
        <f t="shared" si="54"/>
        <v/>
      </c>
      <c r="DB29" s="373"/>
      <c r="DC29" s="377" t="str">
        <f t="shared" si="55"/>
        <v/>
      </c>
      <c r="DD29" s="378" t="str">
        <f t="shared" si="56"/>
        <v/>
      </c>
      <c r="DE29" s="378" t="str">
        <f t="shared" si="57"/>
        <v/>
      </c>
      <c r="DF29" s="378" t="str">
        <f t="shared" si="58"/>
        <v/>
      </c>
      <c r="DG29" s="379" t="str">
        <f t="shared" si="59"/>
        <v/>
      </c>
      <c r="DH29" s="373"/>
      <c r="DI29" s="373"/>
      <c r="DJ29" s="25" t="str">
        <f t="shared" si="60"/>
        <v/>
      </c>
      <c r="DK29" s="26" t="str">
        <f t="shared" si="61"/>
        <v/>
      </c>
      <c r="DL29" s="26" t="str">
        <f t="shared" si="62"/>
        <v/>
      </c>
      <c r="DM29" s="26" t="str">
        <f t="shared" si="63"/>
        <v/>
      </c>
      <c r="DN29" s="27" t="str">
        <f t="shared" si="64"/>
        <v/>
      </c>
      <c r="DO29" s="373"/>
      <c r="DP29" s="377" t="str">
        <f t="shared" si="65"/>
        <v/>
      </c>
      <c r="DQ29" s="378" t="str">
        <f t="shared" si="66"/>
        <v/>
      </c>
      <c r="DR29" s="378" t="str">
        <f t="shared" si="67"/>
        <v/>
      </c>
      <c r="DS29" s="378" t="str">
        <f t="shared" si="68"/>
        <v/>
      </c>
      <c r="DT29" s="379" t="str">
        <f t="shared" si="69"/>
        <v/>
      </c>
      <c r="DU29" s="69"/>
      <c r="DV29" s="69"/>
      <c r="DW29" s="69"/>
      <c r="DX29" s="69"/>
    </row>
    <row r="30" spans="1:128" ht="12" customHeight="1" x14ac:dyDescent="0.25">
      <c r="A30" s="701">
        <v>24</v>
      </c>
      <c r="B30" s="707"/>
      <c r="C30" s="703"/>
      <c r="D30" s="328"/>
      <c r="E30" s="328"/>
      <c r="F30" s="328"/>
      <c r="G30" s="328"/>
      <c r="H30" s="328"/>
      <c r="I30" s="328"/>
      <c r="J30" s="328"/>
      <c r="K30" s="328"/>
      <c r="L30" s="328"/>
      <c r="M30" s="328"/>
      <c r="N30" s="328"/>
      <c r="O30" s="328"/>
      <c r="P30" s="328"/>
      <c r="Q30" s="328"/>
      <c r="R30" s="328"/>
      <c r="S30" s="328"/>
      <c r="T30" s="328"/>
      <c r="U30" s="328"/>
      <c r="V30" s="328"/>
      <c r="W30" s="328"/>
      <c r="X30" s="328"/>
      <c r="Y30" s="328"/>
      <c r="Z30" s="328"/>
      <c r="AA30" s="330"/>
      <c r="AB30" s="330"/>
      <c r="AC30" s="330"/>
      <c r="AD30" s="330"/>
      <c r="AE30" s="330"/>
      <c r="AF30" s="330"/>
      <c r="AG30" s="330"/>
      <c r="AH30" s="330"/>
      <c r="AI30" s="330"/>
      <c r="AJ30" s="330"/>
      <c r="AK30" s="330"/>
      <c r="AL30" s="328"/>
      <c r="AM30" s="653" t="str">
        <f t="shared" si="0"/>
        <v/>
      </c>
      <c r="AN30" s="653"/>
      <c r="AO30" s="57" t="str">
        <f>IF(ISBLANK('frekwencja I sem'!B31),"",'frekwencja I sem'!$B31)</f>
        <v/>
      </c>
      <c r="AP30" s="58" t="str">
        <f>IF(ISBLANK('frekwencja I sem'!B31),"",'frekwencja II sem'!$AT31)</f>
        <v/>
      </c>
      <c r="AQ30" s="58" t="str">
        <f>'frekwencja II sem'!AK31</f>
        <v/>
      </c>
      <c r="AR30" s="58" t="str">
        <f>'frekwencja II sem'!AO31</f>
        <v/>
      </c>
      <c r="AS30" s="145" t="str">
        <f t="shared" si="5"/>
        <v/>
      </c>
      <c r="AT30" s="145" t="str">
        <f t="shared" si="6"/>
        <v/>
      </c>
      <c r="AU30" s="145" t="str">
        <f t="shared" si="7"/>
        <v/>
      </c>
      <c r="AV30" s="145" t="str">
        <f t="shared" si="8"/>
        <v/>
      </c>
      <c r="AW30" s="145" t="str">
        <f t="shared" si="9"/>
        <v/>
      </c>
      <c r="AX30" s="145" t="str">
        <f t="shared" si="10"/>
        <v/>
      </c>
      <c r="AY30" s="72" t="str">
        <f t="shared" si="11"/>
        <v/>
      </c>
      <c r="AZ30" s="72" t="str">
        <f t="shared" si="12"/>
        <v/>
      </c>
      <c r="BA30" s="69"/>
      <c r="BB30" s="372" t="str">
        <f t="shared" si="13"/>
        <v xml:space="preserve"> </v>
      </c>
      <c r="BC30" s="372" t="str">
        <f t="shared" si="14"/>
        <v xml:space="preserve"> </v>
      </c>
      <c r="BD30" s="372" t="str">
        <f t="shared" si="15"/>
        <v xml:space="preserve"> </v>
      </c>
      <c r="BE30" s="372" t="str">
        <f t="shared" si="16"/>
        <v xml:space="preserve"> </v>
      </c>
      <c r="BF30" s="372" t="str">
        <f t="shared" si="17"/>
        <v xml:space="preserve"> </v>
      </c>
      <c r="BG30" s="372" t="str">
        <f t="shared" si="18"/>
        <v xml:space="preserve"> </v>
      </c>
      <c r="BH30" s="372" t="str">
        <f t="shared" si="19"/>
        <v xml:space="preserve"> </v>
      </c>
      <c r="BI30" s="372" t="str">
        <f t="shared" si="20"/>
        <v xml:space="preserve"> </v>
      </c>
      <c r="BJ30" s="372" t="str">
        <f t="shared" si="21"/>
        <v xml:space="preserve"> </v>
      </c>
      <c r="BK30" s="372" t="str">
        <f t="shared" si="22"/>
        <v xml:space="preserve"> </v>
      </c>
      <c r="BL30" s="372" t="str">
        <f t="shared" si="23"/>
        <v xml:space="preserve"> </v>
      </c>
      <c r="BM30" s="372" t="str">
        <f t="shared" si="24"/>
        <v xml:space="preserve"> </v>
      </c>
      <c r="BN30" s="372" t="str">
        <f t="shared" si="25"/>
        <v xml:space="preserve"> </v>
      </c>
      <c r="BO30" s="372" t="str">
        <f t="shared" si="26"/>
        <v xml:space="preserve"> </v>
      </c>
      <c r="BP30" s="372" t="str">
        <f t="shared" si="27"/>
        <v xml:space="preserve"> </v>
      </c>
      <c r="BQ30" s="372" t="str">
        <f t="shared" si="28"/>
        <v xml:space="preserve"> </v>
      </c>
      <c r="BR30" s="372" t="str">
        <f t="shared" si="29"/>
        <v xml:space="preserve"> </v>
      </c>
      <c r="BS30" s="372" t="str">
        <f t="shared" si="30"/>
        <v xml:space="preserve"> </v>
      </c>
      <c r="BT30" s="372" t="str">
        <f t="shared" si="31"/>
        <v xml:space="preserve"> </v>
      </c>
      <c r="BU30" s="372" t="str">
        <f t="shared" si="32"/>
        <v xml:space="preserve"> </v>
      </c>
      <c r="BV30" s="372" t="str">
        <f t="shared" si="33"/>
        <v xml:space="preserve"> </v>
      </c>
      <c r="BW30" s="372" t="str">
        <f t="shared" si="34"/>
        <v xml:space="preserve"> </v>
      </c>
      <c r="BX30" s="372" t="str">
        <f t="shared" si="35"/>
        <v xml:space="preserve"> </v>
      </c>
      <c r="BY30" s="372" t="str">
        <f t="shared" si="36"/>
        <v xml:space="preserve"> </v>
      </c>
      <c r="BZ30" s="372" t="str">
        <f t="shared" si="37"/>
        <v xml:space="preserve"> </v>
      </c>
      <c r="CA30" s="73" t="str">
        <f t="array" ref="CA30">IF(ISBLANK(B30)," ",IF(OR(BB30:BZ30="X"),"UCZ.NKL",AVERAGE(BB30:BZ30)))</f>
        <v xml:space="preserve"> </v>
      </c>
      <c r="CB30" s="358" t="str">
        <f t="shared" si="38"/>
        <v/>
      </c>
      <c r="CC30" s="358" t="str">
        <f t="shared" si="1"/>
        <v/>
      </c>
      <c r="CD30" s="358" t="str">
        <f t="shared" si="2"/>
        <v/>
      </c>
      <c r="CE30" s="358" t="str">
        <f t="shared" si="3"/>
        <v/>
      </c>
      <c r="CF30" s="358" t="str">
        <f t="shared" si="4"/>
        <v/>
      </c>
      <c r="CG30" s="358" t="str">
        <f t="shared" si="39"/>
        <v>X</v>
      </c>
      <c r="CH30" s="72" t="str">
        <f t="shared" si="40"/>
        <v xml:space="preserve"> </v>
      </c>
      <c r="CI30" s="69"/>
      <c r="CJ30" s="25" t="str">
        <f t="shared" si="41"/>
        <v/>
      </c>
      <c r="CK30" s="26" t="str">
        <f t="shared" si="70"/>
        <v/>
      </c>
      <c r="CL30" s="74" t="str">
        <f t="shared" si="42"/>
        <v/>
      </c>
      <c r="CM30" s="26" t="str">
        <f t="shared" si="43"/>
        <v/>
      </c>
      <c r="CN30" s="27" t="str">
        <f t="shared" si="44"/>
        <v/>
      </c>
      <c r="CO30" s="373"/>
      <c r="CP30" s="377" t="str">
        <f t="shared" si="45"/>
        <v/>
      </c>
      <c r="CQ30" s="378" t="str">
        <f t="shared" si="46"/>
        <v/>
      </c>
      <c r="CR30" s="378" t="str">
        <f t="shared" si="47"/>
        <v/>
      </c>
      <c r="CS30" s="378" t="str">
        <f t="shared" si="48"/>
        <v/>
      </c>
      <c r="CT30" s="379" t="str">
        <f t="shared" si="49"/>
        <v/>
      </c>
      <c r="CU30" s="373"/>
      <c r="CV30" s="373"/>
      <c r="CW30" s="25" t="str">
        <f t="shared" si="50"/>
        <v/>
      </c>
      <c r="CX30" s="26" t="str">
        <f t="shared" si="51"/>
        <v/>
      </c>
      <c r="CY30" s="26" t="str">
        <f t="shared" si="52"/>
        <v/>
      </c>
      <c r="CZ30" s="26" t="str">
        <f t="shared" si="53"/>
        <v/>
      </c>
      <c r="DA30" s="27" t="str">
        <f t="shared" si="54"/>
        <v/>
      </c>
      <c r="DB30" s="373"/>
      <c r="DC30" s="377" t="str">
        <f t="shared" si="55"/>
        <v/>
      </c>
      <c r="DD30" s="378" t="str">
        <f t="shared" si="56"/>
        <v/>
      </c>
      <c r="DE30" s="378" t="str">
        <f t="shared" si="57"/>
        <v/>
      </c>
      <c r="DF30" s="378" t="str">
        <f t="shared" si="58"/>
        <v/>
      </c>
      <c r="DG30" s="379" t="str">
        <f t="shared" si="59"/>
        <v/>
      </c>
      <c r="DH30" s="373"/>
      <c r="DI30" s="373"/>
      <c r="DJ30" s="25" t="str">
        <f t="shared" si="60"/>
        <v/>
      </c>
      <c r="DK30" s="26" t="str">
        <f t="shared" si="61"/>
        <v/>
      </c>
      <c r="DL30" s="26" t="str">
        <f t="shared" si="62"/>
        <v/>
      </c>
      <c r="DM30" s="26" t="str">
        <f t="shared" si="63"/>
        <v/>
      </c>
      <c r="DN30" s="27" t="str">
        <f t="shared" si="64"/>
        <v/>
      </c>
      <c r="DO30" s="373"/>
      <c r="DP30" s="377" t="str">
        <f t="shared" si="65"/>
        <v/>
      </c>
      <c r="DQ30" s="378" t="str">
        <f t="shared" si="66"/>
        <v/>
      </c>
      <c r="DR30" s="378" t="str">
        <f t="shared" si="67"/>
        <v/>
      </c>
      <c r="DS30" s="378" t="str">
        <f t="shared" si="68"/>
        <v/>
      </c>
      <c r="DT30" s="379" t="str">
        <f t="shared" si="69"/>
        <v/>
      </c>
      <c r="DU30" s="69"/>
      <c r="DV30" s="69"/>
      <c r="DW30" s="69"/>
      <c r="DX30" s="69"/>
    </row>
    <row r="31" spans="1:128" ht="12" customHeight="1" x14ac:dyDescent="0.25">
      <c r="A31" s="701">
        <v>25</v>
      </c>
      <c r="B31" s="707"/>
      <c r="C31" s="703"/>
      <c r="D31" s="328"/>
      <c r="E31" s="328"/>
      <c r="F31" s="328"/>
      <c r="G31" s="328"/>
      <c r="H31" s="328"/>
      <c r="I31" s="328"/>
      <c r="J31" s="328"/>
      <c r="K31" s="328"/>
      <c r="L31" s="328"/>
      <c r="M31" s="328"/>
      <c r="N31" s="328"/>
      <c r="O31" s="328"/>
      <c r="P31" s="328"/>
      <c r="Q31" s="328"/>
      <c r="R31" s="328"/>
      <c r="S31" s="328"/>
      <c r="T31" s="328"/>
      <c r="U31" s="328"/>
      <c r="V31" s="328"/>
      <c r="W31" s="328"/>
      <c r="X31" s="328"/>
      <c r="Y31" s="328"/>
      <c r="Z31" s="328"/>
      <c r="AA31" s="330"/>
      <c r="AB31" s="330"/>
      <c r="AC31" s="330"/>
      <c r="AD31" s="330"/>
      <c r="AE31" s="330"/>
      <c r="AF31" s="330"/>
      <c r="AG31" s="330"/>
      <c r="AH31" s="330"/>
      <c r="AI31" s="330"/>
      <c r="AJ31" s="330"/>
      <c r="AK31" s="330"/>
      <c r="AL31" s="328"/>
      <c r="AM31" s="653" t="str">
        <f t="shared" si="0"/>
        <v/>
      </c>
      <c r="AN31" s="653"/>
      <c r="AO31" s="57" t="str">
        <f>IF(ISBLANK('frekwencja I sem'!B32),"",'frekwencja I sem'!$B32)</f>
        <v/>
      </c>
      <c r="AP31" s="58" t="str">
        <f>IF(ISBLANK('frekwencja I sem'!B32),"",'frekwencja II sem'!$AT32)</f>
        <v/>
      </c>
      <c r="AQ31" s="58" t="str">
        <f>'frekwencja II sem'!AK32</f>
        <v/>
      </c>
      <c r="AR31" s="58" t="str">
        <f>'frekwencja II sem'!AO32</f>
        <v/>
      </c>
      <c r="AS31" s="145" t="str">
        <f t="shared" si="5"/>
        <v/>
      </c>
      <c r="AT31" s="145" t="str">
        <f t="shared" si="6"/>
        <v/>
      </c>
      <c r="AU31" s="145" t="str">
        <f t="shared" si="7"/>
        <v/>
      </c>
      <c r="AV31" s="145" t="str">
        <f>IF(ISBLANK($B31),"",COUNTIF($C31:$AL31,"3"))</f>
        <v/>
      </c>
      <c r="AW31" s="145" t="str">
        <f t="shared" si="9"/>
        <v/>
      </c>
      <c r="AX31" s="145" t="str">
        <f t="shared" si="10"/>
        <v/>
      </c>
      <c r="AY31" s="72" t="str">
        <f t="shared" si="11"/>
        <v/>
      </c>
      <c r="AZ31" s="72" t="str">
        <f t="shared" si="12"/>
        <v/>
      </c>
      <c r="BA31" s="69"/>
      <c r="BB31" s="372" t="str">
        <f t="shared" si="13"/>
        <v xml:space="preserve"> </v>
      </c>
      <c r="BC31" s="372" t="str">
        <f t="shared" si="14"/>
        <v xml:space="preserve"> </v>
      </c>
      <c r="BD31" s="372" t="str">
        <f t="shared" si="15"/>
        <v xml:space="preserve"> </v>
      </c>
      <c r="BE31" s="372" t="str">
        <f t="shared" si="16"/>
        <v xml:space="preserve"> </v>
      </c>
      <c r="BF31" s="372" t="str">
        <f t="shared" si="17"/>
        <v xml:space="preserve"> </v>
      </c>
      <c r="BG31" s="372" t="str">
        <f t="shared" si="18"/>
        <v xml:space="preserve"> </v>
      </c>
      <c r="BH31" s="372" t="str">
        <f t="shared" si="19"/>
        <v xml:space="preserve"> </v>
      </c>
      <c r="BI31" s="372" t="str">
        <f t="shared" si="20"/>
        <v xml:space="preserve"> </v>
      </c>
      <c r="BJ31" s="372" t="str">
        <f t="shared" si="21"/>
        <v xml:space="preserve"> </v>
      </c>
      <c r="BK31" s="372" t="str">
        <f t="shared" si="22"/>
        <v xml:space="preserve"> </v>
      </c>
      <c r="BL31" s="372" t="str">
        <f t="shared" si="23"/>
        <v xml:space="preserve"> </v>
      </c>
      <c r="BM31" s="372" t="str">
        <f t="shared" si="24"/>
        <v xml:space="preserve"> </v>
      </c>
      <c r="BN31" s="372" t="str">
        <f t="shared" si="25"/>
        <v xml:space="preserve"> </v>
      </c>
      <c r="BO31" s="372" t="str">
        <f t="shared" si="26"/>
        <v xml:space="preserve"> </v>
      </c>
      <c r="BP31" s="372" t="str">
        <f t="shared" si="27"/>
        <v xml:space="preserve"> </v>
      </c>
      <c r="BQ31" s="372" t="str">
        <f t="shared" si="28"/>
        <v xml:space="preserve"> </v>
      </c>
      <c r="BR31" s="372" t="str">
        <f t="shared" si="29"/>
        <v xml:space="preserve"> </v>
      </c>
      <c r="BS31" s="372" t="str">
        <f t="shared" si="30"/>
        <v xml:space="preserve"> </v>
      </c>
      <c r="BT31" s="372" t="str">
        <f t="shared" si="31"/>
        <v xml:space="preserve"> </v>
      </c>
      <c r="BU31" s="372" t="str">
        <f t="shared" si="32"/>
        <v xml:space="preserve"> </v>
      </c>
      <c r="BV31" s="372" t="str">
        <f t="shared" si="33"/>
        <v xml:space="preserve"> </v>
      </c>
      <c r="BW31" s="372" t="str">
        <f t="shared" si="34"/>
        <v xml:space="preserve"> </v>
      </c>
      <c r="BX31" s="372" t="str">
        <f t="shared" si="35"/>
        <v xml:space="preserve"> </v>
      </c>
      <c r="BY31" s="372" t="str">
        <f t="shared" si="36"/>
        <v xml:space="preserve"> </v>
      </c>
      <c r="BZ31" s="372" t="str">
        <f t="shared" si="37"/>
        <v xml:space="preserve"> </v>
      </c>
      <c r="CA31" s="73" t="str">
        <f t="array" ref="CA31">IF(ISBLANK(B31)," ",IF(OR(BB31:BZ31="X"),"UCZ.NKL",AVERAGE(BB31:BZ31)))</f>
        <v xml:space="preserve"> </v>
      </c>
      <c r="CB31" s="358" t="str">
        <f t="shared" si="38"/>
        <v/>
      </c>
      <c r="CC31" s="358" t="str">
        <f t="shared" si="1"/>
        <v/>
      </c>
      <c r="CD31" s="358" t="str">
        <f t="shared" si="2"/>
        <v/>
      </c>
      <c r="CE31" s="358" t="str">
        <f t="shared" si="3"/>
        <v/>
      </c>
      <c r="CF31" s="358" t="str">
        <f t="shared" si="4"/>
        <v/>
      </c>
      <c r="CG31" s="358" t="str">
        <f t="shared" si="39"/>
        <v>X</v>
      </c>
      <c r="CH31" s="72" t="str">
        <f t="shared" si="40"/>
        <v xml:space="preserve"> </v>
      </c>
      <c r="CI31" s="69"/>
      <c r="CJ31" s="25" t="str">
        <f t="shared" si="41"/>
        <v/>
      </c>
      <c r="CK31" s="26" t="str">
        <f t="shared" si="70"/>
        <v/>
      </c>
      <c r="CL31" s="74" t="str">
        <f t="shared" si="42"/>
        <v/>
      </c>
      <c r="CM31" s="26" t="str">
        <f t="shared" si="43"/>
        <v/>
      </c>
      <c r="CN31" s="27" t="str">
        <f t="shared" si="44"/>
        <v/>
      </c>
      <c r="CO31" s="373"/>
      <c r="CP31" s="377" t="str">
        <f t="shared" si="45"/>
        <v/>
      </c>
      <c r="CQ31" s="378" t="str">
        <f t="shared" si="46"/>
        <v/>
      </c>
      <c r="CR31" s="378" t="str">
        <f t="shared" si="47"/>
        <v/>
      </c>
      <c r="CS31" s="378" t="str">
        <f t="shared" si="48"/>
        <v/>
      </c>
      <c r="CT31" s="379" t="str">
        <f t="shared" si="49"/>
        <v/>
      </c>
      <c r="CU31" s="373"/>
      <c r="CV31" s="373"/>
      <c r="CW31" s="25" t="str">
        <f t="shared" si="50"/>
        <v/>
      </c>
      <c r="CX31" s="26" t="str">
        <f t="shared" si="51"/>
        <v/>
      </c>
      <c r="CY31" s="26" t="str">
        <f t="shared" si="52"/>
        <v/>
      </c>
      <c r="CZ31" s="26" t="str">
        <f t="shared" si="53"/>
        <v/>
      </c>
      <c r="DA31" s="27" t="str">
        <f t="shared" si="54"/>
        <v/>
      </c>
      <c r="DB31" s="373"/>
      <c r="DC31" s="377" t="str">
        <f t="shared" si="55"/>
        <v/>
      </c>
      <c r="DD31" s="378" t="str">
        <f t="shared" si="56"/>
        <v/>
      </c>
      <c r="DE31" s="378" t="str">
        <f t="shared" si="57"/>
        <v/>
      </c>
      <c r="DF31" s="378" t="str">
        <f t="shared" si="58"/>
        <v/>
      </c>
      <c r="DG31" s="379" t="str">
        <f t="shared" si="59"/>
        <v/>
      </c>
      <c r="DH31" s="373"/>
      <c r="DI31" s="373"/>
      <c r="DJ31" s="25" t="str">
        <f t="shared" si="60"/>
        <v/>
      </c>
      <c r="DK31" s="26" t="str">
        <f t="shared" si="61"/>
        <v/>
      </c>
      <c r="DL31" s="26" t="str">
        <f t="shared" si="62"/>
        <v/>
      </c>
      <c r="DM31" s="26" t="str">
        <f t="shared" si="63"/>
        <v/>
      </c>
      <c r="DN31" s="27" t="str">
        <f t="shared" si="64"/>
        <v/>
      </c>
      <c r="DO31" s="373"/>
      <c r="DP31" s="377" t="str">
        <f t="shared" si="65"/>
        <v/>
      </c>
      <c r="DQ31" s="378" t="str">
        <f t="shared" si="66"/>
        <v/>
      </c>
      <c r="DR31" s="378" t="str">
        <f t="shared" si="67"/>
        <v/>
      </c>
      <c r="DS31" s="378" t="str">
        <f t="shared" si="68"/>
        <v/>
      </c>
      <c r="DT31" s="379" t="str">
        <f t="shared" si="69"/>
        <v/>
      </c>
      <c r="DU31" s="69"/>
      <c r="DV31" s="69"/>
      <c r="DW31" s="69"/>
      <c r="DX31" s="69"/>
    </row>
    <row r="32" spans="1:128" ht="12" customHeight="1" x14ac:dyDescent="0.25">
      <c r="A32" s="701">
        <v>26</v>
      </c>
      <c r="B32" s="707"/>
      <c r="C32" s="703"/>
      <c r="D32" s="328"/>
      <c r="E32" s="328"/>
      <c r="F32" s="328"/>
      <c r="G32" s="328"/>
      <c r="H32" s="328"/>
      <c r="I32" s="328"/>
      <c r="J32" s="328"/>
      <c r="K32" s="328"/>
      <c r="L32" s="328"/>
      <c r="M32" s="328"/>
      <c r="N32" s="328"/>
      <c r="O32" s="328"/>
      <c r="P32" s="328"/>
      <c r="Q32" s="328"/>
      <c r="R32" s="328"/>
      <c r="S32" s="328"/>
      <c r="T32" s="328"/>
      <c r="U32" s="328"/>
      <c r="V32" s="328"/>
      <c r="W32" s="328"/>
      <c r="X32" s="328"/>
      <c r="Y32" s="328"/>
      <c r="Z32" s="328"/>
      <c r="AA32" s="330"/>
      <c r="AB32" s="330"/>
      <c r="AC32" s="330"/>
      <c r="AD32" s="330"/>
      <c r="AE32" s="330"/>
      <c r="AF32" s="330"/>
      <c r="AG32" s="330"/>
      <c r="AH32" s="330"/>
      <c r="AI32" s="330"/>
      <c r="AJ32" s="330"/>
      <c r="AK32" s="330"/>
      <c r="AL32" s="328"/>
      <c r="AM32" s="653" t="str">
        <f t="shared" si="0"/>
        <v/>
      </c>
      <c r="AN32" s="653"/>
      <c r="AO32" s="57" t="str">
        <f>IF(ISBLANK('frekwencja I sem'!B33),"",'frekwencja I sem'!$B33)</f>
        <v/>
      </c>
      <c r="AP32" s="58" t="str">
        <f>IF(ISBLANK('frekwencja I sem'!B33),"",'frekwencja II sem'!$AT33)</f>
        <v/>
      </c>
      <c r="AQ32" s="58" t="str">
        <f>'frekwencja II sem'!AK33</f>
        <v/>
      </c>
      <c r="AR32" s="58" t="str">
        <f>'frekwencja II sem'!AO33</f>
        <v/>
      </c>
      <c r="AS32" s="145" t="str">
        <f t="shared" si="5"/>
        <v/>
      </c>
      <c r="AT32" s="145" t="str">
        <f t="shared" si="6"/>
        <v/>
      </c>
      <c r="AU32" s="145" t="str">
        <f t="shared" si="7"/>
        <v/>
      </c>
      <c r="AV32" s="145" t="str">
        <f t="shared" si="8"/>
        <v/>
      </c>
      <c r="AW32" s="145" t="str">
        <f t="shared" si="9"/>
        <v/>
      </c>
      <c r="AX32" s="145" t="str">
        <f t="shared" si="10"/>
        <v/>
      </c>
      <c r="AY32" s="72" t="str">
        <f t="shared" si="11"/>
        <v/>
      </c>
      <c r="AZ32" s="72" t="str">
        <f t="shared" si="12"/>
        <v/>
      </c>
      <c r="BA32" s="69"/>
      <c r="BB32" s="372" t="str">
        <f t="shared" si="13"/>
        <v xml:space="preserve"> </v>
      </c>
      <c r="BC32" s="372" t="str">
        <f t="shared" si="14"/>
        <v xml:space="preserve"> </v>
      </c>
      <c r="BD32" s="372" t="str">
        <f t="shared" si="15"/>
        <v xml:space="preserve"> </v>
      </c>
      <c r="BE32" s="372" t="str">
        <f t="shared" si="16"/>
        <v xml:space="preserve"> </v>
      </c>
      <c r="BF32" s="372" t="str">
        <f t="shared" si="17"/>
        <v xml:space="preserve"> </v>
      </c>
      <c r="BG32" s="372" t="str">
        <f t="shared" si="18"/>
        <v xml:space="preserve"> </v>
      </c>
      <c r="BH32" s="372" t="str">
        <f t="shared" si="19"/>
        <v xml:space="preserve"> </v>
      </c>
      <c r="BI32" s="372" t="str">
        <f t="shared" si="20"/>
        <v xml:space="preserve"> </v>
      </c>
      <c r="BJ32" s="372" t="str">
        <f t="shared" si="21"/>
        <v xml:space="preserve"> </v>
      </c>
      <c r="BK32" s="372" t="str">
        <f t="shared" si="22"/>
        <v xml:space="preserve"> </v>
      </c>
      <c r="BL32" s="372" t="str">
        <f t="shared" si="23"/>
        <v xml:space="preserve"> </v>
      </c>
      <c r="BM32" s="372" t="str">
        <f t="shared" si="24"/>
        <v xml:space="preserve"> </v>
      </c>
      <c r="BN32" s="372" t="str">
        <f t="shared" si="25"/>
        <v xml:space="preserve"> </v>
      </c>
      <c r="BO32" s="372" t="str">
        <f t="shared" si="26"/>
        <v xml:space="preserve"> </v>
      </c>
      <c r="BP32" s="372" t="str">
        <f t="shared" si="27"/>
        <v xml:space="preserve"> </v>
      </c>
      <c r="BQ32" s="372" t="str">
        <f t="shared" si="28"/>
        <v xml:space="preserve"> </v>
      </c>
      <c r="BR32" s="372" t="str">
        <f t="shared" si="29"/>
        <v xml:space="preserve"> </v>
      </c>
      <c r="BS32" s="372" t="str">
        <f t="shared" si="30"/>
        <v xml:space="preserve"> </v>
      </c>
      <c r="BT32" s="372" t="str">
        <f t="shared" si="31"/>
        <v xml:space="preserve"> </v>
      </c>
      <c r="BU32" s="372" t="str">
        <f t="shared" si="32"/>
        <v xml:space="preserve"> </v>
      </c>
      <c r="BV32" s="372" t="str">
        <f t="shared" si="33"/>
        <v xml:space="preserve"> </v>
      </c>
      <c r="BW32" s="372" t="str">
        <f t="shared" si="34"/>
        <v xml:space="preserve"> </v>
      </c>
      <c r="BX32" s="372" t="str">
        <f t="shared" si="35"/>
        <v xml:space="preserve"> </v>
      </c>
      <c r="BY32" s="372" t="str">
        <f t="shared" si="36"/>
        <v xml:space="preserve"> </v>
      </c>
      <c r="BZ32" s="372" t="str">
        <f t="shared" si="37"/>
        <v xml:space="preserve"> </v>
      </c>
      <c r="CA32" s="73" t="str">
        <f t="array" ref="CA32">IF(ISBLANK(B32)," ",IF(OR(BB32:BZ32="X"),"UCZ.NKL",AVERAGE(BB32:BZ32)))</f>
        <v xml:space="preserve"> </v>
      </c>
      <c r="CB32" s="358" t="str">
        <f t="shared" si="38"/>
        <v/>
      </c>
      <c r="CC32" s="358" t="str">
        <f t="shared" si="1"/>
        <v/>
      </c>
      <c r="CD32" s="358" t="str">
        <f t="shared" si="2"/>
        <v/>
      </c>
      <c r="CE32" s="358" t="str">
        <f t="shared" si="3"/>
        <v/>
      </c>
      <c r="CF32" s="358" t="str">
        <f t="shared" si="4"/>
        <v/>
      </c>
      <c r="CG32" s="358" t="str">
        <f t="shared" si="39"/>
        <v>X</v>
      </c>
      <c r="CH32" s="72" t="str">
        <f t="shared" si="40"/>
        <v xml:space="preserve"> </v>
      </c>
      <c r="CI32" s="69"/>
      <c r="CJ32" s="25" t="str">
        <f t="shared" si="41"/>
        <v/>
      </c>
      <c r="CK32" s="26" t="str">
        <f t="shared" si="70"/>
        <v/>
      </c>
      <c r="CL32" s="74" t="str">
        <f t="shared" si="42"/>
        <v/>
      </c>
      <c r="CM32" s="26" t="str">
        <f t="shared" si="43"/>
        <v/>
      </c>
      <c r="CN32" s="27" t="str">
        <f t="shared" si="44"/>
        <v/>
      </c>
      <c r="CO32" s="373"/>
      <c r="CP32" s="377" t="str">
        <f t="shared" si="45"/>
        <v/>
      </c>
      <c r="CQ32" s="378" t="str">
        <f t="shared" si="46"/>
        <v/>
      </c>
      <c r="CR32" s="378" t="str">
        <f t="shared" si="47"/>
        <v/>
      </c>
      <c r="CS32" s="378" t="str">
        <f t="shared" si="48"/>
        <v/>
      </c>
      <c r="CT32" s="379" t="str">
        <f t="shared" si="49"/>
        <v/>
      </c>
      <c r="CU32" s="373"/>
      <c r="CV32" s="373"/>
      <c r="CW32" s="25" t="str">
        <f t="shared" si="50"/>
        <v/>
      </c>
      <c r="CX32" s="26" t="str">
        <f t="shared" si="51"/>
        <v/>
      </c>
      <c r="CY32" s="26" t="str">
        <f t="shared" si="52"/>
        <v/>
      </c>
      <c r="CZ32" s="26" t="str">
        <f t="shared" si="53"/>
        <v/>
      </c>
      <c r="DA32" s="27" t="str">
        <f t="shared" si="54"/>
        <v/>
      </c>
      <c r="DB32" s="373"/>
      <c r="DC32" s="377" t="str">
        <f t="shared" si="55"/>
        <v/>
      </c>
      <c r="DD32" s="378" t="str">
        <f t="shared" si="56"/>
        <v/>
      </c>
      <c r="DE32" s="378" t="str">
        <f t="shared" si="57"/>
        <v/>
      </c>
      <c r="DF32" s="378" t="str">
        <f t="shared" si="58"/>
        <v/>
      </c>
      <c r="DG32" s="379" t="str">
        <f t="shared" si="59"/>
        <v/>
      </c>
      <c r="DH32" s="373"/>
      <c r="DI32" s="373"/>
      <c r="DJ32" s="25" t="str">
        <f t="shared" si="60"/>
        <v/>
      </c>
      <c r="DK32" s="26" t="str">
        <f t="shared" si="61"/>
        <v/>
      </c>
      <c r="DL32" s="26" t="str">
        <f t="shared" si="62"/>
        <v/>
      </c>
      <c r="DM32" s="26" t="str">
        <f t="shared" si="63"/>
        <v/>
      </c>
      <c r="DN32" s="27" t="str">
        <f t="shared" si="64"/>
        <v/>
      </c>
      <c r="DO32" s="373"/>
      <c r="DP32" s="377" t="str">
        <f t="shared" si="65"/>
        <v/>
      </c>
      <c r="DQ32" s="378" t="str">
        <f t="shared" si="66"/>
        <v/>
      </c>
      <c r="DR32" s="378" t="str">
        <f t="shared" si="67"/>
        <v/>
      </c>
      <c r="DS32" s="378" t="str">
        <f t="shared" si="68"/>
        <v/>
      </c>
      <c r="DT32" s="379" t="str">
        <f t="shared" si="69"/>
        <v/>
      </c>
      <c r="DU32" s="69"/>
      <c r="DV32" s="69"/>
      <c r="DW32" s="69"/>
      <c r="DX32" s="69"/>
    </row>
    <row r="33" spans="1:128" ht="12" customHeight="1" x14ac:dyDescent="0.25">
      <c r="A33" s="701">
        <v>27</v>
      </c>
      <c r="B33" s="707"/>
      <c r="C33" s="703"/>
      <c r="D33" s="328"/>
      <c r="E33" s="328"/>
      <c r="F33" s="328"/>
      <c r="G33" s="328"/>
      <c r="H33" s="328"/>
      <c r="I33" s="328"/>
      <c r="J33" s="328"/>
      <c r="K33" s="328"/>
      <c r="L33" s="328"/>
      <c r="M33" s="328"/>
      <c r="N33" s="328"/>
      <c r="O33" s="328"/>
      <c r="P33" s="328"/>
      <c r="Q33" s="328"/>
      <c r="R33" s="328"/>
      <c r="S33" s="328"/>
      <c r="T33" s="328"/>
      <c r="U33" s="328"/>
      <c r="V33" s="328"/>
      <c r="W33" s="328"/>
      <c r="X33" s="328"/>
      <c r="Y33" s="328"/>
      <c r="Z33" s="328"/>
      <c r="AA33" s="330"/>
      <c r="AB33" s="330"/>
      <c r="AC33" s="330"/>
      <c r="AD33" s="330"/>
      <c r="AE33" s="330"/>
      <c r="AF33" s="330"/>
      <c r="AG33" s="330"/>
      <c r="AH33" s="330"/>
      <c r="AI33" s="330"/>
      <c r="AJ33" s="330"/>
      <c r="AK33" s="330"/>
      <c r="AL33" s="328"/>
      <c r="AM33" s="653" t="str">
        <f t="shared" si="0"/>
        <v/>
      </c>
      <c r="AN33" s="653"/>
      <c r="AO33" s="57" t="str">
        <f>IF(ISBLANK('frekwencja I sem'!B34),"",'frekwencja I sem'!$B34)</f>
        <v/>
      </c>
      <c r="AP33" s="58" t="str">
        <f>IF(ISBLANK('frekwencja I sem'!B34),"",'frekwencja II sem'!$AT34)</f>
        <v/>
      </c>
      <c r="AQ33" s="58" t="str">
        <f>'frekwencja II sem'!AK34</f>
        <v/>
      </c>
      <c r="AR33" s="58" t="str">
        <f>'frekwencja II sem'!AO34</f>
        <v/>
      </c>
      <c r="AS33" s="145" t="str">
        <f t="shared" si="5"/>
        <v/>
      </c>
      <c r="AT33" s="145" t="str">
        <f t="shared" si="6"/>
        <v/>
      </c>
      <c r="AU33" s="145" t="str">
        <f t="shared" si="7"/>
        <v/>
      </c>
      <c r="AV33" s="145" t="str">
        <f t="shared" si="8"/>
        <v/>
      </c>
      <c r="AW33" s="145" t="str">
        <f t="shared" si="9"/>
        <v/>
      </c>
      <c r="AX33" s="145" t="str">
        <f t="shared" si="10"/>
        <v/>
      </c>
      <c r="AY33" s="72" t="str">
        <f t="shared" si="11"/>
        <v/>
      </c>
      <c r="AZ33" s="72" t="str">
        <f t="shared" si="12"/>
        <v/>
      </c>
      <c r="BA33" s="69"/>
      <c r="BB33" s="372" t="str">
        <f t="shared" si="13"/>
        <v xml:space="preserve"> </v>
      </c>
      <c r="BC33" s="372" t="str">
        <f t="shared" si="14"/>
        <v xml:space="preserve"> </v>
      </c>
      <c r="BD33" s="372" t="str">
        <f t="shared" si="15"/>
        <v xml:space="preserve"> </v>
      </c>
      <c r="BE33" s="372" t="str">
        <f t="shared" si="16"/>
        <v xml:space="preserve"> </v>
      </c>
      <c r="BF33" s="372" t="str">
        <f t="shared" si="17"/>
        <v xml:space="preserve"> </v>
      </c>
      <c r="BG33" s="372" t="str">
        <f t="shared" si="18"/>
        <v xml:space="preserve"> </v>
      </c>
      <c r="BH33" s="372" t="str">
        <f t="shared" si="19"/>
        <v xml:space="preserve"> </v>
      </c>
      <c r="BI33" s="372" t="str">
        <f t="shared" si="20"/>
        <v xml:space="preserve"> </v>
      </c>
      <c r="BJ33" s="372" t="str">
        <f t="shared" si="21"/>
        <v xml:space="preserve"> </v>
      </c>
      <c r="BK33" s="372" t="str">
        <f t="shared" si="22"/>
        <v xml:space="preserve"> </v>
      </c>
      <c r="BL33" s="372" t="str">
        <f t="shared" si="23"/>
        <v xml:space="preserve"> </v>
      </c>
      <c r="BM33" s="372" t="str">
        <f t="shared" si="24"/>
        <v xml:space="preserve"> </v>
      </c>
      <c r="BN33" s="372" t="str">
        <f t="shared" si="25"/>
        <v xml:space="preserve"> </v>
      </c>
      <c r="BO33" s="372" t="str">
        <f t="shared" si="26"/>
        <v xml:space="preserve"> </v>
      </c>
      <c r="BP33" s="372" t="str">
        <f t="shared" si="27"/>
        <v xml:space="preserve"> </v>
      </c>
      <c r="BQ33" s="372" t="str">
        <f t="shared" si="28"/>
        <v xml:space="preserve"> </v>
      </c>
      <c r="BR33" s="372" t="str">
        <f t="shared" si="29"/>
        <v xml:space="preserve"> </v>
      </c>
      <c r="BS33" s="372" t="str">
        <f t="shared" si="30"/>
        <v xml:space="preserve"> </v>
      </c>
      <c r="BT33" s="372" t="str">
        <f t="shared" si="31"/>
        <v xml:space="preserve"> </v>
      </c>
      <c r="BU33" s="372" t="str">
        <f t="shared" si="32"/>
        <v xml:space="preserve"> </v>
      </c>
      <c r="BV33" s="372" t="str">
        <f t="shared" si="33"/>
        <v xml:space="preserve"> </v>
      </c>
      <c r="BW33" s="372" t="str">
        <f t="shared" si="34"/>
        <v xml:space="preserve"> </v>
      </c>
      <c r="BX33" s="372" t="str">
        <f t="shared" si="35"/>
        <v xml:space="preserve"> </v>
      </c>
      <c r="BY33" s="372" t="str">
        <f t="shared" si="36"/>
        <v xml:space="preserve"> </v>
      </c>
      <c r="BZ33" s="372" t="str">
        <f t="shared" si="37"/>
        <v xml:space="preserve"> </v>
      </c>
      <c r="CA33" s="73" t="str">
        <f t="array" ref="CA33">IF(ISBLANK(B33)," ",IF(OR(BB33:BZ33="X"),"UCZ.NKL",AVERAGE(BB33:BZ33)))</f>
        <v xml:space="preserve"> </v>
      </c>
      <c r="CB33" s="358" t="str">
        <f t="shared" si="38"/>
        <v/>
      </c>
      <c r="CC33" s="358" t="str">
        <f t="shared" si="1"/>
        <v/>
      </c>
      <c r="CD33" s="358" t="str">
        <f t="shared" si="2"/>
        <v/>
      </c>
      <c r="CE33" s="358" t="str">
        <f t="shared" si="3"/>
        <v/>
      </c>
      <c r="CF33" s="358" t="str">
        <f t="shared" si="4"/>
        <v/>
      </c>
      <c r="CG33" s="358" t="str">
        <f t="shared" si="39"/>
        <v>X</v>
      </c>
      <c r="CH33" s="72" t="str">
        <f t="shared" si="40"/>
        <v xml:space="preserve"> </v>
      </c>
      <c r="CI33" s="69"/>
      <c r="CJ33" s="25" t="str">
        <f t="shared" si="41"/>
        <v/>
      </c>
      <c r="CK33" s="26" t="str">
        <f t="shared" si="70"/>
        <v/>
      </c>
      <c r="CL33" s="74" t="str">
        <f t="shared" si="42"/>
        <v/>
      </c>
      <c r="CM33" s="26" t="str">
        <f t="shared" si="43"/>
        <v/>
      </c>
      <c r="CN33" s="27" t="str">
        <f t="shared" si="44"/>
        <v/>
      </c>
      <c r="CO33" s="373"/>
      <c r="CP33" s="377" t="str">
        <f t="shared" si="45"/>
        <v/>
      </c>
      <c r="CQ33" s="378" t="str">
        <f t="shared" si="46"/>
        <v/>
      </c>
      <c r="CR33" s="378" t="str">
        <f t="shared" si="47"/>
        <v/>
      </c>
      <c r="CS33" s="378" t="str">
        <f t="shared" si="48"/>
        <v/>
      </c>
      <c r="CT33" s="379" t="str">
        <f t="shared" si="49"/>
        <v/>
      </c>
      <c r="CU33" s="373"/>
      <c r="CV33" s="373"/>
      <c r="CW33" s="25" t="str">
        <f t="shared" si="50"/>
        <v/>
      </c>
      <c r="CX33" s="26" t="str">
        <f t="shared" si="51"/>
        <v/>
      </c>
      <c r="CY33" s="26" t="str">
        <f t="shared" si="52"/>
        <v/>
      </c>
      <c r="CZ33" s="26" t="str">
        <f t="shared" si="53"/>
        <v/>
      </c>
      <c r="DA33" s="27" t="str">
        <f t="shared" si="54"/>
        <v/>
      </c>
      <c r="DB33" s="373"/>
      <c r="DC33" s="377" t="str">
        <f t="shared" si="55"/>
        <v/>
      </c>
      <c r="DD33" s="378" t="str">
        <f t="shared" si="56"/>
        <v/>
      </c>
      <c r="DE33" s="378" t="str">
        <f t="shared" si="57"/>
        <v/>
      </c>
      <c r="DF33" s="378" t="str">
        <f t="shared" si="58"/>
        <v/>
      </c>
      <c r="DG33" s="379" t="str">
        <f t="shared" si="59"/>
        <v/>
      </c>
      <c r="DH33" s="373"/>
      <c r="DI33" s="373"/>
      <c r="DJ33" s="25" t="str">
        <f t="shared" si="60"/>
        <v/>
      </c>
      <c r="DK33" s="26" t="str">
        <f t="shared" si="61"/>
        <v/>
      </c>
      <c r="DL33" s="26" t="str">
        <f t="shared" si="62"/>
        <v/>
      </c>
      <c r="DM33" s="26" t="str">
        <f t="shared" si="63"/>
        <v/>
      </c>
      <c r="DN33" s="27" t="str">
        <f t="shared" si="64"/>
        <v/>
      </c>
      <c r="DO33" s="373"/>
      <c r="DP33" s="377" t="str">
        <f t="shared" si="65"/>
        <v/>
      </c>
      <c r="DQ33" s="378" t="str">
        <f t="shared" si="66"/>
        <v/>
      </c>
      <c r="DR33" s="378" t="str">
        <f t="shared" si="67"/>
        <v/>
      </c>
      <c r="DS33" s="378" t="str">
        <f t="shared" si="68"/>
        <v/>
      </c>
      <c r="DT33" s="379" t="str">
        <f t="shared" si="69"/>
        <v/>
      </c>
      <c r="DU33" s="69"/>
      <c r="DV33" s="69"/>
      <c r="DW33" s="69"/>
      <c r="DX33" s="69"/>
    </row>
    <row r="34" spans="1:128" ht="12" customHeight="1" x14ac:dyDescent="0.25">
      <c r="A34" s="701">
        <v>28</v>
      </c>
      <c r="B34" s="707"/>
      <c r="C34" s="703"/>
      <c r="D34" s="328"/>
      <c r="E34" s="328"/>
      <c r="F34" s="328"/>
      <c r="G34" s="328"/>
      <c r="H34" s="328"/>
      <c r="I34" s="328"/>
      <c r="J34" s="328"/>
      <c r="K34" s="328"/>
      <c r="L34" s="328"/>
      <c r="M34" s="328"/>
      <c r="N34" s="328"/>
      <c r="O34" s="328"/>
      <c r="P34" s="328"/>
      <c r="Q34" s="328"/>
      <c r="R34" s="328"/>
      <c r="S34" s="328"/>
      <c r="T34" s="328"/>
      <c r="U34" s="328"/>
      <c r="V34" s="328"/>
      <c r="W34" s="328"/>
      <c r="X34" s="328"/>
      <c r="Y34" s="328"/>
      <c r="Z34" s="328"/>
      <c r="AA34" s="330"/>
      <c r="AB34" s="330"/>
      <c r="AC34" s="330"/>
      <c r="AD34" s="330"/>
      <c r="AE34" s="330"/>
      <c r="AF34" s="330"/>
      <c r="AG34" s="330"/>
      <c r="AH34" s="330"/>
      <c r="AI34" s="330"/>
      <c r="AJ34" s="330"/>
      <c r="AK34" s="330"/>
      <c r="AL34" s="328"/>
      <c r="AM34" s="653" t="str">
        <f t="shared" si="0"/>
        <v/>
      </c>
      <c r="AN34" s="653"/>
      <c r="AO34" s="57" t="str">
        <f>IF(ISBLANK('frekwencja I sem'!B35),"",'frekwencja I sem'!$B35)</f>
        <v/>
      </c>
      <c r="AP34" s="58" t="str">
        <f>IF(ISBLANK('frekwencja I sem'!B35),"",'frekwencja II sem'!$AT35)</f>
        <v/>
      </c>
      <c r="AQ34" s="58" t="str">
        <f>'frekwencja II sem'!AK35</f>
        <v/>
      </c>
      <c r="AR34" s="58" t="str">
        <f>'frekwencja II sem'!AO35</f>
        <v/>
      </c>
      <c r="AS34" s="145" t="str">
        <f t="shared" si="5"/>
        <v/>
      </c>
      <c r="AT34" s="145" t="str">
        <f t="shared" si="6"/>
        <v/>
      </c>
      <c r="AU34" s="145" t="str">
        <f t="shared" si="7"/>
        <v/>
      </c>
      <c r="AV34" s="145" t="str">
        <f t="shared" si="8"/>
        <v/>
      </c>
      <c r="AW34" s="145" t="str">
        <f t="shared" si="9"/>
        <v/>
      </c>
      <c r="AX34" s="145" t="str">
        <f t="shared" si="10"/>
        <v/>
      </c>
      <c r="AY34" s="72" t="str">
        <f t="shared" si="11"/>
        <v/>
      </c>
      <c r="AZ34" s="72" t="str">
        <f t="shared" si="12"/>
        <v/>
      </c>
      <c r="BA34" s="69"/>
      <c r="BB34" s="372" t="str">
        <f t="shared" si="13"/>
        <v xml:space="preserve"> </v>
      </c>
      <c r="BC34" s="372" t="str">
        <f t="shared" si="14"/>
        <v xml:space="preserve"> </v>
      </c>
      <c r="BD34" s="372" t="str">
        <f t="shared" si="15"/>
        <v xml:space="preserve"> </v>
      </c>
      <c r="BE34" s="372" t="str">
        <f t="shared" si="16"/>
        <v xml:space="preserve"> </v>
      </c>
      <c r="BF34" s="372" t="str">
        <f t="shared" si="17"/>
        <v xml:space="preserve"> </v>
      </c>
      <c r="BG34" s="372" t="str">
        <f t="shared" si="18"/>
        <v xml:space="preserve"> </v>
      </c>
      <c r="BH34" s="372" t="str">
        <f t="shared" si="19"/>
        <v xml:space="preserve"> </v>
      </c>
      <c r="BI34" s="372" t="str">
        <f t="shared" si="20"/>
        <v xml:space="preserve"> </v>
      </c>
      <c r="BJ34" s="372" t="str">
        <f t="shared" si="21"/>
        <v xml:space="preserve"> </v>
      </c>
      <c r="BK34" s="372" t="str">
        <f t="shared" si="22"/>
        <v xml:space="preserve"> </v>
      </c>
      <c r="BL34" s="372" t="str">
        <f t="shared" si="23"/>
        <v xml:space="preserve"> </v>
      </c>
      <c r="BM34" s="372" t="str">
        <f t="shared" si="24"/>
        <v xml:space="preserve"> </v>
      </c>
      <c r="BN34" s="372" t="str">
        <f t="shared" si="25"/>
        <v xml:space="preserve"> </v>
      </c>
      <c r="BO34" s="372" t="str">
        <f t="shared" si="26"/>
        <v xml:space="preserve"> </v>
      </c>
      <c r="BP34" s="372" t="str">
        <f t="shared" si="27"/>
        <v xml:space="preserve"> </v>
      </c>
      <c r="BQ34" s="372" t="str">
        <f t="shared" si="28"/>
        <v xml:space="preserve"> </v>
      </c>
      <c r="BR34" s="372" t="str">
        <f t="shared" si="29"/>
        <v xml:space="preserve"> </v>
      </c>
      <c r="BS34" s="372" t="str">
        <f t="shared" si="30"/>
        <v xml:space="preserve"> </v>
      </c>
      <c r="BT34" s="372" t="str">
        <f t="shared" si="31"/>
        <v xml:space="preserve"> </v>
      </c>
      <c r="BU34" s="372" t="str">
        <f t="shared" si="32"/>
        <v xml:space="preserve"> </v>
      </c>
      <c r="BV34" s="372" t="str">
        <f t="shared" si="33"/>
        <v xml:space="preserve"> </v>
      </c>
      <c r="BW34" s="372" t="str">
        <f t="shared" si="34"/>
        <v xml:space="preserve"> </v>
      </c>
      <c r="BX34" s="372" t="str">
        <f t="shared" si="35"/>
        <v xml:space="preserve"> </v>
      </c>
      <c r="BY34" s="372" t="str">
        <f t="shared" si="36"/>
        <v xml:space="preserve"> </v>
      </c>
      <c r="BZ34" s="372" t="str">
        <f t="shared" si="37"/>
        <v xml:space="preserve"> </v>
      </c>
      <c r="CA34" s="73" t="str">
        <f t="array" ref="CA34">IF(ISBLANK(B34)," ",IF(OR(BB34:BZ34="X"),"UCZ.NKL",AVERAGE(BB34:BZ34)))</f>
        <v xml:space="preserve"> </v>
      </c>
      <c r="CB34" s="358" t="str">
        <f t="shared" si="38"/>
        <v/>
      </c>
      <c r="CC34" s="358" t="str">
        <f t="shared" si="1"/>
        <v/>
      </c>
      <c r="CD34" s="358" t="str">
        <f t="shared" si="2"/>
        <v/>
      </c>
      <c r="CE34" s="358" t="str">
        <f t="shared" si="3"/>
        <v/>
      </c>
      <c r="CF34" s="358" t="str">
        <f t="shared" si="4"/>
        <v/>
      </c>
      <c r="CG34" s="358" t="str">
        <f t="shared" si="39"/>
        <v>X</v>
      </c>
      <c r="CH34" s="72" t="str">
        <f t="shared" si="40"/>
        <v xml:space="preserve"> </v>
      </c>
      <c r="CI34" s="69"/>
      <c r="CJ34" s="25" t="str">
        <f t="shared" si="41"/>
        <v/>
      </c>
      <c r="CK34" s="26" t="str">
        <f t="shared" si="70"/>
        <v/>
      </c>
      <c r="CL34" s="74" t="str">
        <f t="shared" si="42"/>
        <v/>
      </c>
      <c r="CM34" s="26" t="str">
        <f t="shared" si="43"/>
        <v/>
      </c>
      <c r="CN34" s="27" t="str">
        <f t="shared" si="44"/>
        <v/>
      </c>
      <c r="CO34" s="373"/>
      <c r="CP34" s="377" t="str">
        <f t="shared" si="45"/>
        <v/>
      </c>
      <c r="CQ34" s="378" t="str">
        <f t="shared" si="46"/>
        <v/>
      </c>
      <c r="CR34" s="378" t="str">
        <f t="shared" si="47"/>
        <v/>
      </c>
      <c r="CS34" s="378" t="str">
        <f t="shared" si="48"/>
        <v/>
      </c>
      <c r="CT34" s="379" t="str">
        <f t="shared" si="49"/>
        <v/>
      </c>
      <c r="CU34" s="373"/>
      <c r="CV34" s="373"/>
      <c r="CW34" s="25" t="str">
        <f t="shared" si="50"/>
        <v/>
      </c>
      <c r="CX34" s="26" t="str">
        <f t="shared" si="51"/>
        <v/>
      </c>
      <c r="CY34" s="26" t="str">
        <f t="shared" si="52"/>
        <v/>
      </c>
      <c r="CZ34" s="26" t="str">
        <f t="shared" si="53"/>
        <v/>
      </c>
      <c r="DA34" s="27" t="str">
        <f t="shared" si="54"/>
        <v/>
      </c>
      <c r="DB34" s="373"/>
      <c r="DC34" s="377" t="str">
        <f t="shared" si="55"/>
        <v/>
      </c>
      <c r="DD34" s="378" t="str">
        <f t="shared" si="56"/>
        <v/>
      </c>
      <c r="DE34" s="378" t="str">
        <f t="shared" si="57"/>
        <v/>
      </c>
      <c r="DF34" s="378" t="str">
        <f t="shared" si="58"/>
        <v/>
      </c>
      <c r="DG34" s="379" t="str">
        <f t="shared" si="59"/>
        <v/>
      </c>
      <c r="DH34" s="373"/>
      <c r="DI34" s="373"/>
      <c r="DJ34" s="25" t="str">
        <f t="shared" si="60"/>
        <v/>
      </c>
      <c r="DK34" s="26" t="str">
        <f t="shared" si="61"/>
        <v/>
      </c>
      <c r="DL34" s="26" t="str">
        <f t="shared" si="62"/>
        <v/>
      </c>
      <c r="DM34" s="26" t="str">
        <f t="shared" si="63"/>
        <v/>
      </c>
      <c r="DN34" s="27" t="str">
        <f t="shared" si="64"/>
        <v/>
      </c>
      <c r="DO34" s="373"/>
      <c r="DP34" s="377" t="str">
        <f t="shared" si="65"/>
        <v/>
      </c>
      <c r="DQ34" s="378" t="str">
        <f t="shared" si="66"/>
        <v/>
      </c>
      <c r="DR34" s="378" t="str">
        <f t="shared" si="67"/>
        <v/>
      </c>
      <c r="DS34" s="378" t="str">
        <f t="shared" si="68"/>
        <v/>
      </c>
      <c r="DT34" s="379" t="str">
        <f t="shared" si="69"/>
        <v/>
      </c>
      <c r="DU34" s="69"/>
      <c r="DV34" s="69"/>
      <c r="DW34" s="69"/>
      <c r="DX34" s="69"/>
    </row>
    <row r="35" spans="1:128" ht="12" customHeight="1" x14ac:dyDescent="0.25">
      <c r="A35" s="701">
        <v>29</v>
      </c>
      <c r="B35" s="707"/>
      <c r="C35" s="703"/>
      <c r="D35" s="328"/>
      <c r="E35" s="328"/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328"/>
      <c r="U35" s="328"/>
      <c r="V35" s="328"/>
      <c r="W35" s="328"/>
      <c r="X35" s="328"/>
      <c r="Y35" s="328"/>
      <c r="Z35" s="328"/>
      <c r="AA35" s="330"/>
      <c r="AB35" s="330"/>
      <c r="AC35" s="330"/>
      <c r="AD35" s="330"/>
      <c r="AE35" s="330"/>
      <c r="AF35" s="330"/>
      <c r="AG35" s="330"/>
      <c r="AH35" s="330"/>
      <c r="AI35" s="330"/>
      <c r="AJ35" s="330"/>
      <c r="AK35" s="330"/>
      <c r="AL35" s="328"/>
      <c r="AM35" s="653" t="str">
        <f t="shared" si="0"/>
        <v/>
      </c>
      <c r="AN35" s="653"/>
      <c r="AO35" s="57" t="str">
        <f>IF(ISBLANK('frekwencja I sem'!B36),"",'frekwencja I sem'!$B36)</f>
        <v/>
      </c>
      <c r="AP35" s="58" t="str">
        <f>IF(ISBLANK('frekwencja I sem'!B36),"",'frekwencja II sem'!$AT36)</f>
        <v/>
      </c>
      <c r="AQ35" s="58" t="str">
        <f>'frekwencja II sem'!AK36</f>
        <v/>
      </c>
      <c r="AR35" s="58" t="str">
        <f>'frekwencja II sem'!AO36</f>
        <v/>
      </c>
      <c r="AS35" s="145" t="str">
        <f t="shared" si="5"/>
        <v/>
      </c>
      <c r="AT35" s="145" t="str">
        <f t="shared" si="6"/>
        <v/>
      </c>
      <c r="AU35" s="145" t="str">
        <f t="shared" si="7"/>
        <v/>
      </c>
      <c r="AV35" s="145" t="str">
        <f t="shared" si="8"/>
        <v/>
      </c>
      <c r="AW35" s="145" t="str">
        <f t="shared" si="9"/>
        <v/>
      </c>
      <c r="AX35" s="145" t="str">
        <f t="shared" si="10"/>
        <v/>
      </c>
      <c r="AY35" s="72" t="str">
        <f t="shared" si="11"/>
        <v/>
      </c>
      <c r="AZ35" s="72" t="str">
        <f t="shared" si="12"/>
        <v/>
      </c>
      <c r="BA35" s="69"/>
      <c r="BB35" s="372" t="str">
        <f t="shared" si="13"/>
        <v xml:space="preserve"> </v>
      </c>
      <c r="BC35" s="372" t="str">
        <f t="shared" si="14"/>
        <v xml:space="preserve"> </v>
      </c>
      <c r="BD35" s="372" t="str">
        <f t="shared" si="15"/>
        <v xml:space="preserve"> </v>
      </c>
      <c r="BE35" s="372" t="str">
        <f t="shared" si="16"/>
        <v xml:space="preserve"> </v>
      </c>
      <c r="BF35" s="372" t="str">
        <f t="shared" si="17"/>
        <v xml:space="preserve"> </v>
      </c>
      <c r="BG35" s="372" t="str">
        <f t="shared" si="18"/>
        <v xml:space="preserve"> </v>
      </c>
      <c r="BH35" s="372" t="str">
        <f t="shared" si="19"/>
        <v xml:space="preserve"> </v>
      </c>
      <c r="BI35" s="372" t="str">
        <f t="shared" si="20"/>
        <v xml:space="preserve"> </v>
      </c>
      <c r="BJ35" s="372" t="str">
        <f t="shared" si="21"/>
        <v xml:space="preserve"> </v>
      </c>
      <c r="BK35" s="372" t="str">
        <f t="shared" si="22"/>
        <v xml:space="preserve"> </v>
      </c>
      <c r="BL35" s="372" t="str">
        <f t="shared" si="23"/>
        <v xml:space="preserve"> </v>
      </c>
      <c r="BM35" s="372" t="str">
        <f t="shared" si="24"/>
        <v xml:space="preserve"> </v>
      </c>
      <c r="BN35" s="372" t="str">
        <f t="shared" si="25"/>
        <v xml:space="preserve"> </v>
      </c>
      <c r="BO35" s="372" t="str">
        <f t="shared" si="26"/>
        <v xml:space="preserve"> </v>
      </c>
      <c r="BP35" s="372" t="str">
        <f t="shared" si="27"/>
        <v xml:space="preserve"> </v>
      </c>
      <c r="BQ35" s="372" t="str">
        <f t="shared" si="28"/>
        <v xml:space="preserve"> </v>
      </c>
      <c r="BR35" s="372" t="str">
        <f t="shared" si="29"/>
        <v xml:space="preserve"> </v>
      </c>
      <c r="BS35" s="372" t="str">
        <f t="shared" si="30"/>
        <v xml:space="preserve"> </v>
      </c>
      <c r="BT35" s="372" t="str">
        <f t="shared" si="31"/>
        <v xml:space="preserve"> </v>
      </c>
      <c r="BU35" s="372" t="str">
        <f t="shared" si="32"/>
        <v xml:space="preserve"> </v>
      </c>
      <c r="BV35" s="372" t="str">
        <f t="shared" si="33"/>
        <v xml:space="preserve"> </v>
      </c>
      <c r="BW35" s="372" t="str">
        <f t="shared" si="34"/>
        <v xml:space="preserve"> </v>
      </c>
      <c r="BX35" s="372" t="str">
        <f t="shared" si="35"/>
        <v xml:space="preserve"> </v>
      </c>
      <c r="BY35" s="372" t="str">
        <f t="shared" si="36"/>
        <v xml:space="preserve"> </v>
      </c>
      <c r="BZ35" s="372" t="str">
        <f t="shared" si="37"/>
        <v xml:space="preserve"> </v>
      </c>
      <c r="CA35" s="73" t="str">
        <f t="array" ref="CA35">IF(ISBLANK(B35)," ",IF(OR(BB35:BZ35="X"),"UCZ.NKL",AVERAGE(BB35:BZ35)))</f>
        <v xml:space="preserve"> </v>
      </c>
      <c r="CB35" s="358" t="str">
        <f t="shared" si="38"/>
        <v/>
      </c>
      <c r="CC35" s="358" t="str">
        <f t="shared" si="1"/>
        <v/>
      </c>
      <c r="CD35" s="358" t="str">
        <f t="shared" si="2"/>
        <v/>
      </c>
      <c r="CE35" s="358" t="str">
        <f t="shared" si="3"/>
        <v/>
      </c>
      <c r="CF35" s="358" t="str">
        <f t="shared" si="4"/>
        <v/>
      </c>
      <c r="CG35" s="358" t="str">
        <f t="shared" si="39"/>
        <v>X</v>
      </c>
      <c r="CH35" s="72" t="str">
        <f t="shared" si="40"/>
        <v xml:space="preserve"> </v>
      </c>
      <c r="CI35" s="69"/>
      <c r="CJ35" s="25" t="str">
        <f t="shared" si="41"/>
        <v/>
      </c>
      <c r="CK35" s="26" t="str">
        <f t="shared" si="70"/>
        <v/>
      </c>
      <c r="CL35" s="74" t="str">
        <f>IF(AM35=$CK$6,CONCATENATE(AO35," / "),"")</f>
        <v/>
      </c>
      <c r="CM35" s="26" t="str">
        <f t="shared" si="43"/>
        <v/>
      </c>
      <c r="CN35" s="27" t="str">
        <f t="shared" si="44"/>
        <v/>
      </c>
      <c r="CO35" s="373"/>
      <c r="CP35" s="377" t="str">
        <f t="shared" si="45"/>
        <v/>
      </c>
      <c r="CQ35" s="378" t="str">
        <f t="shared" si="46"/>
        <v/>
      </c>
      <c r="CR35" s="378" t="str">
        <f t="shared" si="47"/>
        <v/>
      </c>
      <c r="CS35" s="378" t="str">
        <f t="shared" si="48"/>
        <v/>
      </c>
      <c r="CT35" s="379" t="str">
        <f t="shared" si="49"/>
        <v/>
      </c>
      <c r="CU35" s="373"/>
      <c r="CV35" s="373"/>
      <c r="CW35" s="25" t="str">
        <f t="shared" si="50"/>
        <v/>
      </c>
      <c r="CX35" s="26" t="str">
        <f t="shared" si="51"/>
        <v/>
      </c>
      <c r="CY35" s="26" t="str">
        <f t="shared" si="52"/>
        <v/>
      </c>
      <c r="CZ35" s="26" t="str">
        <f t="shared" si="53"/>
        <v/>
      </c>
      <c r="DA35" s="27" t="str">
        <f t="shared" si="54"/>
        <v/>
      </c>
      <c r="DB35" s="373"/>
      <c r="DC35" s="377" t="str">
        <f t="shared" si="55"/>
        <v/>
      </c>
      <c r="DD35" s="378" t="str">
        <f t="shared" si="56"/>
        <v/>
      </c>
      <c r="DE35" s="378" t="str">
        <f t="shared" si="57"/>
        <v/>
      </c>
      <c r="DF35" s="378" t="str">
        <f t="shared" si="58"/>
        <v/>
      </c>
      <c r="DG35" s="379" t="str">
        <f t="shared" si="59"/>
        <v/>
      </c>
      <c r="DH35" s="373"/>
      <c r="DI35" s="373"/>
      <c r="DJ35" s="25" t="str">
        <f t="shared" si="60"/>
        <v/>
      </c>
      <c r="DK35" s="26" t="str">
        <f t="shared" si="61"/>
        <v/>
      </c>
      <c r="DL35" s="26" t="str">
        <f t="shared" si="62"/>
        <v/>
      </c>
      <c r="DM35" s="26" t="str">
        <f t="shared" si="63"/>
        <v/>
      </c>
      <c r="DN35" s="27" t="str">
        <f t="shared" si="64"/>
        <v/>
      </c>
      <c r="DO35" s="373"/>
      <c r="DP35" s="377" t="str">
        <f t="shared" si="65"/>
        <v/>
      </c>
      <c r="DQ35" s="378" t="str">
        <f t="shared" si="66"/>
        <v/>
      </c>
      <c r="DR35" s="378" t="str">
        <f t="shared" si="67"/>
        <v/>
      </c>
      <c r="DS35" s="378" t="str">
        <f t="shared" si="68"/>
        <v/>
      </c>
      <c r="DT35" s="379" t="str">
        <f t="shared" si="69"/>
        <v/>
      </c>
      <c r="DU35" s="69"/>
      <c r="DV35" s="69"/>
      <c r="DW35" s="69"/>
      <c r="DX35" s="69"/>
    </row>
    <row r="36" spans="1:128" ht="12" customHeight="1" x14ac:dyDescent="0.25">
      <c r="A36" s="701">
        <v>30</v>
      </c>
      <c r="B36" s="707"/>
      <c r="C36" s="703"/>
      <c r="D36" s="328"/>
      <c r="E36" s="328"/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328"/>
      <c r="U36" s="328"/>
      <c r="V36" s="328"/>
      <c r="W36" s="328"/>
      <c r="X36" s="328"/>
      <c r="Y36" s="328"/>
      <c r="Z36" s="328"/>
      <c r="AA36" s="330"/>
      <c r="AB36" s="330"/>
      <c r="AC36" s="330"/>
      <c r="AD36" s="330"/>
      <c r="AE36" s="330"/>
      <c r="AF36" s="330"/>
      <c r="AG36" s="330"/>
      <c r="AH36" s="330"/>
      <c r="AI36" s="330"/>
      <c r="AJ36" s="330"/>
      <c r="AK36" s="330"/>
      <c r="AL36" s="328"/>
      <c r="AM36" s="653" t="str">
        <f t="shared" si="0"/>
        <v/>
      </c>
      <c r="AN36" s="653"/>
      <c r="AO36" s="57" t="str">
        <f>IF(ISBLANK('frekwencja I sem'!B37),"",'frekwencja I sem'!$B37)</f>
        <v/>
      </c>
      <c r="AP36" s="58" t="str">
        <f>IF(ISBLANK('frekwencja I sem'!B37),"",'frekwencja II sem'!$AT37)</f>
        <v/>
      </c>
      <c r="AQ36" s="58" t="str">
        <f>'frekwencja II sem'!AK37</f>
        <v/>
      </c>
      <c r="AR36" s="58" t="str">
        <f>'frekwencja II sem'!AO37</f>
        <v/>
      </c>
      <c r="AS36" s="145" t="str">
        <f t="shared" si="5"/>
        <v/>
      </c>
      <c r="AT36" s="145" t="str">
        <f t="shared" si="6"/>
        <v/>
      </c>
      <c r="AU36" s="145" t="str">
        <f t="shared" si="7"/>
        <v/>
      </c>
      <c r="AV36" s="145" t="str">
        <f t="shared" si="8"/>
        <v/>
      </c>
      <c r="AW36" s="145" t="str">
        <f t="shared" si="9"/>
        <v/>
      </c>
      <c r="AX36" s="145" t="str">
        <f t="shared" si="10"/>
        <v/>
      </c>
      <c r="AY36" s="72" t="str">
        <f t="shared" si="11"/>
        <v/>
      </c>
      <c r="AZ36" s="72" t="str">
        <f t="shared" si="12"/>
        <v/>
      </c>
      <c r="BA36" s="69"/>
      <c r="BB36" s="372" t="str">
        <f t="shared" si="13"/>
        <v xml:space="preserve"> </v>
      </c>
      <c r="BC36" s="372" t="str">
        <f t="shared" si="14"/>
        <v xml:space="preserve"> </v>
      </c>
      <c r="BD36" s="372" t="str">
        <f t="shared" si="15"/>
        <v xml:space="preserve"> </v>
      </c>
      <c r="BE36" s="372" t="str">
        <f t="shared" si="16"/>
        <v xml:space="preserve"> </v>
      </c>
      <c r="BF36" s="372" t="str">
        <f t="shared" si="17"/>
        <v xml:space="preserve"> </v>
      </c>
      <c r="BG36" s="372" t="str">
        <f t="shared" si="18"/>
        <v xml:space="preserve"> </v>
      </c>
      <c r="BH36" s="372" t="str">
        <f t="shared" si="19"/>
        <v xml:space="preserve"> </v>
      </c>
      <c r="BI36" s="372" t="str">
        <f t="shared" si="20"/>
        <v xml:space="preserve"> </v>
      </c>
      <c r="BJ36" s="372" t="str">
        <f t="shared" si="21"/>
        <v xml:space="preserve"> </v>
      </c>
      <c r="BK36" s="372" t="str">
        <f t="shared" si="22"/>
        <v xml:space="preserve"> </v>
      </c>
      <c r="BL36" s="372" t="str">
        <f t="shared" si="23"/>
        <v xml:space="preserve"> </v>
      </c>
      <c r="BM36" s="372" t="str">
        <f t="shared" si="24"/>
        <v xml:space="preserve"> </v>
      </c>
      <c r="BN36" s="372" t="str">
        <f t="shared" si="25"/>
        <v xml:space="preserve"> </v>
      </c>
      <c r="BO36" s="372" t="str">
        <f t="shared" si="26"/>
        <v xml:space="preserve"> </v>
      </c>
      <c r="BP36" s="372" t="str">
        <f t="shared" si="27"/>
        <v xml:space="preserve"> </v>
      </c>
      <c r="BQ36" s="372" t="str">
        <f t="shared" si="28"/>
        <v xml:space="preserve"> </v>
      </c>
      <c r="BR36" s="372" t="str">
        <f t="shared" si="29"/>
        <v xml:space="preserve"> </v>
      </c>
      <c r="BS36" s="372" t="str">
        <f t="shared" si="30"/>
        <v xml:space="preserve"> </v>
      </c>
      <c r="BT36" s="372" t="str">
        <f t="shared" si="31"/>
        <v xml:space="preserve"> </v>
      </c>
      <c r="BU36" s="372" t="str">
        <f t="shared" si="32"/>
        <v xml:space="preserve"> </v>
      </c>
      <c r="BV36" s="372" t="str">
        <f t="shared" si="33"/>
        <v xml:space="preserve"> </v>
      </c>
      <c r="BW36" s="372" t="str">
        <f t="shared" si="34"/>
        <v xml:space="preserve"> </v>
      </c>
      <c r="BX36" s="372" t="str">
        <f t="shared" si="35"/>
        <v xml:space="preserve"> </v>
      </c>
      <c r="BY36" s="372" t="str">
        <f t="shared" si="36"/>
        <v xml:space="preserve"> </v>
      </c>
      <c r="BZ36" s="372" t="str">
        <f t="shared" si="37"/>
        <v xml:space="preserve"> </v>
      </c>
      <c r="CA36" s="73" t="str">
        <f t="array" ref="CA36">IF(ISBLANK(B36)," ",IF(OR(BB36:BZ36="X"),"UCZ.NKL",AVERAGE(BB36:BZ36)))</f>
        <v xml:space="preserve"> </v>
      </c>
      <c r="CB36" s="358" t="str">
        <f t="shared" si="38"/>
        <v/>
      </c>
      <c r="CC36" s="358" t="str">
        <f t="shared" si="1"/>
        <v/>
      </c>
      <c r="CD36" s="358" t="str">
        <f t="shared" si="2"/>
        <v/>
      </c>
      <c r="CE36" s="358" t="str">
        <f t="shared" si="3"/>
        <v/>
      </c>
      <c r="CF36" s="358" t="str">
        <f t="shared" si="4"/>
        <v/>
      </c>
      <c r="CG36" s="358" t="str">
        <f t="shared" si="39"/>
        <v>X</v>
      </c>
      <c r="CH36" s="72" t="str">
        <f t="shared" si="40"/>
        <v xml:space="preserve"> </v>
      </c>
      <c r="CI36" s="69"/>
      <c r="CJ36" s="25" t="str">
        <f t="shared" si="41"/>
        <v/>
      </c>
      <c r="CK36" s="26" t="str">
        <f t="shared" si="70"/>
        <v/>
      </c>
      <c r="CL36" s="74" t="str">
        <f t="shared" si="42"/>
        <v/>
      </c>
      <c r="CM36" s="26" t="str">
        <f t="shared" si="43"/>
        <v/>
      </c>
      <c r="CN36" s="27" t="str">
        <f t="shared" si="44"/>
        <v/>
      </c>
      <c r="CO36" s="373"/>
      <c r="CP36" s="377" t="str">
        <f t="shared" si="45"/>
        <v/>
      </c>
      <c r="CQ36" s="378" t="str">
        <f t="shared" si="46"/>
        <v/>
      </c>
      <c r="CR36" s="378" t="str">
        <f t="shared" si="47"/>
        <v/>
      </c>
      <c r="CS36" s="378" t="str">
        <f t="shared" si="48"/>
        <v/>
      </c>
      <c r="CT36" s="379" t="str">
        <f t="shared" si="49"/>
        <v/>
      </c>
      <c r="CU36" s="373"/>
      <c r="CV36" s="373"/>
      <c r="CW36" s="25" t="str">
        <f t="shared" si="50"/>
        <v/>
      </c>
      <c r="CX36" s="26" t="str">
        <f t="shared" si="51"/>
        <v/>
      </c>
      <c r="CY36" s="26" t="str">
        <f t="shared" si="52"/>
        <v/>
      </c>
      <c r="CZ36" s="26" t="str">
        <f t="shared" si="53"/>
        <v/>
      </c>
      <c r="DA36" s="27" t="str">
        <f t="shared" si="54"/>
        <v/>
      </c>
      <c r="DB36" s="373"/>
      <c r="DC36" s="377" t="str">
        <f t="shared" si="55"/>
        <v/>
      </c>
      <c r="DD36" s="378" t="str">
        <f t="shared" si="56"/>
        <v/>
      </c>
      <c r="DE36" s="378" t="str">
        <f t="shared" si="57"/>
        <v/>
      </c>
      <c r="DF36" s="378" t="str">
        <f t="shared" si="58"/>
        <v/>
      </c>
      <c r="DG36" s="379" t="str">
        <f t="shared" si="59"/>
        <v/>
      </c>
      <c r="DH36" s="373"/>
      <c r="DI36" s="373"/>
      <c r="DJ36" s="25" t="str">
        <f t="shared" si="60"/>
        <v/>
      </c>
      <c r="DK36" s="26" t="str">
        <f t="shared" si="61"/>
        <v/>
      </c>
      <c r="DL36" s="26" t="str">
        <f t="shared" si="62"/>
        <v/>
      </c>
      <c r="DM36" s="26" t="str">
        <f t="shared" si="63"/>
        <v/>
      </c>
      <c r="DN36" s="27" t="str">
        <f t="shared" si="64"/>
        <v/>
      </c>
      <c r="DO36" s="373"/>
      <c r="DP36" s="377" t="str">
        <f t="shared" si="65"/>
        <v/>
      </c>
      <c r="DQ36" s="378" t="str">
        <f t="shared" si="66"/>
        <v/>
      </c>
      <c r="DR36" s="378" t="str">
        <f t="shared" si="67"/>
        <v/>
      </c>
      <c r="DS36" s="378" t="str">
        <f t="shared" si="68"/>
        <v/>
      </c>
      <c r="DT36" s="379" t="str">
        <f t="shared" si="69"/>
        <v/>
      </c>
      <c r="DU36" s="69"/>
      <c r="DV36" s="69"/>
      <c r="DW36" s="69"/>
      <c r="DX36" s="69"/>
    </row>
    <row r="37" spans="1:128" ht="12" customHeight="1" x14ac:dyDescent="0.25">
      <c r="A37" s="701">
        <v>31</v>
      </c>
      <c r="B37" s="707"/>
      <c r="C37" s="703"/>
      <c r="D37" s="328"/>
      <c r="E37" s="328"/>
      <c r="F37" s="328"/>
      <c r="G37" s="328"/>
      <c r="H37" s="328"/>
      <c r="I37" s="328"/>
      <c r="J37" s="328"/>
      <c r="K37" s="328"/>
      <c r="L37" s="328"/>
      <c r="M37" s="328"/>
      <c r="N37" s="328"/>
      <c r="O37" s="328"/>
      <c r="P37" s="328"/>
      <c r="Q37" s="328"/>
      <c r="R37" s="328"/>
      <c r="S37" s="328"/>
      <c r="T37" s="328"/>
      <c r="U37" s="328"/>
      <c r="V37" s="328"/>
      <c r="W37" s="328"/>
      <c r="X37" s="328"/>
      <c r="Y37" s="328"/>
      <c r="Z37" s="328"/>
      <c r="AA37" s="330"/>
      <c r="AB37" s="330"/>
      <c r="AC37" s="330"/>
      <c r="AD37" s="330"/>
      <c r="AE37" s="330"/>
      <c r="AF37" s="330"/>
      <c r="AG37" s="330"/>
      <c r="AH37" s="330"/>
      <c r="AI37" s="330"/>
      <c r="AJ37" s="330"/>
      <c r="AK37" s="330"/>
      <c r="AL37" s="328"/>
      <c r="AM37" s="653" t="str">
        <f t="shared" si="0"/>
        <v/>
      </c>
      <c r="AN37" s="653"/>
      <c r="AO37" s="57" t="str">
        <f>IF(ISBLANK('frekwencja I sem'!B38),"",'frekwencja I sem'!$B38)</f>
        <v/>
      </c>
      <c r="AP37" s="58" t="str">
        <f>IF(ISBLANK('frekwencja I sem'!B38),"",'frekwencja II sem'!$AT38)</f>
        <v/>
      </c>
      <c r="AQ37" s="58" t="str">
        <f>'frekwencja II sem'!AK38</f>
        <v/>
      </c>
      <c r="AR37" s="58" t="str">
        <f>'frekwencja II sem'!AO38</f>
        <v/>
      </c>
      <c r="AS37" s="145" t="str">
        <f t="shared" si="5"/>
        <v/>
      </c>
      <c r="AT37" s="145" t="str">
        <f t="shared" si="6"/>
        <v/>
      </c>
      <c r="AU37" s="145" t="str">
        <f t="shared" si="7"/>
        <v/>
      </c>
      <c r="AV37" s="145" t="str">
        <f t="shared" si="8"/>
        <v/>
      </c>
      <c r="AW37" s="145" t="str">
        <f t="shared" si="9"/>
        <v/>
      </c>
      <c r="AX37" s="145" t="str">
        <f t="shared" si="10"/>
        <v/>
      </c>
      <c r="AY37" s="72" t="str">
        <f t="shared" si="11"/>
        <v/>
      </c>
      <c r="AZ37" s="72" t="str">
        <f t="shared" si="12"/>
        <v/>
      </c>
      <c r="BA37" s="69"/>
      <c r="BB37" s="372" t="str">
        <f t="shared" si="13"/>
        <v xml:space="preserve"> </v>
      </c>
      <c r="BC37" s="372" t="str">
        <f t="shared" si="14"/>
        <v xml:space="preserve"> </v>
      </c>
      <c r="BD37" s="372" t="str">
        <f t="shared" si="15"/>
        <v xml:space="preserve"> </v>
      </c>
      <c r="BE37" s="372" t="str">
        <f t="shared" si="16"/>
        <v xml:space="preserve"> </v>
      </c>
      <c r="BF37" s="372" t="str">
        <f t="shared" si="17"/>
        <v xml:space="preserve"> </v>
      </c>
      <c r="BG37" s="372" t="str">
        <f t="shared" si="18"/>
        <v xml:space="preserve"> </v>
      </c>
      <c r="BH37" s="372" t="str">
        <f t="shared" si="19"/>
        <v xml:space="preserve"> </v>
      </c>
      <c r="BI37" s="372" t="str">
        <f t="shared" si="20"/>
        <v xml:space="preserve"> </v>
      </c>
      <c r="BJ37" s="372" t="str">
        <f t="shared" si="21"/>
        <v xml:space="preserve"> </v>
      </c>
      <c r="BK37" s="372" t="str">
        <f t="shared" si="22"/>
        <v xml:space="preserve"> </v>
      </c>
      <c r="BL37" s="372" t="str">
        <f t="shared" si="23"/>
        <v xml:space="preserve"> </v>
      </c>
      <c r="BM37" s="372" t="str">
        <f t="shared" si="24"/>
        <v xml:space="preserve"> </v>
      </c>
      <c r="BN37" s="372" t="str">
        <f t="shared" si="25"/>
        <v xml:space="preserve"> </v>
      </c>
      <c r="BO37" s="372" t="str">
        <f t="shared" si="26"/>
        <v xml:space="preserve"> </v>
      </c>
      <c r="BP37" s="372" t="str">
        <f t="shared" si="27"/>
        <v xml:space="preserve"> </v>
      </c>
      <c r="BQ37" s="372" t="str">
        <f t="shared" si="28"/>
        <v xml:space="preserve"> </v>
      </c>
      <c r="BR37" s="372" t="str">
        <f t="shared" si="29"/>
        <v xml:space="preserve"> </v>
      </c>
      <c r="BS37" s="372" t="str">
        <f t="shared" si="30"/>
        <v xml:space="preserve"> </v>
      </c>
      <c r="BT37" s="372" t="str">
        <f t="shared" si="31"/>
        <v xml:space="preserve"> </v>
      </c>
      <c r="BU37" s="372" t="str">
        <f t="shared" si="32"/>
        <v xml:space="preserve"> </v>
      </c>
      <c r="BV37" s="372" t="str">
        <f t="shared" si="33"/>
        <v xml:space="preserve"> </v>
      </c>
      <c r="BW37" s="372" t="str">
        <f t="shared" si="34"/>
        <v xml:space="preserve"> </v>
      </c>
      <c r="BX37" s="372" t="str">
        <f t="shared" si="35"/>
        <v xml:space="preserve"> </v>
      </c>
      <c r="BY37" s="372" t="str">
        <f t="shared" si="36"/>
        <v xml:space="preserve"> </v>
      </c>
      <c r="BZ37" s="372" t="str">
        <f t="shared" si="37"/>
        <v xml:space="preserve"> </v>
      </c>
      <c r="CA37" s="73" t="str">
        <f t="array" ref="CA37">IF(ISBLANK(B37)," ",IF(OR(BB37:BZ37="X"),"UCZ.NKL",AVERAGE(BB37:BZ37)))</f>
        <v xml:space="preserve"> </v>
      </c>
      <c r="CB37" s="358" t="str">
        <f t="shared" si="38"/>
        <v/>
      </c>
      <c r="CC37" s="358" t="str">
        <f t="shared" si="1"/>
        <v/>
      </c>
      <c r="CD37" s="358" t="str">
        <f t="shared" si="2"/>
        <v/>
      </c>
      <c r="CE37" s="358" t="str">
        <f t="shared" si="3"/>
        <v/>
      </c>
      <c r="CF37" s="358" t="str">
        <f t="shared" si="4"/>
        <v/>
      </c>
      <c r="CG37" s="358" t="str">
        <f t="shared" si="39"/>
        <v>X</v>
      </c>
      <c r="CH37" s="72" t="str">
        <f t="shared" si="40"/>
        <v xml:space="preserve"> </v>
      </c>
      <c r="CI37" s="69"/>
      <c r="CJ37" s="25" t="str">
        <f t="shared" si="41"/>
        <v/>
      </c>
      <c r="CK37" s="26" t="str">
        <f t="shared" si="70"/>
        <v/>
      </c>
      <c r="CL37" s="74" t="str">
        <f t="shared" si="42"/>
        <v/>
      </c>
      <c r="CM37" s="26" t="str">
        <f t="shared" si="43"/>
        <v/>
      </c>
      <c r="CN37" s="27" t="str">
        <f t="shared" si="44"/>
        <v/>
      </c>
      <c r="CO37" s="373"/>
      <c r="CP37" s="377" t="str">
        <f t="shared" si="45"/>
        <v/>
      </c>
      <c r="CQ37" s="378" t="str">
        <f t="shared" si="46"/>
        <v/>
      </c>
      <c r="CR37" s="378" t="str">
        <f t="shared" si="47"/>
        <v/>
      </c>
      <c r="CS37" s="378" t="str">
        <f t="shared" si="48"/>
        <v/>
      </c>
      <c r="CT37" s="379" t="str">
        <f t="shared" si="49"/>
        <v/>
      </c>
      <c r="CU37" s="373"/>
      <c r="CV37" s="373"/>
      <c r="CW37" s="25" t="str">
        <f t="shared" si="50"/>
        <v/>
      </c>
      <c r="CX37" s="26" t="str">
        <f t="shared" si="51"/>
        <v/>
      </c>
      <c r="CY37" s="26" t="str">
        <f t="shared" si="52"/>
        <v/>
      </c>
      <c r="CZ37" s="26" t="str">
        <f t="shared" si="53"/>
        <v/>
      </c>
      <c r="DA37" s="27" t="str">
        <f t="shared" si="54"/>
        <v/>
      </c>
      <c r="DB37" s="373"/>
      <c r="DC37" s="377" t="str">
        <f t="shared" si="55"/>
        <v/>
      </c>
      <c r="DD37" s="378" t="str">
        <f t="shared" si="56"/>
        <v/>
      </c>
      <c r="DE37" s="378" t="str">
        <f t="shared" si="57"/>
        <v/>
      </c>
      <c r="DF37" s="378" t="str">
        <f t="shared" si="58"/>
        <v/>
      </c>
      <c r="DG37" s="379" t="str">
        <f t="shared" si="59"/>
        <v/>
      </c>
      <c r="DH37" s="373"/>
      <c r="DI37" s="373"/>
      <c r="DJ37" s="25" t="str">
        <f t="shared" si="60"/>
        <v/>
      </c>
      <c r="DK37" s="26" t="str">
        <f t="shared" si="61"/>
        <v/>
      </c>
      <c r="DL37" s="26" t="str">
        <f t="shared" si="62"/>
        <v/>
      </c>
      <c r="DM37" s="26" t="str">
        <f t="shared" si="63"/>
        <v/>
      </c>
      <c r="DN37" s="27" t="str">
        <f t="shared" si="64"/>
        <v/>
      </c>
      <c r="DO37" s="373"/>
      <c r="DP37" s="377" t="str">
        <f t="shared" si="65"/>
        <v/>
      </c>
      <c r="DQ37" s="378" t="str">
        <f t="shared" si="66"/>
        <v/>
      </c>
      <c r="DR37" s="378" t="str">
        <f t="shared" si="67"/>
        <v/>
      </c>
      <c r="DS37" s="378" t="str">
        <f t="shared" si="68"/>
        <v/>
      </c>
      <c r="DT37" s="379" t="str">
        <f t="shared" si="69"/>
        <v/>
      </c>
      <c r="DU37" s="69"/>
      <c r="DV37" s="69"/>
      <c r="DW37" s="69"/>
      <c r="DX37" s="69"/>
    </row>
    <row r="38" spans="1:128" ht="12" customHeight="1" x14ac:dyDescent="0.25">
      <c r="A38" s="701">
        <v>32</v>
      </c>
      <c r="B38" s="707"/>
      <c r="C38" s="703"/>
      <c r="D38" s="328"/>
      <c r="E38" s="328"/>
      <c r="F38" s="328"/>
      <c r="G38" s="328"/>
      <c r="H38" s="328"/>
      <c r="I38" s="328"/>
      <c r="J38" s="328"/>
      <c r="K38" s="328"/>
      <c r="L38" s="328"/>
      <c r="M38" s="328"/>
      <c r="N38" s="328"/>
      <c r="O38" s="328"/>
      <c r="P38" s="328"/>
      <c r="Q38" s="328"/>
      <c r="R38" s="328"/>
      <c r="S38" s="328"/>
      <c r="T38" s="328"/>
      <c r="U38" s="328"/>
      <c r="V38" s="328"/>
      <c r="W38" s="328"/>
      <c r="X38" s="328"/>
      <c r="Y38" s="328"/>
      <c r="Z38" s="328"/>
      <c r="AA38" s="330"/>
      <c r="AB38" s="330"/>
      <c r="AC38" s="330"/>
      <c r="AD38" s="330"/>
      <c r="AE38" s="330"/>
      <c r="AF38" s="330"/>
      <c r="AG38" s="330"/>
      <c r="AH38" s="330"/>
      <c r="AI38" s="330"/>
      <c r="AJ38" s="330"/>
      <c r="AK38" s="330"/>
      <c r="AL38" s="328"/>
      <c r="AM38" s="653" t="str">
        <f t="shared" si="0"/>
        <v/>
      </c>
      <c r="AN38" s="653"/>
      <c r="AO38" s="57" t="str">
        <f>IF(ISBLANK('frekwencja I sem'!B39),"",'frekwencja I sem'!$B39)</f>
        <v/>
      </c>
      <c r="AP38" s="58" t="str">
        <f>IF(ISBLANK('frekwencja I sem'!B39),"",'frekwencja II sem'!$AT39)</f>
        <v/>
      </c>
      <c r="AQ38" s="58" t="str">
        <f>'frekwencja II sem'!AK39</f>
        <v/>
      </c>
      <c r="AR38" s="58" t="str">
        <f>'frekwencja II sem'!AO39</f>
        <v/>
      </c>
      <c r="AS38" s="145" t="str">
        <f t="shared" si="5"/>
        <v/>
      </c>
      <c r="AT38" s="145" t="str">
        <f t="shared" si="6"/>
        <v/>
      </c>
      <c r="AU38" s="145" t="str">
        <f t="shared" si="7"/>
        <v/>
      </c>
      <c r="AV38" s="145" t="str">
        <f t="shared" si="8"/>
        <v/>
      </c>
      <c r="AW38" s="145" t="str">
        <f t="shared" si="9"/>
        <v/>
      </c>
      <c r="AX38" s="145" t="str">
        <f t="shared" si="10"/>
        <v/>
      </c>
      <c r="AY38" s="72" t="str">
        <f t="shared" si="11"/>
        <v/>
      </c>
      <c r="AZ38" s="72" t="str">
        <f t="shared" si="12"/>
        <v/>
      </c>
      <c r="BA38" s="69"/>
      <c r="BB38" s="372" t="str">
        <f t="shared" si="13"/>
        <v xml:space="preserve"> </v>
      </c>
      <c r="BC38" s="372" t="str">
        <f t="shared" si="14"/>
        <v xml:space="preserve"> </v>
      </c>
      <c r="BD38" s="372" t="str">
        <f t="shared" si="15"/>
        <v xml:space="preserve"> </v>
      </c>
      <c r="BE38" s="372" t="str">
        <f t="shared" si="16"/>
        <v xml:space="preserve"> </v>
      </c>
      <c r="BF38" s="372" t="str">
        <f t="shared" si="17"/>
        <v xml:space="preserve"> </v>
      </c>
      <c r="BG38" s="372" t="str">
        <f t="shared" si="18"/>
        <v xml:space="preserve"> </v>
      </c>
      <c r="BH38" s="372" t="str">
        <f t="shared" si="19"/>
        <v xml:space="preserve"> </v>
      </c>
      <c r="BI38" s="372" t="str">
        <f t="shared" si="20"/>
        <v xml:space="preserve"> </v>
      </c>
      <c r="BJ38" s="372" t="str">
        <f t="shared" si="21"/>
        <v xml:space="preserve"> </v>
      </c>
      <c r="BK38" s="372" t="str">
        <f t="shared" si="22"/>
        <v xml:space="preserve"> </v>
      </c>
      <c r="BL38" s="372" t="str">
        <f t="shared" si="23"/>
        <v xml:space="preserve"> </v>
      </c>
      <c r="BM38" s="372" t="str">
        <f t="shared" si="24"/>
        <v xml:space="preserve"> </v>
      </c>
      <c r="BN38" s="372" t="str">
        <f t="shared" si="25"/>
        <v xml:space="preserve"> </v>
      </c>
      <c r="BO38" s="372" t="str">
        <f t="shared" si="26"/>
        <v xml:space="preserve"> </v>
      </c>
      <c r="BP38" s="372" t="str">
        <f t="shared" si="27"/>
        <v xml:space="preserve"> </v>
      </c>
      <c r="BQ38" s="372" t="str">
        <f t="shared" si="28"/>
        <v xml:space="preserve"> </v>
      </c>
      <c r="BR38" s="372" t="str">
        <f t="shared" si="29"/>
        <v xml:space="preserve"> </v>
      </c>
      <c r="BS38" s="372" t="str">
        <f t="shared" si="30"/>
        <v xml:space="preserve"> </v>
      </c>
      <c r="BT38" s="372" t="str">
        <f t="shared" si="31"/>
        <v xml:space="preserve"> </v>
      </c>
      <c r="BU38" s="372" t="str">
        <f t="shared" si="32"/>
        <v xml:space="preserve"> </v>
      </c>
      <c r="BV38" s="372" t="str">
        <f t="shared" si="33"/>
        <v xml:space="preserve"> </v>
      </c>
      <c r="BW38" s="372" t="str">
        <f t="shared" si="34"/>
        <v xml:space="preserve"> </v>
      </c>
      <c r="BX38" s="372" t="str">
        <f t="shared" si="35"/>
        <v xml:space="preserve"> </v>
      </c>
      <c r="BY38" s="372" t="str">
        <f t="shared" si="36"/>
        <v xml:space="preserve"> </v>
      </c>
      <c r="BZ38" s="372" t="str">
        <f t="shared" si="37"/>
        <v xml:space="preserve"> </v>
      </c>
      <c r="CA38" s="73" t="str">
        <f t="array" ref="CA38">IF(ISBLANK(B38)," ",IF(OR(BB38:BZ38="X"),"UCZ.NKL",AVERAGE(BB38:BZ38)))</f>
        <v xml:space="preserve"> </v>
      </c>
      <c r="CB38" s="358" t="str">
        <f t="shared" si="38"/>
        <v/>
      </c>
      <c r="CC38" s="358" t="str">
        <f t="shared" si="1"/>
        <v/>
      </c>
      <c r="CD38" s="358" t="str">
        <f t="shared" si="2"/>
        <v/>
      </c>
      <c r="CE38" s="358" t="str">
        <f t="shared" si="3"/>
        <v/>
      </c>
      <c r="CF38" s="358" t="str">
        <f t="shared" si="4"/>
        <v/>
      </c>
      <c r="CG38" s="358" t="str">
        <f t="shared" si="39"/>
        <v>X</v>
      </c>
      <c r="CH38" s="72" t="str">
        <f t="shared" si="40"/>
        <v xml:space="preserve"> </v>
      </c>
      <c r="CI38" s="69"/>
      <c r="CJ38" s="25" t="str">
        <f t="shared" si="41"/>
        <v/>
      </c>
      <c r="CK38" s="26" t="str">
        <f t="shared" si="70"/>
        <v/>
      </c>
      <c r="CL38" s="74" t="str">
        <f t="shared" si="42"/>
        <v/>
      </c>
      <c r="CM38" s="26" t="str">
        <f t="shared" si="43"/>
        <v/>
      </c>
      <c r="CN38" s="27" t="str">
        <f t="shared" si="44"/>
        <v/>
      </c>
      <c r="CO38" s="373"/>
      <c r="CP38" s="377" t="str">
        <f t="shared" si="45"/>
        <v/>
      </c>
      <c r="CQ38" s="378" t="str">
        <f t="shared" si="46"/>
        <v/>
      </c>
      <c r="CR38" s="378" t="str">
        <f t="shared" si="47"/>
        <v/>
      </c>
      <c r="CS38" s="378" t="str">
        <f t="shared" si="48"/>
        <v/>
      </c>
      <c r="CT38" s="379" t="str">
        <f t="shared" si="49"/>
        <v/>
      </c>
      <c r="CU38" s="373"/>
      <c r="CV38" s="373"/>
      <c r="CW38" s="25" t="str">
        <f t="shared" si="50"/>
        <v/>
      </c>
      <c r="CX38" s="26" t="str">
        <f t="shared" si="51"/>
        <v/>
      </c>
      <c r="CY38" s="26" t="str">
        <f t="shared" si="52"/>
        <v/>
      </c>
      <c r="CZ38" s="26" t="str">
        <f t="shared" si="53"/>
        <v/>
      </c>
      <c r="DA38" s="27" t="str">
        <f t="shared" si="54"/>
        <v/>
      </c>
      <c r="DB38" s="373"/>
      <c r="DC38" s="377" t="str">
        <f t="shared" si="55"/>
        <v/>
      </c>
      <c r="DD38" s="378" t="str">
        <f t="shared" si="56"/>
        <v/>
      </c>
      <c r="DE38" s="378" t="str">
        <f t="shared" si="57"/>
        <v/>
      </c>
      <c r="DF38" s="378" t="str">
        <f t="shared" si="58"/>
        <v/>
      </c>
      <c r="DG38" s="379" t="str">
        <f t="shared" si="59"/>
        <v/>
      </c>
      <c r="DH38" s="373"/>
      <c r="DI38" s="373"/>
      <c r="DJ38" s="25" t="str">
        <f t="shared" si="60"/>
        <v/>
      </c>
      <c r="DK38" s="26" t="str">
        <f t="shared" si="61"/>
        <v/>
      </c>
      <c r="DL38" s="26" t="str">
        <f t="shared" si="62"/>
        <v/>
      </c>
      <c r="DM38" s="26" t="str">
        <f t="shared" si="63"/>
        <v/>
      </c>
      <c r="DN38" s="27" t="str">
        <f t="shared" si="64"/>
        <v/>
      </c>
      <c r="DO38" s="373"/>
      <c r="DP38" s="377" t="str">
        <f t="shared" si="65"/>
        <v/>
      </c>
      <c r="DQ38" s="378" t="str">
        <f t="shared" si="66"/>
        <v/>
      </c>
      <c r="DR38" s="378" t="str">
        <f t="shared" si="67"/>
        <v/>
      </c>
      <c r="DS38" s="378" t="str">
        <f t="shared" si="68"/>
        <v/>
      </c>
      <c r="DT38" s="379" t="str">
        <f t="shared" si="69"/>
        <v/>
      </c>
      <c r="DU38" s="69"/>
      <c r="DV38" s="69"/>
      <c r="DW38" s="69"/>
      <c r="DX38" s="69"/>
    </row>
    <row r="39" spans="1:128" ht="12" customHeight="1" x14ac:dyDescent="0.25">
      <c r="A39" s="701">
        <v>33</v>
      </c>
      <c r="B39" s="707"/>
      <c r="C39" s="703"/>
      <c r="D39" s="328"/>
      <c r="E39" s="328"/>
      <c r="F39" s="328"/>
      <c r="G39" s="328"/>
      <c r="H39" s="328"/>
      <c r="I39" s="328"/>
      <c r="J39" s="328"/>
      <c r="K39" s="328"/>
      <c r="L39" s="328"/>
      <c r="M39" s="328"/>
      <c r="N39" s="328"/>
      <c r="O39" s="328"/>
      <c r="P39" s="328"/>
      <c r="Q39" s="328"/>
      <c r="R39" s="328"/>
      <c r="S39" s="328"/>
      <c r="T39" s="328"/>
      <c r="U39" s="328"/>
      <c r="V39" s="328"/>
      <c r="W39" s="328"/>
      <c r="X39" s="328"/>
      <c r="Y39" s="328"/>
      <c r="Z39" s="328"/>
      <c r="AA39" s="330"/>
      <c r="AB39" s="330"/>
      <c r="AC39" s="330"/>
      <c r="AD39" s="330"/>
      <c r="AE39" s="330"/>
      <c r="AF39" s="330"/>
      <c r="AG39" s="330"/>
      <c r="AH39" s="330"/>
      <c r="AI39" s="330"/>
      <c r="AJ39" s="330"/>
      <c r="AK39" s="330"/>
      <c r="AL39" s="328"/>
      <c r="AM39" s="653" t="str">
        <f t="shared" si="0"/>
        <v/>
      </c>
      <c r="AN39" s="653"/>
      <c r="AO39" s="57" t="str">
        <f>IF(ISBLANK('frekwencja I sem'!B40),"",'frekwencja I sem'!$B40)</f>
        <v/>
      </c>
      <c r="AP39" s="58" t="str">
        <f>IF(ISBLANK('frekwencja I sem'!B40),"",'frekwencja II sem'!$AT40)</f>
        <v/>
      </c>
      <c r="AQ39" s="58" t="str">
        <f>'frekwencja II sem'!AK40</f>
        <v/>
      </c>
      <c r="AR39" s="58" t="str">
        <f>'frekwencja II sem'!AO40</f>
        <v/>
      </c>
      <c r="AS39" s="145" t="str">
        <f t="shared" si="5"/>
        <v/>
      </c>
      <c r="AT39" s="145" t="str">
        <f t="shared" si="6"/>
        <v/>
      </c>
      <c r="AU39" s="145" t="str">
        <f t="shared" si="7"/>
        <v/>
      </c>
      <c r="AV39" s="145" t="str">
        <f t="shared" si="8"/>
        <v/>
      </c>
      <c r="AW39" s="145" t="str">
        <f t="shared" si="9"/>
        <v/>
      </c>
      <c r="AX39" s="145" t="str">
        <f t="shared" si="10"/>
        <v/>
      </c>
      <c r="AY39" s="72" t="str">
        <f t="shared" si="11"/>
        <v/>
      </c>
      <c r="AZ39" s="72" t="str">
        <f t="shared" si="12"/>
        <v/>
      </c>
      <c r="BA39" s="69"/>
      <c r="BB39" s="372" t="str">
        <f t="shared" si="13"/>
        <v xml:space="preserve"> </v>
      </c>
      <c r="BC39" s="372" t="str">
        <f t="shared" si="14"/>
        <v xml:space="preserve"> </v>
      </c>
      <c r="BD39" s="372" t="str">
        <f t="shared" si="15"/>
        <v xml:space="preserve"> </v>
      </c>
      <c r="BE39" s="372" t="str">
        <f t="shared" si="16"/>
        <v xml:space="preserve"> </v>
      </c>
      <c r="BF39" s="372" t="str">
        <f t="shared" si="17"/>
        <v xml:space="preserve"> </v>
      </c>
      <c r="BG39" s="372" t="str">
        <f t="shared" si="18"/>
        <v xml:space="preserve"> </v>
      </c>
      <c r="BH39" s="372" t="str">
        <f t="shared" si="19"/>
        <v xml:space="preserve"> </v>
      </c>
      <c r="BI39" s="372" t="str">
        <f t="shared" si="20"/>
        <v xml:space="preserve"> </v>
      </c>
      <c r="BJ39" s="372" t="str">
        <f t="shared" si="21"/>
        <v xml:space="preserve"> </v>
      </c>
      <c r="BK39" s="372" t="str">
        <f t="shared" si="22"/>
        <v xml:space="preserve"> </v>
      </c>
      <c r="BL39" s="372" t="str">
        <f t="shared" si="23"/>
        <v xml:space="preserve"> </v>
      </c>
      <c r="BM39" s="372" t="str">
        <f t="shared" si="24"/>
        <v xml:space="preserve"> </v>
      </c>
      <c r="BN39" s="372" t="str">
        <f t="shared" si="25"/>
        <v xml:space="preserve"> </v>
      </c>
      <c r="BO39" s="372" t="str">
        <f t="shared" si="26"/>
        <v xml:space="preserve"> </v>
      </c>
      <c r="BP39" s="372" t="str">
        <f t="shared" si="27"/>
        <v xml:space="preserve"> </v>
      </c>
      <c r="BQ39" s="372" t="str">
        <f t="shared" si="28"/>
        <v xml:space="preserve"> </v>
      </c>
      <c r="BR39" s="372" t="str">
        <f t="shared" si="29"/>
        <v xml:space="preserve"> </v>
      </c>
      <c r="BS39" s="372" t="str">
        <f t="shared" si="30"/>
        <v xml:space="preserve"> </v>
      </c>
      <c r="BT39" s="372" t="str">
        <f t="shared" si="31"/>
        <v xml:space="preserve"> </v>
      </c>
      <c r="BU39" s="372" t="str">
        <f t="shared" si="32"/>
        <v xml:space="preserve"> </v>
      </c>
      <c r="BV39" s="372" t="str">
        <f t="shared" si="33"/>
        <v xml:space="preserve"> </v>
      </c>
      <c r="BW39" s="372" t="str">
        <f t="shared" si="34"/>
        <v xml:space="preserve"> </v>
      </c>
      <c r="BX39" s="372" t="str">
        <f t="shared" si="35"/>
        <v xml:space="preserve"> </v>
      </c>
      <c r="BY39" s="372" t="str">
        <f t="shared" si="36"/>
        <v xml:space="preserve"> </v>
      </c>
      <c r="BZ39" s="372" t="str">
        <f t="shared" si="37"/>
        <v xml:space="preserve"> </v>
      </c>
      <c r="CA39" s="73" t="str">
        <f t="array" ref="CA39">IF(ISBLANK(B39)," ",IF(OR(BB39:BZ39="X"),"UCZ.NKL",AVERAGE(BB39:BZ39)))</f>
        <v xml:space="preserve"> </v>
      </c>
      <c r="CB39" s="358" t="str">
        <f t="shared" si="38"/>
        <v/>
      </c>
      <c r="CC39" s="358" t="str">
        <f t="shared" si="1"/>
        <v/>
      </c>
      <c r="CD39" s="358" t="str">
        <f t="shared" si="2"/>
        <v/>
      </c>
      <c r="CE39" s="358" t="str">
        <f t="shared" si="3"/>
        <v/>
      </c>
      <c r="CF39" s="358" t="str">
        <f t="shared" si="4"/>
        <v/>
      </c>
      <c r="CG39" s="358" t="str">
        <f t="shared" si="39"/>
        <v>X</v>
      </c>
      <c r="CH39" s="72" t="str">
        <f t="shared" si="40"/>
        <v xml:space="preserve"> </v>
      </c>
      <c r="CI39" s="69"/>
      <c r="CJ39" s="25" t="str">
        <f t="shared" si="41"/>
        <v/>
      </c>
      <c r="CK39" s="26" t="str">
        <f t="shared" si="70"/>
        <v/>
      </c>
      <c r="CL39" s="74" t="str">
        <f t="shared" si="42"/>
        <v/>
      </c>
      <c r="CM39" s="26" t="str">
        <f t="shared" si="43"/>
        <v/>
      </c>
      <c r="CN39" s="27" t="str">
        <f t="shared" si="44"/>
        <v/>
      </c>
      <c r="CO39" s="373"/>
      <c r="CP39" s="377" t="str">
        <f t="shared" si="45"/>
        <v/>
      </c>
      <c r="CQ39" s="378" t="str">
        <f t="shared" si="46"/>
        <v/>
      </c>
      <c r="CR39" s="378" t="str">
        <f t="shared" si="47"/>
        <v/>
      </c>
      <c r="CS39" s="378" t="str">
        <f t="shared" si="48"/>
        <v/>
      </c>
      <c r="CT39" s="379" t="str">
        <f t="shared" si="49"/>
        <v/>
      </c>
      <c r="CU39" s="373"/>
      <c r="CV39" s="373"/>
      <c r="CW39" s="25" t="str">
        <f t="shared" si="50"/>
        <v/>
      </c>
      <c r="CX39" s="26" t="str">
        <f t="shared" si="51"/>
        <v/>
      </c>
      <c r="CY39" s="26" t="str">
        <f t="shared" si="52"/>
        <v/>
      </c>
      <c r="CZ39" s="26" t="str">
        <f t="shared" si="53"/>
        <v/>
      </c>
      <c r="DA39" s="27" t="str">
        <f t="shared" si="54"/>
        <v/>
      </c>
      <c r="DB39" s="373"/>
      <c r="DC39" s="377" t="str">
        <f t="shared" si="55"/>
        <v/>
      </c>
      <c r="DD39" s="378" t="str">
        <f t="shared" si="56"/>
        <v/>
      </c>
      <c r="DE39" s="378" t="str">
        <f t="shared" si="57"/>
        <v/>
      </c>
      <c r="DF39" s="378" t="str">
        <f t="shared" si="58"/>
        <v/>
      </c>
      <c r="DG39" s="379" t="str">
        <f t="shared" si="59"/>
        <v/>
      </c>
      <c r="DH39" s="373"/>
      <c r="DI39" s="373"/>
      <c r="DJ39" s="25" t="str">
        <f t="shared" si="60"/>
        <v/>
      </c>
      <c r="DK39" s="26" t="str">
        <f t="shared" si="61"/>
        <v/>
      </c>
      <c r="DL39" s="26" t="str">
        <f t="shared" si="62"/>
        <v/>
      </c>
      <c r="DM39" s="26" t="str">
        <f t="shared" si="63"/>
        <v/>
      </c>
      <c r="DN39" s="27" t="str">
        <f t="shared" si="64"/>
        <v/>
      </c>
      <c r="DO39" s="373"/>
      <c r="DP39" s="377" t="str">
        <f t="shared" si="65"/>
        <v/>
      </c>
      <c r="DQ39" s="378" t="str">
        <f t="shared" si="66"/>
        <v/>
      </c>
      <c r="DR39" s="378" t="str">
        <f t="shared" si="67"/>
        <v/>
      </c>
      <c r="DS39" s="378" t="str">
        <f t="shared" si="68"/>
        <v/>
      </c>
      <c r="DT39" s="379" t="str">
        <f t="shared" si="69"/>
        <v/>
      </c>
      <c r="DU39" s="69"/>
      <c r="DV39" s="69"/>
      <c r="DW39" s="69"/>
      <c r="DX39" s="69"/>
    </row>
    <row r="40" spans="1:128" ht="12" customHeight="1" x14ac:dyDescent="0.25">
      <c r="A40" s="701">
        <v>34</v>
      </c>
      <c r="B40" s="707"/>
      <c r="C40" s="703"/>
      <c r="D40" s="328"/>
      <c r="E40" s="328"/>
      <c r="F40" s="328"/>
      <c r="G40" s="328"/>
      <c r="H40" s="328"/>
      <c r="I40" s="328"/>
      <c r="J40" s="328"/>
      <c r="K40" s="328"/>
      <c r="L40" s="328"/>
      <c r="M40" s="328"/>
      <c r="N40" s="328"/>
      <c r="O40" s="328"/>
      <c r="P40" s="328"/>
      <c r="Q40" s="328"/>
      <c r="R40" s="328"/>
      <c r="S40" s="328"/>
      <c r="T40" s="328"/>
      <c r="U40" s="328"/>
      <c r="V40" s="328"/>
      <c r="W40" s="328"/>
      <c r="X40" s="328"/>
      <c r="Y40" s="328"/>
      <c r="Z40" s="328"/>
      <c r="AA40" s="330"/>
      <c r="AB40" s="330"/>
      <c r="AC40" s="330"/>
      <c r="AD40" s="330"/>
      <c r="AE40" s="330"/>
      <c r="AF40" s="330"/>
      <c r="AG40" s="330"/>
      <c r="AH40" s="330"/>
      <c r="AI40" s="330"/>
      <c r="AJ40" s="330"/>
      <c r="AK40" s="330"/>
      <c r="AL40" s="328"/>
      <c r="AM40" s="653" t="str">
        <f t="shared" si="0"/>
        <v/>
      </c>
      <c r="AN40" s="653"/>
      <c r="AO40" s="57" t="str">
        <f>IF(ISBLANK('frekwencja I sem'!B41),"",'frekwencja I sem'!$B41)</f>
        <v/>
      </c>
      <c r="AP40" s="58" t="str">
        <f>IF(ISBLANK('frekwencja I sem'!B41),"",'frekwencja II sem'!$AT41)</f>
        <v/>
      </c>
      <c r="AQ40" s="58" t="str">
        <f>'frekwencja II sem'!AK41</f>
        <v/>
      </c>
      <c r="AR40" s="58" t="str">
        <f>'frekwencja II sem'!AO41</f>
        <v/>
      </c>
      <c r="AS40" s="145" t="str">
        <f t="shared" si="5"/>
        <v/>
      </c>
      <c r="AT40" s="145" t="str">
        <f t="shared" si="6"/>
        <v/>
      </c>
      <c r="AU40" s="145" t="str">
        <f t="shared" si="7"/>
        <v/>
      </c>
      <c r="AV40" s="145" t="str">
        <f t="shared" si="8"/>
        <v/>
      </c>
      <c r="AW40" s="145" t="str">
        <f t="shared" si="9"/>
        <v/>
      </c>
      <c r="AX40" s="145" t="str">
        <f t="shared" si="10"/>
        <v/>
      </c>
      <c r="AY40" s="72" t="str">
        <f t="shared" si="11"/>
        <v/>
      </c>
      <c r="AZ40" s="72" t="str">
        <f t="shared" si="12"/>
        <v/>
      </c>
      <c r="BA40" s="69"/>
      <c r="BB40" s="372" t="str">
        <f t="shared" si="13"/>
        <v xml:space="preserve"> </v>
      </c>
      <c r="BC40" s="372" t="str">
        <f t="shared" si="14"/>
        <v xml:space="preserve"> </v>
      </c>
      <c r="BD40" s="372" t="str">
        <f t="shared" si="15"/>
        <v xml:space="preserve"> </v>
      </c>
      <c r="BE40" s="372" t="str">
        <f t="shared" si="16"/>
        <v xml:space="preserve"> </v>
      </c>
      <c r="BF40" s="372" t="str">
        <f t="shared" si="17"/>
        <v xml:space="preserve"> </v>
      </c>
      <c r="BG40" s="372" t="str">
        <f t="shared" si="18"/>
        <v xml:space="preserve"> </v>
      </c>
      <c r="BH40" s="372" t="str">
        <f t="shared" si="19"/>
        <v xml:space="preserve"> </v>
      </c>
      <c r="BI40" s="372" t="str">
        <f t="shared" si="20"/>
        <v xml:space="preserve"> </v>
      </c>
      <c r="BJ40" s="372" t="str">
        <f t="shared" si="21"/>
        <v xml:space="preserve"> </v>
      </c>
      <c r="BK40" s="372" t="str">
        <f t="shared" si="22"/>
        <v xml:space="preserve"> </v>
      </c>
      <c r="BL40" s="372" t="str">
        <f t="shared" si="23"/>
        <v xml:space="preserve"> </v>
      </c>
      <c r="BM40" s="372" t="str">
        <f t="shared" si="24"/>
        <v xml:space="preserve"> </v>
      </c>
      <c r="BN40" s="372" t="str">
        <f t="shared" si="25"/>
        <v xml:space="preserve"> </v>
      </c>
      <c r="BO40" s="372" t="str">
        <f t="shared" si="26"/>
        <v xml:space="preserve"> </v>
      </c>
      <c r="BP40" s="372" t="str">
        <f t="shared" si="27"/>
        <v xml:space="preserve"> </v>
      </c>
      <c r="BQ40" s="372" t="str">
        <f t="shared" si="28"/>
        <v xml:space="preserve"> </v>
      </c>
      <c r="BR40" s="372" t="str">
        <f t="shared" si="29"/>
        <v xml:space="preserve"> </v>
      </c>
      <c r="BS40" s="372" t="str">
        <f t="shared" si="30"/>
        <v xml:space="preserve"> </v>
      </c>
      <c r="BT40" s="372" t="str">
        <f t="shared" si="31"/>
        <v xml:space="preserve"> </v>
      </c>
      <c r="BU40" s="372" t="str">
        <f t="shared" si="32"/>
        <v xml:space="preserve"> </v>
      </c>
      <c r="BV40" s="372" t="str">
        <f t="shared" si="33"/>
        <v xml:space="preserve"> </v>
      </c>
      <c r="BW40" s="372" t="str">
        <f t="shared" si="34"/>
        <v xml:space="preserve"> </v>
      </c>
      <c r="BX40" s="372" t="str">
        <f t="shared" si="35"/>
        <v xml:space="preserve"> </v>
      </c>
      <c r="BY40" s="372" t="str">
        <f t="shared" si="36"/>
        <v xml:space="preserve"> </v>
      </c>
      <c r="BZ40" s="372" t="str">
        <f t="shared" si="37"/>
        <v xml:space="preserve"> </v>
      </c>
      <c r="CA40" s="73" t="str">
        <f t="array" ref="CA40">IF(ISBLANK(B40)," ",IF(OR(BB40:BZ40="X"),"UCZ.NKL",AVERAGE(BB40:BZ40)))</f>
        <v xml:space="preserve"> </v>
      </c>
      <c r="CB40" s="358" t="str">
        <f t="shared" si="38"/>
        <v/>
      </c>
      <c r="CC40" s="358" t="str">
        <f t="shared" si="1"/>
        <v/>
      </c>
      <c r="CD40" s="358" t="str">
        <f t="shared" si="2"/>
        <v/>
      </c>
      <c r="CE40" s="358" t="str">
        <f t="shared" si="3"/>
        <v/>
      </c>
      <c r="CF40" s="358" t="str">
        <f t="shared" si="4"/>
        <v/>
      </c>
      <c r="CG40" s="358" t="str">
        <f t="shared" si="39"/>
        <v>X</v>
      </c>
      <c r="CH40" s="72" t="str">
        <f t="shared" si="40"/>
        <v xml:space="preserve"> </v>
      </c>
      <c r="CI40" s="69"/>
      <c r="CJ40" s="25" t="str">
        <f t="shared" si="41"/>
        <v/>
      </c>
      <c r="CK40" s="26" t="str">
        <f t="shared" si="70"/>
        <v/>
      </c>
      <c r="CL40" s="74" t="str">
        <f t="shared" si="42"/>
        <v/>
      </c>
      <c r="CM40" s="26" t="str">
        <f t="shared" si="43"/>
        <v/>
      </c>
      <c r="CN40" s="27" t="str">
        <f t="shared" si="44"/>
        <v/>
      </c>
      <c r="CO40" s="373"/>
      <c r="CP40" s="377" t="str">
        <f t="shared" si="45"/>
        <v/>
      </c>
      <c r="CQ40" s="378" t="str">
        <f t="shared" si="46"/>
        <v/>
      </c>
      <c r="CR40" s="378" t="str">
        <f t="shared" si="47"/>
        <v/>
      </c>
      <c r="CS40" s="378" t="str">
        <f t="shared" si="48"/>
        <v/>
      </c>
      <c r="CT40" s="379" t="str">
        <f t="shared" si="49"/>
        <v/>
      </c>
      <c r="CU40" s="373"/>
      <c r="CV40" s="373"/>
      <c r="CW40" s="25" t="str">
        <f t="shared" si="50"/>
        <v/>
      </c>
      <c r="CX40" s="26" t="str">
        <f t="shared" si="51"/>
        <v/>
      </c>
      <c r="CY40" s="26" t="str">
        <f t="shared" si="52"/>
        <v/>
      </c>
      <c r="CZ40" s="26" t="str">
        <f t="shared" si="53"/>
        <v/>
      </c>
      <c r="DA40" s="27" t="str">
        <f t="shared" si="54"/>
        <v/>
      </c>
      <c r="DB40" s="373"/>
      <c r="DC40" s="377" t="str">
        <f t="shared" si="55"/>
        <v/>
      </c>
      <c r="DD40" s="378" t="str">
        <f t="shared" si="56"/>
        <v/>
      </c>
      <c r="DE40" s="378" t="str">
        <f t="shared" si="57"/>
        <v/>
      </c>
      <c r="DF40" s="378" t="str">
        <f t="shared" si="58"/>
        <v/>
      </c>
      <c r="DG40" s="379" t="str">
        <f t="shared" si="59"/>
        <v/>
      </c>
      <c r="DH40" s="373"/>
      <c r="DI40" s="373"/>
      <c r="DJ40" s="25" t="str">
        <f t="shared" si="60"/>
        <v/>
      </c>
      <c r="DK40" s="26" t="str">
        <f t="shared" si="61"/>
        <v/>
      </c>
      <c r="DL40" s="26" t="str">
        <f t="shared" si="62"/>
        <v/>
      </c>
      <c r="DM40" s="26" t="str">
        <f t="shared" si="63"/>
        <v/>
      </c>
      <c r="DN40" s="27" t="str">
        <f t="shared" si="64"/>
        <v/>
      </c>
      <c r="DO40" s="373"/>
      <c r="DP40" s="377" t="str">
        <f t="shared" si="65"/>
        <v/>
      </c>
      <c r="DQ40" s="378" t="str">
        <f t="shared" si="66"/>
        <v/>
      </c>
      <c r="DR40" s="378" t="str">
        <f t="shared" si="67"/>
        <v/>
      </c>
      <c r="DS40" s="378" t="str">
        <f t="shared" si="68"/>
        <v/>
      </c>
      <c r="DT40" s="379" t="str">
        <f t="shared" si="69"/>
        <v/>
      </c>
      <c r="DU40" s="69"/>
      <c r="DV40" s="69"/>
      <c r="DW40" s="69"/>
      <c r="DX40" s="69"/>
    </row>
    <row r="41" spans="1:128" ht="12" customHeight="1" x14ac:dyDescent="0.25">
      <c r="A41" s="701">
        <v>35</v>
      </c>
      <c r="B41" s="707"/>
      <c r="C41" s="703"/>
      <c r="D41" s="328"/>
      <c r="E41" s="328"/>
      <c r="F41" s="328"/>
      <c r="G41" s="328"/>
      <c r="H41" s="328"/>
      <c r="I41" s="328"/>
      <c r="J41" s="328"/>
      <c r="K41" s="328"/>
      <c r="L41" s="328"/>
      <c r="M41" s="328"/>
      <c r="N41" s="328"/>
      <c r="O41" s="328"/>
      <c r="P41" s="328"/>
      <c r="Q41" s="328"/>
      <c r="R41" s="328"/>
      <c r="S41" s="328"/>
      <c r="T41" s="328"/>
      <c r="U41" s="328"/>
      <c r="V41" s="328"/>
      <c r="W41" s="328"/>
      <c r="X41" s="328"/>
      <c r="Y41" s="328"/>
      <c r="Z41" s="328"/>
      <c r="AA41" s="330"/>
      <c r="AB41" s="330"/>
      <c r="AC41" s="330"/>
      <c r="AD41" s="330"/>
      <c r="AE41" s="330"/>
      <c r="AF41" s="330"/>
      <c r="AG41" s="330"/>
      <c r="AH41" s="330"/>
      <c r="AI41" s="330"/>
      <c r="AJ41" s="330"/>
      <c r="AK41" s="330"/>
      <c r="AL41" s="328"/>
      <c r="AM41" s="653" t="str">
        <f t="shared" si="0"/>
        <v/>
      </c>
      <c r="AN41" s="653"/>
      <c r="AO41" s="57" t="str">
        <f>IF(ISBLANK('frekwencja I sem'!B42),"",'frekwencja I sem'!$B42)</f>
        <v/>
      </c>
      <c r="AP41" s="58" t="str">
        <f>IF(ISBLANK('frekwencja I sem'!B42),"",'frekwencja II sem'!$AT42)</f>
        <v/>
      </c>
      <c r="AQ41" s="58" t="str">
        <f>'frekwencja II sem'!AK42</f>
        <v/>
      </c>
      <c r="AR41" s="58" t="str">
        <f>'frekwencja II sem'!AO42</f>
        <v/>
      </c>
      <c r="AS41" s="145" t="str">
        <f t="shared" si="5"/>
        <v/>
      </c>
      <c r="AT41" s="145" t="str">
        <f t="shared" si="6"/>
        <v/>
      </c>
      <c r="AU41" s="145" t="str">
        <f t="shared" si="7"/>
        <v/>
      </c>
      <c r="AV41" s="145" t="str">
        <f t="shared" si="8"/>
        <v/>
      </c>
      <c r="AW41" s="145" t="str">
        <f t="shared" si="9"/>
        <v/>
      </c>
      <c r="AX41" s="145" t="str">
        <f t="shared" si="10"/>
        <v/>
      </c>
      <c r="AY41" s="72" t="str">
        <f t="shared" si="11"/>
        <v/>
      </c>
      <c r="AZ41" s="72" t="str">
        <f t="shared" si="12"/>
        <v/>
      </c>
      <c r="BA41" s="69"/>
      <c r="BB41" s="372" t="str">
        <f t="shared" si="13"/>
        <v xml:space="preserve"> </v>
      </c>
      <c r="BC41" s="372" t="str">
        <f t="shared" si="14"/>
        <v xml:space="preserve"> </v>
      </c>
      <c r="BD41" s="372" t="str">
        <f t="shared" si="15"/>
        <v xml:space="preserve"> </v>
      </c>
      <c r="BE41" s="372" t="str">
        <f t="shared" si="16"/>
        <v xml:space="preserve"> </v>
      </c>
      <c r="BF41" s="372" t="str">
        <f t="shared" si="17"/>
        <v xml:space="preserve"> </v>
      </c>
      <c r="BG41" s="372" t="str">
        <f t="shared" si="18"/>
        <v xml:space="preserve"> </v>
      </c>
      <c r="BH41" s="372" t="str">
        <f t="shared" si="19"/>
        <v xml:space="preserve"> </v>
      </c>
      <c r="BI41" s="372" t="str">
        <f t="shared" si="20"/>
        <v xml:space="preserve"> </v>
      </c>
      <c r="BJ41" s="372" t="str">
        <f t="shared" si="21"/>
        <v xml:space="preserve"> </v>
      </c>
      <c r="BK41" s="372" t="str">
        <f t="shared" si="22"/>
        <v xml:space="preserve"> </v>
      </c>
      <c r="BL41" s="372" t="str">
        <f t="shared" si="23"/>
        <v xml:space="preserve"> </v>
      </c>
      <c r="BM41" s="372" t="str">
        <f t="shared" si="24"/>
        <v xml:space="preserve"> </v>
      </c>
      <c r="BN41" s="372" t="str">
        <f t="shared" si="25"/>
        <v xml:space="preserve"> </v>
      </c>
      <c r="BO41" s="372" t="str">
        <f t="shared" si="26"/>
        <v xml:space="preserve"> </v>
      </c>
      <c r="BP41" s="372" t="str">
        <f t="shared" si="27"/>
        <v xml:space="preserve"> </v>
      </c>
      <c r="BQ41" s="372" t="str">
        <f t="shared" si="28"/>
        <v xml:space="preserve"> </v>
      </c>
      <c r="BR41" s="372" t="str">
        <f t="shared" si="29"/>
        <v xml:space="preserve"> </v>
      </c>
      <c r="BS41" s="372" t="str">
        <f t="shared" si="30"/>
        <v xml:space="preserve"> </v>
      </c>
      <c r="BT41" s="372" t="str">
        <f t="shared" si="31"/>
        <v xml:space="preserve"> </v>
      </c>
      <c r="BU41" s="372" t="str">
        <f t="shared" si="32"/>
        <v xml:space="preserve"> </v>
      </c>
      <c r="BV41" s="372" t="str">
        <f t="shared" si="33"/>
        <v xml:space="preserve"> </v>
      </c>
      <c r="BW41" s="372" t="str">
        <f t="shared" si="34"/>
        <v xml:space="preserve"> </v>
      </c>
      <c r="BX41" s="372" t="str">
        <f t="shared" si="35"/>
        <v xml:space="preserve"> </v>
      </c>
      <c r="BY41" s="372" t="str">
        <f t="shared" si="36"/>
        <v xml:space="preserve"> </v>
      </c>
      <c r="BZ41" s="372" t="str">
        <f t="shared" si="37"/>
        <v xml:space="preserve"> </v>
      </c>
      <c r="CA41" s="73" t="str">
        <f t="array" ref="CA41">IF(ISBLANK(B41)," ",IF(OR(BB41:BZ41="X"),"UCZ.NKL",AVERAGE(BB41:BZ41)))</f>
        <v xml:space="preserve"> </v>
      </c>
      <c r="CB41" s="358" t="str">
        <f t="shared" si="38"/>
        <v/>
      </c>
      <c r="CC41" s="358" t="str">
        <f t="shared" si="1"/>
        <v/>
      </c>
      <c r="CD41" s="358" t="str">
        <f t="shared" si="2"/>
        <v/>
      </c>
      <c r="CE41" s="358" t="str">
        <f t="shared" si="3"/>
        <v/>
      </c>
      <c r="CF41" s="358" t="str">
        <f t="shared" si="4"/>
        <v/>
      </c>
      <c r="CG41" s="358" t="str">
        <f t="shared" si="39"/>
        <v>X</v>
      </c>
      <c r="CH41" s="72" t="str">
        <f t="shared" si="40"/>
        <v xml:space="preserve"> </v>
      </c>
      <c r="CI41" s="69"/>
      <c r="CJ41" s="25" t="str">
        <f t="shared" si="41"/>
        <v/>
      </c>
      <c r="CK41" s="26" t="str">
        <f t="shared" si="70"/>
        <v/>
      </c>
      <c r="CL41" s="74" t="str">
        <f t="shared" si="42"/>
        <v/>
      </c>
      <c r="CM41" s="26" t="str">
        <f t="shared" si="43"/>
        <v/>
      </c>
      <c r="CN41" s="27" t="str">
        <f t="shared" si="44"/>
        <v/>
      </c>
      <c r="CO41" s="373"/>
      <c r="CP41" s="377" t="str">
        <f t="shared" si="45"/>
        <v/>
      </c>
      <c r="CQ41" s="378" t="str">
        <f t="shared" si="46"/>
        <v/>
      </c>
      <c r="CR41" s="378" t="str">
        <f t="shared" si="47"/>
        <v/>
      </c>
      <c r="CS41" s="378" t="str">
        <f t="shared" si="48"/>
        <v/>
      </c>
      <c r="CT41" s="379" t="str">
        <f t="shared" si="49"/>
        <v/>
      </c>
      <c r="CU41" s="373"/>
      <c r="CV41" s="373"/>
      <c r="CW41" s="25" t="str">
        <f t="shared" si="50"/>
        <v/>
      </c>
      <c r="CX41" s="26" t="str">
        <f t="shared" si="51"/>
        <v/>
      </c>
      <c r="CY41" s="26" t="str">
        <f t="shared" si="52"/>
        <v/>
      </c>
      <c r="CZ41" s="26" t="str">
        <f t="shared" si="53"/>
        <v/>
      </c>
      <c r="DA41" s="27" t="str">
        <f t="shared" si="54"/>
        <v/>
      </c>
      <c r="DB41" s="373"/>
      <c r="DC41" s="377" t="str">
        <f t="shared" si="55"/>
        <v/>
      </c>
      <c r="DD41" s="378" t="str">
        <f t="shared" si="56"/>
        <v/>
      </c>
      <c r="DE41" s="378" t="str">
        <f t="shared" si="57"/>
        <v/>
      </c>
      <c r="DF41" s="378" t="str">
        <f t="shared" si="58"/>
        <v/>
      </c>
      <c r="DG41" s="379" t="str">
        <f t="shared" si="59"/>
        <v/>
      </c>
      <c r="DH41" s="373"/>
      <c r="DI41" s="373"/>
      <c r="DJ41" s="25" t="str">
        <f t="shared" si="60"/>
        <v/>
      </c>
      <c r="DK41" s="26" t="str">
        <f t="shared" si="61"/>
        <v/>
      </c>
      <c r="DL41" s="26" t="str">
        <f t="shared" si="62"/>
        <v/>
      </c>
      <c r="DM41" s="26" t="str">
        <f t="shared" si="63"/>
        <v/>
      </c>
      <c r="DN41" s="27" t="str">
        <f t="shared" si="64"/>
        <v/>
      </c>
      <c r="DO41" s="373"/>
      <c r="DP41" s="377" t="str">
        <f t="shared" si="65"/>
        <v/>
      </c>
      <c r="DQ41" s="378" t="str">
        <f t="shared" si="66"/>
        <v/>
      </c>
      <c r="DR41" s="378" t="str">
        <f t="shared" si="67"/>
        <v/>
      </c>
      <c r="DS41" s="378" t="str">
        <f t="shared" si="68"/>
        <v/>
      </c>
      <c r="DT41" s="379" t="str">
        <f t="shared" si="69"/>
        <v/>
      </c>
      <c r="DU41" s="69"/>
      <c r="DV41" s="69"/>
      <c r="DW41" s="69"/>
      <c r="DX41" s="69"/>
    </row>
    <row r="42" spans="1:128" ht="12" customHeight="1" x14ac:dyDescent="0.25">
      <c r="A42" s="701">
        <v>36</v>
      </c>
      <c r="B42" s="707"/>
      <c r="C42" s="703"/>
      <c r="D42" s="328"/>
      <c r="E42" s="328"/>
      <c r="F42" s="328"/>
      <c r="G42" s="328"/>
      <c r="H42" s="328"/>
      <c r="I42" s="328"/>
      <c r="J42" s="328"/>
      <c r="K42" s="328"/>
      <c r="L42" s="328"/>
      <c r="M42" s="328"/>
      <c r="N42" s="328"/>
      <c r="O42" s="328"/>
      <c r="P42" s="328"/>
      <c r="Q42" s="328"/>
      <c r="R42" s="328"/>
      <c r="S42" s="328"/>
      <c r="T42" s="328"/>
      <c r="U42" s="328"/>
      <c r="V42" s="328"/>
      <c r="W42" s="328"/>
      <c r="X42" s="328"/>
      <c r="Y42" s="328"/>
      <c r="Z42" s="328"/>
      <c r="AA42" s="330"/>
      <c r="AB42" s="330"/>
      <c r="AC42" s="330"/>
      <c r="AD42" s="330"/>
      <c r="AE42" s="330"/>
      <c r="AF42" s="330"/>
      <c r="AG42" s="330"/>
      <c r="AH42" s="330"/>
      <c r="AI42" s="330"/>
      <c r="AJ42" s="330"/>
      <c r="AK42" s="330"/>
      <c r="AL42" s="328"/>
      <c r="AM42" s="653" t="str">
        <f t="shared" si="0"/>
        <v/>
      </c>
      <c r="AN42" s="653"/>
      <c r="AO42" s="57" t="str">
        <f>IF(ISBLANK('frekwencja I sem'!B43),"",'frekwencja I sem'!$B43)</f>
        <v/>
      </c>
      <c r="AP42" s="58" t="str">
        <f>IF(ISBLANK('frekwencja I sem'!B43),"",'frekwencja II sem'!$AT43)</f>
        <v/>
      </c>
      <c r="AQ42" s="58" t="str">
        <f>'frekwencja II sem'!AK43</f>
        <v/>
      </c>
      <c r="AR42" s="58" t="str">
        <f>'frekwencja II sem'!AO43</f>
        <v/>
      </c>
      <c r="AS42" s="145" t="str">
        <f t="shared" si="5"/>
        <v/>
      </c>
      <c r="AT42" s="145" t="str">
        <f t="shared" si="6"/>
        <v/>
      </c>
      <c r="AU42" s="145" t="str">
        <f t="shared" si="7"/>
        <v/>
      </c>
      <c r="AV42" s="145" t="str">
        <f t="shared" si="8"/>
        <v/>
      </c>
      <c r="AW42" s="145" t="str">
        <f t="shared" si="9"/>
        <v/>
      </c>
      <c r="AX42" s="145" t="str">
        <f t="shared" si="10"/>
        <v/>
      </c>
      <c r="AY42" s="72" t="str">
        <f t="shared" si="11"/>
        <v/>
      </c>
      <c r="AZ42" s="72" t="str">
        <f t="shared" si="12"/>
        <v/>
      </c>
      <c r="BA42" s="69"/>
      <c r="BB42" s="372" t="str">
        <f t="shared" si="13"/>
        <v xml:space="preserve"> </v>
      </c>
      <c r="BC42" s="372" t="str">
        <f t="shared" si="14"/>
        <v xml:space="preserve"> </v>
      </c>
      <c r="BD42" s="372" t="str">
        <f t="shared" si="15"/>
        <v xml:space="preserve"> </v>
      </c>
      <c r="BE42" s="372" t="str">
        <f t="shared" si="16"/>
        <v xml:space="preserve"> </v>
      </c>
      <c r="BF42" s="372" t="str">
        <f t="shared" si="17"/>
        <v xml:space="preserve"> </v>
      </c>
      <c r="BG42" s="372" t="str">
        <f t="shared" si="18"/>
        <v xml:space="preserve"> </v>
      </c>
      <c r="BH42" s="372" t="str">
        <f t="shared" si="19"/>
        <v xml:space="preserve"> </v>
      </c>
      <c r="BI42" s="372" t="str">
        <f t="shared" si="20"/>
        <v xml:space="preserve"> </v>
      </c>
      <c r="BJ42" s="372" t="str">
        <f t="shared" si="21"/>
        <v xml:space="preserve"> </v>
      </c>
      <c r="BK42" s="372" t="str">
        <f t="shared" si="22"/>
        <v xml:space="preserve"> </v>
      </c>
      <c r="BL42" s="372" t="str">
        <f t="shared" si="23"/>
        <v xml:space="preserve"> </v>
      </c>
      <c r="BM42" s="372" t="str">
        <f t="shared" si="24"/>
        <v xml:space="preserve"> </v>
      </c>
      <c r="BN42" s="372" t="str">
        <f t="shared" si="25"/>
        <v xml:space="preserve"> </v>
      </c>
      <c r="BO42" s="372" t="str">
        <f t="shared" si="26"/>
        <v xml:space="preserve"> </v>
      </c>
      <c r="BP42" s="372" t="str">
        <f t="shared" si="27"/>
        <v xml:space="preserve"> </v>
      </c>
      <c r="BQ42" s="372" t="str">
        <f t="shared" si="28"/>
        <v xml:space="preserve"> </v>
      </c>
      <c r="BR42" s="372" t="str">
        <f t="shared" si="29"/>
        <v xml:space="preserve"> </v>
      </c>
      <c r="BS42" s="372" t="str">
        <f t="shared" si="30"/>
        <v xml:space="preserve"> </v>
      </c>
      <c r="BT42" s="372" t="str">
        <f t="shared" si="31"/>
        <v xml:space="preserve"> </v>
      </c>
      <c r="BU42" s="372" t="str">
        <f t="shared" si="32"/>
        <v xml:space="preserve"> </v>
      </c>
      <c r="BV42" s="372" t="str">
        <f t="shared" si="33"/>
        <v xml:space="preserve"> </v>
      </c>
      <c r="BW42" s="372" t="str">
        <f t="shared" si="34"/>
        <v xml:space="preserve"> </v>
      </c>
      <c r="BX42" s="372" t="str">
        <f t="shared" si="35"/>
        <v xml:space="preserve"> </v>
      </c>
      <c r="BY42" s="372" t="str">
        <f t="shared" si="36"/>
        <v xml:space="preserve"> </v>
      </c>
      <c r="BZ42" s="372" t="str">
        <f t="shared" si="37"/>
        <v xml:space="preserve"> </v>
      </c>
      <c r="CA42" s="73" t="str">
        <f t="array" ref="CA42">IF(ISBLANK(B42)," ",IF(OR(BB42:BZ42="X"),"UCZ.NKL",AVERAGE(BB42:BZ42)))</f>
        <v xml:space="preserve"> </v>
      </c>
      <c r="CB42" s="358" t="str">
        <f t="shared" si="38"/>
        <v/>
      </c>
      <c r="CC42" s="358" t="str">
        <f t="shared" si="1"/>
        <v/>
      </c>
      <c r="CD42" s="358" t="str">
        <f t="shared" si="2"/>
        <v/>
      </c>
      <c r="CE42" s="358" t="str">
        <f t="shared" si="3"/>
        <v/>
      </c>
      <c r="CF42" s="358" t="str">
        <f t="shared" si="4"/>
        <v/>
      </c>
      <c r="CG42" s="358" t="str">
        <f t="shared" si="39"/>
        <v>X</v>
      </c>
      <c r="CH42" s="72" t="str">
        <f t="shared" si="40"/>
        <v xml:space="preserve"> </v>
      </c>
      <c r="CI42" s="69"/>
      <c r="CJ42" s="25" t="str">
        <f t="shared" si="41"/>
        <v/>
      </c>
      <c r="CK42" s="26" t="str">
        <f t="shared" si="70"/>
        <v/>
      </c>
      <c r="CL42" s="74" t="str">
        <f t="shared" si="42"/>
        <v/>
      </c>
      <c r="CM42" s="26" t="str">
        <f t="shared" si="43"/>
        <v/>
      </c>
      <c r="CN42" s="27" t="str">
        <f t="shared" si="44"/>
        <v/>
      </c>
      <c r="CO42" s="373"/>
      <c r="CP42" s="377" t="str">
        <f t="shared" si="45"/>
        <v/>
      </c>
      <c r="CQ42" s="378" t="str">
        <f t="shared" si="46"/>
        <v/>
      </c>
      <c r="CR42" s="378" t="str">
        <f t="shared" si="47"/>
        <v/>
      </c>
      <c r="CS42" s="378" t="str">
        <f t="shared" si="48"/>
        <v/>
      </c>
      <c r="CT42" s="379" t="str">
        <f t="shared" si="49"/>
        <v/>
      </c>
      <c r="CU42" s="373"/>
      <c r="CV42" s="373"/>
      <c r="CW42" s="25" t="str">
        <f t="shared" si="50"/>
        <v/>
      </c>
      <c r="CX42" s="26" t="str">
        <f t="shared" si="51"/>
        <v/>
      </c>
      <c r="CY42" s="26" t="str">
        <f t="shared" si="52"/>
        <v/>
      </c>
      <c r="CZ42" s="26" t="str">
        <f t="shared" si="53"/>
        <v/>
      </c>
      <c r="DA42" s="27" t="str">
        <f t="shared" si="54"/>
        <v/>
      </c>
      <c r="DB42" s="373"/>
      <c r="DC42" s="377" t="str">
        <f t="shared" si="55"/>
        <v/>
      </c>
      <c r="DD42" s="378" t="str">
        <f t="shared" si="56"/>
        <v/>
      </c>
      <c r="DE42" s="378" t="str">
        <f t="shared" si="57"/>
        <v/>
      </c>
      <c r="DF42" s="378" t="str">
        <f t="shared" si="58"/>
        <v/>
      </c>
      <c r="DG42" s="379" t="str">
        <f t="shared" si="59"/>
        <v/>
      </c>
      <c r="DH42" s="373"/>
      <c r="DI42" s="373"/>
      <c r="DJ42" s="25" t="str">
        <f t="shared" si="60"/>
        <v/>
      </c>
      <c r="DK42" s="26" t="str">
        <f t="shared" si="61"/>
        <v/>
      </c>
      <c r="DL42" s="26" t="str">
        <f t="shared" si="62"/>
        <v/>
      </c>
      <c r="DM42" s="26" t="str">
        <f t="shared" si="63"/>
        <v/>
      </c>
      <c r="DN42" s="27" t="str">
        <f t="shared" si="64"/>
        <v/>
      </c>
      <c r="DO42" s="373"/>
      <c r="DP42" s="377" t="str">
        <f t="shared" si="65"/>
        <v/>
      </c>
      <c r="DQ42" s="378" t="str">
        <f t="shared" si="66"/>
        <v/>
      </c>
      <c r="DR42" s="378" t="str">
        <f t="shared" si="67"/>
        <v/>
      </c>
      <c r="DS42" s="378" t="str">
        <f t="shared" si="68"/>
        <v/>
      </c>
      <c r="DT42" s="379" t="str">
        <f t="shared" si="69"/>
        <v/>
      </c>
      <c r="DU42" s="69"/>
      <c r="DV42" s="69"/>
      <c r="DW42" s="69"/>
      <c r="DX42" s="69"/>
    </row>
    <row r="43" spans="1:128" ht="12" customHeight="1" x14ac:dyDescent="0.25">
      <c r="A43" s="701">
        <v>37</v>
      </c>
      <c r="B43" s="707"/>
      <c r="C43" s="703"/>
      <c r="D43" s="328"/>
      <c r="E43" s="328"/>
      <c r="F43" s="328"/>
      <c r="G43" s="328"/>
      <c r="H43" s="328"/>
      <c r="I43" s="328"/>
      <c r="J43" s="328"/>
      <c r="K43" s="328"/>
      <c r="L43" s="328"/>
      <c r="M43" s="328"/>
      <c r="N43" s="328"/>
      <c r="O43" s="328"/>
      <c r="P43" s="328"/>
      <c r="Q43" s="328"/>
      <c r="R43" s="328"/>
      <c r="S43" s="328"/>
      <c r="T43" s="328"/>
      <c r="U43" s="328"/>
      <c r="V43" s="328"/>
      <c r="W43" s="328"/>
      <c r="X43" s="328"/>
      <c r="Y43" s="328"/>
      <c r="Z43" s="328"/>
      <c r="AA43" s="330"/>
      <c r="AB43" s="330"/>
      <c r="AC43" s="330"/>
      <c r="AD43" s="330"/>
      <c r="AE43" s="330"/>
      <c r="AF43" s="330"/>
      <c r="AG43" s="330"/>
      <c r="AH43" s="330"/>
      <c r="AI43" s="330"/>
      <c r="AJ43" s="330"/>
      <c r="AK43" s="330"/>
      <c r="AL43" s="328"/>
      <c r="AM43" s="653" t="str">
        <f t="shared" si="0"/>
        <v/>
      </c>
      <c r="AN43" s="653"/>
      <c r="AO43" s="57" t="str">
        <f>IF(ISBLANK('frekwencja I sem'!B44),"",'frekwencja I sem'!$B44)</f>
        <v/>
      </c>
      <c r="AP43" s="58" t="str">
        <f>IF(ISBLANK('frekwencja I sem'!B44),"",'frekwencja II sem'!$AT44)</f>
        <v/>
      </c>
      <c r="AQ43" s="58" t="str">
        <f>'frekwencja II sem'!AK44</f>
        <v/>
      </c>
      <c r="AR43" s="58" t="str">
        <f>'frekwencja II sem'!AO44</f>
        <v/>
      </c>
      <c r="AS43" s="145" t="str">
        <f t="shared" si="5"/>
        <v/>
      </c>
      <c r="AT43" s="145" t="str">
        <f t="shared" si="6"/>
        <v/>
      </c>
      <c r="AU43" s="145" t="str">
        <f t="shared" si="7"/>
        <v/>
      </c>
      <c r="AV43" s="145" t="str">
        <f t="shared" si="8"/>
        <v/>
      </c>
      <c r="AW43" s="145" t="str">
        <f t="shared" si="9"/>
        <v/>
      </c>
      <c r="AX43" s="145" t="str">
        <f t="shared" si="10"/>
        <v/>
      </c>
      <c r="AY43" s="72" t="str">
        <f t="shared" si="11"/>
        <v/>
      </c>
      <c r="AZ43" s="72" t="str">
        <f t="shared" si="12"/>
        <v/>
      </c>
      <c r="BA43" s="69"/>
      <c r="BB43" s="372" t="str">
        <f t="shared" si="13"/>
        <v xml:space="preserve"> </v>
      </c>
      <c r="BC43" s="372" t="str">
        <f t="shared" si="14"/>
        <v xml:space="preserve"> </v>
      </c>
      <c r="BD43" s="372" t="str">
        <f t="shared" si="15"/>
        <v xml:space="preserve"> </v>
      </c>
      <c r="BE43" s="372" t="str">
        <f t="shared" si="16"/>
        <v xml:space="preserve"> </v>
      </c>
      <c r="BF43" s="372" t="str">
        <f t="shared" si="17"/>
        <v xml:space="preserve"> </v>
      </c>
      <c r="BG43" s="372" t="str">
        <f t="shared" si="18"/>
        <v xml:space="preserve"> </v>
      </c>
      <c r="BH43" s="372" t="str">
        <f t="shared" si="19"/>
        <v xml:space="preserve"> </v>
      </c>
      <c r="BI43" s="372" t="str">
        <f t="shared" si="20"/>
        <v xml:space="preserve"> </v>
      </c>
      <c r="BJ43" s="372" t="str">
        <f t="shared" si="21"/>
        <v xml:space="preserve"> </v>
      </c>
      <c r="BK43" s="372" t="str">
        <f t="shared" si="22"/>
        <v xml:space="preserve"> </v>
      </c>
      <c r="BL43" s="372" t="str">
        <f t="shared" si="23"/>
        <v xml:space="preserve"> </v>
      </c>
      <c r="BM43" s="372" t="str">
        <f t="shared" si="24"/>
        <v xml:space="preserve"> </v>
      </c>
      <c r="BN43" s="372" t="str">
        <f t="shared" si="25"/>
        <v xml:space="preserve"> </v>
      </c>
      <c r="BO43" s="372" t="str">
        <f t="shared" si="26"/>
        <v xml:space="preserve"> </v>
      </c>
      <c r="BP43" s="372" t="str">
        <f t="shared" si="27"/>
        <v xml:space="preserve"> </v>
      </c>
      <c r="BQ43" s="372" t="str">
        <f t="shared" si="28"/>
        <v xml:space="preserve"> </v>
      </c>
      <c r="BR43" s="372" t="str">
        <f t="shared" si="29"/>
        <v xml:space="preserve"> </v>
      </c>
      <c r="BS43" s="372" t="str">
        <f t="shared" si="30"/>
        <v xml:space="preserve"> </v>
      </c>
      <c r="BT43" s="372" t="str">
        <f t="shared" si="31"/>
        <v xml:space="preserve"> </v>
      </c>
      <c r="BU43" s="372" t="str">
        <f t="shared" si="32"/>
        <v xml:space="preserve"> </v>
      </c>
      <c r="BV43" s="372" t="str">
        <f t="shared" si="33"/>
        <v xml:space="preserve"> </v>
      </c>
      <c r="BW43" s="372" t="str">
        <f t="shared" si="34"/>
        <v xml:space="preserve"> </v>
      </c>
      <c r="BX43" s="372" t="str">
        <f t="shared" si="35"/>
        <v xml:space="preserve"> </v>
      </c>
      <c r="BY43" s="372" t="str">
        <f t="shared" si="36"/>
        <v xml:space="preserve"> </v>
      </c>
      <c r="BZ43" s="372" t="str">
        <f t="shared" si="37"/>
        <v xml:space="preserve"> </v>
      </c>
      <c r="CA43" s="73" t="str">
        <f t="array" ref="CA43">IF(ISBLANK(B43)," ",IF(OR(BB43:BZ43="X"),"UCZ.NKL",AVERAGE(BB43:BZ43)))</f>
        <v xml:space="preserve"> </v>
      </c>
      <c r="CB43" s="358" t="str">
        <f t="shared" si="38"/>
        <v/>
      </c>
      <c r="CC43" s="358" t="str">
        <f t="shared" si="1"/>
        <v/>
      </c>
      <c r="CD43" s="358" t="str">
        <f t="shared" si="2"/>
        <v/>
      </c>
      <c r="CE43" s="358" t="str">
        <f t="shared" si="3"/>
        <v/>
      </c>
      <c r="CF43" s="358" t="str">
        <f t="shared" si="4"/>
        <v/>
      </c>
      <c r="CG43" s="358" t="str">
        <f t="shared" si="39"/>
        <v>X</v>
      </c>
      <c r="CH43" s="72" t="str">
        <f t="shared" si="40"/>
        <v xml:space="preserve"> </v>
      </c>
      <c r="CI43" s="69"/>
      <c r="CJ43" s="25" t="str">
        <f t="shared" si="41"/>
        <v/>
      </c>
      <c r="CK43" s="26" t="str">
        <f t="shared" si="70"/>
        <v/>
      </c>
      <c r="CL43" s="74" t="str">
        <f t="shared" si="42"/>
        <v/>
      </c>
      <c r="CM43" s="26" t="str">
        <f t="shared" si="43"/>
        <v/>
      </c>
      <c r="CN43" s="27" t="str">
        <f t="shared" si="44"/>
        <v/>
      </c>
      <c r="CO43" s="373"/>
      <c r="CP43" s="377" t="str">
        <f t="shared" si="45"/>
        <v/>
      </c>
      <c r="CQ43" s="378" t="str">
        <f t="shared" si="46"/>
        <v/>
      </c>
      <c r="CR43" s="378" t="str">
        <f t="shared" si="47"/>
        <v/>
      </c>
      <c r="CS43" s="378" t="str">
        <f t="shared" si="48"/>
        <v/>
      </c>
      <c r="CT43" s="379" t="str">
        <f t="shared" si="49"/>
        <v/>
      </c>
      <c r="CU43" s="373"/>
      <c r="CV43" s="373"/>
      <c r="CW43" s="25" t="str">
        <f t="shared" si="50"/>
        <v/>
      </c>
      <c r="CX43" s="26" t="str">
        <f t="shared" si="51"/>
        <v/>
      </c>
      <c r="CY43" s="26" t="str">
        <f t="shared" si="52"/>
        <v/>
      </c>
      <c r="CZ43" s="26" t="str">
        <f t="shared" si="53"/>
        <v/>
      </c>
      <c r="DA43" s="27" t="str">
        <f t="shared" si="54"/>
        <v/>
      </c>
      <c r="DB43" s="373"/>
      <c r="DC43" s="377" t="str">
        <f t="shared" si="55"/>
        <v/>
      </c>
      <c r="DD43" s="378" t="str">
        <f t="shared" si="56"/>
        <v/>
      </c>
      <c r="DE43" s="378" t="str">
        <f t="shared" si="57"/>
        <v/>
      </c>
      <c r="DF43" s="378" t="str">
        <f t="shared" si="58"/>
        <v/>
      </c>
      <c r="DG43" s="379" t="str">
        <f t="shared" si="59"/>
        <v/>
      </c>
      <c r="DH43" s="373"/>
      <c r="DI43" s="373"/>
      <c r="DJ43" s="25" t="str">
        <f t="shared" si="60"/>
        <v/>
      </c>
      <c r="DK43" s="26" t="str">
        <f t="shared" si="61"/>
        <v/>
      </c>
      <c r="DL43" s="26" t="str">
        <f t="shared" si="62"/>
        <v/>
      </c>
      <c r="DM43" s="26" t="str">
        <f t="shared" si="63"/>
        <v/>
      </c>
      <c r="DN43" s="27" t="str">
        <f t="shared" si="64"/>
        <v/>
      </c>
      <c r="DO43" s="373"/>
      <c r="DP43" s="377" t="str">
        <f t="shared" si="65"/>
        <v/>
      </c>
      <c r="DQ43" s="378" t="str">
        <f t="shared" si="66"/>
        <v/>
      </c>
      <c r="DR43" s="378" t="str">
        <f t="shared" si="67"/>
        <v/>
      </c>
      <c r="DS43" s="378" t="str">
        <f t="shared" si="68"/>
        <v/>
      </c>
      <c r="DT43" s="379" t="str">
        <f t="shared" si="69"/>
        <v/>
      </c>
      <c r="DU43" s="69"/>
      <c r="DV43" s="69"/>
      <c r="DW43" s="69"/>
      <c r="DX43" s="69"/>
    </row>
    <row r="44" spans="1:128" ht="12" customHeight="1" x14ac:dyDescent="0.25">
      <c r="A44" s="701">
        <v>38</v>
      </c>
      <c r="B44" s="707"/>
      <c r="C44" s="703"/>
      <c r="D44" s="328"/>
      <c r="E44" s="328"/>
      <c r="F44" s="328"/>
      <c r="G44" s="328"/>
      <c r="H44" s="328"/>
      <c r="I44" s="328"/>
      <c r="J44" s="328"/>
      <c r="K44" s="328"/>
      <c r="L44" s="328"/>
      <c r="M44" s="328"/>
      <c r="N44" s="328"/>
      <c r="O44" s="328"/>
      <c r="P44" s="328"/>
      <c r="Q44" s="328"/>
      <c r="R44" s="328"/>
      <c r="S44" s="328"/>
      <c r="T44" s="328"/>
      <c r="U44" s="328"/>
      <c r="V44" s="328"/>
      <c r="W44" s="328"/>
      <c r="X44" s="328"/>
      <c r="Y44" s="328"/>
      <c r="Z44" s="328"/>
      <c r="AA44" s="330"/>
      <c r="AB44" s="330"/>
      <c r="AC44" s="330"/>
      <c r="AD44" s="330"/>
      <c r="AE44" s="330"/>
      <c r="AF44" s="330"/>
      <c r="AG44" s="330"/>
      <c r="AH44" s="330"/>
      <c r="AI44" s="330"/>
      <c r="AJ44" s="330"/>
      <c r="AK44" s="330"/>
      <c r="AL44" s="328"/>
      <c r="AM44" s="653" t="str">
        <f t="shared" si="0"/>
        <v/>
      </c>
      <c r="AN44" s="653"/>
      <c r="AO44" s="57" t="str">
        <f>IF(ISBLANK('frekwencja I sem'!B45),"",'frekwencja I sem'!$B45)</f>
        <v/>
      </c>
      <c r="AP44" s="58" t="str">
        <f>IF(ISBLANK('frekwencja I sem'!B45),"",'frekwencja II sem'!$AT45)</f>
        <v/>
      </c>
      <c r="AQ44" s="58" t="str">
        <f>'frekwencja II sem'!AK45</f>
        <v/>
      </c>
      <c r="AR44" s="58" t="str">
        <f>'frekwencja II sem'!AO45</f>
        <v/>
      </c>
      <c r="AS44" s="145" t="str">
        <f t="shared" si="5"/>
        <v/>
      </c>
      <c r="AT44" s="145" t="str">
        <f t="shared" si="6"/>
        <v/>
      </c>
      <c r="AU44" s="145" t="str">
        <f t="shared" si="7"/>
        <v/>
      </c>
      <c r="AV44" s="145" t="str">
        <f t="shared" si="8"/>
        <v/>
      </c>
      <c r="AW44" s="145" t="str">
        <f t="shared" si="9"/>
        <v/>
      </c>
      <c r="AX44" s="145" t="str">
        <f t="shared" si="10"/>
        <v/>
      </c>
      <c r="AY44" s="72" t="str">
        <f t="shared" si="11"/>
        <v/>
      </c>
      <c r="AZ44" s="72" t="str">
        <f t="shared" si="12"/>
        <v/>
      </c>
      <c r="BA44" s="69"/>
      <c r="BB44" s="372" t="str">
        <f t="shared" si="13"/>
        <v xml:space="preserve"> </v>
      </c>
      <c r="BC44" s="372" t="str">
        <f t="shared" si="14"/>
        <v xml:space="preserve"> </v>
      </c>
      <c r="BD44" s="372" t="str">
        <f t="shared" si="15"/>
        <v xml:space="preserve"> </v>
      </c>
      <c r="BE44" s="372" t="str">
        <f t="shared" si="16"/>
        <v xml:space="preserve"> </v>
      </c>
      <c r="BF44" s="372" t="str">
        <f t="shared" si="17"/>
        <v xml:space="preserve"> </v>
      </c>
      <c r="BG44" s="372" t="str">
        <f t="shared" si="18"/>
        <v xml:space="preserve"> </v>
      </c>
      <c r="BH44" s="372" t="str">
        <f t="shared" si="19"/>
        <v xml:space="preserve"> </v>
      </c>
      <c r="BI44" s="372" t="str">
        <f t="shared" si="20"/>
        <v xml:space="preserve"> </v>
      </c>
      <c r="BJ44" s="372" t="str">
        <f t="shared" si="21"/>
        <v xml:space="preserve"> </v>
      </c>
      <c r="BK44" s="372" t="str">
        <f t="shared" si="22"/>
        <v xml:space="preserve"> </v>
      </c>
      <c r="BL44" s="372" t="str">
        <f t="shared" si="23"/>
        <v xml:space="preserve"> </v>
      </c>
      <c r="BM44" s="372" t="str">
        <f t="shared" si="24"/>
        <v xml:space="preserve"> </v>
      </c>
      <c r="BN44" s="372" t="str">
        <f t="shared" si="25"/>
        <v xml:space="preserve"> </v>
      </c>
      <c r="BO44" s="372" t="str">
        <f t="shared" si="26"/>
        <v xml:space="preserve"> </v>
      </c>
      <c r="BP44" s="372" t="str">
        <f t="shared" si="27"/>
        <v xml:space="preserve"> </v>
      </c>
      <c r="BQ44" s="372" t="str">
        <f t="shared" si="28"/>
        <v xml:space="preserve"> </v>
      </c>
      <c r="BR44" s="372" t="str">
        <f t="shared" si="29"/>
        <v xml:space="preserve"> </v>
      </c>
      <c r="BS44" s="372" t="str">
        <f t="shared" si="30"/>
        <v xml:space="preserve"> </v>
      </c>
      <c r="BT44" s="372" t="str">
        <f t="shared" si="31"/>
        <v xml:space="preserve"> </v>
      </c>
      <c r="BU44" s="372" t="str">
        <f t="shared" si="32"/>
        <v xml:space="preserve"> </v>
      </c>
      <c r="BV44" s="372" t="str">
        <f t="shared" si="33"/>
        <v xml:space="preserve"> </v>
      </c>
      <c r="BW44" s="372" t="str">
        <f t="shared" si="34"/>
        <v xml:space="preserve"> </v>
      </c>
      <c r="BX44" s="372" t="str">
        <f t="shared" si="35"/>
        <v xml:space="preserve"> </v>
      </c>
      <c r="BY44" s="372" t="str">
        <f t="shared" si="36"/>
        <v xml:space="preserve"> </v>
      </c>
      <c r="BZ44" s="372" t="str">
        <f t="shared" si="37"/>
        <v xml:space="preserve"> </v>
      </c>
      <c r="CA44" s="73" t="str">
        <f t="array" ref="CA44">IF(ISBLANK(B44)," ",IF(OR(BB44:BZ44="X"),"UCZ.NKL",AVERAGE(BB44:BZ44)))</f>
        <v xml:space="preserve"> </v>
      </c>
      <c r="CB44" s="358" t="str">
        <f t="shared" si="38"/>
        <v/>
      </c>
      <c r="CC44" s="358" t="str">
        <f t="shared" si="1"/>
        <v/>
      </c>
      <c r="CD44" s="358" t="str">
        <f t="shared" si="2"/>
        <v/>
      </c>
      <c r="CE44" s="358" t="str">
        <f t="shared" si="3"/>
        <v/>
      </c>
      <c r="CF44" s="358" t="str">
        <f t="shared" si="4"/>
        <v/>
      </c>
      <c r="CG44" s="358" t="str">
        <f t="shared" si="39"/>
        <v>X</v>
      </c>
      <c r="CH44" s="72" t="str">
        <f t="shared" si="40"/>
        <v xml:space="preserve"> </v>
      </c>
      <c r="CI44" s="69"/>
      <c r="CJ44" s="25" t="str">
        <f t="shared" si="41"/>
        <v/>
      </c>
      <c r="CK44" s="26" t="str">
        <f t="shared" si="70"/>
        <v/>
      </c>
      <c r="CL44" s="74" t="str">
        <f t="shared" si="42"/>
        <v/>
      </c>
      <c r="CM44" s="26" t="str">
        <f t="shared" si="43"/>
        <v/>
      </c>
      <c r="CN44" s="27" t="str">
        <f t="shared" si="44"/>
        <v/>
      </c>
      <c r="CO44" s="373"/>
      <c r="CP44" s="377" t="str">
        <f t="shared" si="45"/>
        <v/>
      </c>
      <c r="CQ44" s="378" t="str">
        <f t="shared" si="46"/>
        <v/>
      </c>
      <c r="CR44" s="378" t="str">
        <f t="shared" si="47"/>
        <v/>
      </c>
      <c r="CS44" s="378" t="str">
        <f t="shared" si="48"/>
        <v/>
      </c>
      <c r="CT44" s="379" t="str">
        <f t="shared" si="49"/>
        <v/>
      </c>
      <c r="CU44" s="373"/>
      <c r="CV44" s="373"/>
      <c r="CW44" s="25" t="str">
        <f t="shared" si="50"/>
        <v/>
      </c>
      <c r="CX44" s="26" t="str">
        <f t="shared" si="51"/>
        <v/>
      </c>
      <c r="CY44" s="26" t="str">
        <f t="shared" si="52"/>
        <v/>
      </c>
      <c r="CZ44" s="26" t="str">
        <f t="shared" si="53"/>
        <v/>
      </c>
      <c r="DA44" s="27" t="str">
        <f t="shared" si="54"/>
        <v/>
      </c>
      <c r="DB44" s="373"/>
      <c r="DC44" s="377" t="str">
        <f t="shared" si="55"/>
        <v/>
      </c>
      <c r="DD44" s="378" t="str">
        <f t="shared" si="56"/>
        <v/>
      </c>
      <c r="DE44" s="378" t="str">
        <f t="shared" si="57"/>
        <v/>
      </c>
      <c r="DF44" s="378" t="str">
        <f t="shared" si="58"/>
        <v/>
      </c>
      <c r="DG44" s="379" t="str">
        <f t="shared" si="59"/>
        <v/>
      </c>
      <c r="DH44" s="373"/>
      <c r="DI44" s="373"/>
      <c r="DJ44" s="25" t="str">
        <f t="shared" si="60"/>
        <v/>
      </c>
      <c r="DK44" s="26" t="str">
        <f t="shared" si="61"/>
        <v/>
      </c>
      <c r="DL44" s="26" t="str">
        <f t="shared" si="62"/>
        <v/>
      </c>
      <c r="DM44" s="26" t="str">
        <f t="shared" si="63"/>
        <v/>
      </c>
      <c r="DN44" s="27" t="str">
        <f t="shared" si="64"/>
        <v/>
      </c>
      <c r="DO44" s="373"/>
      <c r="DP44" s="377" t="str">
        <f t="shared" si="65"/>
        <v/>
      </c>
      <c r="DQ44" s="378" t="str">
        <f t="shared" si="66"/>
        <v/>
      </c>
      <c r="DR44" s="378" t="str">
        <f t="shared" si="67"/>
        <v/>
      </c>
      <c r="DS44" s="378" t="str">
        <f t="shared" si="68"/>
        <v/>
      </c>
      <c r="DT44" s="379" t="str">
        <f t="shared" si="69"/>
        <v/>
      </c>
      <c r="DU44" s="69"/>
      <c r="DV44" s="69"/>
      <c r="DW44" s="69"/>
      <c r="DX44" s="69"/>
    </row>
    <row r="45" spans="1:128" ht="12" customHeight="1" x14ac:dyDescent="0.25">
      <c r="A45" s="701">
        <v>39</v>
      </c>
      <c r="B45" s="707"/>
      <c r="C45" s="703"/>
      <c r="D45" s="328"/>
      <c r="E45" s="328"/>
      <c r="F45" s="328"/>
      <c r="G45" s="328"/>
      <c r="H45" s="328"/>
      <c r="I45" s="328"/>
      <c r="J45" s="328"/>
      <c r="K45" s="328"/>
      <c r="L45" s="328"/>
      <c r="M45" s="328"/>
      <c r="N45" s="328"/>
      <c r="O45" s="328"/>
      <c r="P45" s="328"/>
      <c r="Q45" s="328"/>
      <c r="R45" s="328"/>
      <c r="S45" s="328"/>
      <c r="T45" s="328"/>
      <c r="U45" s="328"/>
      <c r="V45" s="328"/>
      <c r="W45" s="328"/>
      <c r="X45" s="328"/>
      <c r="Y45" s="328"/>
      <c r="Z45" s="328"/>
      <c r="AA45" s="330"/>
      <c r="AB45" s="330"/>
      <c r="AC45" s="330"/>
      <c r="AD45" s="330"/>
      <c r="AE45" s="330"/>
      <c r="AF45" s="330"/>
      <c r="AG45" s="330"/>
      <c r="AH45" s="330"/>
      <c r="AI45" s="330"/>
      <c r="AJ45" s="330"/>
      <c r="AK45" s="330"/>
      <c r="AL45" s="328"/>
      <c r="AM45" s="653" t="str">
        <f t="shared" si="0"/>
        <v/>
      </c>
      <c r="AN45" s="653"/>
      <c r="AO45" s="57" t="str">
        <f>IF(ISBLANK('frekwencja I sem'!B46),"",'frekwencja I sem'!$B46)</f>
        <v/>
      </c>
      <c r="AP45" s="58" t="str">
        <f>IF(ISBLANK('frekwencja I sem'!B46),"",'frekwencja II sem'!$AT46)</f>
        <v/>
      </c>
      <c r="AQ45" s="58" t="str">
        <f>'frekwencja II sem'!AK46</f>
        <v/>
      </c>
      <c r="AR45" s="58" t="str">
        <f>'frekwencja II sem'!AO46</f>
        <v/>
      </c>
      <c r="AS45" s="145" t="str">
        <f t="shared" si="5"/>
        <v/>
      </c>
      <c r="AT45" s="145" t="str">
        <f t="shared" si="6"/>
        <v/>
      </c>
      <c r="AU45" s="145" t="str">
        <f t="shared" si="7"/>
        <v/>
      </c>
      <c r="AV45" s="145" t="str">
        <f t="shared" si="8"/>
        <v/>
      </c>
      <c r="AW45" s="145" t="str">
        <f t="shared" si="9"/>
        <v/>
      </c>
      <c r="AX45" s="145" t="str">
        <f t="shared" si="10"/>
        <v/>
      </c>
      <c r="AY45" s="72" t="str">
        <f t="shared" si="11"/>
        <v/>
      </c>
      <c r="AZ45" s="72" t="str">
        <f t="shared" si="12"/>
        <v/>
      </c>
      <c r="BA45" s="69"/>
      <c r="BB45" s="372" t="str">
        <f t="shared" si="13"/>
        <v xml:space="preserve"> </v>
      </c>
      <c r="BC45" s="372" t="str">
        <f t="shared" si="14"/>
        <v xml:space="preserve"> </v>
      </c>
      <c r="BD45" s="372" t="str">
        <f t="shared" si="15"/>
        <v xml:space="preserve"> </v>
      </c>
      <c r="BE45" s="372" t="str">
        <f t="shared" si="16"/>
        <v xml:space="preserve"> </v>
      </c>
      <c r="BF45" s="372" t="str">
        <f t="shared" si="17"/>
        <v xml:space="preserve"> </v>
      </c>
      <c r="BG45" s="372" t="str">
        <f t="shared" si="18"/>
        <v xml:space="preserve"> </v>
      </c>
      <c r="BH45" s="372" t="str">
        <f t="shared" si="19"/>
        <v xml:space="preserve"> </v>
      </c>
      <c r="BI45" s="372" t="str">
        <f t="shared" si="20"/>
        <v xml:space="preserve"> </v>
      </c>
      <c r="BJ45" s="372" t="str">
        <f t="shared" si="21"/>
        <v xml:space="preserve"> </v>
      </c>
      <c r="BK45" s="372" t="str">
        <f t="shared" si="22"/>
        <v xml:space="preserve"> </v>
      </c>
      <c r="BL45" s="372" t="str">
        <f t="shared" si="23"/>
        <v xml:space="preserve"> </v>
      </c>
      <c r="BM45" s="372" t="str">
        <f t="shared" si="24"/>
        <v xml:space="preserve"> </v>
      </c>
      <c r="BN45" s="372" t="str">
        <f t="shared" si="25"/>
        <v xml:space="preserve"> </v>
      </c>
      <c r="BO45" s="372" t="str">
        <f t="shared" si="26"/>
        <v xml:space="preserve"> </v>
      </c>
      <c r="BP45" s="372" t="str">
        <f t="shared" si="27"/>
        <v xml:space="preserve"> </v>
      </c>
      <c r="BQ45" s="372" t="str">
        <f t="shared" si="28"/>
        <v xml:space="preserve"> </v>
      </c>
      <c r="BR45" s="372" t="str">
        <f t="shared" si="29"/>
        <v xml:space="preserve"> </v>
      </c>
      <c r="BS45" s="372" t="str">
        <f t="shared" si="30"/>
        <v xml:space="preserve"> </v>
      </c>
      <c r="BT45" s="372" t="str">
        <f t="shared" si="31"/>
        <v xml:space="preserve"> </v>
      </c>
      <c r="BU45" s="372" t="str">
        <f t="shared" si="32"/>
        <v xml:space="preserve"> </v>
      </c>
      <c r="BV45" s="372" t="str">
        <f t="shared" si="33"/>
        <v xml:space="preserve"> </v>
      </c>
      <c r="BW45" s="372" t="str">
        <f t="shared" si="34"/>
        <v xml:space="preserve"> </v>
      </c>
      <c r="BX45" s="372" t="str">
        <f t="shared" si="35"/>
        <v xml:space="preserve"> </v>
      </c>
      <c r="BY45" s="372" t="str">
        <f t="shared" si="36"/>
        <v xml:space="preserve"> </v>
      </c>
      <c r="BZ45" s="372" t="str">
        <f t="shared" si="37"/>
        <v xml:space="preserve"> </v>
      </c>
      <c r="CA45" s="73" t="str">
        <f t="array" ref="CA45">IF(ISBLANK(B45)," ",IF(OR(BB45:BZ45="X"),"UCZ.NKL",AVERAGE(BB45:BZ45)))</f>
        <v xml:space="preserve"> </v>
      </c>
      <c r="CB45" s="358" t="str">
        <f t="shared" si="38"/>
        <v/>
      </c>
      <c r="CC45" s="358" t="str">
        <f t="shared" si="1"/>
        <v/>
      </c>
      <c r="CD45" s="358" t="str">
        <f t="shared" si="2"/>
        <v/>
      </c>
      <c r="CE45" s="358" t="str">
        <f t="shared" si="3"/>
        <v/>
      </c>
      <c r="CF45" s="358" t="str">
        <f t="shared" si="4"/>
        <v/>
      </c>
      <c r="CG45" s="358" t="str">
        <f t="shared" si="39"/>
        <v>X</v>
      </c>
      <c r="CH45" s="72" t="str">
        <f t="shared" si="40"/>
        <v xml:space="preserve"> </v>
      </c>
      <c r="CI45" s="69"/>
      <c r="CJ45" s="25" t="str">
        <f t="shared" si="41"/>
        <v/>
      </c>
      <c r="CK45" s="26" t="str">
        <f t="shared" si="70"/>
        <v/>
      </c>
      <c r="CL45" s="74" t="str">
        <f t="shared" si="42"/>
        <v/>
      </c>
      <c r="CM45" s="26" t="str">
        <f t="shared" si="43"/>
        <v/>
      </c>
      <c r="CN45" s="27" t="str">
        <f t="shared" si="44"/>
        <v/>
      </c>
      <c r="CO45" s="373"/>
      <c r="CP45" s="377" t="str">
        <f t="shared" si="45"/>
        <v/>
      </c>
      <c r="CQ45" s="378" t="str">
        <f t="shared" si="46"/>
        <v/>
      </c>
      <c r="CR45" s="378" t="str">
        <f t="shared" si="47"/>
        <v/>
      </c>
      <c r="CS45" s="378" t="str">
        <f t="shared" si="48"/>
        <v/>
      </c>
      <c r="CT45" s="379" t="str">
        <f t="shared" si="49"/>
        <v/>
      </c>
      <c r="CU45" s="373"/>
      <c r="CV45" s="373"/>
      <c r="CW45" s="25" t="str">
        <f t="shared" si="50"/>
        <v/>
      </c>
      <c r="CX45" s="26" t="str">
        <f t="shared" si="51"/>
        <v/>
      </c>
      <c r="CY45" s="26" t="str">
        <f t="shared" si="52"/>
        <v/>
      </c>
      <c r="CZ45" s="26" t="str">
        <f t="shared" si="53"/>
        <v/>
      </c>
      <c r="DA45" s="27" t="str">
        <f t="shared" si="54"/>
        <v/>
      </c>
      <c r="DB45" s="373"/>
      <c r="DC45" s="377" t="str">
        <f t="shared" si="55"/>
        <v/>
      </c>
      <c r="DD45" s="378" t="str">
        <f t="shared" si="56"/>
        <v/>
      </c>
      <c r="DE45" s="378" t="str">
        <f t="shared" si="57"/>
        <v/>
      </c>
      <c r="DF45" s="378" t="str">
        <f t="shared" si="58"/>
        <v/>
      </c>
      <c r="DG45" s="379" t="str">
        <f t="shared" si="59"/>
        <v/>
      </c>
      <c r="DH45" s="373"/>
      <c r="DI45" s="373"/>
      <c r="DJ45" s="25" t="str">
        <f t="shared" si="60"/>
        <v/>
      </c>
      <c r="DK45" s="26" t="str">
        <f t="shared" si="61"/>
        <v/>
      </c>
      <c r="DL45" s="26" t="str">
        <f t="shared" si="62"/>
        <v/>
      </c>
      <c r="DM45" s="26" t="str">
        <f t="shared" si="63"/>
        <v/>
      </c>
      <c r="DN45" s="27" t="str">
        <f t="shared" si="64"/>
        <v/>
      </c>
      <c r="DO45" s="373"/>
      <c r="DP45" s="377" t="str">
        <f t="shared" si="65"/>
        <v/>
      </c>
      <c r="DQ45" s="378" t="str">
        <f t="shared" si="66"/>
        <v/>
      </c>
      <c r="DR45" s="378" t="str">
        <f t="shared" si="67"/>
        <v/>
      </c>
      <c r="DS45" s="378" t="str">
        <f t="shared" si="68"/>
        <v/>
      </c>
      <c r="DT45" s="379" t="str">
        <f t="shared" si="69"/>
        <v/>
      </c>
      <c r="DU45" s="69"/>
      <c r="DV45" s="69"/>
      <c r="DW45" s="69"/>
      <c r="DX45" s="69"/>
    </row>
    <row r="46" spans="1:128" ht="12" customHeight="1" x14ac:dyDescent="0.25">
      <c r="A46" s="701">
        <v>40</v>
      </c>
      <c r="B46" s="707"/>
      <c r="C46" s="703"/>
      <c r="D46" s="328"/>
      <c r="E46" s="328"/>
      <c r="F46" s="328"/>
      <c r="G46" s="328"/>
      <c r="H46" s="328"/>
      <c r="I46" s="328"/>
      <c r="J46" s="328"/>
      <c r="K46" s="328"/>
      <c r="L46" s="328"/>
      <c r="M46" s="328"/>
      <c r="N46" s="328"/>
      <c r="O46" s="328"/>
      <c r="P46" s="328"/>
      <c r="Q46" s="328"/>
      <c r="R46" s="328"/>
      <c r="S46" s="328"/>
      <c r="T46" s="328"/>
      <c r="U46" s="328"/>
      <c r="V46" s="328"/>
      <c r="W46" s="328"/>
      <c r="X46" s="328"/>
      <c r="Y46" s="328"/>
      <c r="Z46" s="328"/>
      <c r="AA46" s="330"/>
      <c r="AB46" s="330"/>
      <c r="AC46" s="330"/>
      <c r="AD46" s="330"/>
      <c r="AE46" s="330"/>
      <c r="AF46" s="330"/>
      <c r="AG46" s="330"/>
      <c r="AH46" s="330"/>
      <c r="AI46" s="330"/>
      <c r="AJ46" s="330"/>
      <c r="AK46" s="330"/>
      <c r="AL46" s="328"/>
      <c r="AM46" s="653" t="str">
        <f t="shared" si="0"/>
        <v/>
      </c>
      <c r="AN46" s="653"/>
      <c r="AO46" s="57" t="str">
        <f>IF(ISBLANK('frekwencja I sem'!B47),"",'frekwencja I sem'!$B47)</f>
        <v/>
      </c>
      <c r="AP46" s="58" t="str">
        <f>IF(ISBLANK('frekwencja I sem'!B47),"",'frekwencja II sem'!$AT47)</f>
        <v/>
      </c>
      <c r="AQ46" s="58" t="str">
        <f>'frekwencja II sem'!AK47</f>
        <v/>
      </c>
      <c r="AR46" s="58" t="str">
        <f>'frekwencja II sem'!AO47</f>
        <v/>
      </c>
      <c r="AS46" s="145" t="str">
        <f t="shared" si="5"/>
        <v/>
      </c>
      <c r="AT46" s="145" t="str">
        <f t="shared" si="6"/>
        <v/>
      </c>
      <c r="AU46" s="145" t="str">
        <f t="shared" si="7"/>
        <v/>
      </c>
      <c r="AV46" s="145" t="str">
        <f t="shared" si="8"/>
        <v/>
      </c>
      <c r="AW46" s="145" t="str">
        <f t="shared" si="9"/>
        <v/>
      </c>
      <c r="AX46" s="145" t="str">
        <f t="shared" si="10"/>
        <v/>
      </c>
      <c r="AY46" s="72" t="str">
        <f t="shared" si="11"/>
        <v/>
      </c>
      <c r="AZ46" s="72" t="str">
        <f t="shared" si="12"/>
        <v/>
      </c>
      <c r="BA46" s="69"/>
      <c r="BB46" s="372" t="str">
        <f t="shared" si="13"/>
        <v xml:space="preserve"> </v>
      </c>
      <c r="BC46" s="372" t="str">
        <f t="shared" si="14"/>
        <v xml:space="preserve"> </v>
      </c>
      <c r="BD46" s="372" t="str">
        <f t="shared" si="15"/>
        <v xml:space="preserve"> </v>
      </c>
      <c r="BE46" s="372" t="str">
        <f t="shared" si="16"/>
        <v xml:space="preserve"> </v>
      </c>
      <c r="BF46" s="372" t="str">
        <f t="shared" si="17"/>
        <v xml:space="preserve"> </v>
      </c>
      <c r="BG46" s="372" t="str">
        <f t="shared" si="18"/>
        <v xml:space="preserve"> </v>
      </c>
      <c r="BH46" s="372" t="str">
        <f t="shared" si="19"/>
        <v xml:space="preserve"> </v>
      </c>
      <c r="BI46" s="372" t="str">
        <f t="shared" si="20"/>
        <v xml:space="preserve"> </v>
      </c>
      <c r="BJ46" s="372" t="str">
        <f t="shared" si="21"/>
        <v xml:space="preserve"> </v>
      </c>
      <c r="BK46" s="372" t="str">
        <f t="shared" si="22"/>
        <v xml:space="preserve"> </v>
      </c>
      <c r="BL46" s="372" t="str">
        <f t="shared" si="23"/>
        <v xml:space="preserve"> </v>
      </c>
      <c r="BM46" s="372" t="str">
        <f t="shared" si="24"/>
        <v xml:space="preserve"> </v>
      </c>
      <c r="BN46" s="372" t="str">
        <f t="shared" si="25"/>
        <v xml:space="preserve"> </v>
      </c>
      <c r="BO46" s="372" t="str">
        <f t="shared" si="26"/>
        <v xml:space="preserve"> </v>
      </c>
      <c r="BP46" s="372" t="str">
        <f t="shared" si="27"/>
        <v xml:space="preserve"> </v>
      </c>
      <c r="BQ46" s="372" t="str">
        <f t="shared" si="28"/>
        <v xml:space="preserve"> </v>
      </c>
      <c r="BR46" s="372" t="str">
        <f t="shared" si="29"/>
        <v xml:space="preserve"> </v>
      </c>
      <c r="BS46" s="372" t="str">
        <f t="shared" si="30"/>
        <v xml:space="preserve"> </v>
      </c>
      <c r="BT46" s="372" t="str">
        <f t="shared" si="31"/>
        <v xml:space="preserve"> </v>
      </c>
      <c r="BU46" s="372" t="str">
        <f t="shared" si="32"/>
        <v xml:space="preserve"> </v>
      </c>
      <c r="BV46" s="372" t="str">
        <f t="shared" si="33"/>
        <v xml:space="preserve"> </v>
      </c>
      <c r="BW46" s="372" t="str">
        <f t="shared" si="34"/>
        <v xml:space="preserve"> </v>
      </c>
      <c r="BX46" s="372" t="str">
        <f t="shared" si="35"/>
        <v xml:space="preserve"> </v>
      </c>
      <c r="BY46" s="372" t="str">
        <f t="shared" si="36"/>
        <v xml:space="preserve"> </v>
      </c>
      <c r="BZ46" s="372" t="str">
        <f t="shared" si="37"/>
        <v xml:space="preserve"> </v>
      </c>
      <c r="CA46" s="73" t="str">
        <f t="array" ref="CA46">IF(ISBLANK(B46)," ",IF(OR(BB46:BZ46="X"),"UCZ.NKL",AVERAGE(BB46:BZ46)))</f>
        <v xml:space="preserve"> </v>
      </c>
      <c r="CB46" s="358" t="str">
        <f t="shared" si="38"/>
        <v/>
      </c>
      <c r="CC46" s="358" t="str">
        <f t="shared" si="1"/>
        <v/>
      </c>
      <c r="CD46" s="358" t="str">
        <f t="shared" si="2"/>
        <v/>
      </c>
      <c r="CE46" s="358" t="str">
        <f t="shared" si="3"/>
        <v/>
      </c>
      <c r="CF46" s="358" t="str">
        <f t="shared" si="4"/>
        <v/>
      </c>
      <c r="CG46" s="358" t="str">
        <f t="shared" si="39"/>
        <v>X</v>
      </c>
      <c r="CH46" s="72" t="str">
        <f t="shared" si="40"/>
        <v xml:space="preserve"> </v>
      </c>
      <c r="CI46" s="69"/>
      <c r="CJ46" s="25" t="str">
        <f t="shared" si="41"/>
        <v/>
      </c>
      <c r="CK46" s="26" t="str">
        <f t="shared" si="70"/>
        <v/>
      </c>
      <c r="CL46" s="74" t="str">
        <f t="shared" si="42"/>
        <v/>
      </c>
      <c r="CM46" s="26" t="str">
        <f t="shared" si="43"/>
        <v/>
      </c>
      <c r="CN46" s="27" t="str">
        <f t="shared" si="44"/>
        <v/>
      </c>
      <c r="CO46" s="373"/>
      <c r="CP46" s="377" t="str">
        <f t="shared" si="45"/>
        <v/>
      </c>
      <c r="CQ46" s="378" t="str">
        <f t="shared" si="46"/>
        <v/>
      </c>
      <c r="CR46" s="378" t="str">
        <f t="shared" si="47"/>
        <v/>
      </c>
      <c r="CS46" s="378" t="str">
        <f t="shared" si="48"/>
        <v/>
      </c>
      <c r="CT46" s="379" t="str">
        <f t="shared" si="49"/>
        <v/>
      </c>
      <c r="CU46" s="373"/>
      <c r="CV46" s="373"/>
      <c r="CW46" s="25" t="str">
        <f t="shared" si="50"/>
        <v/>
      </c>
      <c r="CX46" s="26" t="str">
        <f t="shared" si="51"/>
        <v/>
      </c>
      <c r="CY46" s="26" t="str">
        <f t="shared" si="52"/>
        <v/>
      </c>
      <c r="CZ46" s="26" t="str">
        <f t="shared" si="53"/>
        <v/>
      </c>
      <c r="DA46" s="27" t="str">
        <f t="shared" si="54"/>
        <v/>
      </c>
      <c r="DB46" s="373"/>
      <c r="DC46" s="377" t="str">
        <f t="shared" si="55"/>
        <v/>
      </c>
      <c r="DD46" s="378" t="str">
        <f t="shared" si="56"/>
        <v/>
      </c>
      <c r="DE46" s="378" t="str">
        <f t="shared" si="57"/>
        <v/>
      </c>
      <c r="DF46" s="378" t="str">
        <f t="shared" si="58"/>
        <v/>
      </c>
      <c r="DG46" s="379" t="str">
        <f t="shared" si="59"/>
        <v/>
      </c>
      <c r="DH46" s="373"/>
      <c r="DI46" s="373"/>
      <c r="DJ46" s="25" t="str">
        <f t="shared" si="60"/>
        <v/>
      </c>
      <c r="DK46" s="26" t="str">
        <f t="shared" si="61"/>
        <v/>
      </c>
      <c r="DL46" s="26" t="str">
        <f t="shared" si="62"/>
        <v/>
      </c>
      <c r="DM46" s="26" t="str">
        <f t="shared" si="63"/>
        <v/>
      </c>
      <c r="DN46" s="27" t="str">
        <f t="shared" si="64"/>
        <v/>
      </c>
      <c r="DO46" s="373"/>
      <c r="DP46" s="377" t="str">
        <f t="shared" si="65"/>
        <v/>
      </c>
      <c r="DQ46" s="378" t="str">
        <f t="shared" si="66"/>
        <v/>
      </c>
      <c r="DR46" s="378" t="str">
        <f t="shared" si="67"/>
        <v/>
      </c>
      <c r="DS46" s="378" t="str">
        <f t="shared" si="68"/>
        <v/>
      </c>
      <c r="DT46" s="379" t="str">
        <f t="shared" si="69"/>
        <v/>
      </c>
      <c r="DU46" s="69"/>
      <c r="DV46" s="69"/>
      <c r="DW46" s="69"/>
      <c r="DX46" s="69"/>
    </row>
    <row r="47" spans="1:128" ht="12" customHeight="1" x14ac:dyDescent="0.25">
      <c r="A47" s="701">
        <v>41</v>
      </c>
      <c r="B47" s="707"/>
      <c r="C47" s="703"/>
      <c r="D47" s="328"/>
      <c r="E47" s="328"/>
      <c r="F47" s="328"/>
      <c r="G47" s="328"/>
      <c r="H47" s="328"/>
      <c r="I47" s="328"/>
      <c r="J47" s="328"/>
      <c r="K47" s="328"/>
      <c r="L47" s="328"/>
      <c r="M47" s="328"/>
      <c r="N47" s="328"/>
      <c r="O47" s="328"/>
      <c r="P47" s="328"/>
      <c r="Q47" s="328"/>
      <c r="R47" s="328"/>
      <c r="S47" s="328"/>
      <c r="T47" s="328"/>
      <c r="U47" s="328"/>
      <c r="V47" s="328"/>
      <c r="W47" s="328"/>
      <c r="X47" s="328"/>
      <c r="Y47" s="328"/>
      <c r="Z47" s="328"/>
      <c r="AA47" s="330"/>
      <c r="AB47" s="330"/>
      <c r="AC47" s="330"/>
      <c r="AD47" s="330"/>
      <c r="AE47" s="330"/>
      <c r="AF47" s="330"/>
      <c r="AG47" s="330"/>
      <c r="AH47" s="330"/>
      <c r="AI47" s="330"/>
      <c r="AJ47" s="330"/>
      <c r="AK47" s="330"/>
      <c r="AL47" s="328"/>
      <c r="AM47" s="653" t="str">
        <f t="shared" si="0"/>
        <v/>
      </c>
      <c r="AN47" s="653"/>
      <c r="AO47" s="57" t="str">
        <f>IF(ISBLANK('frekwencja I sem'!B48),"",'frekwencja I sem'!$B48)</f>
        <v/>
      </c>
      <c r="AP47" s="58" t="str">
        <f>IF(ISBLANK('frekwencja I sem'!B48),"",'frekwencja II sem'!$AT48)</f>
        <v/>
      </c>
      <c r="AQ47" s="58" t="str">
        <f>'frekwencja II sem'!AK48</f>
        <v/>
      </c>
      <c r="AR47" s="58" t="str">
        <f>'frekwencja II sem'!AO48</f>
        <v/>
      </c>
      <c r="AS47" s="145" t="str">
        <f t="shared" si="5"/>
        <v/>
      </c>
      <c r="AT47" s="145" t="str">
        <f t="shared" si="6"/>
        <v/>
      </c>
      <c r="AU47" s="145" t="str">
        <f t="shared" si="7"/>
        <v/>
      </c>
      <c r="AV47" s="145" t="str">
        <f t="shared" si="8"/>
        <v/>
      </c>
      <c r="AW47" s="145" t="str">
        <f t="shared" si="9"/>
        <v/>
      </c>
      <c r="AX47" s="145" t="str">
        <f t="shared" si="10"/>
        <v/>
      </c>
      <c r="AY47" s="72" t="str">
        <f t="shared" si="11"/>
        <v/>
      </c>
      <c r="AZ47" s="72" t="str">
        <f t="shared" si="12"/>
        <v/>
      </c>
      <c r="BA47" s="69"/>
      <c r="BB47" s="372" t="str">
        <f t="shared" si="13"/>
        <v xml:space="preserve"> </v>
      </c>
      <c r="BC47" s="372" t="str">
        <f t="shared" si="14"/>
        <v xml:space="preserve"> </v>
      </c>
      <c r="BD47" s="372" t="str">
        <f t="shared" si="15"/>
        <v xml:space="preserve"> </v>
      </c>
      <c r="BE47" s="372" t="str">
        <f t="shared" si="16"/>
        <v xml:space="preserve"> </v>
      </c>
      <c r="BF47" s="372" t="str">
        <f t="shared" si="17"/>
        <v xml:space="preserve"> </v>
      </c>
      <c r="BG47" s="372" t="str">
        <f t="shared" si="18"/>
        <v xml:space="preserve"> </v>
      </c>
      <c r="BH47" s="372" t="str">
        <f t="shared" si="19"/>
        <v xml:space="preserve"> </v>
      </c>
      <c r="BI47" s="372" t="str">
        <f t="shared" si="20"/>
        <v xml:space="preserve"> </v>
      </c>
      <c r="BJ47" s="372" t="str">
        <f t="shared" si="21"/>
        <v xml:space="preserve"> </v>
      </c>
      <c r="BK47" s="372" t="str">
        <f t="shared" si="22"/>
        <v xml:space="preserve"> </v>
      </c>
      <c r="BL47" s="372" t="str">
        <f t="shared" si="23"/>
        <v xml:space="preserve"> </v>
      </c>
      <c r="BM47" s="372" t="str">
        <f t="shared" si="24"/>
        <v xml:space="preserve"> </v>
      </c>
      <c r="BN47" s="372" t="str">
        <f t="shared" si="25"/>
        <v xml:space="preserve"> </v>
      </c>
      <c r="BO47" s="372" t="str">
        <f t="shared" si="26"/>
        <v xml:space="preserve"> </v>
      </c>
      <c r="BP47" s="372" t="str">
        <f t="shared" si="27"/>
        <v xml:space="preserve"> </v>
      </c>
      <c r="BQ47" s="372" t="str">
        <f t="shared" si="28"/>
        <v xml:space="preserve"> </v>
      </c>
      <c r="BR47" s="372" t="str">
        <f t="shared" si="29"/>
        <v xml:space="preserve"> </v>
      </c>
      <c r="BS47" s="372" t="str">
        <f t="shared" si="30"/>
        <v xml:space="preserve"> </v>
      </c>
      <c r="BT47" s="372" t="str">
        <f t="shared" si="31"/>
        <v xml:space="preserve"> </v>
      </c>
      <c r="BU47" s="372" t="str">
        <f t="shared" si="32"/>
        <v xml:space="preserve"> </v>
      </c>
      <c r="BV47" s="372" t="str">
        <f t="shared" si="33"/>
        <v xml:space="preserve"> </v>
      </c>
      <c r="BW47" s="372" t="str">
        <f t="shared" si="34"/>
        <v xml:space="preserve"> </v>
      </c>
      <c r="BX47" s="372" t="str">
        <f t="shared" si="35"/>
        <v xml:space="preserve"> </v>
      </c>
      <c r="BY47" s="372" t="str">
        <f t="shared" si="36"/>
        <v xml:space="preserve"> </v>
      </c>
      <c r="BZ47" s="372" t="str">
        <f t="shared" si="37"/>
        <v xml:space="preserve"> </v>
      </c>
      <c r="CA47" s="73" t="str">
        <f t="array" ref="CA47">IF(ISBLANK(B47)," ",IF(OR(BB47:BZ47="X"),"UCZ.NKL",AVERAGE(BB47:BZ47)))</f>
        <v xml:space="preserve"> </v>
      </c>
      <c r="CB47" s="358" t="str">
        <f t="shared" si="38"/>
        <v/>
      </c>
      <c r="CC47" s="358" t="str">
        <f t="shared" si="1"/>
        <v/>
      </c>
      <c r="CD47" s="358" t="str">
        <f t="shared" si="2"/>
        <v/>
      </c>
      <c r="CE47" s="358" t="str">
        <f t="shared" si="3"/>
        <v/>
      </c>
      <c r="CF47" s="358" t="str">
        <f t="shared" si="4"/>
        <v/>
      </c>
      <c r="CG47" s="358" t="str">
        <f t="shared" si="39"/>
        <v>X</v>
      </c>
      <c r="CH47" s="72" t="str">
        <f t="shared" si="40"/>
        <v xml:space="preserve"> </v>
      </c>
      <c r="CI47" s="69"/>
      <c r="CJ47" s="25" t="str">
        <f t="shared" si="41"/>
        <v/>
      </c>
      <c r="CK47" s="26" t="str">
        <f t="shared" si="70"/>
        <v/>
      </c>
      <c r="CL47" s="74" t="str">
        <f t="shared" si="42"/>
        <v/>
      </c>
      <c r="CM47" s="26" t="str">
        <f t="shared" si="43"/>
        <v/>
      </c>
      <c r="CN47" s="27" t="str">
        <f t="shared" si="44"/>
        <v/>
      </c>
      <c r="CO47" s="373"/>
      <c r="CP47" s="377" t="str">
        <f t="shared" si="45"/>
        <v/>
      </c>
      <c r="CQ47" s="378" t="str">
        <f t="shared" si="46"/>
        <v/>
      </c>
      <c r="CR47" s="378" t="str">
        <f t="shared" si="47"/>
        <v/>
      </c>
      <c r="CS47" s="378" t="str">
        <f t="shared" si="48"/>
        <v/>
      </c>
      <c r="CT47" s="379" t="str">
        <f t="shared" si="49"/>
        <v/>
      </c>
      <c r="CU47" s="373"/>
      <c r="CV47" s="373"/>
      <c r="CW47" s="25" t="str">
        <f t="shared" si="50"/>
        <v/>
      </c>
      <c r="CX47" s="26" t="str">
        <f t="shared" si="51"/>
        <v/>
      </c>
      <c r="CY47" s="26" t="str">
        <f t="shared" si="52"/>
        <v/>
      </c>
      <c r="CZ47" s="26" t="str">
        <f t="shared" si="53"/>
        <v/>
      </c>
      <c r="DA47" s="27" t="str">
        <f t="shared" si="54"/>
        <v/>
      </c>
      <c r="DB47" s="373"/>
      <c r="DC47" s="377" t="str">
        <f t="shared" si="55"/>
        <v/>
      </c>
      <c r="DD47" s="378" t="str">
        <f t="shared" si="56"/>
        <v/>
      </c>
      <c r="DE47" s="378" t="str">
        <f t="shared" si="57"/>
        <v/>
      </c>
      <c r="DF47" s="378" t="str">
        <f t="shared" si="58"/>
        <v/>
      </c>
      <c r="DG47" s="379" t="str">
        <f t="shared" si="59"/>
        <v/>
      </c>
      <c r="DH47" s="373"/>
      <c r="DI47" s="373"/>
      <c r="DJ47" s="25" t="str">
        <f t="shared" si="60"/>
        <v/>
      </c>
      <c r="DK47" s="26" t="str">
        <f t="shared" si="61"/>
        <v/>
      </c>
      <c r="DL47" s="26" t="str">
        <f t="shared" si="62"/>
        <v/>
      </c>
      <c r="DM47" s="26" t="str">
        <f t="shared" si="63"/>
        <v/>
      </c>
      <c r="DN47" s="27" t="str">
        <f t="shared" si="64"/>
        <v/>
      </c>
      <c r="DO47" s="373"/>
      <c r="DP47" s="377" t="str">
        <f t="shared" si="65"/>
        <v/>
      </c>
      <c r="DQ47" s="378" t="str">
        <f t="shared" si="66"/>
        <v/>
      </c>
      <c r="DR47" s="378" t="str">
        <f t="shared" si="67"/>
        <v/>
      </c>
      <c r="DS47" s="378" t="str">
        <f t="shared" si="68"/>
        <v/>
      </c>
      <c r="DT47" s="379" t="str">
        <f t="shared" si="69"/>
        <v/>
      </c>
      <c r="DU47" s="69"/>
      <c r="DV47" s="69"/>
      <c r="DW47" s="69"/>
      <c r="DX47" s="69"/>
    </row>
    <row r="48" spans="1:128" ht="12" customHeight="1" thickBot="1" x14ac:dyDescent="0.3">
      <c r="A48" s="701">
        <v>42</v>
      </c>
      <c r="B48" s="707"/>
      <c r="C48" s="703"/>
      <c r="D48" s="328"/>
      <c r="E48" s="328"/>
      <c r="F48" s="328"/>
      <c r="G48" s="328"/>
      <c r="H48" s="328"/>
      <c r="I48" s="328"/>
      <c r="J48" s="328"/>
      <c r="K48" s="328"/>
      <c r="L48" s="328"/>
      <c r="M48" s="328"/>
      <c r="N48" s="328"/>
      <c r="O48" s="328"/>
      <c r="P48" s="328"/>
      <c r="Q48" s="328"/>
      <c r="R48" s="328"/>
      <c r="S48" s="328"/>
      <c r="T48" s="328"/>
      <c r="U48" s="328"/>
      <c r="V48" s="328"/>
      <c r="W48" s="328"/>
      <c r="X48" s="328"/>
      <c r="Y48" s="328"/>
      <c r="Z48" s="328"/>
      <c r="AA48" s="330"/>
      <c r="AB48" s="330"/>
      <c r="AC48" s="330"/>
      <c r="AD48" s="330"/>
      <c r="AE48" s="330"/>
      <c r="AF48" s="330"/>
      <c r="AG48" s="330"/>
      <c r="AH48" s="330"/>
      <c r="AI48" s="330"/>
      <c r="AJ48" s="330"/>
      <c r="AK48" s="330"/>
      <c r="AL48" s="328"/>
      <c r="AM48" s="653" t="str">
        <f t="shared" si="0"/>
        <v/>
      </c>
      <c r="AN48" s="653"/>
      <c r="AO48" s="57" t="str">
        <f>IF(ISBLANK('frekwencja I sem'!B49),"",'frekwencja I sem'!$B49)</f>
        <v/>
      </c>
      <c r="AP48" s="58" t="str">
        <f>IF(ISBLANK('frekwencja I sem'!B49),"",'frekwencja II sem'!$AT49)</f>
        <v/>
      </c>
      <c r="AQ48" s="58" t="str">
        <f>'frekwencja II sem'!AK49</f>
        <v/>
      </c>
      <c r="AR48" s="58" t="str">
        <f>'frekwencja II sem'!AO49</f>
        <v/>
      </c>
      <c r="AS48" s="145" t="str">
        <f t="shared" si="5"/>
        <v/>
      </c>
      <c r="AT48" s="145" t="str">
        <f t="shared" si="6"/>
        <v/>
      </c>
      <c r="AU48" s="145" t="str">
        <f t="shared" si="7"/>
        <v/>
      </c>
      <c r="AV48" s="145" t="str">
        <f t="shared" si="8"/>
        <v/>
      </c>
      <c r="AW48" s="145" t="str">
        <f t="shared" si="9"/>
        <v/>
      </c>
      <c r="AX48" s="145" t="str">
        <f t="shared" si="10"/>
        <v/>
      </c>
      <c r="AY48" s="72" t="str">
        <f t="shared" si="11"/>
        <v/>
      </c>
      <c r="AZ48" s="72" t="str">
        <f t="shared" si="12"/>
        <v/>
      </c>
      <c r="BA48" s="69"/>
      <c r="BB48" s="372" t="str">
        <f t="shared" si="13"/>
        <v xml:space="preserve"> </v>
      </c>
      <c r="BC48" s="372" t="str">
        <f t="shared" si="14"/>
        <v xml:space="preserve"> </v>
      </c>
      <c r="BD48" s="372" t="str">
        <f t="shared" si="15"/>
        <v xml:space="preserve"> </v>
      </c>
      <c r="BE48" s="372" t="str">
        <f t="shared" si="16"/>
        <v xml:space="preserve"> </v>
      </c>
      <c r="BF48" s="372" t="str">
        <f t="shared" si="17"/>
        <v xml:space="preserve"> </v>
      </c>
      <c r="BG48" s="372" t="str">
        <f t="shared" si="18"/>
        <v xml:space="preserve"> </v>
      </c>
      <c r="BH48" s="372" t="str">
        <f t="shared" si="19"/>
        <v xml:space="preserve"> </v>
      </c>
      <c r="BI48" s="372" t="str">
        <f t="shared" si="20"/>
        <v xml:space="preserve"> </v>
      </c>
      <c r="BJ48" s="372" t="str">
        <f t="shared" si="21"/>
        <v xml:space="preserve"> </v>
      </c>
      <c r="BK48" s="372" t="str">
        <f t="shared" si="22"/>
        <v xml:space="preserve"> </v>
      </c>
      <c r="BL48" s="372" t="str">
        <f t="shared" si="23"/>
        <v xml:space="preserve"> </v>
      </c>
      <c r="BM48" s="372" t="str">
        <f t="shared" si="24"/>
        <v xml:space="preserve"> </v>
      </c>
      <c r="BN48" s="372" t="str">
        <f t="shared" si="25"/>
        <v xml:space="preserve"> </v>
      </c>
      <c r="BO48" s="372" t="str">
        <f t="shared" si="26"/>
        <v xml:space="preserve"> </v>
      </c>
      <c r="BP48" s="372" t="str">
        <f t="shared" si="27"/>
        <v xml:space="preserve"> </v>
      </c>
      <c r="BQ48" s="372" t="str">
        <f t="shared" si="28"/>
        <v xml:space="preserve"> </v>
      </c>
      <c r="BR48" s="372" t="str">
        <f t="shared" si="29"/>
        <v xml:space="preserve"> </v>
      </c>
      <c r="BS48" s="372" t="str">
        <f t="shared" si="30"/>
        <v xml:space="preserve"> </v>
      </c>
      <c r="BT48" s="372" t="str">
        <f t="shared" si="31"/>
        <v xml:space="preserve"> </v>
      </c>
      <c r="BU48" s="372" t="str">
        <f t="shared" si="32"/>
        <v xml:space="preserve"> </v>
      </c>
      <c r="BV48" s="372" t="str">
        <f t="shared" si="33"/>
        <v xml:space="preserve"> </v>
      </c>
      <c r="BW48" s="372" t="str">
        <f t="shared" si="34"/>
        <v xml:space="preserve"> </v>
      </c>
      <c r="BX48" s="372" t="str">
        <f t="shared" si="35"/>
        <v xml:space="preserve"> </v>
      </c>
      <c r="BY48" s="372" t="str">
        <f t="shared" si="36"/>
        <v xml:space="preserve"> </v>
      </c>
      <c r="BZ48" s="372" t="str">
        <f t="shared" si="37"/>
        <v xml:space="preserve"> </v>
      </c>
      <c r="CA48" s="73" t="str">
        <f t="array" ref="CA48">IF(ISBLANK(B48)," ",IF(OR(BB48:BZ48="X"),"UCZ.NKL",AVERAGE(BB48:BZ48)))</f>
        <v xml:space="preserve"> </v>
      </c>
      <c r="CB48" s="358" t="str">
        <f t="shared" si="38"/>
        <v/>
      </c>
      <c r="CC48" s="358" t="str">
        <f t="shared" si="1"/>
        <v/>
      </c>
      <c r="CD48" s="358" t="str">
        <f t="shared" si="2"/>
        <v/>
      </c>
      <c r="CE48" s="358" t="str">
        <f t="shared" si="3"/>
        <v/>
      </c>
      <c r="CF48" s="358" t="str">
        <f t="shared" si="4"/>
        <v/>
      </c>
      <c r="CG48" s="358" t="str">
        <f t="shared" si="39"/>
        <v>X</v>
      </c>
      <c r="CH48" s="72" t="str">
        <f t="shared" si="40"/>
        <v xml:space="preserve"> </v>
      </c>
      <c r="CI48" s="69"/>
      <c r="CJ48" s="28" t="str">
        <f t="shared" si="41"/>
        <v/>
      </c>
      <c r="CK48" s="29" t="str">
        <f t="shared" si="70"/>
        <v/>
      </c>
      <c r="CL48" s="74" t="str">
        <f t="shared" si="42"/>
        <v/>
      </c>
      <c r="CM48" s="26" t="str">
        <f t="shared" si="43"/>
        <v/>
      </c>
      <c r="CN48" s="27" t="str">
        <f t="shared" si="44"/>
        <v/>
      </c>
      <c r="CO48" s="373"/>
      <c r="CP48" s="377" t="str">
        <f t="shared" si="45"/>
        <v/>
      </c>
      <c r="CQ48" s="378" t="str">
        <f t="shared" si="46"/>
        <v/>
      </c>
      <c r="CR48" s="378" t="str">
        <f t="shared" si="47"/>
        <v/>
      </c>
      <c r="CS48" s="378" t="str">
        <f t="shared" si="48"/>
        <v/>
      </c>
      <c r="CT48" s="379" t="str">
        <f t="shared" si="49"/>
        <v/>
      </c>
      <c r="CU48" s="373"/>
      <c r="CV48" s="373"/>
      <c r="CW48" s="25" t="str">
        <f t="shared" si="50"/>
        <v/>
      </c>
      <c r="CX48" s="26" t="str">
        <f t="shared" si="51"/>
        <v/>
      </c>
      <c r="CY48" s="26" t="str">
        <f t="shared" si="52"/>
        <v/>
      </c>
      <c r="CZ48" s="26" t="str">
        <f t="shared" si="53"/>
        <v/>
      </c>
      <c r="DA48" s="27" t="str">
        <f t="shared" si="54"/>
        <v/>
      </c>
      <c r="DB48" s="373"/>
      <c r="DC48" s="377" t="str">
        <f t="shared" si="55"/>
        <v/>
      </c>
      <c r="DD48" s="378" t="str">
        <f t="shared" si="56"/>
        <v/>
      </c>
      <c r="DE48" s="378" t="str">
        <f t="shared" si="57"/>
        <v/>
      </c>
      <c r="DF48" s="378" t="str">
        <f t="shared" si="58"/>
        <v/>
      </c>
      <c r="DG48" s="379" t="str">
        <f t="shared" si="59"/>
        <v/>
      </c>
      <c r="DH48" s="373"/>
      <c r="DI48" s="373"/>
      <c r="DJ48" s="25" t="str">
        <f t="shared" si="60"/>
        <v/>
      </c>
      <c r="DK48" s="26" t="str">
        <f t="shared" si="61"/>
        <v/>
      </c>
      <c r="DL48" s="26" t="str">
        <f t="shared" si="62"/>
        <v/>
      </c>
      <c r="DM48" s="26" t="str">
        <f t="shared" si="63"/>
        <v/>
      </c>
      <c r="DN48" s="27" t="str">
        <f t="shared" si="64"/>
        <v/>
      </c>
      <c r="DO48" s="373"/>
      <c r="DP48" s="377" t="str">
        <f t="shared" si="65"/>
        <v/>
      </c>
      <c r="DQ48" s="378" t="str">
        <f t="shared" si="66"/>
        <v/>
      </c>
      <c r="DR48" s="378" t="str">
        <f t="shared" si="67"/>
        <v/>
      </c>
      <c r="DS48" s="378" t="str">
        <f t="shared" si="68"/>
        <v/>
      </c>
      <c r="DT48" s="379" t="str">
        <f t="shared" si="69"/>
        <v/>
      </c>
      <c r="DU48" s="69"/>
      <c r="DV48" s="69"/>
      <c r="DW48" s="69"/>
      <c r="DX48" s="69"/>
    </row>
    <row r="49" spans="1:129" ht="13.8" thickBot="1" x14ac:dyDescent="0.3">
      <c r="A49" s="650" t="s">
        <v>17</v>
      </c>
      <c r="B49" s="705"/>
      <c r="C49" s="650" t="s">
        <v>16</v>
      </c>
      <c r="D49" s="650"/>
      <c r="E49" s="650"/>
      <c r="F49" s="650"/>
      <c r="G49" s="650"/>
      <c r="H49" s="650"/>
      <c r="I49" s="650"/>
      <c r="J49" s="650"/>
      <c r="K49" s="650"/>
      <c r="L49" s="650"/>
      <c r="M49" s="650"/>
      <c r="N49" s="650"/>
      <c r="O49" s="650"/>
      <c r="P49" s="650"/>
      <c r="Q49" s="650"/>
      <c r="R49" s="650"/>
      <c r="S49" s="650"/>
      <c r="T49" s="650"/>
      <c r="U49" s="650"/>
      <c r="V49" s="650"/>
      <c r="W49" s="650"/>
      <c r="X49" s="650"/>
      <c r="Y49" s="650"/>
      <c r="Z49" s="650"/>
      <c r="AA49" s="654"/>
      <c r="AB49" s="654"/>
      <c r="AC49" s="654"/>
      <c r="AD49" s="654"/>
      <c r="AE49" s="654"/>
      <c r="AF49" s="654"/>
      <c r="AG49" s="654"/>
      <c r="AH49" s="654"/>
      <c r="AI49" s="654"/>
      <c r="AJ49" s="654"/>
      <c r="AK49" s="654"/>
      <c r="AL49" s="650"/>
      <c r="AM49" s="650"/>
      <c r="AN49" s="650"/>
      <c r="AO49" s="650"/>
      <c r="AP49" s="650"/>
      <c r="AQ49" s="650"/>
      <c r="AR49" s="650"/>
      <c r="AS49" s="650"/>
      <c r="AT49" s="650"/>
      <c r="AU49" s="650"/>
      <c r="AV49" s="650"/>
      <c r="AW49" s="650"/>
      <c r="AX49" s="650"/>
      <c r="AY49" s="69"/>
      <c r="AZ49" s="69"/>
      <c r="BA49" s="69"/>
      <c r="BB49" s="69"/>
      <c r="BC49" s="69"/>
      <c r="BD49" s="69"/>
      <c r="BE49" s="69"/>
      <c r="BF49" s="69"/>
      <c r="BG49" s="69"/>
      <c r="BH49" s="69"/>
      <c r="BI49" s="69"/>
      <c r="BJ49" s="69"/>
      <c r="BK49" s="69"/>
      <c r="BL49" s="69"/>
      <c r="BM49" s="69"/>
      <c r="BN49" s="69"/>
      <c r="BO49" s="69"/>
      <c r="BP49" s="69"/>
      <c r="BQ49" s="69"/>
      <c r="BR49" s="69"/>
      <c r="BS49" s="69"/>
      <c r="BT49" s="69"/>
      <c r="BU49" s="69"/>
      <c r="BV49" s="69"/>
      <c r="BW49" s="69"/>
      <c r="BX49" s="69"/>
      <c r="BY49" s="69"/>
      <c r="BZ49" s="69"/>
      <c r="CA49" s="69"/>
      <c r="CB49" s="69"/>
      <c r="CC49" s="69"/>
      <c r="CD49" s="69"/>
      <c r="CE49" s="69"/>
      <c r="CF49" s="69"/>
      <c r="CG49" s="69"/>
      <c r="CH49" s="69"/>
      <c r="CI49" s="69"/>
      <c r="CJ49" s="28"/>
      <c r="CK49" s="29"/>
      <c r="CL49" s="381"/>
      <c r="CM49" s="29"/>
      <c r="CN49" s="382"/>
      <c r="CO49" s="373"/>
      <c r="CP49" s="377"/>
      <c r="CQ49" s="378"/>
      <c r="CR49" s="378"/>
      <c r="CS49" s="378"/>
      <c r="CT49" s="379"/>
      <c r="CU49" s="69"/>
      <c r="CV49" s="69"/>
      <c r="CW49" s="28"/>
      <c r="CX49" s="29"/>
      <c r="CY49" s="29"/>
      <c r="CZ49" s="29"/>
      <c r="DA49" s="382"/>
      <c r="DB49" s="69"/>
      <c r="DC49" s="377"/>
      <c r="DD49" s="378"/>
      <c r="DE49" s="378"/>
      <c r="DF49" s="378"/>
      <c r="DG49" s="379"/>
      <c r="DH49" s="69"/>
      <c r="DI49" s="69"/>
      <c r="DJ49" s="28"/>
      <c r="DK49" s="29"/>
      <c r="DL49" s="29"/>
      <c r="DM49" s="29"/>
      <c r="DN49" s="382"/>
      <c r="DO49" s="69"/>
      <c r="DP49" s="377"/>
      <c r="DQ49" s="378"/>
      <c r="DR49" s="378"/>
      <c r="DS49" s="378"/>
      <c r="DT49" s="379"/>
      <c r="DU49" s="69"/>
      <c r="DV49" s="69"/>
      <c r="DW49" s="69"/>
      <c r="DX49" s="69"/>
    </row>
    <row r="50" spans="1:129" x14ac:dyDescent="0.25">
      <c r="A50" s="650"/>
      <c r="B50" s="650"/>
      <c r="C50" s="145" t="str">
        <f>IF(ISBLANK(C6),"",COUNTIF(C7:C48,"6"))</f>
        <v/>
      </c>
      <c r="D50" s="145" t="str">
        <f t="shared" ref="D50:AL50" si="71">IF(ISBLANK(D6),"",COUNTIF(D7:D48,"6"))</f>
        <v/>
      </c>
      <c r="E50" s="145" t="str">
        <f t="shared" si="71"/>
        <v/>
      </c>
      <c r="F50" s="145" t="str">
        <f t="shared" si="71"/>
        <v/>
      </c>
      <c r="G50" s="145" t="str">
        <f t="shared" si="71"/>
        <v/>
      </c>
      <c r="H50" s="145" t="str">
        <f t="shared" si="71"/>
        <v/>
      </c>
      <c r="I50" s="145" t="str">
        <f t="shared" si="71"/>
        <v/>
      </c>
      <c r="J50" s="145" t="str">
        <f t="shared" si="71"/>
        <v/>
      </c>
      <c r="K50" s="145" t="str">
        <f t="shared" si="71"/>
        <v/>
      </c>
      <c r="L50" s="145" t="str">
        <f t="shared" si="71"/>
        <v/>
      </c>
      <c r="M50" s="145" t="str">
        <f t="shared" si="71"/>
        <v/>
      </c>
      <c r="N50" s="145" t="str">
        <f t="shared" si="71"/>
        <v/>
      </c>
      <c r="O50" s="145" t="str">
        <f t="shared" si="71"/>
        <v/>
      </c>
      <c r="P50" s="145" t="str">
        <f t="shared" si="71"/>
        <v/>
      </c>
      <c r="Q50" s="145" t="str">
        <f t="shared" si="71"/>
        <v/>
      </c>
      <c r="R50" s="145" t="str">
        <f t="shared" si="71"/>
        <v/>
      </c>
      <c r="S50" s="145" t="str">
        <f t="shared" si="71"/>
        <v/>
      </c>
      <c r="T50" s="145" t="str">
        <f t="shared" si="71"/>
        <v/>
      </c>
      <c r="U50" s="145" t="str">
        <f t="shared" si="71"/>
        <v/>
      </c>
      <c r="V50" s="145" t="str">
        <f t="shared" si="71"/>
        <v/>
      </c>
      <c r="W50" s="145" t="str">
        <f t="shared" si="71"/>
        <v/>
      </c>
      <c r="X50" s="145" t="str">
        <f t="shared" si="71"/>
        <v/>
      </c>
      <c r="Y50" s="145" t="str">
        <f t="shared" si="71"/>
        <v/>
      </c>
      <c r="Z50" s="145" t="str">
        <f t="shared" si="71"/>
        <v/>
      </c>
      <c r="AA50" s="145" t="str">
        <f t="shared" si="71"/>
        <v/>
      </c>
      <c r="AB50" s="145" t="str">
        <f t="shared" si="71"/>
        <v/>
      </c>
      <c r="AC50" s="145" t="str">
        <f t="shared" si="71"/>
        <v/>
      </c>
      <c r="AD50" s="145" t="str">
        <f t="shared" si="71"/>
        <v/>
      </c>
      <c r="AE50" s="145" t="str">
        <f t="shared" si="71"/>
        <v/>
      </c>
      <c r="AF50" s="145" t="str">
        <f t="shared" si="71"/>
        <v/>
      </c>
      <c r="AG50" s="145" t="str">
        <f t="shared" si="71"/>
        <v/>
      </c>
      <c r="AH50" s="145" t="str">
        <f t="shared" si="71"/>
        <v/>
      </c>
      <c r="AI50" s="145" t="str">
        <f t="shared" si="71"/>
        <v/>
      </c>
      <c r="AJ50" s="145" t="str">
        <f t="shared" si="71"/>
        <v/>
      </c>
      <c r="AK50" s="145" t="str">
        <f t="shared" si="71"/>
        <v/>
      </c>
      <c r="AL50" s="145">
        <f t="shared" si="71"/>
        <v>0</v>
      </c>
      <c r="AM50" s="648" t="str">
        <f>IF(ISBLANK($C$6),"",SUM(C50:AL50))</f>
        <v/>
      </c>
      <c r="AN50" s="648"/>
      <c r="AO50" s="59"/>
      <c r="AP50" s="59"/>
      <c r="AQ50" s="59"/>
      <c r="AR50" s="59"/>
      <c r="AS50" s="349" t="str">
        <f t="shared" ref="AS50:AY50" si="72">IF(ISBLANK($C$6),"",SUM(AS7:AS48))</f>
        <v/>
      </c>
      <c r="AT50" s="349" t="str">
        <f t="shared" si="72"/>
        <v/>
      </c>
      <c r="AU50" s="349" t="str">
        <f t="shared" si="72"/>
        <v/>
      </c>
      <c r="AV50" s="349" t="str">
        <f t="shared" si="72"/>
        <v/>
      </c>
      <c r="AW50" s="349" t="str">
        <f t="shared" si="72"/>
        <v/>
      </c>
      <c r="AX50" s="349" t="str">
        <f t="shared" si="72"/>
        <v/>
      </c>
      <c r="AY50" s="360" t="str">
        <f t="shared" si="72"/>
        <v/>
      </c>
      <c r="AZ50" s="358" t="str">
        <f>IF(ISBLANK($C$6),"",SUM(AZ7:AZ48))</f>
        <v/>
      </c>
      <c r="BA50" s="69"/>
      <c r="BB50" s="69"/>
      <c r="BC50" s="69"/>
      <c r="BD50" s="69"/>
      <c r="BE50" s="69"/>
      <c r="BF50" s="69"/>
      <c r="BG50" s="69"/>
      <c r="BH50" s="69"/>
      <c r="BI50" s="69"/>
      <c r="BJ50" s="69"/>
      <c r="BK50" s="69"/>
      <c r="BL50" s="69"/>
      <c r="BM50" s="69"/>
      <c r="BN50" s="69"/>
      <c r="BO50" s="69"/>
      <c r="BP50" s="69"/>
      <c r="BQ50" s="69"/>
      <c r="BR50" s="69"/>
      <c r="BS50" s="69"/>
      <c r="BT50" s="69"/>
      <c r="BU50" s="69"/>
      <c r="BV50" s="69"/>
      <c r="BW50" s="69"/>
      <c r="BX50" s="69"/>
      <c r="BY50" s="69"/>
      <c r="BZ50" s="69"/>
      <c r="CA50" s="69"/>
      <c r="CB50" s="69"/>
      <c r="CC50" s="69"/>
      <c r="CD50" s="69"/>
      <c r="CE50" s="69"/>
      <c r="CF50" s="69"/>
      <c r="CG50" s="69"/>
      <c r="CH50" s="69"/>
      <c r="CI50" s="69"/>
      <c r="CJ50" s="25" t="str">
        <f>CONCATENATE(CJ7,CJ8,CJ9,CJ10,CJ11,CJ12,CJ13,CJ14,CJ15,CJ16,CJ17,CJ18,CJ19,CJ20,CJ21,CJ22,CJ23,CJ24,CJ25,CJ26,CJ27,CJ28,CJ29,CJ30,CJ31,CJ32,CJ33,CJ34,CJ35,CJ36)</f>
        <v/>
      </c>
      <c r="CK50" s="25"/>
      <c r="CL50" s="46" t="str">
        <f t="shared" ref="CL50:CT50" si="73">CONCATENATE(CL7,CL8,CL9,CL10,CL11,CL12,CL13,CL14,CL15,CL16,CL17,CL18,CL19,CL20,CL21,CL22,CL23,CL24,CL25,CL26,CL27,CL28,CL29,CL30,CL31,CL32,CL33,CL34,CL35,CL36)</f>
        <v/>
      </c>
      <c r="CM50" s="25"/>
      <c r="CN50" s="25" t="str">
        <f t="shared" si="73"/>
        <v/>
      </c>
      <c r="CO50" s="25" t="str">
        <f t="shared" si="73"/>
        <v/>
      </c>
      <c r="CP50" s="25" t="str">
        <f t="shared" si="73"/>
        <v/>
      </c>
      <c r="CQ50" s="25"/>
      <c r="CR50" s="25" t="str">
        <f t="shared" si="73"/>
        <v/>
      </c>
      <c r="CS50" s="25"/>
      <c r="CT50" s="25" t="str">
        <f t="shared" si="73"/>
        <v/>
      </c>
      <c r="CU50" s="69"/>
      <c r="CV50" s="69"/>
      <c r="CW50" s="46" t="str">
        <f>CONCATENATE(CW7,CW8,CW9,CW10,CW11,CW12,CW13,CW14,CW15,CW16,CW17,CW18,CW19,CW20,CW21,CW22,CW23,CW24,CW25,CW26,CW27,CW28,CW29,CW30,CW31,CW32,CW33,CW34,CW35,CW36)</f>
        <v/>
      </c>
      <c r="CX50" s="46"/>
      <c r="CY50" s="46" t="str">
        <f>CONCATENATE(CY7,CY8,CY9,CY10,CY11,CY12,CY13,CY14,CY15,CY16,CY17,CY18,CY19,CY20,CY21,CY22,CY23,CY24,CY25,CY26,CY27,CY28,CY29,CY30,CY31,CY32,CY33,CY34,CY35,CY36)</f>
        <v/>
      </c>
      <c r="CZ50" s="46"/>
      <c r="DA50" s="46" t="str">
        <f>CONCATENATE(DA7,DA8,DA9,DA10,DA11,DA12,DA13,DA14,DA15,DA16,DA17,DA18,DA19,DA20,DA21,DA22,DA23,DA24,DA25,DA26,DA27,DA28,DA29,DA30,DA31,DA32,DA33,DA34,DA35,DA36)</f>
        <v/>
      </c>
      <c r="DB50" s="40"/>
      <c r="DC50" s="46" t="str">
        <f>CONCATENATE(DC7,DC8,DC9,DC10,DC11,DC12,DC13,DC14,DC15,DC16,DC17,DC18,DC19,DC20,DC21,DC22,DC23,DC24,DC25,DC26,DC27,DC28,DC29,DC30,DC31,DC32,DC33,DC34,DC35,DC36)</f>
        <v/>
      </c>
      <c r="DD50" s="46"/>
      <c r="DE50" s="46" t="str">
        <f>CONCATENATE(DE7,DE8,DE9,DE10,DE11,DE12,DE13,DE14,DE15,DE16,DE17,DE18,DE19,DE20,DE21,DE22,DE23,DE24,DE25,DE26,DE27,DE28,DE29,DE30,DE31,DE32,DE33,DE34,DE35,DE36)</f>
        <v/>
      </c>
      <c r="DF50" s="46"/>
      <c r="DG50" s="46" t="str">
        <f>CONCATENATE(DG7,DG8,DG9,DG10,DG11,DG12,DG13,DG14,DG15,DG16,DG17,DG18,DG19,DG20,DG21,DG22,DG23,DG24,DG25,DG26,DG27,DG28,DG29,DG30,DG31,DG32,DG33,DG34,DG35,DG36)</f>
        <v/>
      </c>
      <c r="DH50" s="40"/>
      <c r="DI50" s="40"/>
      <c r="DJ50" s="46" t="str">
        <f>CONCATENATE(DJ7,DJ8,DJ9,DJ10,DJ11,DJ12,DJ13,DJ14,DJ15,DJ16,DJ17,DJ18,DJ19,DJ20,DJ21,DJ22,DJ23,DJ24,DJ25,DJ26,DJ27,DJ28,DJ29,DJ30,DJ31,DJ32,DJ33,DJ34,DJ35,DJ36)</f>
        <v/>
      </c>
      <c r="DK50" s="46"/>
      <c r="DL50" s="46" t="str">
        <f>CONCATENATE(DL7,DL8,DL9,DL10,DL11,DL12,DL13,DL14,DL15,DL16,DL17,DL18,DL19,DL20,DL21,DL22,DL23,DL24,DL25,DL26,DL27,DL28,DL29,DL30,DL31,DL32,DL33,DL34,DL35,DL36)</f>
        <v/>
      </c>
      <c r="DM50" s="46"/>
      <c r="DN50" s="46" t="str">
        <f>CONCATENATE(DN7,DN8,DN9,DN10,DN11,DN12,DN13,DN14,DN15,DN16,DN17,DN18,DN19,DN20,DN21,DN22,DN23,DN24,DN25,DN26,DN27,DN28,DN29,DN30,DN31,DN32,DN33,DN34,DN35,DN36)</f>
        <v/>
      </c>
      <c r="DO50" s="40"/>
      <c r="DP50" s="46" t="str">
        <f>CONCATENATE(DP7,DP8,DP9,DP10,DP11,DP12,DP13,DP14,DP15,DP16,DP17,DP18,DP19,DP20,DP21,DP22,DP23,DP24,DP25,DP26,DP27,DP28,DP29,DP30,DP31,DP32,DP33,DP34,DP35,DP36)</f>
        <v/>
      </c>
      <c r="DQ50" s="46"/>
      <c r="DR50" s="46" t="str">
        <f>CONCATENATE(DR7,DR8,DR9,DR10,DR11,DR12,DR13,DR14,DR15,DR16,DR17,DR18,DR19,DR20,DR21,DR22,DR23,DR24,DR25,DR26,DR27,DR28,DR29,DR30,DR31,DR32,DR33,DR34,DR35,DR36)</f>
        <v/>
      </c>
      <c r="DS50" s="46"/>
      <c r="DT50" s="46" t="str">
        <f>CONCATENATE(DT7,DT8,DT9,DT10,DT11,DT12,DT13,DT14,DT15,DT16,DT17,DT18,DT19,DT20,DT21,DT22,DT23,DT24,DT25,DT26,DT27,DT28,DT29,DT30,DT31,DT32,DT33,DT34,DT35,DT36)</f>
        <v/>
      </c>
      <c r="DU50" s="40"/>
      <c r="DV50" s="69"/>
      <c r="DW50" s="69"/>
      <c r="DX50" s="69"/>
    </row>
    <row r="51" spans="1:129" ht="14.25" customHeight="1" x14ac:dyDescent="0.25">
      <c r="A51" s="650" t="s">
        <v>23</v>
      </c>
      <c r="B51" s="650"/>
      <c r="C51" s="145" t="str">
        <f>IF(ISBLANK(C6),"",COUNTIF(C7:C48,"5"))</f>
        <v/>
      </c>
      <c r="D51" s="145" t="str">
        <f t="shared" ref="D51:AL51" si="74">IF(ISBLANK(D6),"",COUNTIF(D7:D48,"5"))</f>
        <v/>
      </c>
      <c r="E51" s="145" t="str">
        <f t="shared" si="74"/>
        <v/>
      </c>
      <c r="F51" s="145" t="str">
        <f t="shared" si="74"/>
        <v/>
      </c>
      <c r="G51" s="145" t="str">
        <f t="shared" si="74"/>
        <v/>
      </c>
      <c r="H51" s="145" t="str">
        <f t="shared" si="74"/>
        <v/>
      </c>
      <c r="I51" s="145" t="str">
        <f t="shared" si="74"/>
        <v/>
      </c>
      <c r="J51" s="145" t="str">
        <f t="shared" si="74"/>
        <v/>
      </c>
      <c r="K51" s="145" t="str">
        <f t="shared" si="74"/>
        <v/>
      </c>
      <c r="L51" s="145" t="str">
        <f t="shared" si="74"/>
        <v/>
      </c>
      <c r="M51" s="145" t="str">
        <f t="shared" si="74"/>
        <v/>
      </c>
      <c r="N51" s="145" t="str">
        <f t="shared" si="74"/>
        <v/>
      </c>
      <c r="O51" s="145" t="str">
        <f t="shared" si="74"/>
        <v/>
      </c>
      <c r="P51" s="145" t="str">
        <f t="shared" si="74"/>
        <v/>
      </c>
      <c r="Q51" s="145" t="str">
        <f t="shared" si="74"/>
        <v/>
      </c>
      <c r="R51" s="145" t="str">
        <f t="shared" si="74"/>
        <v/>
      </c>
      <c r="S51" s="145" t="str">
        <f t="shared" si="74"/>
        <v/>
      </c>
      <c r="T51" s="145" t="str">
        <f t="shared" si="74"/>
        <v/>
      </c>
      <c r="U51" s="145" t="str">
        <f t="shared" si="74"/>
        <v/>
      </c>
      <c r="V51" s="145" t="str">
        <f t="shared" si="74"/>
        <v/>
      </c>
      <c r="W51" s="145" t="str">
        <f t="shared" si="74"/>
        <v/>
      </c>
      <c r="X51" s="145" t="str">
        <f t="shared" si="74"/>
        <v/>
      </c>
      <c r="Y51" s="145" t="str">
        <f t="shared" si="74"/>
        <v/>
      </c>
      <c r="Z51" s="145" t="str">
        <f t="shared" si="74"/>
        <v/>
      </c>
      <c r="AA51" s="145" t="str">
        <f t="shared" si="74"/>
        <v/>
      </c>
      <c r="AB51" s="145" t="str">
        <f t="shared" si="74"/>
        <v/>
      </c>
      <c r="AC51" s="145" t="str">
        <f t="shared" si="74"/>
        <v/>
      </c>
      <c r="AD51" s="145" t="str">
        <f t="shared" si="74"/>
        <v/>
      </c>
      <c r="AE51" s="145" t="str">
        <f t="shared" si="74"/>
        <v/>
      </c>
      <c r="AF51" s="145" t="str">
        <f t="shared" si="74"/>
        <v/>
      </c>
      <c r="AG51" s="145" t="str">
        <f t="shared" si="74"/>
        <v/>
      </c>
      <c r="AH51" s="145" t="str">
        <f t="shared" si="74"/>
        <v/>
      </c>
      <c r="AI51" s="145" t="str">
        <f t="shared" si="74"/>
        <v/>
      </c>
      <c r="AJ51" s="145" t="str">
        <f t="shared" si="74"/>
        <v/>
      </c>
      <c r="AK51" s="145" t="str">
        <f t="shared" si="74"/>
        <v/>
      </c>
      <c r="AL51" s="145">
        <f t="shared" si="74"/>
        <v>0</v>
      </c>
      <c r="AM51" s="648" t="str">
        <f t="shared" ref="AM51:AM57" si="75">IF(ISBLANK($C$6),"",SUM(C51:AL51))</f>
        <v/>
      </c>
      <c r="AN51" s="648"/>
      <c r="AO51" s="59"/>
      <c r="AP51" s="59"/>
      <c r="AQ51" s="59"/>
      <c r="AR51" s="59"/>
      <c r="AS51" s="651" t="s">
        <v>25</v>
      </c>
      <c r="AT51" s="651"/>
      <c r="AU51" s="651"/>
      <c r="AV51" s="651"/>
      <c r="AW51" s="648">
        <f>IF(ISBLANK($AS$50),"",COUNTA(B7:B48))</f>
        <v>0</v>
      </c>
      <c r="AX51" s="648"/>
      <c r="AY51" s="69"/>
      <c r="AZ51" s="69"/>
      <c r="BA51" s="69"/>
      <c r="BB51" s="69"/>
      <c r="BC51" s="69"/>
      <c r="BD51" s="69"/>
      <c r="BE51" s="69"/>
      <c r="BF51" s="69"/>
      <c r="BG51" s="69"/>
      <c r="BH51" s="69"/>
      <c r="BI51" s="69"/>
      <c r="BJ51" s="69"/>
      <c r="BK51" s="69"/>
      <c r="BL51" s="69"/>
      <c r="BM51" s="69"/>
      <c r="BN51" s="69"/>
      <c r="BO51" s="69"/>
      <c r="BP51" s="69"/>
      <c r="BQ51" s="69"/>
      <c r="BR51" s="69"/>
      <c r="BS51" s="69"/>
      <c r="BT51" s="69"/>
      <c r="BU51" s="69"/>
      <c r="BV51" s="69"/>
      <c r="BW51" s="69"/>
      <c r="BX51" s="69"/>
      <c r="BY51" s="69"/>
      <c r="BZ51" s="69"/>
      <c r="CA51" s="69"/>
      <c r="CB51" s="69"/>
      <c r="CC51" s="69"/>
      <c r="CD51" s="69"/>
      <c r="CE51" s="69"/>
      <c r="CF51" s="69"/>
      <c r="CG51" s="69"/>
      <c r="CH51" s="69"/>
      <c r="CI51" s="69"/>
      <c r="CJ51" s="25" t="str">
        <f>CONCATENATE(CJ37,CJ38,CJ39,CJ40,CJ41,CJ42,CJ43,CJ44,CJ45,CJ46,CJ47,CJ48)</f>
        <v/>
      </c>
      <c r="CK51" s="25"/>
      <c r="CL51" s="46" t="str">
        <f t="shared" ref="CL51:CT51" si="76">CONCATENATE(CL37,CL38,CL39,CL40,CL41,CL42,CL43,CL44,CL45,CL46,CL47,CL48)</f>
        <v/>
      </c>
      <c r="CM51" s="25"/>
      <c r="CN51" s="25" t="str">
        <f t="shared" si="76"/>
        <v/>
      </c>
      <c r="CO51" s="25" t="str">
        <f t="shared" si="76"/>
        <v/>
      </c>
      <c r="CP51" s="25" t="str">
        <f t="shared" si="76"/>
        <v/>
      </c>
      <c r="CQ51" s="25"/>
      <c r="CR51" s="25" t="str">
        <f t="shared" si="76"/>
        <v/>
      </c>
      <c r="CS51" s="25"/>
      <c r="CT51" s="25" t="str">
        <f t="shared" si="76"/>
        <v/>
      </c>
      <c r="CU51" s="69"/>
      <c r="CV51" s="69"/>
      <c r="CW51" s="46" t="str">
        <f>CONCATENATE(CW37,CW38,CW39,CW40,CW41,CW42,CW43,CW44,CW45,CW46,CW47,CW48)</f>
        <v/>
      </c>
      <c r="CX51" s="46"/>
      <c r="CY51" s="46" t="str">
        <f>CONCATENATE(CY37,CY38,CY39,CY40,CY41,CY42,CY43,CY44,CY45,CY46,CY47,CY48)</f>
        <v/>
      </c>
      <c r="CZ51" s="46"/>
      <c r="DA51" s="46" t="str">
        <f>CONCATENATE(DA37,DA38,DA39,DA40,DA41,DA42,DA43,DA44,DA45,DA46,DA47,DA48)</f>
        <v/>
      </c>
      <c r="DB51" s="40"/>
      <c r="DC51" s="46" t="str">
        <f>CONCATENATE(DC37,DC38,DC39,DC40,DC41,DC42,DC43,DC44,DC45,DC46,DC47,DC48)</f>
        <v/>
      </c>
      <c r="DD51" s="46"/>
      <c r="DE51" s="46" t="str">
        <f>CONCATENATE(DE37,DE38,DE39,DE40,DE41,DE42,DE43,DE44,DE45,DE46,DE47,DE48)</f>
        <v/>
      </c>
      <c r="DF51" s="46"/>
      <c r="DG51" s="46" t="str">
        <f>CONCATENATE(DG37,DG38,DG39,DG40,DG41,DG42,DG43,DG44,DG45,DG46,DG47,DG48)</f>
        <v/>
      </c>
      <c r="DH51" s="40"/>
      <c r="DI51" s="40"/>
      <c r="DJ51" s="46" t="str">
        <f>CONCATENATE(DJ37,DJ38,DJ39,DJ40,DJ41,DJ42,DJ43,DJ44,DJ45,DJ46,DJ47,DJ48)</f>
        <v/>
      </c>
      <c r="DK51" s="46"/>
      <c r="DL51" s="46" t="str">
        <f>CONCATENATE(DL37,DL38,DL39,DL40,DL41,DL42,DL43,DL44,DL45,DL46,DL47,DL48)</f>
        <v/>
      </c>
      <c r="DM51" s="46"/>
      <c r="DN51" s="46" t="str">
        <f>CONCATENATE(DN37,DN38,DN39,DN40,DN41,DN42,DN43,DN44,DN45,DN46,DN47,DN48)</f>
        <v/>
      </c>
      <c r="DO51" s="40"/>
      <c r="DP51" s="46" t="str">
        <f>CONCATENATE(DP37,DP38,DP39,DP40,DP41,DP42,DP43,DP44,DP45,DP46,DP47,DP48)</f>
        <v/>
      </c>
      <c r="DQ51" s="46"/>
      <c r="DR51" s="46" t="str">
        <f>CONCATENATE(DR37,DR38,DR39,DR40,DR41,DR42,DR43,DR44,DR45,DR46,DR47,DR48)</f>
        <v/>
      </c>
      <c r="DS51" s="46"/>
      <c r="DT51" s="46" t="str">
        <f>CONCATENATE(DT37,DT38,DT39,DT40,DT41,DT42,DT43,DT44,DT45,DT46,DT47,DT48)</f>
        <v/>
      </c>
      <c r="DU51" s="40"/>
      <c r="DV51" s="69"/>
      <c r="DW51" s="69"/>
      <c r="DX51" s="69"/>
    </row>
    <row r="52" spans="1:129" ht="14.25" customHeight="1" x14ac:dyDescent="0.25">
      <c r="A52" s="650" t="s">
        <v>19</v>
      </c>
      <c r="B52" s="650"/>
      <c r="C52" s="145" t="str">
        <f>IF(ISBLANK(C6),"",COUNTIF(C7:C48,"4"))</f>
        <v/>
      </c>
      <c r="D52" s="145" t="str">
        <f t="shared" ref="D52:AL52" si="77">IF(ISBLANK(D6),"",COUNTIF(D7:D48,"4"))</f>
        <v/>
      </c>
      <c r="E52" s="145" t="str">
        <f t="shared" si="77"/>
        <v/>
      </c>
      <c r="F52" s="145" t="str">
        <f t="shared" si="77"/>
        <v/>
      </c>
      <c r="G52" s="145" t="str">
        <f t="shared" si="77"/>
        <v/>
      </c>
      <c r="H52" s="145" t="str">
        <f t="shared" si="77"/>
        <v/>
      </c>
      <c r="I52" s="145" t="str">
        <f t="shared" si="77"/>
        <v/>
      </c>
      <c r="J52" s="145" t="str">
        <f t="shared" si="77"/>
        <v/>
      </c>
      <c r="K52" s="145" t="str">
        <f t="shared" si="77"/>
        <v/>
      </c>
      <c r="L52" s="145" t="str">
        <f t="shared" si="77"/>
        <v/>
      </c>
      <c r="M52" s="145" t="str">
        <f t="shared" si="77"/>
        <v/>
      </c>
      <c r="N52" s="145" t="str">
        <f t="shared" si="77"/>
        <v/>
      </c>
      <c r="O52" s="145" t="str">
        <f t="shared" si="77"/>
        <v/>
      </c>
      <c r="P52" s="145" t="str">
        <f t="shared" si="77"/>
        <v/>
      </c>
      <c r="Q52" s="145" t="str">
        <f t="shared" si="77"/>
        <v/>
      </c>
      <c r="R52" s="145" t="str">
        <f t="shared" si="77"/>
        <v/>
      </c>
      <c r="S52" s="145" t="str">
        <f t="shared" si="77"/>
        <v/>
      </c>
      <c r="T52" s="145" t="str">
        <f t="shared" si="77"/>
        <v/>
      </c>
      <c r="U52" s="145" t="str">
        <f t="shared" si="77"/>
        <v/>
      </c>
      <c r="V52" s="145" t="str">
        <f t="shared" si="77"/>
        <v/>
      </c>
      <c r="W52" s="145" t="str">
        <f t="shared" si="77"/>
        <v/>
      </c>
      <c r="X52" s="145" t="str">
        <f t="shared" si="77"/>
        <v/>
      </c>
      <c r="Y52" s="145" t="str">
        <f t="shared" si="77"/>
        <v/>
      </c>
      <c r="Z52" s="145" t="str">
        <f t="shared" si="77"/>
        <v/>
      </c>
      <c r="AA52" s="145" t="str">
        <f t="shared" si="77"/>
        <v/>
      </c>
      <c r="AB52" s="145" t="str">
        <f t="shared" si="77"/>
        <v/>
      </c>
      <c r="AC52" s="145" t="str">
        <f t="shared" si="77"/>
        <v/>
      </c>
      <c r="AD52" s="145" t="str">
        <f t="shared" si="77"/>
        <v/>
      </c>
      <c r="AE52" s="145" t="str">
        <f t="shared" si="77"/>
        <v/>
      </c>
      <c r="AF52" s="145" t="str">
        <f t="shared" si="77"/>
        <v/>
      </c>
      <c r="AG52" s="145" t="str">
        <f t="shared" si="77"/>
        <v/>
      </c>
      <c r="AH52" s="145" t="str">
        <f t="shared" si="77"/>
        <v/>
      </c>
      <c r="AI52" s="145" t="str">
        <f t="shared" si="77"/>
        <v/>
      </c>
      <c r="AJ52" s="145" t="str">
        <f t="shared" si="77"/>
        <v/>
      </c>
      <c r="AK52" s="145" t="str">
        <f t="shared" si="77"/>
        <v/>
      </c>
      <c r="AL52" s="145">
        <f t="shared" si="77"/>
        <v>0</v>
      </c>
      <c r="AM52" s="648" t="str">
        <f t="shared" si="75"/>
        <v/>
      </c>
      <c r="AN52" s="648"/>
      <c r="AO52" s="59"/>
      <c r="AP52" s="59"/>
      <c r="AQ52" s="59"/>
      <c r="AR52" s="59"/>
      <c r="AS52" s="651" t="s">
        <v>28</v>
      </c>
      <c r="AT52" s="651"/>
      <c r="AU52" s="651"/>
      <c r="AV52" s="651"/>
      <c r="AW52" s="652">
        <f>IF(ISBLANK($AS$50),"",COUNTIF(CH7:CH48,"0"))</f>
        <v>0</v>
      </c>
      <c r="AX52" s="652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9"/>
      <c r="BS52" s="69"/>
      <c r="BT52" s="69"/>
      <c r="BU52" s="69"/>
      <c r="BV52" s="69"/>
      <c r="BW52" s="69"/>
      <c r="BX52" s="69"/>
      <c r="BY52" s="69"/>
      <c r="BZ52" s="69"/>
      <c r="CA52" s="69"/>
      <c r="CB52" s="69"/>
      <c r="CC52" s="69"/>
      <c r="CD52" s="69"/>
      <c r="CE52" s="69"/>
      <c r="CF52" s="69"/>
      <c r="CG52" s="69"/>
      <c r="CH52" s="69"/>
      <c r="CI52" s="69"/>
      <c r="CJ52" s="383" t="str">
        <f>CONCATENATE(CJ50,CJ51)</f>
        <v/>
      </c>
      <c r="CK52" s="383"/>
      <c r="CL52" s="384" t="str">
        <f t="shared" ref="CL52:CT52" si="78">CONCATENATE(CL50,CL51)</f>
        <v/>
      </c>
      <c r="CM52" s="383"/>
      <c r="CN52" s="383" t="str">
        <f t="shared" si="78"/>
        <v/>
      </c>
      <c r="CO52" s="383" t="str">
        <f t="shared" si="78"/>
        <v/>
      </c>
      <c r="CP52" s="383" t="str">
        <f t="shared" si="78"/>
        <v/>
      </c>
      <c r="CQ52" s="383"/>
      <c r="CR52" s="383" t="str">
        <f t="shared" si="78"/>
        <v/>
      </c>
      <c r="CS52" s="383"/>
      <c r="CT52" s="383" t="str">
        <f t="shared" si="78"/>
        <v/>
      </c>
      <c r="CU52" s="69"/>
      <c r="CV52" s="69"/>
      <c r="CW52" s="384" t="str">
        <f>CONCATENATE(CW50,CW51)</f>
        <v/>
      </c>
      <c r="CX52" s="384"/>
      <c r="CY52" s="384" t="str">
        <f>CONCATENATE(CY50,CY51)</f>
        <v/>
      </c>
      <c r="CZ52" s="384"/>
      <c r="DA52" s="384" t="str">
        <f>CONCATENATE(DA50,DA51)</f>
        <v/>
      </c>
      <c r="DB52" s="40"/>
      <c r="DC52" s="384" t="str">
        <f>CONCATENATE(DC50,DC51)</f>
        <v/>
      </c>
      <c r="DD52" s="384"/>
      <c r="DE52" s="384" t="str">
        <f>CONCATENATE(DE50,DE51)</f>
        <v/>
      </c>
      <c r="DF52" s="384"/>
      <c r="DG52" s="384" t="str">
        <f>CONCATENATE(DG50,DG51)</f>
        <v/>
      </c>
      <c r="DH52" s="40"/>
      <c r="DI52" s="40"/>
      <c r="DJ52" s="384" t="str">
        <f>CONCATENATE(DJ50,DJ51)</f>
        <v/>
      </c>
      <c r="DK52" s="384"/>
      <c r="DL52" s="384" t="str">
        <f>CONCATENATE(DL50,DL51)</f>
        <v/>
      </c>
      <c r="DM52" s="384"/>
      <c r="DN52" s="384" t="str">
        <f>CONCATENATE(DN50,DN51)</f>
        <v/>
      </c>
      <c r="DO52" s="40"/>
      <c r="DP52" s="384" t="str">
        <f>CONCATENATE(DP50,DP51)</f>
        <v/>
      </c>
      <c r="DQ52" s="384"/>
      <c r="DR52" s="384" t="str">
        <f>CONCATENATE(DR50,DR51)</f>
        <v/>
      </c>
      <c r="DS52" s="384"/>
      <c r="DT52" s="384" t="str">
        <f>CONCATENATE(DT50,DT51)</f>
        <v/>
      </c>
      <c r="DU52" s="40"/>
      <c r="DV52" s="69"/>
      <c r="DW52" s="69"/>
      <c r="DX52" s="69"/>
    </row>
    <row r="53" spans="1:129" ht="12" customHeight="1" x14ac:dyDescent="0.25">
      <c r="A53" s="650" t="s">
        <v>20</v>
      </c>
      <c r="B53" s="650"/>
      <c r="C53" s="145" t="str">
        <f>IF(ISBLANK(C6),"",COUNTIF(C7:C48,"3"))</f>
        <v/>
      </c>
      <c r="D53" s="145" t="str">
        <f t="shared" ref="D53:AL53" si="79">IF(ISBLANK(D6),"",COUNTIF(D7:D48,"3"))</f>
        <v/>
      </c>
      <c r="E53" s="145" t="str">
        <f t="shared" si="79"/>
        <v/>
      </c>
      <c r="F53" s="145" t="str">
        <f t="shared" si="79"/>
        <v/>
      </c>
      <c r="G53" s="145" t="str">
        <f t="shared" si="79"/>
        <v/>
      </c>
      <c r="H53" s="145" t="str">
        <f t="shared" si="79"/>
        <v/>
      </c>
      <c r="I53" s="145" t="str">
        <f t="shared" si="79"/>
        <v/>
      </c>
      <c r="J53" s="145" t="str">
        <f t="shared" si="79"/>
        <v/>
      </c>
      <c r="K53" s="145" t="str">
        <f t="shared" si="79"/>
        <v/>
      </c>
      <c r="L53" s="145" t="str">
        <f t="shared" si="79"/>
        <v/>
      </c>
      <c r="M53" s="145" t="str">
        <f t="shared" si="79"/>
        <v/>
      </c>
      <c r="N53" s="145" t="str">
        <f t="shared" si="79"/>
        <v/>
      </c>
      <c r="O53" s="145" t="str">
        <f t="shared" si="79"/>
        <v/>
      </c>
      <c r="P53" s="145" t="str">
        <f t="shared" si="79"/>
        <v/>
      </c>
      <c r="Q53" s="145" t="str">
        <f t="shared" si="79"/>
        <v/>
      </c>
      <c r="R53" s="145" t="str">
        <f t="shared" si="79"/>
        <v/>
      </c>
      <c r="S53" s="145" t="str">
        <f t="shared" si="79"/>
        <v/>
      </c>
      <c r="T53" s="145" t="str">
        <f t="shared" si="79"/>
        <v/>
      </c>
      <c r="U53" s="145" t="str">
        <f t="shared" si="79"/>
        <v/>
      </c>
      <c r="V53" s="145" t="str">
        <f t="shared" si="79"/>
        <v/>
      </c>
      <c r="W53" s="145" t="str">
        <f t="shared" si="79"/>
        <v/>
      </c>
      <c r="X53" s="145" t="str">
        <f t="shared" si="79"/>
        <v/>
      </c>
      <c r="Y53" s="145" t="str">
        <f t="shared" si="79"/>
        <v/>
      </c>
      <c r="Z53" s="145" t="str">
        <f t="shared" si="79"/>
        <v/>
      </c>
      <c r="AA53" s="145" t="str">
        <f t="shared" si="79"/>
        <v/>
      </c>
      <c r="AB53" s="145" t="str">
        <f t="shared" si="79"/>
        <v/>
      </c>
      <c r="AC53" s="145" t="str">
        <f t="shared" si="79"/>
        <v/>
      </c>
      <c r="AD53" s="145" t="str">
        <f t="shared" si="79"/>
        <v/>
      </c>
      <c r="AE53" s="145" t="str">
        <f t="shared" si="79"/>
        <v/>
      </c>
      <c r="AF53" s="145" t="str">
        <f t="shared" si="79"/>
        <v/>
      </c>
      <c r="AG53" s="145" t="str">
        <f t="shared" si="79"/>
        <v/>
      </c>
      <c r="AH53" s="145" t="str">
        <f t="shared" si="79"/>
        <v/>
      </c>
      <c r="AI53" s="145" t="str">
        <f t="shared" si="79"/>
        <v/>
      </c>
      <c r="AJ53" s="145" t="str">
        <f t="shared" si="79"/>
        <v/>
      </c>
      <c r="AK53" s="145" t="str">
        <f t="shared" si="79"/>
        <v/>
      </c>
      <c r="AL53" s="145">
        <f t="shared" si="79"/>
        <v>0</v>
      </c>
      <c r="AM53" s="648" t="str">
        <f t="shared" si="75"/>
        <v/>
      </c>
      <c r="AN53" s="648"/>
      <c r="AO53" s="59"/>
      <c r="AP53" s="59"/>
      <c r="AQ53" s="59"/>
      <c r="AR53" s="59"/>
      <c r="AS53" s="651" t="s">
        <v>26</v>
      </c>
      <c r="AT53" s="651"/>
      <c r="AU53" s="651"/>
      <c r="AV53" s="651"/>
      <c r="AW53" s="652">
        <f>IF(ISBLANK($AS$50),"",SUM(BN53+BN55))</f>
        <v>0</v>
      </c>
      <c r="AX53" s="652"/>
      <c r="AY53" s="69"/>
      <c r="AZ53" s="69"/>
      <c r="BA53" s="69"/>
      <c r="BB53" s="69"/>
      <c r="BC53" s="69"/>
      <c r="BD53" s="69" t="s">
        <v>32</v>
      </c>
      <c r="BE53" s="69"/>
      <c r="BF53" s="69"/>
      <c r="BG53" s="69"/>
      <c r="BH53" s="69"/>
      <c r="BI53" s="69"/>
      <c r="BJ53" s="69"/>
      <c r="BK53" s="69"/>
      <c r="BL53" s="69"/>
      <c r="BM53" s="69"/>
      <c r="BN53" s="69">
        <f>IF(ISBLANK($AS$50),"",COUNTIF(CH7:CH48,"1"))</f>
        <v>0</v>
      </c>
      <c r="BO53" s="69"/>
      <c r="BP53" s="69"/>
      <c r="BQ53" s="69"/>
      <c r="BR53" s="69"/>
      <c r="BS53" s="69"/>
      <c r="BT53" s="69"/>
      <c r="BU53" s="69"/>
      <c r="BV53" s="69"/>
      <c r="BW53" s="69"/>
      <c r="BX53" s="69"/>
      <c r="BY53" s="69"/>
      <c r="BZ53" s="69"/>
      <c r="CA53" s="69"/>
      <c r="CB53" s="69"/>
      <c r="CC53" s="69"/>
      <c r="CD53" s="69"/>
      <c r="CE53" s="69"/>
      <c r="CF53" s="69"/>
      <c r="CG53" s="69"/>
      <c r="CH53" s="69"/>
      <c r="CI53" s="69"/>
      <c r="CJ53" s="373"/>
      <c r="CK53" s="373"/>
      <c r="CL53" s="40"/>
      <c r="CM53" s="373"/>
      <c r="CN53" s="373"/>
      <c r="CO53" s="373"/>
      <c r="CP53" s="373"/>
      <c r="CQ53" s="373"/>
      <c r="CR53" s="373"/>
      <c r="CS53" s="373"/>
      <c r="CT53" s="373"/>
      <c r="CU53" s="69"/>
      <c r="CV53" s="69"/>
      <c r="CW53" s="40"/>
      <c r="CX53" s="40"/>
      <c r="CY53" s="40"/>
      <c r="CZ53" s="40"/>
      <c r="DA53" s="40"/>
      <c r="DB53" s="40"/>
      <c r="DC53" s="40"/>
      <c r="DD53" s="40"/>
      <c r="DE53" s="40"/>
      <c r="DF53" s="40"/>
      <c r="DG53" s="40"/>
      <c r="DH53" s="40"/>
      <c r="DI53" s="40"/>
      <c r="DJ53" s="40"/>
      <c r="DK53" s="40"/>
      <c r="DL53" s="40"/>
      <c r="DM53" s="40"/>
      <c r="DN53" s="40"/>
      <c r="DO53" s="40"/>
      <c r="DP53" s="40"/>
      <c r="DQ53" s="40"/>
      <c r="DR53" s="40"/>
      <c r="DS53" s="40"/>
      <c r="DT53" s="40"/>
      <c r="DU53" s="40"/>
      <c r="DV53" s="69"/>
      <c r="DW53" s="69"/>
      <c r="DX53" s="69"/>
    </row>
    <row r="54" spans="1:129" ht="19.5" customHeight="1" x14ac:dyDescent="0.25">
      <c r="A54" s="650" t="s">
        <v>21</v>
      </c>
      <c r="B54" s="650"/>
      <c r="C54" s="145" t="str">
        <f>IF(ISBLANK(C6),"",COUNTIF(C7:C48,"2"))</f>
        <v/>
      </c>
      <c r="D54" s="145" t="str">
        <f t="shared" ref="D54:AL54" si="80">IF(ISBLANK(D6),"",COUNTIF(D7:D48,"2"))</f>
        <v/>
      </c>
      <c r="E54" s="145" t="str">
        <f t="shared" si="80"/>
        <v/>
      </c>
      <c r="F54" s="145" t="str">
        <f t="shared" si="80"/>
        <v/>
      </c>
      <c r="G54" s="145" t="str">
        <f t="shared" si="80"/>
        <v/>
      </c>
      <c r="H54" s="145" t="str">
        <f t="shared" si="80"/>
        <v/>
      </c>
      <c r="I54" s="145" t="str">
        <f t="shared" si="80"/>
        <v/>
      </c>
      <c r="J54" s="145" t="str">
        <f t="shared" si="80"/>
        <v/>
      </c>
      <c r="K54" s="145" t="str">
        <f t="shared" si="80"/>
        <v/>
      </c>
      <c r="L54" s="145" t="str">
        <f t="shared" si="80"/>
        <v/>
      </c>
      <c r="M54" s="145" t="str">
        <f t="shared" si="80"/>
        <v/>
      </c>
      <c r="N54" s="145" t="str">
        <f t="shared" si="80"/>
        <v/>
      </c>
      <c r="O54" s="145" t="str">
        <f t="shared" si="80"/>
        <v/>
      </c>
      <c r="P54" s="145" t="str">
        <f t="shared" si="80"/>
        <v/>
      </c>
      <c r="Q54" s="145" t="str">
        <f t="shared" si="80"/>
        <v/>
      </c>
      <c r="R54" s="145" t="str">
        <f t="shared" si="80"/>
        <v/>
      </c>
      <c r="S54" s="145" t="str">
        <f t="shared" si="80"/>
        <v/>
      </c>
      <c r="T54" s="145" t="str">
        <f t="shared" si="80"/>
        <v/>
      </c>
      <c r="U54" s="145" t="str">
        <f t="shared" si="80"/>
        <v/>
      </c>
      <c r="V54" s="145" t="str">
        <f t="shared" si="80"/>
        <v/>
      </c>
      <c r="W54" s="145" t="str">
        <f t="shared" si="80"/>
        <v/>
      </c>
      <c r="X54" s="145" t="str">
        <f t="shared" si="80"/>
        <v/>
      </c>
      <c r="Y54" s="145" t="str">
        <f t="shared" si="80"/>
        <v/>
      </c>
      <c r="Z54" s="145" t="str">
        <f t="shared" si="80"/>
        <v/>
      </c>
      <c r="AA54" s="145" t="str">
        <f t="shared" si="80"/>
        <v/>
      </c>
      <c r="AB54" s="145" t="str">
        <f t="shared" si="80"/>
        <v/>
      </c>
      <c r="AC54" s="145" t="str">
        <f t="shared" si="80"/>
        <v/>
      </c>
      <c r="AD54" s="145" t="str">
        <f t="shared" si="80"/>
        <v/>
      </c>
      <c r="AE54" s="145" t="str">
        <f t="shared" si="80"/>
        <v/>
      </c>
      <c r="AF54" s="145" t="str">
        <f t="shared" si="80"/>
        <v/>
      </c>
      <c r="AG54" s="145" t="str">
        <f t="shared" si="80"/>
        <v/>
      </c>
      <c r="AH54" s="145" t="str">
        <f t="shared" si="80"/>
        <v/>
      </c>
      <c r="AI54" s="145" t="str">
        <f t="shared" si="80"/>
        <v/>
      </c>
      <c r="AJ54" s="145" t="str">
        <f t="shared" si="80"/>
        <v/>
      </c>
      <c r="AK54" s="145" t="str">
        <f t="shared" si="80"/>
        <v/>
      </c>
      <c r="AL54" s="145">
        <f t="shared" si="80"/>
        <v>0</v>
      </c>
      <c r="AM54" s="648" t="str">
        <f t="shared" si="75"/>
        <v/>
      </c>
      <c r="AN54" s="648"/>
      <c r="AO54" s="59"/>
      <c r="AP54" s="59"/>
      <c r="AQ54" s="59"/>
      <c r="AR54" s="59"/>
      <c r="AS54" s="651" t="s">
        <v>27</v>
      </c>
      <c r="AT54" s="651"/>
      <c r="AU54" s="651"/>
      <c r="AV54" s="651"/>
      <c r="AW54" s="648">
        <f>IF(ISBLANK($AS$50),"",COUNTIF(CH7:CH48,"&gt;=3"))</f>
        <v>0</v>
      </c>
      <c r="AX54" s="648"/>
      <c r="AY54" s="69">
        <f>AW54</f>
        <v>0</v>
      </c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  <c r="BZ54" s="69"/>
      <c r="CA54" s="69"/>
      <c r="CB54" s="69"/>
      <c r="CC54" s="69"/>
      <c r="CD54" s="69"/>
      <c r="CE54" s="69"/>
      <c r="CF54" s="69"/>
      <c r="CG54" s="69"/>
      <c r="CH54" s="69"/>
      <c r="CI54" s="69"/>
      <c r="CJ54" s="373"/>
      <c r="CK54" s="373"/>
      <c r="CL54" s="40"/>
      <c r="CM54" s="373"/>
      <c r="CN54" s="373"/>
      <c r="CO54" s="373"/>
      <c r="CP54" s="373"/>
      <c r="CQ54" s="373"/>
      <c r="CR54" s="373"/>
      <c r="CS54" s="373"/>
      <c r="CT54" s="373"/>
      <c r="CU54" s="69"/>
      <c r="CV54" s="69"/>
      <c r="CW54" s="40"/>
      <c r="CX54" s="40"/>
      <c r="CY54" s="40"/>
      <c r="CZ54" s="40"/>
      <c r="DA54" s="40"/>
      <c r="DB54" s="40"/>
      <c r="DC54" s="40"/>
      <c r="DD54" s="40"/>
      <c r="DE54" s="40"/>
      <c r="DF54" s="40"/>
      <c r="DG54" s="40"/>
      <c r="DH54" s="40"/>
      <c r="DI54" s="40"/>
      <c r="DJ54" s="40"/>
      <c r="DK54" s="40"/>
      <c r="DL54" s="40"/>
      <c r="DM54" s="40"/>
      <c r="DN54" s="40"/>
      <c r="DO54" s="40"/>
      <c r="DP54" s="40"/>
      <c r="DQ54" s="40"/>
      <c r="DR54" s="40"/>
      <c r="DS54" s="40"/>
      <c r="DT54" s="40"/>
      <c r="DU54" s="40"/>
      <c r="DV54" s="69"/>
      <c r="DW54" s="69"/>
      <c r="DX54" s="69"/>
    </row>
    <row r="55" spans="1:129" ht="20.25" customHeight="1" x14ac:dyDescent="0.25">
      <c r="A55" s="650" t="s">
        <v>22</v>
      </c>
      <c r="B55" s="650"/>
      <c r="C55" s="145" t="str">
        <f>IF(ISBLANK(C6),"",COUNTIF(C7:C48,"1"))</f>
        <v/>
      </c>
      <c r="D55" s="145" t="str">
        <f t="shared" ref="D55:AL55" si="81">IF(ISBLANK(D6),"",COUNTIF(D7:D48,"1"))</f>
        <v/>
      </c>
      <c r="E55" s="145" t="str">
        <f t="shared" si="81"/>
        <v/>
      </c>
      <c r="F55" s="145" t="str">
        <f t="shared" si="81"/>
        <v/>
      </c>
      <c r="G55" s="145" t="str">
        <f t="shared" si="81"/>
        <v/>
      </c>
      <c r="H55" s="145" t="str">
        <f t="shared" si="81"/>
        <v/>
      </c>
      <c r="I55" s="145" t="str">
        <f t="shared" si="81"/>
        <v/>
      </c>
      <c r="J55" s="145" t="str">
        <f t="shared" si="81"/>
        <v/>
      </c>
      <c r="K55" s="145" t="str">
        <f t="shared" si="81"/>
        <v/>
      </c>
      <c r="L55" s="145" t="str">
        <f t="shared" si="81"/>
        <v/>
      </c>
      <c r="M55" s="145" t="str">
        <f t="shared" si="81"/>
        <v/>
      </c>
      <c r="N55" s="145" t="str">
        <f t="shared" si="81"/>
        <v/>
      </c>
      <c r="O55" s="145" t="str">
        <f t="shared" si="81"/>
        <v/>
      </c>
      <c r="P55" s="145" t="str">
        <f t="shared" si="81"/>
        <v/>
      </c>
      <c r="Q55" s="145" t="str">
        <f t="shared" si="81"/>
        <v/>
      </c>
      <c r="R55" s="145" t="str">
        <f t="shared" si="81"/>
        <v/>
      </c>
      <c r="S55" s="145" t="str">
        <f t="shared" si="81"/>
        <v/>
      </c>
      <c r="T55" s="145" t="str">
        <f t="shared" si="81"/>
        <v/>
      </c>
      <c r="U55" s="145" t="str">
        <f t="shared" si="81"/>
        <v/>
      </c>
      <c r="V55" s="145" t="str">
        <f t="shared" si="81"/>
        <v/>
      </c>
      <c r="W55" s="145" t="str">
        <f t="shared" si="81"/>
        <v/>
      </c>
      <c r="X55" s="145" t="str">
        <f t="shared" si="81"/>
        <v/>
      </c>
      <c r="Y55" s="145" t="str">
        <f t="shared" si="81"/>
        <v/>
      </c>
      <c r="Z55" s="145" t="str">
        <f t="shared" si="81"/>
        <v/>
      </c>
      <c r="AA55" s="145" t="str">
        <f t="shared" si="81"/>
        <v/>
      </c>
      <c r="AB55" s="145" t="str">
        <f t="shared" si="81"/>
        <v/>
      </c>
      <c r="AC55" s="145" t="str">
        <f t="shared" si="81"/>
        <v/>
      </c>
      <c r="AD55" s="145" t="str">
        <f t="shared" si="81"/>
        <v/>
      </c>
      <c r="AE55" s="145" t="str">
        <f t="shared" si="81"/>
        <v/>
      </c>
      <c r="AF55" s="145" t="str">
        <f t="shared" si="81"/>
        <v/>
      </c>
      <c r="AG55" s="145" t="str">
        <f t="shared" si="81"/>
        <v/>
      </c>
      <c r="AH55" s="145" t="str">
        <f t="shared" si="81"/>
        <v/>
      </c>
      <c r="AI55" s="145" t="str">
        <f t="shared" si="81"/>
        <v/>
      </c>
      <c r="AJ55" s="145" t="str">
        <f t="shared" si="81"/>
        <v/>
      </c>
      <c r="AK55" s="145" t="str">
        <f t="shared" si="81"/>
        <v/>
      </c>
      <c r="AL55" s="145">
        <f t="shared" si="81"/>
        <v>0</v>
      </c>
      <c r="AM55" s="648" t="str">
        <f t="shared" si="75"/>
        <v/>
      </c>
      <c r="AN55" s="648"/>
      <c r="AO55" s="59"/>
      <c r="AP55" s="59"/>
      <c r="AQ55" s="59"/>
      <c r="AR55" s="59"/>
      <c r="AS55" s="651" t="s">
        <v>24</v>
      </c>
      <c r="AT55" s="651"/>
      <c r="AU55" s="651"/>
      <c r="AV55" s="651"/>
      <c r="AW55" s="648">
        <f>IF(ISBLANK($AS$50),"",COUNTIF(CA7:CA48,"UCZ.NKL"))</f>
        <v>0</v>
      </c>
      <c r="AX55" s="648"/>
      <c r="AY55" s="69"/>
      <c r="AZ55" s="69"/>
      <c r="BA55" s="69"/>
      <c r="BB55" s="69"/>
      <c r="BC55" s="69"/>
      <c r="BD55" s="69" t="s">
        <v>33</v>
      </c>
      <c r="BE55" s="69"/>
      <c r="BF55" s="69"/>
      <c r="BG55" s="69"/>
      <c r="BH55" s="69"/>
      <c r="BI55" s="69"/>
      <c r="BJ55" s="69"/>
      <c r="BK55" s="69"/>
      <c r="BL55" s="69"/>
      <c r="BM55" s="69"/>
      <c r="BN55" s="69">
        <f>IF(ISBLANK($AS$50),"",COUNTIF(CH7:CH48,"2"))</f>
        <v>0</v>
      </c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  <c r="BZ55" s="69"/>
      <c r="CA55" s="69"/>
      <c r="CB55" s="69"/>
      <c r="CC55" s="69"/>
      <c r="CD55" s="69"/>
      <c r="CJ55" s="11"/>
      <c r="CK55" s="11"/>
      <c r="CM55" s="11"/>
      <c r="CN55" s="11"/>
      <c r="CO55" s="11"/>
      <c r="CP55" s="11"/>
      <c r="CQ55" s="11"/>
      <c r="CR55" s="11"/>
      <c r="CS55" s="11"/>
      <c r="CT55" s="11"/>
    </row>
    <row r="56" spans="1:129" x14ac:dyDescent="0.25">
      <c r="A56" s="650" t="s">
        <v>24</v>
      </c>
      <c r="B56" s="650"/>
      <c r="C56" s="145" t="str">
        <f>IF(ISBLANK(C6),"",COUNTIF(C7:C48,"n"))</f>
        <v/>
      </c>
      <c r="D56" s="145" t="str">
        <f>IF(ISBLANK(D6),"",COUNTIF(D7:D48,"n"))</f>
        <v/>
      </c>
      <c r="E56" s="145" t="str">
        <f>IF(ISBLANK(E6),"",COUNTIF(E7:E48,"n"))</f>
        <v/>
      </c>
      <c r="F56" s="145" t="str">
        <f>IF(ISBLANK(F6),"",COUNTIF(F7:F48,"n"))</f>
        <v/>
      </c>
      <c r="G56" s="145" t="str">
        <f>IF(ISBLANK(G6),"",COUNTIF(G7:G48,"n"))</f>
        <v/>
      </c>
      <c r="H56" s="145" t="str">
        <f>IF(ISBLANK(H6),"",COUNTIF(H7:H48,"n"))</f>
        <v/>
      </c>
      <c r="I56" s="145" t="str">
        <f>IF(ISBLANK(I6),"",COUNTIF(I7:I48,"n"))</f>
        <v/>
      </c>
      <c r="J56" s="145" t="str">
        <f>IF(ISBLANK(J6),"",COUNTIF(J7:J48,"n"))</f>
        <v/>
      </c>
      <c r="K56" s="145" t="str">
        <f>IF(ISBLANK(K6),"",COUNTIF(K7:K48,"n"))</f>
        <v/>
      </c>
      <c r="L56" s="145" t="str">
        <f>IF(ISBLANK(L6),"",COUNTIF(L7:L48,"n"))</f>
        <v/>
      </c>
      <c r="M56" s="145" t="str">
        <f>IF(ISBLANK(M6),"",COUNTIF(M7:M48,"n"))</f>
        <v/>
      </c>
      <c r="N56" s="145" t="str">
        <f>IF(ISBLANK(N6),"",COUNTIF(N7:N48,"n"))</f>
        <v/>
      </c>
      <c r="O56" s="145" t="str">
        <f>IF(ISBLANK(O6),"",COUNTIF(O7:O48,"n"))</f>
        <v/>
      </c>
      <c r="P56" s="145" t="str">
        <f>IF(ISBLANK(P6),"",COUNTIF(P7:P48,"n"))</f>
        <v/>
      </c>
      <c r="Q56" s="145" t="str">
        <f>IF(ISBLANK(Q6),"",COUNTIF(Q7:Q48,"n"))</f>
        <v/>
      </c>
      <c r="R56" s="145" t="str">
        <f>IF(ISBLANK(R6),"",COUNTIF(R7:R48,"n"))</f>
        <v/>
      </c>
      <c r="S56" s="145" t="str">
        <f>IF(ISBLANK(S6),"",COUNTIF(S7:S48,"n"))</f>
        <v/>
      </c>
      <c r="T56" s="145" t="str">
        <f>IF(ISBLANK(T6),"",COUNTIF(T7:T48,"n"))</f>
        <v/>
      </c>
      <c r="U56" s="145" t="str">
        <f>IF(ISBLANK(U6),"",COUNTIF(U7:U48,"n"))</f>
        <v/>
      </c>
      <c r="V56" s="145" t="str">
        <f>IF(ISBLANK(V6),"",COUNTIF(V7:V48,"n"))</f>
        <v/>
      </c>
      <c r="W56" s="145" t="str">
        <f>IF(ISBLANK(W6),"",COUNTIF(W7:W48,"n"))</f>
        <v/>
      </c>
      <c r="X56" s="145" t="str">
        <f>IF(ISBLANK(X6),"",COUNTIF(X7:X48,"n"))</f>
        <v/>
      </c>
      <c r="Y56" s="145" t="str">
        <f>IF(ISBLANK(Y6),"",COUNTIF(Y7:Y48,"n"))</f>
        <v/>
      </c>
      <c r="Z56" s="145" t="str">
        <f>IF(ISBLANK(Z6),"",COUNTIF(Z7:Z48,"n"))</f>
        <v/>
      </c>
      <c r="AA56" s="145" t="str">
        <f>IF(ISBLANK(AA6),"",COUNTIF(AA7:AA48,"n"))</f>
        <v/>
      </c>
      <c r="AB56" s="145" t="str">
        <f>IF(ISBLANK(AB6),"",COUNTIF(AB7:AB48,"n"))</f>
        <v/>
      </c>
      <c r="AC56" s="145" t="str">
        <f>IF(ISBLANK(AC6),"",COUNTIF(AC7:AC48,"n"))</f>
        <v/>
      </c>
      <c r="AD56" s="145" t="str">
        <f>IF(ISBLANK(AD6),"",COUNTIF(AD7:AD48,"n"))</f>
        <v/>
      </c>
      <c r="AE56" s="145" t="str">
        <f>IF(ISBLANK(AE6),"",COUNTIF(AE7:AE48,"n"))</f>
        <v/>
      </c>
      <c r="AF56" s="145" t="str">
        <f>IF(ISBLANK(AF6),"",COUNTIF(AF7:AF48,"n"))</f>
        <v/>
      </c>
      <c r="AG56" s="145" t="str">
        <f>IF(ISBLANK(AG6),"",COUNTIF(AG7:AG48,"n"))</f>
        <v/>
      </c>
      <c r="AH56" s="145" t="str">
        <f>IF(ISBLANK(AH6),"",COUNTIF(AH7:AH48,"n"))</f>
        <v/>
      </c>
      <c r="AI56" s="145" t="str">
        <f>IF(ISBLANK(AI6),"",COUNTIF(AI7:AI48,"n"))</f>
        <v/>
      </c>
      <c r="AJ56" s="145" t="str">
        <f>IF(ISBLANK(AJ6),"",COUNTIF(AJ7:AJ48,"n"))</f>
        <v/>
      </c>
      <c r="AK56" s="145" t="str">
        <f>IF(ISBLANK(AK6),"",COUNTIF(AK7:AK48,"n"))</f>
        <v/>
      </c>
      <c r="AL56" s="145">
        <f>IF(ISBLANK(AL6),"",COUNTIF(AL7:AL48,"n"))</f>
        <v>0</v>
      </c>
      <c r="AM56" s="648" t="str">
        <f t="shared" si="75"/>
        <v/>
      </c>
      <c r="AN56" s="648"/>
      <c r="AO56" s="35"/>
      <c r="AP56" s="35"/>
      <c r="AQ56" s="35"/>
      <c r="AR56" s="35"/>
      <c r="AS56" s="637"/>
      <c r="AT56" s="637"/>
      <c r="AU56" s="637"/>
      <c r="AV56" s="637"/>
      <c r="AW56" s="637"/>
      <c r="AX56" s="637"/>
      <c r="AY56" s="69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69"/>
      <c r="BK56" s="69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69"/>
      <c r="BW56" s="69"/>
      <c r="BX56" s="69"/>
      <c r="BY56" s="69"/>
      <c r="BZ56" s="69"/>
      <c r="CA56" s="69"/>
      <c r="CB56" s="69"/>
      <c r="CC56" s="69"/>
      <c r="CD56" s="69"/>
      <c r="CJ56" s="11"/>
      <c r="CK56" s="11"/>
      <c r="CM56" s="11"/>
      <c r="CN56" s="11"/>
      <c r="CO56" s="11"/>
      <c r="CP56" s="11"/>
      <c r="CQ56" s="11"/>
      <c r="CR56" s="11"/>
      <c r="CS56" s="11"/>
      <c r="CT56" s="11"/>
    </row>
    <row r="57" spans="1:129" x14ac:dyDescent="0.25">
      <c r="A57" s="649" t="s">
        <v>82</v>
      </c>
      <c r="B57" s="649"/>
      <c r="C57" s="430" t="str">
        <f>IF(ISBLANK(C6),"",COUNTIF(C7:C48,"z"))</f>
        <v/>
      </c>
      <c r="D57" s="430" t="str">
        <f>IF(ISBLANK(D6),"",COUNTIF(D7:D48,"z"))</f>
        <v/>
      </c>
      <c r="E57" s="430" t="str">
        <f>IF(ISBLANK(E6),"",COUNTIF(E7:E48,"z"))</f>
        <v/>
      </c>
      <c r="F57" s="430" t="str">
        <f>IF(ISBLANK(F6),"",COUNTIF(F7:F48,"z"))</f>
        <v/>
      </c>
      <c r="G57" s="430" t="str">
        <f>IF(ISBLANK(G6),"",COUNTIF(G7:G48,"z"))</f>
        <v/>
      </c>
      <c r="H57" s="430" t="str">
        <f>IF(ISBLANK(H6),"",COUNTIF(H7:H48,"z"))</f>
        <v/>
      </c>
      <c r="I57" s="430" t="str">
        <f>IF(ISBLANK(I6),"",COUNTIF(I7:I48,"z"))</f>
        <v/>
      </c>
      <c r="J57" s="430" t="str">
        <f>IF(ISBLANK(J6),"",COUNTIF(J7:J48,"z"))</f>
        <v/>
      </c>
      <c r="K57" s="430" t="str">
        <f>IF(ISBLANK(K6),"",COUNTIF(K7:K48,"z"))</f>
        <v/>
      </c>
      <c r="L57" s="430" t="str">
        <f>IF(ISBLANK(L6),"",COUNTIF(L7:L48,"z"))</f>
        <v/>
      </c>
      <c r="M57" s="430" t="str">
        <f>IF(ISBLANK(M6),"",COUNTIF(M7:M48,"z"))</f>
        <v/>
      </c>
      <c r="N57" s="430" t="str">
        <f>IF(ISBLANK(N6),"",COUNTIF(N7:N48,"z"))</f>
        <v/>
      </c>
      <c r="O57" s="430" t="str">
        <f>IF(ISBLANK(O6),"",COUNTIF(O7:O48,"z"))</f>
        <v/>
      </c>
      <c r="P57" s="430" t="str">
        <f>IF(ISBLANK(P6),"",COUNTIF(P7:P48,"z"))</f>
        <v/>
      </c>
      <c r="Q57" s="430" t="str">
        <f>IF(ISBLANK(Q6),"",COUNTIF(Q7:Q48,"z"))</f>
        <v/>
      </c>
      <c r="R57" s="430" t="str">
        <f>IF(ISBLANK(R6),"",COUNTIF(R7:R48,"z"))</f>
        <v/>
      </c>
      <c r="S57" s="430" t="str">
        <f>IF(ISBLANK(S6),"",COUNTIF(S7:S48,"z"))</f>
        <v/>
      </c>
      <c r="T57" s="430" t="str">
        <f>IF(ISBLANK(T6),"",COUNTIF(T7:T48,"z"))</f>
        <v/>
      </c>
      <c r="U57" s="430" t="str">
        <f>IF(ISBLANK(U6),"",COUNTIF(U7:U48,"z"))</f>
        <v/>
      </c>
      <c r="V57" s="430" t="str">
        <f>IF(ISBLANK(V6),"",COUNTIF(V7:V48,"z"))</f>
        <v/>
      </c>
      <c r="W57" s="430" t="str">
        <f>IF(ISBLANK(W6),"",COUNTIF(W7:W48,"z"))</f>
        <v/>
      </c>
      <c r="X57" s="430" t="str">
        <f>IF(ISBLANK(X6),"",COUNTIF(X7:X48,"z"))</f>
        <v/>
      </c>
      <c r="Y57" s="430" t="str">
        <f>IF(ISBLANK(Y6),"",COUNTIF(Y7:Y48,"z"))</f>
        <v/>
      </c>
      <c r="Z57" s="430" t="str">
        <f>IF(ISBLANK(Z6),"",COUNTIF(Z7:Z48,"z"))</f>
        <v/>
      </c>
      <c r="AA57" s="430" t="str">
        <f>IF(ISBLANK(AA6),"",COUNTIF(AA7:AA48,"z"))</f>
        <v/>
      </c>
      <c r="AB57" s="430" t="str">
        <f>IF(ISBLANK(AB6),"",COUNTIF(AB7:AB48,"z"))</f>
        <v/>
      </c>
      <c r="AC57" s="430" t="str">
        <f>IF(ISBLANK(AC6),"",COUNTIF(AC7:AC48,"z"))</f>
        <v/>
      </c>
      <c r="AD57" s="430" t="str">
        <f>IF(ISBLANK(AD6),"",COUNTIF(AD7:AD48,"z"))</f>
        <v/>
      </c>
      <c r="AE57" s="430" t="str">
        <f>IF(ISBLANK(AE6),"",COUNTIF(AE7:AE48,"z"))</f>
        <v/>
      </c>
      <c r="AF57" s="430" t="str">
        <f>IF(ISBLANK(AF6),"",COUNTIF(AF7:AF48,"z"))</f>
        <v/>
      </c>
      <c r="AG57" s="430" t="str">
        <f>IF(ISBLANK(AG6),"",COUNTIF(AG7:AG48,"z"))</f>
        <v/>
      </c>
      <c r="AH57" s="430" t="str">
        <f>IF(ISBLANK(AH6),"",COUNTIF(AH7:AH48,"z"))</f>
        <v/>
      </c>
      <c r="AI57" s="430" t="str">
        <f>IF(ISBLANK(AI6),"",COUNTIF(AI7:AI48,"z"))</f>
        <v/>
      </c>
      <c r="AJ57" s="430" t="str">
        <f>IF(ISBLANK(AJ6),"",COUNTIF(AJ7:AJ48,"z"))</f>
        <v/>
      </c>
      <c r="AK57" s="430" t="str">
        <f>IF(ISBLANK(AK6),"",COUNTIF(AK7:AK48,"z"))</f>
        <v/>
      </c>
      <c r="AL57" s="430">
        <f>IF(ISBLANK(AL6),"",COUNTIF(AL7:AL48,"z"))</f>
        <v>0</v>
      </c>
      <c r="AM57" s="648" t="str">
        <f t="shared" si="75"/>
        <v/>
      </c>
      <c r="AN57" s="648"/>
      <c r="AO57" s="34"/>
      <c r="AP57" s="34"/>
      <c r="AQ57" s="34"/>
      <c r="AR57" s="34"/>
      <c r="AS57" s="72">
        <f>SUM(C57:AL57)</f>
        <v>0</v>
      </c>
      <c r="AT57" s="72"/>
      <c r="AU57" s="72"/>
      <c r="AV57" s="72"/>
      <c r="AW57" s="72"/>
      <c r="AX57" s="72"/>
      <c r="AY57" s="69"/>
      <c r="AZ57" s="69"/>
      <c r="BA57" s="69"/>
      <c r="BB57" s="69"/>
      <c r="BC57" s="69"/>
      <c r="BD57" s="69"/>
      <c r="BE57" s="69"/>
      <c r="BF57" s="69"/>
      <c r="BG57" s="69"/>
      <c r="BH57" s="69"/>
      <c r="BI57" s="69"/>
      <c r="BJ57" s="69"/>
      <c r="BK57" s="69"/>
      <c r="BL57" s="69"/>
      <c r="BM57" s="69"/>
      <c r="BN57" s="69"/>
      <c r="BO57" s="69"/>
      <c r="BP57" s="69"/>
      <c r="BQ57" s="69"/>
      <c r="BR57" s="69"/>
      <c r="BS57" s="69"/>
      <c r="BT57" s="69"/>
      <c r="BU57" s="69"/>
      <c r="BV57" s="69"/>
      <c r="BW57" s="69"/>
      <c r="BX57" s="69"/>
      <c r="BY57" s="69"/>
      <c r="BZ57" s="69"/>
      <c r="CA57" s="69"/>
      <c r="CB57" s="69"/>
      <c r="CC57" s="69"/>
      <c r="CD57" s="69"/>
      <c r="CJ57" s="11"/>
      <c r="CK57" s="11"/>
      <c r="CM57" s="11"/>
      <c r="CN57" s="11"/>
      <c r="CO57" s="11"/>
      <c r="CP57" s="11"/>
      <c r="CQ57" s="11"/>
      <c r="CR57" s="11"/>
      <c r="CS57" s="11"/>
      <c r="CT57" s="11"/>
    </row>
    <row r="58" spans="1:129" x14ac:dyDescent="0.25">
      <c r="A58" s="72"/>
      <c r="B58" s="72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34"/>
      <c r="AP58" s="34"/>
      <c r="AQ58" s="34"/>
      <c r="AR58" s="34"/>
      <c r="AS58" s="72"/>
      <c r="AT58" s="72"/>
      <c r="AU58" s="72"/>
      <c r="AV58" s="72"/>
      <c r="AW58" s="72"/>
      <c r="AX58" s="72"/>
      <c r="AY58" s="69"/>
      <c r="AZ58" s="69"/>
      <c r="BA58" s="69"/>
      <c r="BB58" s="69"/>
      <c r="BC58" s="69"/>
      <c r="BD58" s="69"/>
      <c r="BE58" s="69"/>
      <c r="BF58" s="69"/>
      <c r="BG58" s="69"/>
      <c r="BH58" s="69"/>
      <c r="BI58" s="69"/>
      <c r="BJ58" s="69"/>
      <c r="BK58" s="69"/>
      <c r="BL58" s="69"/>
      <c r="BM58" s="69"/>
      <c r="BN58" s="69"/>
      <c r="BO58" s="69"/>
      <c r="BP58" s="69"/>
      <c r="BQ58" s="69"/>
      <c r="BR58" s="69"/>
      <c r="BS58" s="69"/>
      <c r="BT58" s="69"/>
      <c r="BU58" s="69"/>
      <c r="BV58" s="69"/>
      <c r="BW58" s="69"/>
      <c r="BX58" s="69"/>
      <c r="BY58" s="69"/>
      <c r="BZ58" s="69"/>
      <c r="CA58" s="69"/>
      <c r="CB58" s="69"/>
      <c r="CC58" s="69"/>
      <c r="CD58" s="69"/>
      <c r="CJ58" s="11"/>
      <c r="CK58" s="11"/>
      <c r="CM58" s="11"/>
      <c r="CN58" s="11"/>
      <c r="CO58" s="11"/>
      <c r="CP58" s="11"/>
      <c r="CQ58" s="11"/>
      <c r="CR58" s="11"/>
      <c r="CS58" s="11"/>
      <c r="CT58" s="11"/>
    </row>
    <row r="59" spans="1:129" hidden="1" x14ac:dyDescent="0.25">
      <c r="B59" s="72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34"/>
      <c r="AP59" s="34"/>
      <c r="AQ59" s="34"/>
      <c r="AR59" s="34"/>
      <c r="AS59" s="72"/>
      <c r="AT59" s="72"/>
      <c r="AU59" s="72"/>
      <c r="AV59" s="72"/>
      <c r="AW59" s="72"/>
      <c r="AX59" s="72"/>
      <c r="AY59" s="69"/>
      <c r="AZ59" s="69"/>
      <c r="BA59" s="69"/>
      <c r="BB59" s="69"/>
      <c r="BC59" s="69"/>
      <c r="BD59" s="69"/>
      <c r="BE59" s="69"/>
      <c r="BF59" s="69"/>
      <c r="BG59" s="69"/>
      <c r="BH59" s="69"/>
      <c r="BI59" s="69"/>
      <c r="BJ59" s="69"/>
      <c r="BK59" s="69"/>
      <c r="BL59" s="69"/>
      <c r="BM59" s="69"/>
      <c r="BN59" s="69"/>
      <c r="BO59" s="69"/>
      <c r="BP59" s="69"/>
      <c r="BQ59" s="69"/>
      <c r="BR59" s="69"/>
      <c r="BS59" s="69"/>
      <c r="BT59" s="69"/>
      <c r="BU59" s="69"/>
      <c r="BV59" s="69"/>
      <c r="BW59" s="69"/>
      <c r="BX59" s="69"/>
      <c r="BY59" s="69"/>
      <c r="BZ59" s="69"/>
      <c r="CA59" s="69"/>
      <c r="CB59" s="69"/>
      <c r="CC59" s="69"/>
      <c r="CD59" s="69"/>
      <c r="CJ59" s="11"/>
      <c r="CK59" s="11"/>
      <c r="CM59" s="11"/>
      <c r="CN59" s="11"/>
      <c r="CO59" s="11"/>
      <c r="CP59" s="11"/>
      <c r="CQ59" s="11"/>
      <c r="CR59" s="11"/>
      <c r="CS59" s="11"/>
      <c r="CT59" s="11"/>
      <c r="DW59" s="78" t="s">
        <v>111</v>
      </c>
      <c r="DX59" s="87" t="s">
        <v>112</v>
      </c>
      <c r="DY59" s="78"/>
    </row>
    <row r="60" spans="1:129" hidden="1" x14ac:dyDescent="0.25">
      <c r="B60" s="72"/>
      <c r="C60" s="76"/>
      <c r="D60" s="76"/>
      <c r="E60" s="638" t="s">
        <v>89</v>
      </c>
      <c r="F60" s="638"/>
      <c r="G60" s="638"/>
      <c r="H60" s="638"/>
      <c r="I60" s="638"/>
      <c r="J60" s="638"/>
      <c r="K60" s="638"/>
      <c r="L60" s="638"/>
      <c r="M60" s="638"/>
      <c r="N60" s="638"/>
      <c r="O60" s="638"/>
      <c r="P60" s="638"/>
      <c r="Q60" s="638"/>
      <c r="R60" s="638"/>
      <c r="S60" s="638"/>
      <c r="T60" s="638"/>
      <c r="U60" s="638"/>
      <c r="V60" s="638"/>
      <c r="W60" s="638"/>
      <c r="X60" s="638"/>
      <c r="Y60" s="638"/>
      <c r="Z60" s="638"/>
      <c r="AA60" s="638"/>
      <c r="AB60" s="638"/>
      <c r="AC60" s="638"/>
      <c r="AD60" s="638"/>
      <c r="AE60" s="638"/>
      <c r="AF60" s="638"/>
      <c r="AG60" s="638"/>
      <c r="AH60" s="638"/>
      <c r="AI60" s="638"/>
      <c r="AJ60" s="638"/>
      <c r="AK60" s="638"/>
      <c r="AL60" s="638"/>
      <c r="AM60" s="638"/>
      <c r="AN60" s="76"/>
      <c r="AO60" s="34"/>
      <c r="AP60" s="34"/>
      <c r="AQ60" s="34"/>
      <c r="AR60" s="34"/>
      <c r="AS60" s="72"/>
      <c r="AT60" s="72"/>
      <c r="AU60" s="72"/>
      <c r="AV60" s="72"/>
      <c r="AW60" s="72"/>
      <c r="AX60" s="72"/>
      <c r="AY60" s="69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69"/>
      <c r="BK60" s="69"/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69"/>
      <c r="BW60" s="69"/>
      <c r="BX60" s="69"/>
      <c r="BY60" s="69"/>
      <c r="BZ60" s="69"/>
      <c r="CA60" s="69"/>
      <c r="CB60" s="69"/>
      <c r="CC60" s="69"/>
      <c r="CD60" s="69"/>
      <c r="CJ60" s="11"/>
      <c r="CK60" s="11"/>
      <c r="CM60" s="11"/>
      <c r="CN60" s="11"/>
      <c r="CO60" s="11"/>
      <c r="CP60" s="11"/>
      <c r="CQ60" s="11"/>
      <c r="CR60" s="11"/>
      <c r="CS60" s="11"/>
      <c r="CT60" s="11"/>
      <c r="DW60" s="88">
        <v>6</v>
      </c>
      <c r="DX60" s="89" t="str">
        <f t="shared" ref="DX60:DX65" si="82">AM50</f>
        <v/>
      </c>
      <c r="DY60" s="90" t="e">
        <f t="shared" ref="DY60:DY65" si="83">DW60*DX60</f>
        <v>#VALUE!</v>
      </c>
    </row>
    <row r="61" spans="1:129" ht="20.25" hidden="1" customHeight="1" x14ac:dyDescent="0.25">
      <c r="B61" s="72"/>
      <c r="C61" s="76"/>
      <c r="D61" s="76"/>
      <c r="E61" s="370">
        <v>1</v>
      </c>
      <c r="F61" s="639">
        <f>CJ6</f>
        <v>0</v>
      </c>
      <c r="G61" s="639"/>
      <c r="H61" s="644" t="str">
        <f>CONCATENATE(CJ52)</f>
        <v/>
      </c>
      <c r="I61" s="645"/>
      <c r="J61" s="645"/>
      <c r="K61" s="645"/>
      <c r="L61" s="645"/>
      <c r="M61" s="645"/>
      <c r="N61" s="645"/>
      <c r="O61" s="645"/>
      <c r="P61" s="645"/>
      <c r="Q61" s="645"/>
      <c r="R61" s="645"/>
      <c r="S61" s="645"/>
      <c r="T61" s="645"/>
      <c r="U61" s="645"/>
      <c r="V61" s="645"/>
      <c r="W61" s="645"/>
      <c r="X61" s="645"/>
      <c r="Y61" s="645"/>
      <c r="Z61" s="645"/>
      <c r="AA61" s="646"/>
      <c r="AB61" s="646"/>
      <c r="AC61" s="646"/>
      <c r="AD61" s="646"/>
      <c r="AE61" s="646"/>
      <c r="AF61" s="646"/>
      <c r="AG61" s="646"/>
      <c r="AH61" s="646"/>
      <c r="AI61" s="646"/>
      <c r="AJ61" s="646"/>
      <c r="AK61" s="646"/>
      <c r="AL61" s="645"/>
      <c r="AM61" s="645"/>
      <c r="AN61" s="645"/>
      <c r="AO61" s="645"/>
      <c r="AP61" s="645"/>
      <c r="AQ61" s="645"/>
      <c r="AR61" s="645"/>
      <c r="AS61" s="645"/>
      <c r="AT61" s="645"/>
      <c r="AU61" s="647"/>
      <c r="AV61" s="72"/>
      <c r="AW61" s="72"/>
      <c r="AX61" s="72"/>
      <c r="AY61" s="69"/>
      <c r="AZ61" s="69"/>
      <c r="BA61" s="69"/>
      <c r="BB61" s="69"/>
      <c r="BC61" s="69"/>
      <c r="BD61" s="69"/>
      <c r="BE61" s="69"/>
      <c r="BF61" s="69"/>
      <c r="BG61" s="69"/>
      <c r="BH61" s="69"/>
      <c r="BI61" s="69"/>
      <c r="BJ61" s="69"/>
      <c r="BK61" s="69"/>
      <c r="BL61" s="69"/>
      <c r="BM61" s="69"/>
      <c r="BN61" s="69"/>
      <c r="BO61" s="69"/>
      <c r="BP61" s="69"/>
      <c r="BQ61" s="69"/>
      <c r="BR61" s="69"/>
      <c r="BS61" s="69"/>
      <c r="BT61" s="69"/>
      <c r="BU61" s="69"/>
      <c r="BV61" s="69"/>
      <c r="BW61" s="69"/>
      <c r="BX61" s="69"/>
      <c r="BY61" s="69"/>
      <c r="BZ61" s="69"/>
      <c r="CA61" s="69"/>
      <c r="CB61" s="69"/>
      <c r="CC61" s="69"/>
      <c r="CD61" s="69"/>
      <c r="CJ61" s="11"/>
      <c r="CK61" s="11"/>
      <c r="CM61" s="11"/>
      <c r="CN61" s="11"/>
      <c r="CO61" s="11"/>
      <c r="CP61" s="11"/>
      <c r="CQ61" s="11"/>
      <c r="CR61" s="11"/>
      <c r="CS61" s="11"/>
      <c r="CT61" s="11"/>
      <c r="DW61" s="88">
        <v>5</v>
      </c>
      <c r="DX61" s="89" t="str">
        <f t="shared" si="82"/>
        <v/>
      </c>
      <c r="DY61" s="90" t="e">
        <f t="shared" si="83"/>
        <v>#VALUE!</v>
      </c>
    </row>
    <row r="62" spans="1:129" ht="18.75" hidden="1" customHeight="1" x14ac:dyDescent="0.25">
      <c r="B62" s="72"/>
      <c r="C62" s="76"/>
      <c r="D62" s="76"/>
      <c r="E62" s="370">
        <v>2</v>
      </c>
      <c r="F62" s="639">
        <f>CK6</f>
        <v>0</v>
      </c>
      <c r="G62" s="639"/>
      <c r="H62" s="644" t="str">
        <f>CONCATENATE(CL52)</f>
        <v/>
      </c>
      <c r="I62" s="645"/>
      <c r="J62" s="645"/>
      <c r="K62" s="645"/>
      <c r="L62" s="645"/>
      <c r="M62" s="645"/>
      <c r="N62" s="645"/>
      <c r="O62" s="645"/>
      <c r="P62" s="645"/>
      <c r="Q62" s="645"/>
      <c r="R62" s="645"/>
      <c r="S62" s="645"/>
      <c r="T62" s="645"/>
      <c r="U62" s="645"/>
      <c r="V62" s="645"/>
      <c r="W62" s="645"/>
      <c r="X62" s="645"/>
      <c r="Y62" s="645"/>
      <c r="Z62" s="645"/>
      <c r="AA62" s="646"/>
      <c r="AB62" s="646"/>
      <c r="AC62" s="646"/>
      <c r="AD62" s="646"/>
      <c r="AE62" s="646"/>
      <c r="AF62" s="646"/>
      <c r="AG62" s="646"/>
      <c r="AH62" s="646"/>
      <c r="AI62" s="646"/>
      <c r="AJ62" s="646"/>
      <c r="AK62" s="646"/>
      <c r="AL62" s="645"/>
      <c r="AM62" s="645"/>
      <c r="AN62" s="645"/>
      <c r="AO62" s="645"/>
      <c r="AP62" s="645"/>
      <c r="AQ62" s="645"/>
      <c r="AR62" s="645"/>
      <c r="AS62" s="645"/>
      <c r="AT62" s="645"/>
      <c r="AU62" s="647"/>
      <c r="AV62" s="72"/>
      <c r="AW62" s="72"/>
      <c r="AX62" s="72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  <c r="BL62" s="69"/>
      <c r="BM62" s="69"/>
      <c r="BN62" s="69"/>
      <c r="BO62" s="69"/>
      <c r="BP62" s="69"/>
      <c r="BQ62" s="69"/>
      <c r="BR62" s="69"/>
      <c r="BS62" s="69"/>
      <c r="BT62" s="69"/>
      <c r="BU62" s="69"/>
      <c r="BV62" s="69"/>
      <c r="BW62" s="69"/>
      <c r="BX62" s="69"/>
      <c r="BY62" s="69"/>
      <c r="BZ62" s="69"/>
      <c r="CA62" s="69"/>
      <c r="CB62" s="69"/>
      <c r="CC62" s="69"/>
      <c r="CD62" s="69"/>
      <c r="CJ62" s="11"/>
      <c r="CK62" s="11"/>
      <c r="CM62" s="11"/>
      <c r="CN62" s="11"/>
      <c r="CO62" s="11"/>
      <c r="CP62" s="11"/>
      <c r="CQ62" s="11"/>
      <c r="CR62" s="11"/>
      <c r="CS62" s="11"/>
      <c r="CT62" s="11"/>
      <c r="DW62" s="88">
        <v>4</v>
      </c>
      <c r="DX62" s="89" t="str">
        <f t="shared" si="82"/>
        <v/>
      </c>
      <c r="DY62" s="90" t="e">
        <f t="shared" si="83"/>
        <v>#VALUE!</v>
      </c>
    </row>
    <row r="63" spans="1:129" ht="18" hidden="1" customHeight="1" x14ac:dyDescent="0.25">
      <c r="B63" s="72"/>
      <c r="C63" s="76"/>
      <c r="D63" s="76"/>
      <c r="E63" s="370">
        <v>3</v>
      </c>
      <c r="F63" s="639">
        <f>CM6</f>
        <v>0</v>
      </c>
      <c r="G63" s="639"/>
      <c r="H63" s="640" t="str">
        <f>CONCATENATE(CN52)</f>
        <v/>
      </c>
      <c r="I63" s="640"/>
      <c r="J63" s="640"/>
      <c r="K63" s="640"/>
      <c r="L63" s="640"/>
      <c r="M63" s="640"/>
      <c r="N63" s="640"/>
      <c r="O63" s="640"/>
      <c r="P63" s="640"/>
      <c r="Q63" s="640"/>
      <c r="R63" s="640"/>
      <c r="S63" s="640"/>
      <c r="T63" s="640"/>
      <c r="U63" s="640"/>
      <c r="V63" s="640"/>
      <c r="W63" s="640"/>
      <c r="X63" s="640"/>
      <c r="Y63" s="640"/>
      <c r="Z63" s="640"/>
      <c r="AA63" s="641"/>
      <c r="AB63" s="641"/>
      <c r="AC63" s="641"/>
      <c r="AD63" s="641"/>
      <c r="AE63" s="641"/>
      <c r="AF63" s="641"/>
      <c r="AG63" s="641"/>
      <c r="AH63" s="641"/>
      <c r="AI63" s="641"/>
      <c r="AJ63" s="641"/>
      <c r="AK63" s="641"/>
      <c r="AL63" s="640"/>
      <c r="AM63" s="640"/>
      <c r="AN63" s="640"/>
      <c r="AO63" s="640"/>
      <c r="AP63" s="640"/>
      <c r="AQ63" s="640"/>
      <c r="AR63" s="640"/>
      <c r="AS63" s="640"/>
      <c r="AT63" s="640"/>
      <c r="AU63" s="640"/>
      <c r="AV63" s="77"/>
      <c r="AW63" s="72"/>
      <c r="AX63" s="72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  <c r="BL63" s="69"/>
      <c r="BM63" s="69"/>
      <c r="BN63" s="69"/>
      <c r="BO63" s="69"/>
      <c r="BP63" s="69"/>
      <c r="BQ63" s="69"/>
      <c r="BR63" s="69"/>
      <c r="BS63" s="69"/>
      <c r="BT63" s="69"/>
      <c r="BU63" s="69"/>
      <c r="BV63" s="69"/>
      <c r="BW63" s="69"/>
      <c r="BX63" s="69"/>
      <c r="BY63" s="69"/>
      <c r="BZ63" s="69"/>
      <c r="CA63" s="69"/>
      <c r="CB63" s="69"/>
      <c r="CC63" s="69"/>
      <c r="CD63" s="69"/>
      <c r="CJ63" s="11"/>
      <c r="CK63" s="11"/>
      <c r="CM63" s="11"/>
      <c r="CN63" s="11"/>
      <c r="CO63" s="11"/>
      <c r="CP63" s="11"/>
      <c r="CQ63" s="11"/>
      <c r="CR63" s="11"/>
      <c r="CS63" s="11"/>
      <c r="CT63" s="11"/>
      <c r="DW63" s="88">
        <v>3</v>
      </c>
      <c r="DX63" s="89" t="str">
        <f t="shared" si="82"/>
        <v/>
      </c>
      <c r="DY63" s="90" t="e">
        <f t="shared" si="83"/>
        <v>#VALUE!</v>
      </c>
    </row>
    <row r="64" spans="1:129" hidden="1" x14ac:dyDescent="0.25">
      <c r="B64" s="72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34"/>
      <c r="AP64" s="34"/>
      <c r="AQ64" s="34"/>
      <c r="AR64" s="34"/>
      <c r="AS64" s="72"/>
      <c r="AT64" s="72"/>
      <c r="AU64" s="72"/>
      <c r="AV64" s="72"/>
      <c r="AW64" s="72"/>
      <c r="AX64" s="72"/>
      <c r="AY64" s="69"/>
      <c r="AZ64" s="69"/>
      <c r="BA64" s="69"/>
      <c r="BB64" s="69"/>
      <c r="BC64" s="69"/>
      <c r="BD64" s="69"/>
      <c r="BE64" s="69"/>
      <c r="BF64" s="69"/>
      <c r="BG64" s="69"/>
      <c r="BH64" s="69"/>
      <c r="BI64" s="69"/>
      <c r="BJ64" s="69"/>
      <c r="BK64" s="69"/>
      <c r="BL64" s="69"/>
      <c r="BM64" s="69"/>
      <c r="BN64" s="69"/>
      <c r="BO64" s="69"/>
      <c r="BP64" s="69"/>
      <c r="BQ64" s="69"/>
      <c r="BR64" s="69"/>
      <c r="BS64" s="69"/>
      <c r="BT64" s="69"/>
      <c r="BU64" s="69"/>
      <c r="BV64" s="69"/>
      <c r="BW64" s="69"/>
      <c r="BX64" s="69"/>
      <c r="BY64" s="69"/>
      <c r="BZ64" s="69"/>
      <c r="CA64" s="69"/>
      <c r="CB64" s="69"/>
      <c r="CC64" s="69"/>
      <c r="CD64" s="69"/>
      <c r="CJ64" s="11"/>
      <c r="CK64" s="11"/>
      <c r="CM64" s="11"/>
      <c r="CN64" s="11"/>
      <c r="CO64" s="11"/>
      <c r="CP64" s="11"/>
      <c r="CQ64" s="11"/>
      <c r="CR64" s="11"/>
      <c r="CS64" s="11"/>
      <c r="CT64" s="11"/>
      <c r="DW64" s="88">
        <v>2</v>
      </c>
      <c r="DX64" s="89" t="str">
        <f t="shared" si="82"/>
        <v/>
      </c>
      <c r="DY64" s="90" t="e">
        <f t="shared" si="83"/>
        <v>#VALUE!</v>
      </c>
    </row>
    <row r="65" spans="2:129" hidden="1" x14ac:dyDescent="0.25">
      <c r="B65" s="72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34"/>
      <c r="AP65" s="34"/>
      <c r="AQ65" s="34"/>
      <c r="AR65" s="34"/>
      <c r="AS65" s="72"/>
      <c r="AT65" s="72"/>
      <c r="AU65" s="72"/>
      <c r="AV65" s="72"/>
      <c r="AW65" s="72"/>
      <c r="AX65" s="72"/>
      <c r="AY65" s="69"/>
      <c r="AZ65" s="69"/>
      <c r="BA65" s="69"/>
      <c r="BB65" s="69"/>
      <c r="BC65" s="69"/>
      <c r="BD65" s="69"/>
      <c r="BE65" s="69"/>
      <c r="BF65" s="69"/>
      <c r="BG65" s="69"/>
      <c r="BH65" s="69"/>
      <c r="BI65" s="69"/>
      <c r="BJ65" s="69"/>
      <c r="BK65" s="69"/>
      <c r="BL65" s="69"/>
      <c r="BM65" s="69"/>
      <c r="BN65" s="69"/>
      <c r="BO65" s="69"/>
      <c r="BP65" s="69"/>
      <c r="BQ65" s="69"/>
      <c r="BR65" s="69"/>
      <c r="BS65" s="69"/>
      <c r="BT65" s="69"/>
      <c r="BU65" s="69"/>
      <c r="BV65" s="69"/>
      <c r="BW65" s="69"/>
      <c r="BX65" s="69"/>
      <c r="BY65" s="69"/>
      <c r="BZ65" s="69"/>
      <c r="CA65" s="69"/>
      <c r="CB65" s="69"/>
      <c r="CC65" s="69"/>
      <c r="CD65" s="69"/>
      <c r="CJ65" s="11"/>
      <c r="CK65" s="11"/>
      <c r="CM65" s="11"/>
      <c r="CN65" s="11"/>
      <c r="CO65" s="11"/>
      <c r="CP65" s="11"/>
      <c r="CQ65" s="11"/>
      <c r="CR65" s="11"/>
      <c r="CS65" s="11"/>
      <c r="CT65" s="11"/>
      <c r="DW65" s="88">
        <v>1</v>
      </c>
      <c r="DX65" s="89" t="str">
        <f t="shared" si="82"/>
        <v/>
      </c>
      <c r="DY65" s="90" t="e">
        <f t="shared" si="83"/>
        <v>#VALUE!</v>
      </c>
    </row>
    <row r="66" spans="2:129" hidden="1" x14ac:dyDescent="0.25">
      <c r="B66" s="72"/>
      <c r="C66" s="76"/>
      <c r="D66" s="76"/>
      <c r="E66" s="638" t="s">
        <v>90</v>
      </c>
      <c r="F66" s="638"/>
      <c r="G66" s="638"/>
      <c r="H66" s="638"/>
      <c r="I66" s="638"/>
      <c r="J66" s="638"/>
      <c r="K66" s="638"/>
      <c r="L66" s="638"/>
      <c r="M66" s="638"/>
      <c r="N66" s="638"/>
      <c r="O66" s="638"/>
      <c r="P66" s="638"/>
      <c r="Q66" s="638"/>
      <c r="R66" s="638"/>
      <c r="S66" s="638"/>
      <c r="T66" s="638"/>
      <c r="U66" s="638"/>
      <c r="V66" s="638"/>
      <c r="W66" s="638"/>
      <c r="X66" s="638"/>
      <c r="Y66" s="638"/>
      <c r="Z66" s="638"/>
      <c r="AA66" s="638"/>
      <c r="AB66" s="638"/>
      <c r="AC66" s="638"/>
      <c r="AD66" s="638"/>
      <c r="AE66" s="638"/>
      <c r="AF66" s="638"/>
      <c r="AG66" s="638"/>
      <c r="AH66" s="638"/>
      <c r="AI66" s="638"/>
      <c r="AJ66" s="638"/>
      <c r="AK66" s="638"/>
      <c r="AL66" s="638"/>
      <c r="AM66" s="638"/>
      <c r="AN66" s="638"/>
      <c r="AO66" s="34"/>
      <c r="AP66" s="34"/>
      <c r="AQ66" s="34"/>
      <c r="AR66" s="34"/>
      <c r="AS66" s="72"/>
      <c r="AT66" s="72"/>
      <c r="AU66" s="72"/>
      <c r="AV66" s="72"/>
      <c r="AW66" s="72"/>
      <c r="AX66" s="72"/>
      <c r="AY66" s="69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69"/>
      <c r="BK66" s="69"/>
      <c r="BL66" s="69"/>
      <c r="BM66" s="69"/>
      <c r="BN66" s="69"/>
      <c r="BO66" s="69"/>
      <c r="BP66" s="69"/>
      <c r="BQ66" s="69"/>
      <c r="BR66" s="69"/>
      <c r="BS66" s="69"/>
      <c r="BT66" s="69"/>
      <c r="BU66" s="69"/>
      <c r="BV66" s="69"/>
      <c r="BW66" s="69"/>
      <c r="BX66" s="69"/>
      <c r="BY66" s="69"/>
      <c r="BZ66" s="69"/>
      <c r="CA66" s="69"/>
      <c r="CB66" s="69"/>
      <c r="CC66" s="69"/>
      <c r="CD66" s="69"/>
      <c r="CJ66" s="11"/>
      <c r="CK66" s="11"/>
      <c r="CM66" s="11"/>
      <c r="CN66" s="11"/>
      <c r="CO66" s="11"/>
      <c r="CP66" s="11"/>
      <c r="CQ66" s="11"/>
      <c r="CR66" s="11"/>
      <c r="CS66" s="11"/>
      <c r="CT66" s="11"/>
      <c r="DW66" s="91"/>
      <c r="DX66" s="92">
        <f>SUM(DX60:DX65)</f>
        <v>0</v>
      </c>
      <c r="DY66" s="93" t="e">
        <f>SUM(DY60:DY65)</f>
        <v>#VALUE!</v>
      </c>
    </row>
    <row r="67" spans="2:129" ht="20.25" hidden="1" customHeight="1" x14ac:dyDescent="0.25">
      <c r="B67" s="72"/>
      <c r="C67" s="76"/>
      <c r="D67" s="76"/>
      <c r="E67" s="371">
        <v>1</v>
      </c>
      <c r="F67" s="639">
        <f>CP6</f>
        <v>0</v>
      </c>
      <c r="G67" s="639"/>
      <c r="H67" s="642" t="str">
        <f>CONCATENATE(CP52)</f>
        <v/>
      </c>
      <c r="I67" s="642"/>
      <c r="J67" s="642"/>
      <c r="K67" s="642"/>
      <c r="L67" s="642"/>
      <c r="M67" s="642"/>
      <c r="N67" s="642"/>
      <c r="O67" s="642"/>
      <c r="P67" s="642"/>
      <c r="Q67" s="642"/>
      <c r="R67" s="642"/>
      <c r="S67" s="642"/>
      <c r="T67" s="642"/>
      <c r="U67" s="642"/>
      <c r="V67" s="642"/>
      <c r="W67" s="642"/>
      <c r="X67" s="642"/>
      <c r="Y67" s="642"/>
      <c r="Z67" s="642"/>
      <c r="AA67" s="643"/>
      <c r="AB67" s="643"/>
      <c r="AC67" s="643"/>
      <c r="AD67" s="643"/>
      <c r="AE67" s="643"/>
      <c r="AF67" s="643"/>
      <c r="AG67" s="643"/>
      <c r="AH67" s="643"/>
      <c r="AI67" s="643"/>
      <c r="AJ67" s="643"/>
      <c r="AK67" s="643"/>
      <c r="AL67" s="642"/>
      <c r="AM67" s="642"/>
      <c r="AN67" s="642"/>
      <c r="AO67" s="642"/>
      <c r="AP67" s="642"/>
      <c r="AQ67" s="642"/>
      <c r="AR67" s="642"/>
      <c r="AS67" s="642"/>
      <c r="AT67" s="642"/>
      <c r="AU67" s="642"/>
      <c r="AV67" s="72"/>
      <c r="AW67" s="72"/>
      <c r="AX67" s="72"/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  <c r="BL67" s="69"/>
      <c r="BM67" s="69"/>
      <c r="BN67" s="69"/>
      <c r="BO67" s="69"/>
      <c r="BP67" s="69"/>
      <c r="BQ67" s="69"/>
      <c r="BR67" s="69"/>
      <c r="BS67" s="69"/>
      <c r="BT67" s="69"/>
      <c r="BU67" s="69"/>
      <c r="BV67" s="69"/>
      <c r="BW67" s="69"/>
      <c r="BX67" s="69"/>
      <c r="BY67" s="69"/>
      <c r="BZ67" s="69"/>
      <c r="CA67" s="69"/>
      <c r="CB67" s="69"/>
      <c r="CC67" s="69"/>
      <c r="CD67" s="69"/>
      <c r="CJ67" s="11"/>
      <c r="CK67" s="11"/>
      <c r="CM67" s="11"/>
      <c r="CN67" s="11"/>
      <c r="CO67" s="11"/>
      <c r="CP67" s="11"/>
      <c r="CQ67" s="11"/>
      <c r="CR67" s="11"/>
      <c r="CS67" s="11"/>
      <c r="CT67" s="11"/>
    </row>
    <row r="68" spans="2:129" ht="18.75" hidden="1" customHeight="1" x14ac:dyDescent="0.25">
      <c r="B68" s="72"/>
      <c r="C68" s="76"/>
      <c r="D68" s="76"/>
      <c r="E68" s="371">
        <v>2</v>
      </c>
      <c r="F68" s="639">
        <f>CQ6</f>
        <v>0</v>
      </c>
      <c r="G68" s="639"/>
      <c r="H68" s="642" t="str">
        <f>CONCATENATE(CR52)</f>
        <v/>
      </c>
      <c r="I68" s="642"/>
      <c r="J68" s="642"/>
      <c r="K68" s="642"/>
      <c r="L68" s="642"/>
      <c r="M68" s="642"/>
      <c r="N68" s="642"/>
      <c r="O68" s="642"/>
      <c r="P68" s="642"/>
      <c r="Q68" s="642"/>
      <c r="R68" s="642"/>
      <c r="S68" s="642"/>
      <c r="T68" s="642"/>
      <c r="U68" s="642"/>
      <c r="V68" s="642"/>
      <c r="W68" s="642"/>
      <c r="X68" s="642"/>
      <c r="Y68" s="642"/>
      <c r="Z68" s="642"/>
      <c r="AA68" s="643"/>
      <c r="AB68" s="643"/>
      <c r="AC68" s="643"/>
      <c r="AD68" s="643"/>
      <c r="AE68" s="643"/>
      <c r="AF68" s="643"/>
      <c r="AG68" s="643"/>
      <c r="AH68" s="643"/>
      <c r="AI68" s="643"/>
      <c r="AJ68" s="643"/>
      <c r="AK68" s="643"/>
      <c r="AL68" s="642"/>
      <c r="AM68" s="642"/>
      <c r="AN68" s="642"/>
      <c r="AO68" s="642"/>
      <c r="AP68" s="642"/>
      <c r="AQ68" s="642"/>
      <c r="AR68" s="642"/>
      <c r="AS68" s="642"/>
      <c r="AT68" s="642"/>
      <c r="AU68" s="642"/>
      <c r="AV68" s="72"/>
      <c r="AW68" s="72"/>
      <c r="AX68" s="72"/>
      <c r="AY68" s="69"/>
      <c r="AZ68" s="69"/>
      <c r="BA68" s="69"/>
      <c r="BB68" s="69"/>
      <c r="BC68" s="69"/>
      <c r="BD68" s="69"/>
      <c r="BE68" s="69"/>
      <c r="BF68" s="69"/>
      <c r="BG68" s="69"/>
      <c r="BH68" s="69"/>
      <c r="BI68" s="69"/>
      <c r="BJ68" s="69"/>
      <c r="BK68" s="69"/>
      <c r="BL68" s="69"/>
      <c r="BM68" s="69"/>
      <c r="BN68" s="69"/>
      <c r="BO68" s="69"/>
      <c r="BP68" s="69"/>
      <c r="BQ68" s="69"/>
      <c r="BR68" s="69"/>
      <c r="BS68" s="69"/>
      <c r="BT68" s="69"/>
      <c r="BU68" s="69"/>
      <c r="BV68" s="69"/>
      <c r="BW68" s="69"/>
      <c r="BX68" s="69"/>
      <c r="BY68" s="69"/>
      <c r="BZ68" s="69"/>
      <c r="CA68" s="69"/>
      <c r="CB68" s="69"/>
      <c r="CC68" s="69"/>
      <c r="CD68" s="69"/>
      <c r="CJ68" s="11"/>
      <c r="CK68" s="11"/>
      <c r="CM68" s="11"/>
      <c r="CN68" s="11"/>
      <c r="CO68" s="11"/>
      <c r="CP68" s="11"/>
      <c r="CQ68" s="11"/>
      <c r="CR68" s="11"/>
      <c r="CS68" s="11"/>
      <c r="CT68" s="11"/>
      <c r="DX68" s="54" t="e">
        <f>DY66/DX66</f>
        <v>#VALUE!</v>
      </c>
    </row>
    <row r="69" spans="2:129" ht="22.5" hidden="1" customHeight="1" x14ac:dyDescent="0.25">
      <c r="B69" s="72"/>
      <c r="C69" s="76"/>
      <c r="D69" s="76"/>
      <c r="E69" s="371">
        <v>3</v>
      </c>
      <c r="F69" s="639">
        <f>CS6</f>
        <v>0</v>
      </c>
      <c r="G69" s="639"/>
      <c r="H69" s="642" t="str">
        <f>CONCATENATE(CT52)</f>
        <v/>
      </c>
      <c r="I69" s="642"/>
      <c r="J69" s="642"/>
      <c r="K69" s="642"/>
      <c r="L69" s="642"/>
      <c r="M69" s="642"/>
      <c r="N69" s="642"/>
      <c r="O69" s="642"/>
      <c r="P69" s="642"/>
      <c r="Q69" s="642"/>
      <c r="R69" s="642"/>
      <c r="S69" s="642"/>
      <c r="T69" s="642"/>
      <c r="U69" s="642"/>
      <c r="V69" s="642"/>
      <c r="W69" s="642"/>
      <c r="X69" s="642"/>
      <c r="Y69" s="642"/>
      <c r="Z69" s="642"/>
      <c r="AA69" s="643"/>
      <c r="AB69" s="643"/>
      <c r="AC69" s="643"/>
      <c r="AD69" s="643"/>
      <c r="AE69" s="643"/>
      <c r="AF69" s="643"/>
      <c r="AG69" s="643"/>
      <c r="AH69" s="643"/>
      <c r="AI69" s="643"/>
      <c r="AJ69" s="643"/>
      <c r="AK69" s="643"/>
      <c r="AL69" s="642"/>
      <c r="AM69" s="642"/>
      <c r="AN69" s="642"/>
      <c r="AO69" s="642"/>
      <c r="AP69" s="642"/>
      <c r="AQ69" s="642"/>
      <c r="AR69" s="642"/>
      <c r="AS69" s="642"/>
      <c r="AT69" s="642"/>
      <c r="AU69" s="642"/>
      <c r="AV69" s="72"/>
      <c r="AW69" s="72"/>
      <c r="AX69" s="72"/>
      <c r="AY69" s="69"/>
      <c r="AZ69" s="69"/>
      <c r="BA69" s="69"/>
      <c r="BB69" s="69"/>
      <c r="BC69" s="69"/>
      <c r="BD69" s="69"/>
      <c r="BE69" s="69"/>
      <c r="BF69" s="69"/>
      <c r="BG69" s="69"/>
      <c r="BH69" s="69"/>
      <c r="BI69" s="69"/>
      <c r="BJ69" s="69"/>
      <c r="BK69" s="69"/>
      <c r="BL69" s="69"/>
      <c r="BM69" s="69"/>
      <c r="BN69" s="69"/>
      <c r="BO69" s="69"/>
      <c r="BP69" s="69"/>
      <c r="BQ69" s="69"/>
      <c r="BR69" s="69"/>
      <c r="BS69" s="69"/>
      <c r="BT69" s="69"/>
      <c r="BU69" s="69"/>
      <c r="BV69" s="69"/>
      <c r="BW69" s="69"/>
      <c r="BX69" s="69"/>
      <c r="BY69" s="69"/>
      <c r="BZ69" s="69"/>
      <c r="CA69" s="69"/>
      <c r="CB69" s="69"/>
      <c r="CC69" s="69"/>
      <c r="CD69" s="69"/>
      <c r="CJ69" s="11"/>
      <c r="CK69" s="11"/>
      <c r="CM69" s="11"/>
      <c r="CN69" s="11"/>
      <c r="CO69" s="11"/>
      <c r="CP69" s="11"/>
      <c r="CQ69" s="11"/>
      <c r="CR69" s="11"/>
      <c r="CS69" s="11"/>
      <c r="CT69" s="11"/>
    </row>
    <row r="70" spans="2:129" hidden="1" x14ac:dyDescent="0.25">
      <c r="B70" s="72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34"/>
      <c r="AP70" s="34"/>
      <c r="AQ70" s="34"/>
      <c r="AR70" s="34"/>
      <c r="AS70" s="72"/>
      <c r="AT70" s="72"/>
      <c r="AU70" s="72"/>
      <c r="AV70" s="72"/>
      <c r="AW70" s="72"/>
      <c r="AX70" s="72"/>
      <c r="AY70" s="69"/>
      <c r="AZ70" s="69"/>
      <c r="BA70" s="69"/>
      <c r="BB70" s="69"/>
      <c r="BC70" s="69"/>
      <c r="BD70" s="69"/>
      <c r="BE70" s="69"/>
      <c r="BF70" s="69"/>
      <c r="BG70" s="69"/>
      <c r="BH70" s="69"/>
      <c r="BI70" s="69"/>
      <c r="BJ70" s="69"/>
      <c r="BK70" s="69"/>
      <c r="BL70" s="69"/>
      <c r="BM70" s="69"/>
      <c r="BN70" s="69"/>
      <c r="BO70" s="69"/>
      <c r="BP70" s="69"/>
      <c r="BQ70" s="69"/>
      <c r="BR70" s="69"/>
      <c r="BS70" s="69"/>
      <c r="BT70" s="69"/>
      <c r="BU70" s="69"/>
      <c r="BV70" s="69"/>
      <c r="BW70" s="69"/>
      <c r="BX70" s="69"/>
      <c r="BY70" s="69"/>
      <c r="BZ70" s="69"/>
      <c r="CA70" s="69"/>
      <c r="CB70" s="69"/>
      <c r="CC70" s="69"/>
      <c r="CD70" s="69"/>
      <c r="CJ70" s="11"/>
      <c r="CK70" s="11"/>
      <c r="CM70" s="11"/>
      <c r="CN70" s="11"/>
      <c r="CO70" s="11"/>
      <c r="CP70" s="11"/>
      <c r="CQ70" s="11"/>
      <c r="CR70" s="11"/>
      <c r="CS70" s="11"/>
      <c r="CT70" s="11"/>
    </row>
    <row r="71" spans="2:129" hidden="1" x14ac:dyDescent="0.25">
      <c r="B71" s="72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76"/>
      <c r="AM71" s="76"/>
      <c r="AN71" s="76"/>
      <c r="AO71" s="34"/>
      <c r="AP71" s="34"/>
      <c r="AQ71" s="34"/>
      <c r="AR71" s="34"/>
      <c r="AS71" s="72"/>
      <c r="AT71" s="72"/>
      <c r="AU71" s="72"/>
      <c r="AV71" s="72"/>
      <c r="AW71" s="72"/>
      <c r="AX71" s="72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  <c r="BL71" s="69"/>
      <c r="BM71" s="69"/>
      <c r="BN71" s="69"/>
      <c r="BO71" s="69"/>
      <c r="BP71" s="69"/>
      <c r="BQ71" s="69"/>
      <c r="BR71" s="69"/>
      <c r="BS71" s="69"/>
      <c r="BT71" s="69"/>
      <c r="BU71" s="69"/>
      <c r="BV71" s="69"/>
      <c r="BW71" s="69"/>
      <c r="BX71" s="69"/>
      <c r="BY71" s="69"/>
      <c r="BZ71" s="69"/>
      <c r="CA71" s="69"/>
      <c r="CB71" s="69"/>
      <c r="CC71" s="69"/>
      <c r="CD71" s="69"/>
      <c r="CJ71" s="11"/>
      <c r="CK71" s="11"/>
      <c r="CM71" s="11"/>
      <c r="CN71" s="11"/>
      <c r="CO71" s="11"/>
      <c r="CP71" s="11"/>
      <c r="CQ71" s="11"/>
      <c r="CR71" s="11"/>
      <c r="CS71" s="11"/>
      <c r="CT71" s="11"/>
    </row>
    <row r="72" spans="2:129" hidden="1" x14ac:dyDescent="0.25">
      <c r="B72" s="72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76"/>
      <c r="AM72" s="76"/>
      <c r="AN72" s="76"/>
      <c r="AO72" s="34"/>
      <c r="AP72" s="34"/>
      <c r="AQ72" s="34"/>
      <c r="AR72" s="34"/>
      <c r="AS72" s="72"/>
      <c r="AT72" s="72"/>
      <c r="AU72" s="72"/>
      <c r="AV72" s="72"/>
      <c r="AW72" s="72"/>
      <c r="AX72" s="72"/>
      <c r="AY72" s="69"/>
      <c r="AZ72" s="69"/>
      <c r="BA72" s="69"/>
      <c r="BB72" s="69"/>
      <c r="BC72" s="69"/>
      <c r="BD72" s="69"/>
      <c r="BE72" s="69"/>
      <c r="BF72" s="69"/>
      <c r="BG72" s="69"/>
      <c r="BH72" s="69"/>
      <c r="BI72" s="69"/>
      <c r="BJ72" s="69"/>
      <c r="BK72" s="69"/>
      <c r="BL72" s="69"/>
      <c r="BM72" s="69"/>
      <c r="BN72" s="69"/>
      <c r="BO72" s="69"/>
      <c r="BP72" s="69"/>
      <c r="BQ72" s="69"/>
      <c r="BR72" s="69"/>
      <c r="BS72" s="69"/>
      <c r="BT72" s="69"/>
      <c r="BU72" s="69"/>
      <c r="BV72" s="69"/>
      <c r="BW72" s="69"/>
      <c r="BX72" s="69"/>
      <c r="BY72" s="69"/>
      <c r="BZ72" s="69"/>
      <c r="CA72" s="69"/>
      <c r="CB72" s="69"/>
      <c r="CC72" s="69"/>
      <c r="CD72" s="69"/>
      <c r="CJ72" s="11"/>
      <c r="CK72" s="11"/>
      <c r="CM72" s="11"/>
      <c r="CN72" s="11"/>
      <c r="CO72" s="11"/>
      <c r="CP72" s="11"/>
      <c r="CQ72" s="11"/>
      <c r="CR72" s="11"/>
      <c r="CS72" s="11"/>
      <c r="CT72" s="11"/>
    </row>
    <row r="73" spans="2:129" hidden="1" x14ac:dyDescent="0.25">
      <c r="B73" s="72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76"/>
      <c r="AM73" s="76"/>
      <c r="AN73" s="76"/>
      <c r="AO73" s="34"/>
      <c r="AP73" s="34"/>
      <c r="AQ73" s="34"/>
      <c r="AR73" s="34"/>
      <c r="AS73" s="72"/>
      <c r="AT73" s="72"/>
      <c r="AU73" s="72"/>
      <c r="AV73" s="72"/>
      <c r="AW73" s="72"/>
      <c r="AX73" s="72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  <c r="BL73" s="69"/>
      <c r="BM73" s="69"/>
      <c r="BN73" s="69"/>
      <c r="BO73" s="69"/>
      <c r="BP73" s="69"/>
      <c r="BQ73" s="69"/>
      <c r="BR73" s="69"/>
      <c r="BS73" s="69"/>
      <c r="BT73" s="69"/>
      <c r="BU73" s="69"/>
      <c r="BV73" s="69"/>
      <c r="BW73" s="69"/>
      <c r="BX73" s="69"/>
      <c r="BY73" s="69"/>
      <c r="BZ73" s="69"/>
      <c r="CA73" s="69"/>
      <c r="CB73" s="69"/>
      <c r="CC73" s="69"/>
      <c r="CD73" s="69"/>
      <c r="CJ73" s="11"/>
      <c r="CK73" s="11"/>
      <c r="CM73" s="11"/>
      <c r="CN73" s="11"/>
      <c r="CO73" s="11"/>
      <c r="CP73" s="11"/>
      <c r="CQ73" s="11"/>
      <c r="CR73" s="11"/>
      <c r="CS73" s="11"/>
      <c r="CT73" s="11"/>
    </row>
    <row r="74" spans="2:129" hidden="1" x14ac:dyDescent="0.25">
      <c r="B74" s="72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76"/>
      <c r="AM74" s="76"/>
      <c r="AN74" s="76"/>
      <c r="AO74" s="34"/>
      <c r="AP74" s="34"/>
      <c r="AQ74" s="34"/>
      <c r="AR74" s="34"/>
      <c r="AS74" s="72"/>
      <c r="AT74" s="72"/>
      <c r="AU74" s="72"/>
      <c r="AV74" s="72"/>
      <c r="AW74" s="72"/>
      <c r="AX74" s="72"/>
      <c r="AY74" s="69"/>
      <c r="AZ74" s="69"/>
      <c r="BA74" s="69"/>
      <c r="BB74" s="69"/>
      <c r="BC74" s="69"/>
      <c r="BD74" s="69"/>
      <c r="BE74" s="69"/>
      <c r="BF74" s="69"/>
      <c r="BG74" s="69"/>
      <c r="BH74" s="69"/>
      <c r="BI74" s="69"/>
      <c r="BJ74" s="69"/>
      <c r="BK74" s="69"/>
      <c r="BL74" s="69"/>
      <c r="BM74" s="69"/>
      <c r="BN74" s="69"/>
      <c r="BO74" s="69"/>
      <c r="BP74" s="69"/>
      <c r="BQ74" s="69"/>
      <c r="BR74" s="69"/>
      <c r="BS74" s="69"/>
      <c r="BT74" s="69"/>
      <c r="BU74" s="69"/>
      <c r="BV74" s="69"/>
      <c r="BW74" s="69"/>
      <c r="BX74" s="69"/>
      <c r="BY74" s="69"/>
      <c r="BZ74" s="69"/>
      <c r="CA74" s="69"/>
      <c r="CB74" s="69"/>
      <c r="CC74" s="69"/>
      <c r="CD74" s="69"/>
      <c r="CJ74" s="11"/>
      <c r="CK74" s="11"/>
      <c r="CM74" s="11"/>
      <c r="CN74" s="11"/>
      <c r="CO74" s="11"/>
      <c r="CP74" s="11"/>
      <c r="CQ74" s="11"/>
      <c r="CR74" s="11"/>
      <c r="CS74" s="11"/>
      <c r="CT74" s="11"/>
    </row>
    <row r="75" spans="2:129" x14ac:dyDescent="0.25">
      <c r="B75" s="72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76"/>
      <c r="AM75" s="76"/>
      <c r="AN75" s="76"/>
      <c r="AO75" s="34"/>
      <c r="AP75" s="34"/>
      <c r="AQ75" s="34"/>
      <c r="AR75" s="34"/>
      <c r="AS75" s="72"/>
      <c r="AT75" s="72"/>
      <c r="AU75" s="72"/>
      <c r="AV75" s="72"/>
      <c r="AW75" s="72"/>
      <c r="AX75" s="72"/>
      <c r="AY75" s="69"/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/>
      <c r="BK75" s="69"/>
      <c r="BL75" s="69"/>
      <c r="BM75" s="69"/>
      <c r="BN75" s="69"/>
      <c r="BO75" s="69"/>
      <c r="BP75" s="69"/>
      <c r="BQ75" s="69"/>
      <c r="BR75" s="69"/>
      <c r="BS75" s="69"/>
      <c r="BT75" s="69"/>
      <c r="BU75" s="69"/>
      <c r="BV75" s="69"/>
      <c r="BW75" s="69"/>
      <c r="BX75" s="69"/>
      <c r="BY75" s="69"/>
      <c r="BZ75" s="69"/>
      <c r="CA75" s="69"/>
      <c r="CB75" s="69"/>
      <c r="CC75" s="69"/>
      <c r="CD75" s="69"/>
      <c r="CJ75" s="11"/>
      <c r="CK75" s="11"/>
      <c r="CM75" s="11"/>
      <c r="CN75" s="11"/>
      <c r="CO75" s="11"/>
      <c r="CP75" s="11"/>
      <c r="CQ75" s="11"/>
      <c r="CR75" s="11"/>
      <c r="CS75" s="11"/>
      <c r="CT75" s="11"/>
    </row>
    <row r="76" spans="2:129" x14ac:dyDescent="0.25">
      <c r="B76" s="72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  <c r="AA76" s="76"/>
      <c r="AB76" s="76"/>
      <c r="AC76" s="76"/>
      <c r="AD76" s="76"/>
      <c r="AE76" s="76"/>
      <c r="AF76" s="76"/>
      <c r="AG76" s="76"/>
      <c r="AH76" s="76"/>
      <c r="AI76" s="76"/>
      <c r="AJ76" s="76"/>
      <c r="AK76" s="76"/>
      <c r="AL76" s="76"/>
      <c r="AM76" s="76"/>
      <c r="AN76" s="76"/>
      <c r="AO76" s="34"/>
      <c r="AP76" s="34"/>
      <c r="AQ76" s="34"/>
      <c r="AR76" s="34"/>
      <c r="AS76" s="72"/>
      <c r="AT76" s="72"/>
      <c r="AU76" s="72"/>
      <c r="AV76" s="72"/>
      <c r="AW76" s="72"/>
      <c r="AX76" s="72"/>
      <c r="AY76" s="69"/>
      <c r="AZ76" s="69"/>
      <c r="BA76" s="69"/>
      <c r="BB76" s="69"/>
      <c r="BC76" s="69"/>
      <c r="BD76" s="69"/>
      <c r="BE76" s="69"/>
      <c r="BF76" s="69"/>
      <c r="BG76" s="69"/>
      <c r="BH76" s="69"/>
      <c r="BI76" s="69"/>
      <c r="BJ76" s="69"/>
      <c r="BK76" s="69"/>
      <c r="BL76" s="69"/>
      <c r="BM76" s="69"/>
      <c r="BN76" s="69"/>
      <c r="BO76" s="69"/>
      <c r="BP76" s="69"/>
      <c r="BQ76" s="69"/>
      <c r="BR76" s="69"/>
      <c r="BS76" s="69"/>
      <c r="BT76" s="69"/>
      <c r="BU76" s="69"/>
      <c r="BV76" s="69"/>
      <c r="BW76" s="69"/>
      <c r="BX76" s="69"/>
      <c r="BY76" s="69"/>
      <c r="BZ76" s="69"/>
      <c r="CA76" s="69"/>
      <c r="CB76" s="69"/>
      <c r="CC76" s="69"/>
      <c r="CD76" s="69"/>
      <c r="CJ76" s="11"/>
      <c r="CK76" s="11"/>
      <c r="CM76" s="11"/>
      <c r="CN76" s="11"/>
      <c r="CO76" s="11"/>
      <c r="CP76" s="11"/>
      <c r="CQ76" s="11"/>
      <c r="CR76" s="11"/>
      <c r="CS76" s="11"/>
      <c r="CT76" s="11"/>
    </row>
    <row r="77" spans="2:129" x14ac:dyDescent="0.25">
      <c r="B77" s="72"/>
      <c r="C77" s="76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G77" s="76"/>
      <c r="AH77" s="76"/>
      <c r="AI77" s="76"/>
      <c r="AJ77" s="76"/>
      <c r="AK77" s="76"/>
      <c r="AL77" s="76"/>
      <c r="AM77" s="76"/>
      <c r="AN77" s="76"/>
      <c r="AO77" s="34"/>
      <c r="AP77" s="34"/>
      <c r="AQ77" s="34"/>
      <c r="AR77" s="34"/>
      <c r="AS77" s="72"/>
      <c r="AT77" s="72"/>
      <c r="AU77" s="72"/>
      <c r="AV77" s="72"/>
      <c r="AW77" s="72"/>
      <c r="AX77" s="72"/>
      <c r="AY77" s="69"/>
      <c r="AZ77" s="69"/>
      <c r="BA77" s="69"/>
      <c r="BB77" s="69"/>
      <c r="BC77" s="69"/>
      <c r="BD77" s="69"/>
      <c r="BE77" s="69"/>
      <c r="BF77" s="69"/>
      <c r="BG77" s="69"/>
      <c r="BH77" s="69"/>
      <c r="BI77" s="69"/>
      <c r="BJ77" s="69"/>
      <c r="BK77" s="69"/>
      <c r="BL77" s="69"/>
      <c r="BM77" s="69"/>
      <c r="BN77" s="69"/>
      <c r="BO77" s="69"/>
      <c r="BP77" s="69"/>
      <c r="BQ77" s="69"/>
      <c r="BR77" s="69"/>
      <c r="BS77" s="69"/>
      <c r="BT77" s="69"/>
      <c r="BU77" s="69"/>
      <c r="BV77" s="69"/>
      <c r="BW77" s="69"/>
      <c r="BX77" s="69"/>
      <c r="BY77" s="69"/>
      <c r="BZ77" s="69"/>
      <c r="CA77" s="69"/>
      <c r="CB77" s="69"/>
      <c r="CC77" s="69"/>
      <c r="CD77" s="69"/>
      <c r="CJ77" s="11"/>
      <c r="CK77" s="11"/>
      <c r="CM77" s="11"/>
      <c r="CN77" s="11"/>
      <c r="CO77" s="11"/>
      <c r="CP77" s="11"/>
      <c r="CQ77" s="11"/>
      <c r="CR77" s="11"/>
      <c r="CS77" s="11"/>
      <c r="CT77" s="11"/>
    </row>
    <row r="78" spans="2:129" x14ac:dyDescent="0.25">
      <c r="B78" s="72"/>
      <c r="C78" s="76"/>
      <c r="D78" s="76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  <c r="AA78" s="76"/>
      <c r="AB78" s="76"/>
      <c r="AC78" s="76"/>
      <c r="AD78" s="76"/>
      <c r="AE78" s="76"/>
      <c r="AF78" s="76"/>
      <c r="AG78" s="76"/>
      <c r="AH78" s="76"/>
      <c r="AI78" s="76"/>
      <c r="AJ78" s="76"/>
      <c r="AK78" s="76"/>
      <c r="AL78" s="76"/>
      <c r="AM78" s="76"/>
      <c r="AN78" s="76"/>
      <c r="AO78" s="34"/>
      <c r="AP78" s="34"/>
      <c r="AQ78" s="34"/>
      <c r="AR78" s="34"/>
      <c r="AS78" s="72"/>
      <c r="AT78" s="72"/>
      <c r="AU78" s="72"/>
      <c r="AV78" s="72"/>
      <c r="AW78" s="72"/>
      <c r="AX78" s="72"/>
      <c r="AY78" s="69"/>
      <c r="AZ78" s="69"/>
      <c r="BA78" s="69"/>
      <c r="BB78" s="69"/>
      <c r="BC78" s="69"/>
      <c r="BD78" s="69"/>
      <c r="BE78" s="69"/>
      <c r="BF78" s="69"/>
      <c r="BG78" s="69"/>
      <c r="BH78" s="69"/>
      <c r="BI78" s="69"/>
      <c r="BJ78" s="69"/>
      <c r="BK78" s="69"/>
      <c r="BL78" s="69"/>
      <c r="BM78" s="69"/>
      <c r="BN78" s="69"/>
      <c r="BO78" s="69"/>
      <c r="BP78" s="69"/>
      <c r="BQ78" s="69"/>
      <c r="BR78" s="69"/>
      <c r="BS78" s="69"/>
      <c r="BT78" s="69"/>
      <c r="BU78" s="69"/>
      <c r="BV78" s="69"/>
      <c r="BW78" s="69"/>
      <c r="BX78" s="69"/>
      <c r="BY78" s="69"/>
      <c r="BZ78" s="69"/>
      <c r="CA78" s="69"/>
      <c r="CB78" s="69"/>
      <c r="CC78" s="69"/>
      <c r="CD78" s="69"/>
      <c r="CJ78" s="11"/>
      <c r="CK78" s="11"/>
      <c r="CM78" s="11"/>
      <c r="CN78" s="11"/>
      <c r="CO78" s="11"/>
      <c r="CP78" s="11"/>
      <c r="CQ78" s="11"/>
      <c r="CR78" s="11"/>
      <c r="CS78" s="11"/>
      <c r="CT78" s="11"/>
    </row>
    <row r="79" spans="2:129" x14ac:dyDescent="0.25">
      <c r="B79" s="72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6"/>
      <c r="AL79" s="76"/>
      <c r="AM79" s="76"/>
      <c r="AN79" s="76"/>
      <c r="AO79" s="34"/>
      <c r="AP79" s="34"/>
      <c r="AQ79" s="34"/>
      <c r="AR79" s="34"/>
      <c r="AS79" s="72"/>
      <c r="AT79" s="72"/>
      <c r="AU79" s="72"/>
      <c r="AV79" s="72"/>
      <c r="AW79" s="72"/>
      <c r="AX79" s="72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69"/>
      <c r="BJ79" s="69"/>
      <c r="BK79" s="69"/>
      <c r="BL79" s="69"/>
      <c r="BM79" s="69"/>
      <c r="BN79" s="69"/>
      <c r="BO79" s="69"/>
      <c r="BP79" s="69"/>
      <c r="BQ79" s="69"/>
      <c r="BR79" s="69"/>
      <c r="BS79" s="69"/>
      <c r="BT79" s="69"/>
      <c r="BU79" s="69"/>
      <c r="BV79" s="69"/>
      <c r="BW79" s="69"/>
      <c r="BX79" s="69"/>
      <c r="BY79" s="69"/>
      <c r="BZ79" s="69"/>
      <c r="CA79" s="69"/>
      <c r="CB79" s="69"/>
      <c r="CC79" s="69"/>
      <c r="CD79" s="69"/>
      <c r="CJ79" s="11"/>
      <c r="CK79" s="11"/>
      <c r="CM79" s="11"/>
      <c r="CN79" s="11"/>
      <c r="CO79" s="11"/>
      <c r="CP79" s="11"/>
      <c r="CQ79" s="11"/>
      <c r="CR79" s="11"/>
      <c r="CS79" s="11"/>
      <c r="CT79" s="11"/>
    </row>
    <row r="80" spans="2:129" x14ac:dyDescent="0.25">
      <c r="B80" s="72"/>
      <c r="C80" s="76"/>
      <c r="D80" s="76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  <c r="AC80" s="76"/>
      <c r="AD80" s="76"/>
      <c r="AE80" s="76"/>
      <c r="AF80" s="76"/>
      <c r="AG80" s="76"/>
      <c r="AH80" s="76"/>
      <c r="AI80" s="76"/>
      <c r="AJ80" s="76"/>
      <c r="AK80" s="76"/>
      <c r="AL80" s="76"/>
      <c r="AM80" s="76"/>
      <c r="AN80" s="76"/>
      <c r="AO80" s="34"/>
      <c r="AP80" s="34"/>
      <c r="AQ80" s="34"/>
      <c r="AR80" s="34"/>
      <c r="AS80" s="72"/>
      <c r="AT80" s="72"/>
      <c r="AU80" s="72"/>
      <c r="AV80" s="72"/>
      <c r="AW80" s="72"/>
      <c r="AX80" s="72"/>
      <c r="AY80" s="69"/>
      <c r="AZ80" s="69"/>
      <c r="BA80" s="69"/>
      <c r="BB80" s="69"/>
      <c r="BC80" s="69"/>
      <c r="BD80" s="69"/>
      <c r="BE80" s="69"/>
      <c r="BF80" s="69"/>
      <c r="BG80" s="69"/>
      <c r="BH80" s="69"/>
      <c r="BI80" s="69"/>
      <c r="BJ80" s="69"/>
      <c r="BK80" s="69"/>
      <c r="BL80" s="69"/>
      <c r="BM80" s="69"/>
      <c r="BN80" s="69"/>
      <c r="BO80" s="69"/>
      <c r="BP80" s="69"/>
      <c r="BQ80" s="69"/>
      <c r="BR80" s="69"/>
      <c r="BS80" s="69"/>
      <c r="BT80" s="69"/>
      <c r="BU80" s="69"/>
      <c r="BV80" s="69"/>
      <c r="BW80" s="69"/>
      <c r="BX80" s="69"/>
      <c r="BY80" s="69"/>
      <c r="BZ80" s="69"/>
      <c r="CA80" s="69"/>
      <c r="CB80" s="69"/>
      <c r="CC80" s="69"/>
      <c r="CD80" s="69"/>
      <c r="CJ80" s="11"/>
      <c r="CK80" s="11"/>
      <c r="CM80" s="11"/>
      <c r="CN80" s="11"/>
      <c r="CO80" s="11"/>
      <c r="CP80" s="11"/>
      <c r="CQ80" s="11"/>
      <c r="CR80" s="11"/>
      <c r="CS80" s="11"/>
      <c r="CT80" s="11"/>
    </row>
    <row r="81" spans="2:98" x14ac:dyDescent="0.25">
      <c r="B81" s="72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  <c r="AA81" s="76"/>
      <c r="AB81" s="76"/>
      <c r="AC81" s="76"/>
      <c r="AD81" s="76"/>
      <c r="AE81" s="76"/>
      <c r="AF81" s="76"/>
      <c r="AG81" s="76"/>
      <c r="AH81" s="76"/>
      <c r="AI81" s="76"/>
      <c r="AJ81" s="76"/>
      <c r="AK81" s="76"/>
      <c r="AL81" s="76"/>
      <c r="AM81" s="76"/>
      <c r="AN81" s="76"/>
      <c r="AO81" s="34"/>
      <c r="AP81" s="34"/>
      <c r="AQ81" s="34"/>
      <c r="AR81" s="34"/>
      <c r="AS81" s="72"/>
      <c r="AT81" s="72"/>
      <c r="AU81" s="72"/>
      <c r="AV81" s="72"/>
      <c r="AW81" s="72"/>
      <c r="AX81" s="72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  <c r="BZ81" s="69"/>
      <c r="CA81" s="69"/>
      <c r="CB81" s="69"/>
      <c r="CC81" s="69"/>
      <c r="CD81" s="69"/>
      <c r="CJ81" s="11"/>
      <c r="CK81" s="11"/>
      <c r="CM81" s="11"/>
      <c r="CN81" s="11"/>
      <c r="CO81" s="11"/>
      <c r="CP81" s="11"/>
      <c r="CQ81" s="11"/>
      <c r="CR81" s="11"/>
      <c r="CS81" s="11"/>
      <c r="CT81" s="11"/>
    </row>
    <row r="82" spans="2:98" x14ac:dyDescent="0.25">
      <c r="C82" s="7"/>
      <c r="D82" s="7"/>
      <c r="E82" s="7"/>
      <c r="F82" s="7"/>
      <c r="G82" s="7"/>
      <c r="H82" s="7"/>
      <c r="I82" s="7"/>
      <c r="J82" s="76"/>
      <c r="K82" s="76"/>
      <c r="L82" s="76"/>
      <c r="M82" s="76"/>
      <c r="N82" s="76"/>
      <c r="O82" s="76"/>
      <c r="P82" s="76"/>
      <c r="Q82" s="76"/>
      <c r="R82" s="76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34"/>
      <c r="AP82" s="34"/>
      <c r="AQ82" s="34"/>
      <c r="AR82" s="34"/>
      <c r="BI82" s="69"/>
      <c r="BJ82" s="69"/>
      <c r="BK82" s="69"/>
      <c r="BL82" s="69"/>
      <c r="BM82" s="69"/>
      <c r="BN82" s="69"/>
      <c r="BO82" s="69"/>
      <c r="BP82" s="69"/>
      <c r="BQ82" s="69"/>
      <c r="BR82" s="69"/>
      <c r="BS82" s="69"/>
      <c r="BT82" s="69"/>
      <c r="BU82" s="69"/>
      <c r="BV82" s="69"/>
      <c r="BW82" s="69"/>
      <c r="BX82" s="69"/>
      <c r="BY82" s="69"/>
      <c r="BZ82" s="69"/>
      <c r="CA82" s="69"/>
      <c r="CB82" s="69"/>
      <c r="CC82" s="69"/>
      <c r="CD82" s="69"/>
      <c r="CJ82" s="11"/>
      <c r="CK82" s="11"/>
      <c r="CM82" s="11"/>
      <c r="CN82" s="11"/>
      <c r="CO82" s="11"/>
      <c r="CP82" s="11"/>
      <c r="CQ82" s="11"/>
      <c r="CR82" s="11"/>
      <c r="CS82" s="11"/>
      <c r="CT82" s="11"/>
    </row>
    <row r="83" spans="2:98" x14ac:dyDescent="0.25">
      <c r="C83" s="7"/>
      <c r="D83" s="7"/>
      <c r="E83" s="7"/>
      <c r="F83" s="7"/>
      <c r="G83" s="7"/>
      <c r="H83" s="7"/>
      <c r="I83" s="7"/>
      <c r="J83" s="76"/>
      <c r="K83" s="76"/>
      <c r="L83" s="76"/>
      <c r="M83" s="76"/>
      <c r="N83" s="76"/>
      <c r="O83" s="76"/>
      <c r="P83" s="76"/>
      <c r="Q83" s="76"/>
      <c r="R83" s="76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34"/>
      <c r="AP83" s="34"/>
      <c r="AQ83" s="34"/>
      <c r="AR83" s="34"/>
      <c r="BI83" s="69"/>
      <c r="BJ83" s="69"/>
      <c r="BK83" s="69"/>
      <c r="BL83" s="69"/>
      <c r="BM83" s="69"/>
      <c r="BN83" s="69"/>
      <c r="BO83" s="69"/>
      <c r="BP83" s="69"/>
      <c r="BQ83" s="69"/>
      <c r="BR83" s="69"/>
      <c r="BS83" s="69"/>
      <c r="BT83" s="69"/>
      <c r="BU83" s="69"/>
      <c r="BV83" s="69"/>
      <c r="BW83" s="69"/>
      <c r="BX83" s="69"/>
      <c r="BY83" s="69"/>
      <c r="BZ83" s="69"/>
      <c r="CA83" s="69"/>
      <c r="CB83" s="69"/>
      <c r="CC83" s="69"/>
      <c r="CD83" s="69"/>
      <c r="CJ83" s="11"/>
      <c r="CK83" s="11"/>
      <c r="CM83" s="11"/>
      <c r="CN83" s="11"/>
      <c r="CO83" s="11"/>
      <c r="CP83" s="11"/>
      <c r="CQ83" s="11"/>
      <c r="CR83" s="11"/>
      <c r="CS83" s="11"/>
      <c r="CT83" s="11"/>
    </row>
    <row r="84" spans="2:98" x14ac:dyDescent="0.25">
      <c r="C84" s="7"/>
      <c r="D84" s="7"/>
      <c r="E84" s="7"/>
      <c r="F84" s="7"/>
      <c r="G84" s="7"/>
      <c r="H84" s="7"/>
      <c r="I84" s="7"/>
      <c r="J84" s="76"/>
      <c r="K84" s="76"/>
      <c r="L84" s="76"/>
      <c r="M84" s="76"/>
      <c r="N84" s="76"/>
      <c r="O84" s="76"/>
      <c r="P84" s="76"/>
      <c r="Q84" s="76"/>
      <c r="R84" s="76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34"/>
      <c r="AP84" s="34"/>
      <c r="AQ84" s="34"/>
      <c r="AR84" s="34"/>
      <c r="BI84" s="69"/>
      <c r="BJ84" s="69"/>
      <c r="BK84" s="69"/>
      <c r="BL84" s="69"/>
      <c r="BM84" s="69"/>
      <c r="BN84" s="69"/>
      <c r="BO84" s="69"/>
      <c r="BP84" s="69"/>
      <c r="BQ84" s="69"/>
      <c r="BR84" s="69"/>
      <c r="BS84" s="69"/>
      <c r="BT84" s="69"/>
      <c r="BU84" s="69"/>
      <c r="BV84" s="69"/>
      <c r="BW84" s="69"/>
      <c r="BX84" s="69"/>
      <c r="BY84" s="69"/>
      <c r="BZ84" s="69"/>
      <c r="CA84" s="69"/>
      <c r="CB84" s="69"/>
      <c r="CC84" s="69"/>
      <c r="CD84" s="69"/>
      <c r="CJ84" s="11"/>
      <c r="CK84" s="11"/>
      <c r="CM84" s="11"/>
      <c r="CN84" s="11"/>
      <c r="CO84" s="11"/>
      <c r="CP84" s="11"/>
      <c r="CQ84" s="11"/>
      <c r="CR84" s="11"/>
      <c r="CS84" s="11"/>
      <c r="CT84" s="11"/>
    </row>
    <row r="85" spans="2:98" x14ac:dyDescent="0.25">
      <c r="C85" s="7"/>
      <c r="D85" s="7"/>
      <c r="E85" s="7"/>
      <c r="F85" s="7"/>
      <c r="G85" s="7"/>
      <c r="H85" s="7"/>
      <c r="I85" s="7"/>
      <c r="J85" s="76"/>
      <c r="K85" s="76"/>
      <c r="L85" s="76"/>
      <c r="M85" s="76"/>
      <c r="N85" s="76"/>
      <c r="O85" s="76"/>
      <c r="P85" s="76"/>
      <c r="Q85" s="76"/>
      <c r="R85" s="76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34"/>
      <c r="AP85" s="34"/>
      <c r="AQ85" s="34"/>
      <c r="AR85" s="34"/>
      <c r="BI85" s="69"/>
      <c r="BJ85" s="69"/>
      <c r="BK85" s="69"/>
      <c r="BL85" s="69"/>
      <c r="BM85" s="69"/>
      <c r="BN85" s="69"/>
      <c r="BO85" s="69"/>
      <c r="BP85" s="69"/>
      <c r="BQ85" s="69"/>
      <c r="BR85" s="69"/>
      <c r="BS85" s="69"/>
      <c r="BT85" s="69"/>
      <c r="BU85" s="69"/>
      <c r="BV85" s="69"/>
      <c r="BW85" s="69"/>
      <c r="BX85" s="69"/>
      <c r="BY85" s="69"/>
      <c r="BZ85" s="69"/>
      <c r="CA85" s="69"/>
      <c r="CB85" s="69"/>
      <c r="CC85" s="69"/>
      <c r="CD85" s="69"/>
      <c r="CJ85" s="11"/>
      <c r="CK85" s="11"/>
      <c r="CM85" s="11"/>
      <c r="CN85" s="11"/>
      <c r="CO85" s="11"/>
      <c r="CP85" s="11"/>
      <c r="CQ85" s="11"/>
      <c r="CR85" s="11"/>
      <c r="CS85" s="11"/>
      <c r="CT85" s="11"/>
    </row>
    <row r="86" spans="2:98" x14ac:dyDescent="0.25">
      <c r="C86" s="7"/>
      <c r="D86" s="7"/>
      <c r="E86" s="7"/>
      <c r="F86" s="7"/>
      <c r="G86" s="7"/>
      <c r="H86" s="7"/>
      <c r="I86" s="7"/>
      <c r="J86" s="76"/>
      <c r="K86" s="76"/>
      <c r="L86" s="76"/>
      <c r="M86" s="76"/>
      <c r="N86" s="76"/>
      <c r="O86" s="76"/>
      <c r="P86" s="76"/>
      <c r="Q86" s="76"/>
      <c r="R86" s="76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34"/>
      <c r="AP86" s="34"/>
      <c r="AQ86" s="34"/>
      <c r="AR86" s="34"/>
      <c r="BI86" s="69"/>
      <c r="BJ86" s="69"/>
      <c r="BK86" s="69"/>
      <c r="BL86" s="69"/>
      <c r="BM86" s="69"/>
      <c r="BN86" s="69"/>
      <c r="BO86" s="69"/>
      <c r="BP86" s="69"/>
      <c r="BQ86" s="69"/>
      <c r="BR86" s="69"/>
      <c r="BS86" s="69"/>
      <c r="BT86" s="69"/>
      <c r="BU86" s="69"/>
      <c r="BV86" s="69"/>
      <c r="BW86" s="69"/>
      <c r="BX86" s="69"/>
      <c r="BY86" s="69"/>
      <c r="BZ86" s="69"/>
      <c r="CA86" s="69"/>
      <c r="CB86" s="69"/>
      <c r="CC86" s="69"/>
      <c r="CD86" s="69"/>
      <c r="CJ86" s="11"/>
      <c r="CK86" s="11"/>
      <c r="CM86" s="11"/>
      <c r="CN86" s="11"/>
      <c r="CO86" s="11"/>
      <c r="CP86" s="11"/>
      <c r="CQ86" s="11"/>
      <c r="CR86" s="11"/>
      <c r="CS86" s="11"/>
      <c r="CT86" s="11"/>
    </row>
    <row r="87" spans="2:98" x14ac:dyDescent="0.25">
      <c r="C87" s="7"/>
      <c r="D87" s="7"/>
      <c r="E87" s="7"/>
      <c r="F87" s="7"/>
      <c r="G87" s="7"/>
      <c r="H87" s="7"/>
      <c r="I87" s="7"/>
      <c r="J87" s="76"/>
      <c r="K87" s="76"/>
      <c r="L87" s="76"/>
      <c r="M87" s="76"/>
      <c r="N87" s="76"/>
      <c r="O87" s="76"/>
      <c r="P87" s="76"/>
      <c r="Q87" s="76"/>
      <c r="R87" s="76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34"/>
      <c r="AP87" s="34"/>
      <c r="AQ87" s="34"/>
      <c r="AR87" s="34"/>
      <c r="BI87" s="69"/>
      <c r="BJ87" s="69"/>
      <c r="BK87" s="69"/>
      <c r="BL87" s="69"/>
      <c r="BM87" s="69"/>
      <c r="BN87" s="69"/>
      <c r="BO87" s="69"/>
      <c r="BP87" s="69"/>
      <c r="BQ87" s="69"/>
      <c r="BR87" s="69"/>
      <c r="BS87" s="69"/>
      <c r="BT87" s="69"/>
      <c r="BU87" s="69"/>
      <c r="BV87" s="69"/>
      <c r="BW87" s="69"/>
      <c r="BX87" s="69"/>
      <c r="BY87" s="69"/>
      <c r="BZ87" s="69"/>
      <c r="CA87" s="69"/>
      <c r="CB87" s="69"/>
      <c r="CC87" s="69"/>
      <c r="CD87" s="69"/>
      <c r="CJ87" s="11"/>
      <c r="CK87" s="11"/>
      <c r="CM87" s="11"/>
      <c r="CN87" s="11"/>
      <c r="CO87" s="11"/>
      <c r="CP87" s="11"/>
      <c r="CQ87" s="11"/>
      <c r="CR87" s="11"/>
      <c r="CS87" s="11"/>
      <c r="CT87" s="11"/>
    </row>
    <row r="88" spans="2:98" x14ac:dyDescent="0.25">
      <c r="C88" s="7"/>
      <c r="D88" s="7"/>
      <c r="E88" s="7"/>
      <c r="F88" s="7"/>
      <c r="G88" s="7"/>
      <c r="H88" s="7"/>
      <c r="I88" s="7"/>
      <c r="J88" s="76"/>
      <c r="K88" s="76"/>
      <c r="L88" s="76"/>
      <c r="M88" s="76"/>
      <c r="N88" s="76"/>
      <c r="O88" s="76"/>
      <c r="P88" s="76"/>
      <c r="Q88" s="76"/>
      <c r="R88" s="76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34"/>
      <c r="AP88" s="34"/>
      <c r="AQ88" s="34"/>
      <c r="AR88" s="34"/>
      <c r="BI88" s="69"/>
      <c r="BJ88" s="69"/>
      <c r="BK88" s="69"/>
      <c r="BL88" s="69"/>
      <c r="BM88" s="69"/>
      <c r="BN88" s="69"/>
      <c r="BO88" s="69"/>
      <c r="BP88" s="69"/>
      <c r="BQ88" s="69"/>
      <c r="BR88" s="69"/>
      <c r="BS88" s="69"/>
      <c r="BT88" s="69"/>
      <c r="BU88" s="69"/>
      <c r="BV88" s="69"/>
      <c r="BW88" s="69"/>
      <c r="BX88" s="69"/>
      <c r="BY88" s="69"/>
      <c r="BZ88" s="69"/>
      <c r="CA88" s="69"/>
      <c r="CB88" s="69"/>
      <c r="CC88" s="69"/>
      <c r="CD88" s="69"/>
      <c r="CJ88" s="11"/>
      <c r="CK88" s="11"/>
      <c r="CM88" s="11"/>
      <c r="CN88" s="11"/>
      <c r="CO88" s="11"/>
      <c r="CP88" s="11"/>
      <c r="CQ88" s="11"/>
      <c r="CR88" s="11"/>
      <c r="CS88" s="11"/>
      <c r="CT88" s="11"/>
    </row>
    <row r="89" spans="2:98" x14ac:dyDescent="0.25">
      <c r="C89" s="7"/>
      <c r="D89" s="7"/>
      <c r="E89" s="7"/>
      <c r="F89" s="7"/>
      <c r="G89" s="7"/>
      <c r="H89" s="7"/>
      <c r="I89" s="7"/>
      <c r="J89" s="76"/>
      <c r="K89" s="76"/>
      <c r="L89" s="76"/>
      <c r="M89" s="76"/>
      <c r="N89" s="76"/>
      <c r="O89" s="76"/>
      <c r="P89" s="76"/>
      <c r="Q89" s="76"/>
      <c r="R89" s="76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34"/>
      <c r="AP89" s="34"/>
      <c r="AQ89" s="34"/>
      <c r="AR89" s="34"/>
      <c r="BI89" s="69"/>
      <c r="BJ89" s="69"/>
      <c r="BK89" s="69"/>
      <c r="BL89" s="69"/>
      <c r="BM89" s="69"/>
      <c r="BN89" s="69"/>
      <c r="BO89" s="69"/>
      <c r="BP89" s="69"/>
      <c r="BQ89" s="69"/>
      <c r="BR89" s="69"/>
      <c r="BS89" s="69"/>
      <c r="BT89" s="69"/>
      <c r="BU89" s="69"/>
      <c r="BV89" s="69"/>
      <c r="BW89" s="69"/>
      <c r="BX89" s="69"/>
      <c r="BY89" s="69"/>
      <c r="BZ89" s="69"/>
      <c r="CA89" s="69"/>
      <c r="CB89" s="69"/>
      <c r="CC89" s="69"/>
      <c r="CD89" s="69"/>
      <c r="CJ89" s="11"/>
      <c r="CK89" s="11"/>
      <c r="CM89" s="11"/>
      <c r="CN89" s="11"/>
      <c r="CO89" s="11"/>
      <c r="CP89" s="11"/>
      <c r="CQ89" s="11"/>
      <c r="CR89" s="11"/>
      <c r="CS89" s="11"/>
      <c r="CT89" s="11"/>
    </row>
    <row r="90" spans="2:98" x14ac:dyDescent="0.25">
      <c r="C90" s="7"/>
      <c r="D90" s="7"/>
      <c r="E90" s="7"/>
      <c r="F90" s="7"/>
      <c r="G90" s="7"/>
      <c r="H90" s="7"/>
      <c r="I90" s="7"/>
      <c r="J90" s="76"/>
      <c r="K90" s="76"/>
      <c r="L90" s="76"/>
      <c r="M90" s="76"/>
      <c r="N90" s="76"/>
      <c r="O90" s="76"/>
      <c r="P90" s="76"/>
      <c r="Q90" s="76"/>
      <c r="R90" s="76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34"/>
      <c r="AP90" s="34"/>
      <c r="AQ90" s="34"/>
      <c r="AR90" s="34"/>
      <c r="BI90" s="69"/>
      <c r="BJ90" s="69"/>
      <c r="BK90" s="69"/>
      <c r="BL90" s="69"/>
      <c r="BM90" s="69"/>
      <c r="BN90" s="69"/>
      <c r="BO90" s="69"/>
      <c r="BP90" s="69"/>
      <c r="BQ90" s="69"/>
      <c r="BR90" s="69"/>
      <c r="BS90" s="69"/>
      <c r="BT90" s="69"/>
      <c r="BU90" s="69"/>
      <c r="BV90" s="69"/>
      <c r="BW90" s="69"/>
      <c r="BX90" s="69"/>
      <c r="BY90" s="69"/>
      <c r="BZ90" s="69"/>
      <c r="CA90" s="69"/>
      <c r="CB90" s="69"/>
      <c r="CC90" s="69"/>
      <c r="CD90" s="69"/>
      <c r="CJ90" s="11"/>
      <c r="CK90" s="11"/>
      <c r="CM90" s="11"/>
      <c r="CN90" s="11"/>
      <c r="CO90" s="11"/>
      <c r="CP90" s="11"/>
      <c r="CQ90" s="11"/>
      <c r="CR90" s="11"/>
      <c r="CS90" s="11"/>
      <c r="CT90" s="11"/>
    </row>
    <row r="91" spans="2:98" x14ac:dyDescent="0.25">
      <c r="C91" s="7"/>
      <c r="D91" s="7"/>
      <c r="E91" s="7"/>
      <c r="F91" s="7"/>
      <c r="G91" s="7"/>
      <c r="H91" s="7"/>
      <c r="I91" s="7"/>
      <c r="J91" s="76"/>
      <c r="K91" s="76"/>
      <c r="L91" s="76"/>
      <c r="M91" s="76"/>
      <c r="N91" s="76"/>
      <c r="O91" s="76"/>
      <c r="P91" s="76"/>
      <c r="Q91" s="76"/>
      <c r="R91" s="76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34"/>
      <c r="AP91" s="34"/>
      <c r="AQ91" s="34"/>
      <c r="AR91" s="34"/>
      <c r="BI91" s="69"/>
      <c r="BJ91" s="69"/>
      <c r="BK91" s="69"/>
      <c r="BL91" s="69"/>
      <c r="BM91" s="69"/>
      <c r="BN91" s="69"/>
      <c r="BO91" s="69"/>
      <c r="BP91" s="69"/>
      <c r="BQ91" s="69"/>
      <c r="BR91" s="69"/>
      <c r="BS91" s="69"/>
      <c r="BT91" s="69"/>
      <c r="BU91" s="69"/>
      <c r="BV91" s="69"/>
      <c r="BW91" s="69"/>
      <c r="BX91" s="69"/>
      <c r="BY91" s="69"/>
      <c r="BZ91" s="69"/>
      <c r="CA91" s="69"/>
      <c r="CB91" s="69"/>
      <c r="CC91" s="69"/>
      <c r="CD91" s="69"/>
      <c r="CJ91" s="11"/>
      <c r="CK91" s="11"/>
      <c r="CM91" s="11"/>
      <c r="CN91" s="11"/>
      <c r="CO91" s="11"/>
      <c r="CP91" s="11"/>
      <c r="CQ91" s="11"/>
      <c r="CR91" s="11"/>
      <c r="CS91" s="11"/>
      <c r="CT91" s="11"/>
    </row>
    <row r="92" spans="2:98" x14ac:dyDescent="0.25">
      <c r="BI92" s="69"/>
      <c r="BJ92" s="69"/>
      <c r="BK92" s="69"/>
      <c r="BL92" s="69"/>
      <c r="BM92" s="69"/>
      <c r="BN92" s="69"/>
      <c r="BO92" s="69"/>
      <c r="BP92" s="69"/>
      <c r="BQ92" s="69"/>
      <c r="BR92" s="69"/>
      <c r="BS92" s="69"/>
      <c r="BT92" s="69"/>
      <c r="BU92" s="69"/>
      <c r="BV92" s="69"/>
      <c r="BW92" s="69"/>
      <c r="BX92" s="69"/>
      <c r="BY92" s="69"/>
      <c r="BZ92" s="69"/>
      <c r="CA92" s="69"/>
      <c r="CB92" s="69"/>
      <c r="CC92" s="69"/>
      <c r="CD92" s="69"/>
    </row>
    <row r="93" spans="2:98" x14ac:dyDescent="0.25">
      <c r="BI93" s="69"/>
      <c r="BJ93" s="69"/>
      <c r="BK93" s="69"/>
      <c r="BL93" s="69"/>
      <c r="BM93" s="69"/>
      <c r="BN93" s="69"/>
      <c r="BO93" s="69"/>
      <c r="BP93" s="69"/>
      <c r="BQ93" s="69"/>
      <c r="BR93" s="69"/>
      <c r="BS93" s="69"/>
      <c r="BT93" s="69"/>
      <c r="BU93" s="69"/>
      <c r="BV93" s="69"/>
      <c r="BW93" s="69"/>
      <c r="BX93" s="69"/>
      <c r="BY93" s="69"/>
      <c r="BZ93" s="69"/>
      <c r="CA93" s="69"/>
      <c r="CB93" s="69"/>
      <c r="CC93" s="69"/>
      <c r="CD93" s="69"/>
    </row>
    <row r="94" spans="2:98" x14ac:dyDescent="0.25">
      <c r="BI94" s="69"/>
      <c r="BJ94" s="69"/>
      <c r="BK94" s="69"/>
      <c r="BL94" s="69"/>
      <c r="BM94" s="69"/>
      <c r="BN94" s="69"/>
      <c r="BO94" s="69"/>
      <c r="BP94" s="69"/>
      <c r="BQ94" s="69"/>
      <c r="BR94" s="69"/>
      <c r="BS94" s="69"/>
      <c r="BT94" s="69"/>
      <c r="BU94" s="69"/>
      <c r="BV94" s="69"/>
      <c r="BW94" s="69"/>
      <c r="BX94" s="69"/>
      <c r="BY94" s="69"/>
      <c r="BZ94" s="69"/>
      <c r="CA94" s="69"/>
      <c r="CB94" s="69"/>
      <c r="CC94" s="69"/>
      <c r="CD94" s="69"/>
    </row>
    <row r="95" spans="2:98" x14ac:dyDescent="0.25">
      <c r="BI95" s="69"/>
      <c r="BJ95" s="69"/>
      <c r="BK95" s="69"/>
      <c r="BL95" s="69"/>
      <c r="BM95" s="69"/>
      <c r="BN95" s="69"/>
      <c r="BO95" s="69"/>
      <c r="BP95" s="69"/>
      <c r="BQ95" s="69"/>
      <c r="BR95" s="69"/>
      <c r="BS95" s="69"/>
      <c r="BT95" s="69"/>
      <c r="BU95" s="69"/>
      <c r="BV95" s="69"/>
      <c r="BW95" s="69"/>
      <c r="BX95" s="69"/>
      <c r="BY95" s="69"/>
      <c r="BZ95" s="69"/>
      <c r="CA95" s="69"/>
      <c r="CB95" s="69"/>
      <c r="CC95" s="69"/>
      <c r="CD95" s="69"/>
    </row>
    <row r="96" spans="2:98" x14ac:dyDescent="0.25">
      <c r="BI96" s="69"/>
      <c r="BJ96" s="69"/>
      <c r="BK96" s="69"/>
      <c r="BL96" s="69"/>
      <c r="BM96" s="69"/>
      <c r="BN96" s="69"/>
      <c r="BO96" s="69"/>
      <c r="BP96" s="69"/>
      <c r="BQ96" s="69"/>
      <c r="BR96" s="69"/>
      <c r="BS96" s="69"/>
      <c r="BT96" s="69"/>
      <c r="BU96" s="69"/>
      <c r="BV96" s="69"/>
      <c r="BW96" s="69"/>
      <c r="BX96" s="69"/>
      <c r="BY96" s="69"/>
      <c r="BZ96" s="69"/>
      <c r="CA96" s="69"/>
      <c r="CB96" s="69"/>
      <c r="CC96" s="69"/>
      <c r="CD96" s="69"/>
    </row>
    <row r="97" spans="61:82" x14ac:dyDescent="0.25">
      <c r="BI97" s="69"/>
      <c r="BJ97" s="69"/>
      <c r="BK97" s="69"/>
      <c r="BL97" s="69"/>
      <c r="BM97" s="69"/>
      <c r="BN97" s="69"/>
      <c r="BO97" s="69"/>
      <c r="BP97" s="69"/>
      <c r="BQ97" s="69"/>
      <c r="BR97" s="69"/>
      <c r="BS97" s="69"/>
      <c r="BT97" s="69"/>
      <c r="BU97" s="69"/>
      <c r="BV97" s="69"/>
      <c r="BW97" s="69"/>
      <c r="BX97" s="69"/>
      <c r="BY97" s="69"/>
      <c r="BZ97" s="69"/>
      <c r="CA97" s="69"/>
      <c r="CB97" s="69"/>
      <c r="CC97" s="69"/>
      <c r="CD97" s="69"/>
    </row>
    <row r="98" spans="61:82" x14ac:dyDescent="0.25">
      <c r="BI98" s="69"/>
      <c r="BJ98" s="69"/>
      <c r="BK98" s="69"/>
      <c r="BL98" s="69"/>
      <c r="BM98" s="69"/>
      <c r="BN98" s="69"/>
      <c r="BO98" s="69"/>
      <c r="BP98" s="69"/>
      <c r="BQ98" s="69"/>
      <c r="BR98" s="69"/>
      <c r="BS98" s="69"/>
      <c r="BT98" s="69"/>
      <c r="BU98" s="69"/>
      <c r="BV98" s="69"/>
      <c r="BW98" s="69"/>
      <c r="BX98" s="69"/>
      <c r="BY98" s="69"/>
      <c r="BZ98" s="69"/>
      <c r="CA98" s="69"/>
      <c r="CB98" s="69"/>
      <c r="CC98" s="69"/>
      <c r="CD98" s="69"/>
    </row>
    <row r="99" spans="61:82" x14ac:dyDescent="0.25">
      <c r="BI99" s="69"/>
      <c r="BJ99" s="69"/>
      <c r="BK99" s="69"/>
      <c r="BL99" s="69"/>
      <c r="BM99" s="69"/>
      <c r="BN99" s="69"/>
      <c r="BO99" s="69"/>
      <c r="BP99" s="69"/>
      <c r="BQ99" s="69"/>
      <c r="BR99" s="69"/>
      <c r="BS99" s="69"/>
      <c r="BT99" s="69"/>
      <c r="BU99" s="69"/>
      <c r="BV99" s="69"/>
      <c r="BW99" s="69"/>
      <c r="BX99" s="69"/>
      <c r="BY99" s="69"/>
      <c r="BZ99" s="69"/>
      <c r="CA99" s="69"/>
      <c r="CB99" s="69"/>
      <c r="CC99" s="69"/>
      <c r="CD99" s="69"/>
    </row>
    <row r="100" spans="61:82" x14ac:dyDescent="0.25">
      <c r="BI100" s="69"/>
      <c r="BJ100" s="69"/>
      <c r="BK100" s="69"/>
      <c r="BL100" s="69"/>
      <c r="BM100" s="69"/>
      <c r="BN100" s="69"/>
      <c r="BO100" s="69"/>
      <c r="BP100" s="69"/>
      <c r="BQ100" s="69"/>
      <c r="BR100" s="69"/>
      <c r="BS100" s="69"/>
      <c r="BT100" s="69"/>
      <c r="BU100" s="69"/>
      <c r="BV100" s="69"/>
      <c r="BW100" s="69"/>
      <c r="BX100" s="69"/>
      <c r="BY100" s="69"/>
      <c r="BZ100" s="69"/>
      <c r="CA100" s="69"/>
      <c r="CB100" s="69"/>
      <c r="CC100" s="69"/>
      <c r="CD100" s="69"/>
    </row>
    <row r="101" spans="61:82" x14ac:dyDescent="0.25">
      <c r="BI101" s="69"/>
      <c r="BJ101" s="69"/>
      <c r="BK101" s="69"/>
      <c r="BL101" s="69"/>
      <c r="BM101" s="69"/>
      <c r="BN101" s="69"/>
      <c r="BO101" s="69"/>
      <c r="BP101" s="69"/>
      <c r="BQ101" s="69"/>
      <c r="BR101" s="69"/>
      <c r="BS101" s="69"/>
      <c r="BT101" s="69"/>
      <c r="BU101" s="69"/>
      <c r="BV101" s="69"/>
      <c r="BW101" s="69"/>
      <c r="BX101" s="69"/>
      <c r="BY101" s="69"/>
      <c r="BZ101" s="69"/>
      <c r="CA101" s="69"/>
      <c r="CB101" s="69"/>
      <c r="CC101" s="69"/>
      <c r="CD101" s="69"/>
    </row>
    <row r="102" spans="61:82" x14ac:dyDescent="0.25">
      <c r="BI102" s="69"/>
      <c r="BJ102" s="69"/>
      <c r="BK102" s="69"/>
      <c r="BL102" s="69"/>
      <c r="BM102" s="69"/>
      <c r="BN102" s="69"/>
      <c r="BO102" s="69"/>
      <c r="BP102" s="69"/>
      <c r="BQ102" s="69"/>
      <c r="BR102" s="69"/>
      <c r="BS102" s="69"/>
      <c r="BT102" s="69"/>
      <c r="BU102" s="69"/>
      <c r="BV102" s="69"/>
      <c r="BW102" s="69"/>
      <c r="BX102" s="69"/>
      <c r="BY102" s="69"/>
      <c r="BZ102" s="69"/>
      <c r="CA102" s="69"/>
      <c r="CB102" s="69"/>
      <c r="CC102" s="69"/>
      <c r="CD102" s="69"/>
    </row>
    <row r="103" spans="61:82" x14ac:dyDescent="0.25">
      <c r="BI103" s="69"/>
      <c r="BJ103" s="69"/>
      <c r="BK103" s="69"/>
      <c r="BL103" s="69"/>
      <c r="BM103" s="69"/>
      <c r="BN103" s="69"/>
      <c r="BO103" s="69"/>
      <c r="BP103" s="69"/>
      <c r="BQ103" s="69"/>
      <c r="BR103" s="69"/>
      <c r="BS103" s="69"/>
      <c r="BT103" s="69"/>
      <c r="BU103" s="69"/>
      <c r="BV103" s="69"/>
      <c r="BW103" s="69"/>
      <c r="BX103" s="69"/>
      <c r="BY103" s="69"/>
      <c r="BZ103" s="69"/>
      <c r="CA103" s="69"/>
      <c r="CB103" s="69"/>
      <c r="CC103" s="69"/>
      <c r="CD103" s="69"/>
    </row>
    <row r="104" spans="61:82" x14ac:dyDescent="0.25">
      <c r="BI104" s="69"/>
      <c r="BJ104" s="69"/>
      <c r="BK104" s="69"/>
      <c r="BL104" s="69"/>
      <c r="BM104" s="69"/>
      <c r="BN104" s="69"/>
      <c r="BO104" s="69"/>
      <c r="BP104" s="69"/>
      <c r="BQ104" s="69"/>
      <c r="BR104" s="69"/>
      <c r="BS104" s="69"/>
      <c r="BT104" s="69"/>
      <c r="BU104" s="69"/>
      <c r="BV104" s="69"/>
      <c r="BW104" s="69"/>
      <c r="BX104" s="69"/>
      <c r="BY104" s="69"/>
      <c r="BZ104" s="69"/>
      <c r="CA104" s="69"/>
      <c r="CB104" s="69"/>
      <c r="CC104" s="69"/>
      <c r="CD104" s="69"/>
    </row>
    <row r="105" spans="61:82" x14ac:dyDescent="0.25">
      <c r="BI105" s="69"/>
      <c r="BJ105" s="69"/>
      <c r="BK105" s="69"/>
      <c r="BL105" s="69"/>
      <c r="BM105" s="69"/>
      <c r="BN105" s="69"/>
      <c r="BO105" s="69"/>
      <c r="BP105" s="69"/>
      <c r="BQ105" s="69"/>
      <c r="BR105" s="69"/>
      <c r="BS105" s="69"/>
      <c r="BT105" s="69"/>
      <c r="BU105" s="69"/>
      <c r="BV105" s="69"/>
      <c r="BW105" s="69"/>
      <c r="BX105" s="69"/>
      <c r="BY105" s="69"/>
      <c r="BZ105" s="69"/>
      <c r="CA105" s="69"/>
      <c r="CB105" s="69"/>
      <c r="CC105" s="69"/>
      <c r="CD105" s="69"/>
    </row>
    <row r="106" spans="61:82" x14ac:dyDescent="0.25">
      <c r="BI106" s="69"/>
      <c r="BJ106" s="69"/>
      <c r="BK106" s="69"/>
      <c r="BL106" s="69"/>
      <c r="BM106" s="69"/>
      <c r="BN106" s="69"/>
      <c r="BO106" s="69"/>
      <c r="BP106" s="69"/>
      <c r="BQ106" s="69"/>
      <c r="BR106" s="69"/>
      <c r="BS106" s="69"/>
      <c r="BT106" s="69"/>
      <c r="BU106" s="69"/>
      <c r="BV106" s="69"/>
      <c r="BW106" s="69"/>
      <c r="BX106" s="69"/>
      <c r="BY106" s="69"/>
      <c r="BZ106" s="69"/>
      <c r="CA106" s="69"/>
      <c r="CB106" s="69"/>
      <c r="CC106" s="69"/>
      <c r="CD106" s="69"/>
    </row>
    <row r="107" spans="61:82" x14ac:dyDescent="0.25">
      <c r="BI107" s="69"/>
      <c r="BJ107" s="69"/>
      <c r="BK107" s="69"/>
      <c r="BL107" s="69"/>
      <c r="BM107" s="69"/>
      <c r="BN107" s="69"/>
      <c r="BO107" s="69"/>
      <c r="BP107" s="69"/>
      <c r="BQ107" s="69"/>
      <c r="BR107" s="69"/>
      <c r="BS107" s="69"/>
      <c r="BT107" s="69"/>
      <c r="BU107" s="69"/>
      <c r="BV107" s="69"/>
      <c r="BW107" s="69"/>
      <c r="BX107" s="69"/>
      <c r="BY107" s="69"/>
      <c r="BZ107" s="69"/>
      <c r="CA107" s="69"/>
      <c r="CB107" s="69"/>
      <c r="CC107" s="69"/>
      <c r="CD107" s="69"/>
    </row>
    <row r="108" spans="61:82" x14ac:dyDescent="0.25">
      <c r="BI108" s="69"/>
      <c r="BJ108" s="69"/>
      <c r="BK108" s="69"/>
      <c r="BL108" s="69"/>
      <c r="BM108" s="69"/>
      <c r="BN108" s="69"/>
      <c r="BO108" s="69"/>
      <c r="BP108" s="69"/>
      <c r="BQ108" s="69"/>
      <c r="BR108" s="69"/>
      <c r="BS108" s="69"/>
      <c r="BT108" s="69"/>
      <c r="BU108" s="69"/>
      <c r="BV108" s="69"/>
      <c r="BW108" s="69"/>
      <c r="BX108" s="69"/>
      <c r="BY108" s="69"/>
      <c r="BZ108" s="69"/>
      <c r="CA108" s="69"/>
      <c r="CB108" s="69"/>
      <c r="CC108" s="69"/>
      <c r="CD108" s="69"/>
    </row>
    <row r="109" spans="61:82" x14ac:dyDescent="0.25">
      <c r="BI109" s="69"/>
      <c r="BJ109" s="69"/>
      <c r="BK109" s="69"/>
      <c r="BL109" s="69"/>
      <c r="BM109" s="69"/>
      <c r="BN109" s="69"/>
      <c r="BO109" s="69"/>
      <c r="BP109" s="69"/>
      <c r="BQ109" s="69"/>
      <c r="BR109" s="69"/>
      <c r="BS109" s="69"/>
      <c r="BT109" s="69"/>
      <c r="BU109" s="69"/>
      <c r="BV109" s="69"/>
      <c r="BW109" s="69"/>
      <c r="BX109" s="69"/>
      <c r="BY109" s="69"/>
      <c r="BZ109" s="69"/>
      <c r="CA109" s="69"/>
      <c r="CB109" s="69"/>
      <c r="CC109" s="69"/>
      <c r="CD109" s="69"/>
    </row>
    <row r="110" spans="61:82" x14ac:dyDescent="0.25">
      <c r="BI110" s="69"/>
      <c r="BJ110" s="69"/>
      <c r="BK110" s="69"/>
      <c r="BL110" s="69"/>
      <c r="BM110" s="69"/>
      <c r="BN110" s="69"/>
      <c r="BO110" s="69"/>
      <c r="BP110" s="69"/>
      <c r="BQ110" s="69"/>
      <c r="BR110" s="69"/>
      <c r="BS110" s="69"/>
      <c r="BT110" s="69"/>
      <c r="BU110" s="69"/>
      <c r="BV110" s="69"/>
      <c r="BW110" s="69"/>
      <c r="BX110" s="69"/>
      <c r="BY110" s="69"/>
      <c r="BZ110" s="69"/>
      <c r="CA110" s="69"/>
      <c r="CB110" s="69"/>
      <c r="CC110" s="69"/>
      <c r="CD110" s="69"/>
    </row>
    <row r="111" spans="61:82" x14ac:dyDescent="0.25">
      <c r="BI111" s="69"/>
      <c r="BJ111" s="69"/>
      <c r="BK111" s="69"/>
      <c r="BL111" s="69"/>
      <c r="BM111" s="69"/>
      <c r="BN111" s="69"/>
      <c r="BO111" s="69"/>
      <c r="BP111" s="69"/>
      <c r="BQ111" s="69"/>
      <c r="BR111" s="69"/>
      <c r="BS111" s="69"/>
      <c r="BT111" s="69"/>
      <c r="BU111" s="69"/>
      <c r="BV111" s="69"/>
      <c r="BW111" s="69"/>
      <c r="BX111" s="69"/>
      <c r="BY111" s="69"/>
      <c r="BZ111" s="69"/>
      <c r="CA111" s="69"/>
      <c r="CB111" s="69"/>
      <c r="CC111" s="69"/>
      <c r="CD111" s="69"/>
    </row>
    <row r="112" spans="61:82" x14ac:dyDescent="0.25">
      <c r="BI112" s="69"/>
      <c r="BJ112" s="69"/>
      <c r="BK112" s="69"/>
      <c r="BL112" s="69"/>
      <c r="BM112" s="69"/>
      <c r="BN112" s="69"/>
      <c r="BO112" s="69"/>
      <c r="BP112" s="69"/>
      <c r="BQ112" s="69"/>
      <c r="BR112" s="69"/>
      <c r="BS112" s="69"/>
      <c r="BT112" s="69"/>
      <c r="BU112" s="69"/>
      <c r="BV112" s="69"/>
      <c r="BW112" s="69"/>
      <c r="BX112" s="69"/>
      <c r="BY112" s="69"/>
      <c r="BZ112" s="69"/>
      <c r="CA112" s="69"/>
      <c r="CB112" s="69"/>
      <c r="CC112" s="69"/>
      <c r="CD112" s="69"/>
    </row>
    <row r="113" spans="61:82" x14ac:dyDescent="0.25">
      <c r="BI113" s="69"/>
      <c r="BJ113" s="69"/>
      <c r="BK113" s="69"/>
      <c r="BL113" s="69"/>
      <c r="BM113" s="69"/>
      <c r="BN113" s="69"/>
      <c r="BO113" s="69"/>
      <c r="BP113" s="69"/>
      <c r="BQ113" s="69"/>
      <c r="BR113" s="69"/>
      <c r="BS113" s="69"/>
      <c r="BT113" s="69"/>
      <c r="BU113" s="69"/>
      <c r="BV113" s="69"/>
      <c r="BW113" s="69"/>
      <c r="BX113" s="69"/>
      <c r="BY113" s="69"/>
      <c r="BZ113" s="69"/>
      <c r="CA113" s="69"/>
      <c r="CB113" s="69"/>
      <c r="CC113" s="69"/>
      <c r="CD113" s="69"/>
    </row>
    <row r="114" spans="61:82" x14ac:dyDescent="0.25">
      <c r="BI114" s="69"/>
      <c r="BJ114" s="69"/>
      <c r="BK114" s="69"/>
      <c r="BL114" s="69"/>
      <c r="BM114" s="69"/>
      <c r="BN114" s="69"/>
      <c r="BO114" s="69"/>
      <c r="BP114" s="69"/>
      <c r="BQ114" s="69"/>
      <c r="BR114" s="69"/>
      <c r="BS114" s="69"/>
      <c r="BT114" s="69"/>
      <c r="BU114" s="69"/>
      <c r="BV114" s="69"/>
      <c r="BW114" s="69"/>
      <c r="BX114" s="69"/>
      <c r="BY114" s="69"/>
      <c r="BZ114" s="69"/>
      <c r="CA114" s="69"/>
      <c r="CB114" s="69"/>
      <c r="CC114" s="69"/>
      <c r="CD114" s="69"/>
    </row>
    <row r="115" spans="61:82" x14ac:dyDescent="0.25">
      <c r="BI115" s="69"/>
      <c r="BJ115" s="69"/>
      <c r="BK115" s="69"/>
      <c r="BL115" s="69"/>
      <c r="BM115" s="69"/>
      <c r="BN115" s="69"/>
      <c r="BO115" s="69"/>
      <c r="BP115" s="69"/>
      <c r="BQ115" s="69"/>
      <c r="BR115" s="69"/>
      <c r="BS115" s="69"/>
      <c r="BT115" s="69"/>
      <c r="BU115" s="69"/>
      <c r="BV115" s="69"/>
      <c r="BW115" s="69"/>
      <c r="BX115" s="69"/>
      <c r="BY115" s="69"/>
      <c r="BZ115" s="69"/>
      <c r="CA115" s="69"/>
      <c r="CB115" s="69"/>
      <c r="CC115" s="69"/>
      <c r="CD115" s="69"/>
    </row>
    <row r="116" spans="61:82" x14ac:dyDescent="0.25">
      <c r="BI116" s="69"/>
      <c r="BJ116" s="69"/>
      <c r="BK116" s="69"/>
      <c r="BL116" s="69"/>
      <c r="BM116" s="69"/>
      <c r="BN116" s="69"/>
      <c r="BO116" s="69"/>
      <c r="BP116" s="69"/>
      <c r="BQ116" s="69"/>
      <c r="BR116" s="69"/>
      <c r="BS116" s="69"/>
      <c r="BT116" s="69"/>
      <c r="BU116" s="69"/>
      <c r="BV116" s="69"/>
      <c r="BW116" s="69"/>
      <c r="BX116" s="69"/>
      <c r="BY116" s="69"/>
      <c r="BZ116" s="69"/>
      <c r="CA116" s="69"/>
      <c r="CB116" s="69"/>
      <c r="CC116" s="69"/>
      <c r="CD116" s="69"/>
    </row>
    <row r="117" spans="61:82" x14ac:dyDescent="0.25">
      <c r="BI117" s="69"/>
      <c r="BJ117" s="69"/>
      <c r="BK117" s="69"/>
      <c r="BL117" s="69"/>
      <c r="BM117" s="69"/>
      <c r="BN117" s="69"/>
      <c r="BO117" s="69"/>
      <c r="BP117" s="69"/>
      <c r="BQ117" s="69"/>
      <c r="BR117" s="69"/>
      <c r="BS117" s="69"/>
      <c r="BT117" s="69"/>
      <c r="BU117" s="69"/>
      <c r="BV117" s="69"/>
      <c r="BW117" s="69"/>
      <c r="BX117" s="69"/>
      <c r="BY117" s="69"/>
      <c r="BZ117" s="69"/>
      <c r="CA117" s="69"/>
      <c r="CB117" s="69"/>
      <c r="CC117" s="69"/>
      <c r="CD117" s="69"/>
    </row>
    <row r="118" spans="61:82" x14ac:dyDescent="0.25">
      <c r="BI118" s="69"/>
      <c r="BJ118" s="69"/>
      <c r="BK118" s="69"/>
      <c r="BL118" s="69"/>
      <c r="BM118" s="69"/>
      <c r="BN118" s="69"/>
      <c r="BO118" s="69"/>
      <c r="BP118" s="69"/>
      <c r="BQ118" s="69"/>
      <c r="BR118" s="69"/>
      <c r="BS118" s="69"/>
      <c r="BT118" s="69"/>
      <c r="BU118" s="69"/>
      <c r="BV118" s="69"/>
      <c r="BW118" s="69"/>
      <c r="BX118" s="69"/>
      <c r="BY118" s="69"/>
      <c r="BZ118" s="69"/>
      <c r="CA118" s="69"/>
      <c r="CB118" s="69"/>
      <c r="CC118" s="69"/>
      <c r="CD118" s="69"/>
    </row>
    <row r="119" spans="61:82" x14ac:dyDescent="0.25">
      <c r="BI119" s="69"/>
      <c r="BJ119" s="69"/>
      <c r="BK119" s="69"/>
      <c r="BL119" s="69"/>
      <c r="BM119" s="69"/>
      <c r="BN119" s="69"/>
      <c r="BO119" s="69"/>
      <c r="BP119" s="69"/>
      <c r="BQ119" s="69"/>
      <c r="BR119" s="69"/>
      <c r="BS119" s="69"/>
      <c r="BT119" s="69"/>
      <c r="BU119" s="69"/>
      <c r="BV119" s="69"/>
      <c r="BW119" s="69"/>
      <c r="BX119" s="69"/>
      <c r="BY119" s="69"/>
      <c r="BZ119" s="69"/>
      <c r="CA119" s="69"/>
      <c r="CB119" s="69"/>
      <c r="CC119" s="69"/>
      <c r="CD119" s="69"/>
    </row>
    <row r="120" spans="61:82" x14ac:dyDescent="0.25">
      <c r="BI120" s="69"/>
      <c r="BJ120" s="69"/>
      <c r="BK120" s="69"/>
      <c r="BL120" s="69"/>
      <c r="BM120" s="69"/>
      <c r="BN120" s="69"/>
      <c r="BO120" s="69"/>
      <c r="BP120" s="69"/>
      <c r="BQ120" s="69"/>
      <c r="BR120" s="69"/>
      <c r="BS120" s="69"/>
      <c r="BT120" s="69"/>
      <c r="BU120" s="69"/>
      <c r="BV120" s="69"/>
      <c r="BW120" s="69"/>
      <c r="BX120" s="69"/>
      <c r="BY120" s="69"/>
      <c r="BZ120" s="69"/>
      <c r="CA120" s="69"/>
      <c r="CB120" s="69"/>
      <c r="CC120" s="69"/>
      <c r="CD120" s="69"/>
    </row>
    <row r="121" spans="61:82" x14ac:dyDescent="0.25">
      <c r="BI121" s="69"/>
      <c r="BJ121" s="69"/>
      <c r="BK121" s="69"/>
      <c r="BL121" s="69"/>
      <c r="BM121" s="69"/>
      <c r="BN121" s="69"/>
      <c r="BO121" s="69"/>
      <c r="BP121" s="69"/>
      <c r="BQ121" s="69"/>
      <c r="BR121" s="69"/>
      <c r="BS121" s="69"/>
      <c r="BT121" s="69"/>
      <c r="BU121" s="69"/>
      <c r="BV121" s="69"/>
      <c r="BW121" s="69"/>
      <c r="BX121" s="69"/>
      <c r="BY121" s="69"/>
      <c r="BZ121" s="69"/>
      <c r="CA121" s="69"/>
      <c r="CB121" s="69"/>
      <c r="CC121" s="69"/>
      <c r="CD121" s="69"/>
    </row>
    <row r="122" spans="61:82" x14ac:dyDescent="0.25">
      <c r="BI122" s="69"/>
      <c r="BJ122" s="69"/>
      <c r="BK122" s="69"/>
      <c r="BL122" s="69"/>
      <c r="BM122" s="69"/>
      <c r="BN122" s="69"/>
      <c r="BO122" s="69"/>
      <c r="BP122" s="69"/>
      <c r="BQ122" s="69"/>
      <c r="BR122" s="69"/>
      <c r="BS122" s="69"/>
      <c r="BT122" s="69"/>
      <c r="BU122" s="69"/>
      <c r="BV122" s="69"/>
      <c r="BW122" s="69"/>
      <c r="BX122" s="69"/>
      <c r="BY122" s="69"/>
      <c r="BZ122" s="69"/>
      <c r="CA122" s="69"/>
      <c r="CB122" s="69"/>
      <c r="CC122" s="69"/>
      <c r="CD122" s="69"/>
    </row>
  </sheetData>
  <sheetProtection algorithmName="SHA-512" hashValue="BzGLiJnFkmAWFZzo2yZkdwhiklUkgMy1ZPXCXuCPNCLrtPpu8KlXon7hplGfsMCl26AYkUEgkBS0Bi9GGeKlEQ==" saltValue="V9rXaGDZklsoHog8vROr1Q==" spinCount="100000" sheet="1" formatCells="0" formatColumns="0" formatRows="0" insertColumns="0" insertRows="0" insertHyperlinks="0" deleteColumns="0" deleteRows="0" sort="0" autoFilter="0" pivotTables="0"/>
  <protectedRanges>
    <protectedRange sqref="C7:AL48" name="oceny"/>
    <protectedRange sqref="B7:B48" name="zachowanie"/>
  </protectedRanges>
  <customSheetViews>
    <customSheetView guid="{6FC05442-CA40-4BCC-973E-0EE4E90E80CD}" hiddenRows="1" hiddenColumns="1" showRuler="0">
      <selection activeCell="G3" sqref="G3"/>
      <pageMargins left="0.75" right="0.75" top="1" bottom="1" header="0.5" footer="0.5"/>
      <pageSetup paperSize="9" orientation="portrait" verticalDpi="0" r:id="rId1"/>
      <headerFooter alignWithMargins="0"/>
    </customSheetView>
  </customSheetViews>
  <mergeCells count="98">
    <mergeCell ref="C5:AL5"/>
    <mergeCell ref="AM5:AN6"/>
    <mergeCell ref="AM8:AN8"/>
    <mergeCell ref="DL3:DR3"/>
    <mergeCell ref="A4:A6"/>
    <mergeCell ref="B4:B6"/>
    <mergeCell ref="C4:AN4"/>
    <mergeCell ref="AO4:AO6"/>
    <mergeCell ref="AP4:AP6"/>
    <mergeCell ref="AQ4:AQ6"/>
    <mergeCell ref="CL3:CR3"/>
    <mergeCell ref="CY3:DE3"/>
    <mergeCell ref="AR4:AR6"/>
    <mergeCell ref="AS4:AX4"/>
    <mergeCell ref="AM7:AN7"/>
    <mergeCell ref="AM16:AN16"/>
    <mergeCell ref="AM17:AN17"/>
    <mergeCell ref="AM18:AN18"/>
    <mergeCell ref="AM9:AN9"/>
    <mergeCell ref="AM10:AN10"/>
    <mergeCell ref="AM11:AN11"/>
    <mergeCell ref="AM12:AN12"/>
    <mergeCell ref="AM13:AN13"/>
    <mergeCell ref="AM14:AN14"/>
    <mergeCell ref="AM15:AN15"/>
    <mergeCell ref="AM19:AN19"/>
    <mergeCell ref="AM20:AN20"/>
    <mergeCell ref="AM33:AN33"/>
    <mergeCell ref="AM34:AN34"/>
    <mergeCell ref="AM23:AN23"/>
    <mergeCell ref="AM24:AN24"/>
    <mergeCell ref="AM25:AN25"/>
    <mergeCell ref="AM26:AN26"/>
    <mergeCell ref="AM27:AN27"/>
    <mergeCell ref="AM28:AN28"/>
    <mergeCell ref="AM21:AN21"/>
    <mergeCell ref="AM22:AN22"/>
    <mergeCell ref="AM35:AN35"/>
    <mergeCell ref="AM36:AN36"/>
    <mergeCell ref="AM37:AN37"/>
    <mergeCell ref="AM38:AN38"/>
    <mergeCell ref="AM29:AN29"/>
    <mergeCell ref="AM30:AN30"/>
    <mergeCell ref="AM31:AN31"/>
    <mergeCell ref="AM32:AN32"/>
    <mergeCell ref="AM45:AN45"/>
    <mergeCell ref="AM46:AN46"/>
    <mergeCell ref="AM39:AN39"/>
    <mergeCell ref="AM40:AN40"/>
    <mergeCell ref="AM43:AN43"/>
    <mergeCell ref="AM44:AN44"/>
    <mergeCell ref="AM41:AN41"/>
    <mergeCell ref="AM42:AN42"/>
    <mergeCell ref="AM47:AN47"/>
    <mergeCell ref="AM48:AN48"/>
    <mergeCell ref="C49:AX49"/>
    <mergeCell ref="AM50:AN50"/>
    <mergeCell ref="A51:B51"/>
    <mergeCell ref="AM51:AN51"/>
    <mergeCell ref="A49:B50"/>
    <mergeCell ref="A52:B52"/>
    <mergeCell ref="AM52:AN52"/>
    <mergeCell ref="AS52:AV52"/>
    <mergeCell ref="AW52:AX52"/>
    <mergeCell ref="AS51:AV51"/>
    <mergeCell ref="AW51:AX51"/>
    <mergeCell ref="A57:B57"/>
    <mergeCell ref="A56:B56"/>
    <mergeCell ref="AW56:AX56"/>
    <mergeCell ref="AM56:AN56"/>
    <mergeCell ref="A53:B53"/>
    <mergeCell ref="AM53:AN53"/>
    <mergeCell ref="AS53:AV53"/>
    <mergeCell ref="AW53:AX53"/>
    <mergeCell ref="AW54:AX54"/>
    <mergeCell ref="A55:B55"/>
    <mergeCell ref="AM55:AN55"/>
    <mergeCell ref="AS55:AV55"/>
    <mergeCell ref="AW55:AX55"/>
    <mergeCell ref="A54:B54"/>
    <mergeCell ref="AM54:AN54"/>
    <mergeCell ref="AS54:AV54"/>
    <mergeCell ref="AS56:AV56"/>
    <mergeCell ref="E60:AM60"/>
    <mergeCell ref="F69:G69"/>
    <mergeCell ref="H63:AU63"/>
    <mergeCell ref="H69:AU69"/>
    <mergeCell ref="E66:AN66"/>
    <mergeCell ref="F67:G67"/>
    <mergeCell ref="H67:AU67"/>
    <mergeCell ref="F68:G68"/>
    <mergeCell ref="H68:AU68"/>
    <mergeCell ref="F63:G63"/>
    <mergeCell ref="F61:G61"/>
    <mergeCell ref="H61:AU61"/>
    <mergeCell ref="H62:AU62"/>
    <mergeCell ref="F62:G62"/>
    <mergeCell ref="AM57:AN57"/>
  </mergeCells>
  <phoneticPr fontId="8" type="noConversion"/>
  <conditionalFormatting sqref="C7:AL48">
    <cfRule type="cellIs" dxfId="3" priority="3" stopIfTrue="1" operator="greaterThan">
      <formula>6</formula>
    </cfRule>
    <cfRule type="cellIs" dxfId="2" priority="4" stopIfTrue="1" operator="equal">
      <formula>1</formula>
    </cfRule>
  </conditionalFormatting>
  <conditionalFormatting sqref="T7:AL26">
    <cfRule type="cellIs" dxfId="1" priority="1" stopIfTrue="1" operator="greaterThan">
      <formula>6</formula>
    </cfRule>
    <cfRule type="cellIs" dxfId="0" priority="2" stopIfTrue="1" operator="equal">
      <formula>1</formula>
    </cfRule>
  </conditionalFormatting>
  <pageMargins left="0.39370078740157483" right="0.39370078740157483" top="0.39370078740157483" bottom="0.39370078740157483" header="0" footer="0"/>
  <pageSetup paperSize="9" scale="65" orientation="portrait" r:id="rId2"/>
  <headerFooter alignWithMargins="0"/>
  <rowBreaks count="1" manualBreakCount="1">
    <brk id="57" max="16383" man="1"/>
  </rowBreaks>
  <colBreaks count="1" manualBreakCount="1">
    <brk id="52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10">
    <tabColor indexed="48"/>
    <pageSetUpPr fitToPage="1"/>
  </sheetPr>
  <dimension ref="A1:T78"/>
  <sheetViews>
    <sheetView zoomScale="90" zoomScaleNormal="90" workbookViewId="0">
      <selection activeCell="K2" sqref="K2"/>
    </sheetView>
  </sheetViews>
  <sheetFormatPr defaultRowHeight="13.2" x14ac:dyDescent="0.25"/>
  <cols>
    <col min="1" max="1" width="6.109375" customWidth="1"/>
    <col min="2" max="2" width="14.33203125" customWidth="1"/>
    <col min="3" max="3" width="16.33203125" customWidth="1"/>
    <col min="4" max="4" width="6.5546875" customWidth="1"/>
    <col min="5" max="5" width="6.109375" customWidth="1"/>
    <col min="6" max="6" width="7.88671875" customWidth="1"/>
    <col min="7" max="7" width="6.44140625" customWidth="1"/>
    <col min="8" max="8" width="10.109375" customWidth="1"/>
    <col min="9" max="9" width="8.5546875" customWidth="1"/>
    <col min="10" max="10" width="7.6640625" customWidth="1"/>
    <col min="11" max="11" width="8.33203125" customWidth="1"/>
    <col min="12" max="12" width="8.88671875" customWidth="1"/>
  </cols>
  <sheetData>
    <row r="1" spans="1:20" ht="15" x14ac:dyDescent="0.4">
      <c r="C1" s="690"/>
      <c r="D1" s="690"/>
      <c r="E1" s="690"/>
      <c r="F1" s="690"/>
      <c r="G1" s="690"/>
      <c r="H1" s="690"/>
      <c r="I1" s="690"/>
      <c r="J1" s="690"/>
    </row>
    <row r="2" spans="1:20" ht="15.6" x14ac:dyDescent="0.3">
      <c r="B2" s="667" t="s">
        <v>83</v>
      </c>
      <c r="C2" s="667"/>
      <c r="D2" s="667"/>
      <c r="E2" s="667"/>
      <c r="F2" s="667"/>
      <c r="G2" s="667"/>
      <c r="H2" s="667"/>
      <c r="I2" s="667"/>
      <c r="J2" s="667"/>
      <c r="K2" s="331"/>
    </row>
    <row r="3" spans="1:20" ht="15" x14ac:dyDescent="0.25">
      <c r="B3" s="514" t="s">
        <v>34</v>
      </c>
      <c r="C3" s="514"/>
      <c r="D3" s="668"/>
      <c r="E3" s="668"/>
      <c r="F3" s="668"/>
      <c r="G3" s="668"/>
      <c r="H3" s="668"/>
      <c r="I3" s="669" t="s">
        <v>231</v>
      </c>
      <c r="J3" s="669"/>
      <c r="K3" s="669"/>
      <c r="L3" s="669"/>
    </row>
    <row r="4" spans="1:20" ht="6.75" customHeight="1" x14ac:dyDescent="0.25"/>
    <row r="5" spans="1:20" s="65" customFormat="1" ht="49.5" customHeight="1" x14ac:dyDescent="0.25">
      <c r="A5" s="173" t="s">
        <v>72</v>
      </c>
      <c r="B5" s="173" t="s">
        <v>73</v>
      </c>
      <c r="C5" s="173" t="s">
        <v>35</v>
      </c>
      <c r="D5" s="173" t="s">
        <v>36</v>
      </c>
      <c r="E5" s="173" t="s">
        <v>74</v>
      </c>
      <c r="F5" s="173" t="s">
        <v>75</v>
      </c>
      <c r="G5" s="173" t="s">
        <v>37</v>
      </c>
      <c r="H5" s="173" t="s">
        <v>109</v>
      </c>
      <c r="I5" s="100" t="s">
        <v>106</v>
      </c>
      <c r="J5" s="173" t="s">
        <v>107</v>
      </c>
      <c r="K5" s="173" t="s">
        <v>157</v>
      </c>
      <c r="L5" s="173" t="s">
        <v>158</v>
      </c>
    </row>
    <row r="6" spans="1:20" s="67" customFormat="1" ht="15" customHeight="1" x14ac:dyDescent="0.25">
      <c r="A6" s="174" t="str">
        <f>IF(ISBLANK(D3),"",COUNTA('zest ocen koncowe'!B7:B48))</f>
        <v/>
      </c>
      <c r="B6" s="174" t="str">
        <f>IF(ISBLANK(D3),"",Q10-Q11)</f>
        <v/>
      </c>
      <c r="C6" s="174" t="str">
        <f>IF(ISBLANK(D3),"",('zest ocen koncowe'!BN53))</f>
        <v/>
      </c>
      <c r="D6" s="174" t="str">
        <f>IF(ISBLANK(D3),"",('zest ocen koncowe'!BN55))</f>
        <v/>
      </c>
      <c r="E6" s="174" t="str">
        <f>IF(ISBLANK(D3),"",('zest ocen koncowe'!AY54))</f>
        <v/>
      </c>
      <c r="F6" s="66" t="str">
        <f>IF(ISBLANK(D3),"",'zest ocen koncowe'!DX68)</f>
        <v/>
      </c>
      <c r="G6" s="66" t="str">
        <f>IF(ISBLANK(D3),"",Zestawienie!H64)</f>
        <v/>
      </c>
      <c r="H6" s="66" t="str">
        <f>IF(ISBLANK(D3),"",(I6*100)/J6)</f>
        <v/>
      </c>
      <c r="I6" s="172" t="str">
        <f>IF(ISBLANK(D3),"",Zestawienie!E35)</f>
        <v/>
      </c>
      <c r="J6" s="172" t="str">
        <f>IF(ISBLANK(D3),"",Zestawienie!E38)</f>
        <v/>
      </c>
      <c r="K6" s="174" t="str">
        <f>IF(ISBLANK(D3),"",Zestawienie!E41)</f>
        <v/>
      </c>
      <c r="L6" s="174" t="str">
        <f>IF(ISBLANK(D3),"",Zestawienie!E40)</f>
        <v/>
      </c>
      <c r="N6" s="385"/>
      <c r="O6" s="385"/>
      <c r="P6" s="385"/>
      <c r="Q6" s="385"/>
      <c r="R6" s="385"/>
      <c r="S6" s="385"/>
      <c r="T6" s="385"/>
    </row>
    <row r="7" spans="1:20" ht="6" customHeight="1" x14ac:dyDescent="0.25">
      <c r="N7" s="69"/>
      <c r="O7" s="69"/>
      <c r="P7" s="69"/>
      <c r="Q7" s="69"/>
      <c r="R7" s="69"/>
      <c r="S7" s="69"/>
      <c r="T7" s="69"/>
    </row>
    <row r="8" spans="1:20" x14ac:dyDescent="0.25">
      <c r="A8" s="666" t="s">
        <v>38</v>
      </c>
      <c r="B8" s="666"/>
      <c r="C8" s="666" t="s">
        <v>39</v>
      </c>
      <c r="D8" s="666"/>
      <c r="E8" s="5"/>
      <c r="F8" s="666" t="s">
        <v>40</v>
      </c>
      <c r="G8" s="666"/>
      <c r="H8" s="666"/>
      <c r="I8" s="5" t="s">
        <v>76</v>
      </c>
      <c r="J8" s="666" t="s">
        <v>41</v>
      </c>
      <c r="K8" s="666"/>
      <c r="L8" s="5" t="s">
        <v>76</v>
      </c>
      <c r="N8" s="69"/>
      <c r="O8" s="69"/>
      <c r="P8" s="69"/>
      <c r="Q8" s="69"/>
      <c r="R8" s="69"/>
      <c r="S8" s="69"/>
      <c r="T8" s="69"/>
    </row>
    <row r="9" spans="1:20" ht="6.75" customHeight="1" x14ac:dyDescent="0.25">
      <c r="N9" s="69"/>
      <c r="O9" s="69"/>
      <c r="P9" s="69"/>
      <c r="Q9" s="69"/>
      <c r="R9" s="69"/>
      <c r="S9" s="69"/>
      <c r="T9" s="69"/>
    </row>
    <row r="10" spans="1:20" x14ac:dyDescent="0.25">
      <c r="A10" s="671" t="s">
        <v>42</v>
      </c>
      <c r="B10" s="671"/>
      <c r="C10" s="671"/>
      <c r="D10" s="671"/>
      <c r="E10" s="671"/>
      <c r="F10" s="671"/>
      <c r="G10" s="671"/>
      <c r="H10" s="671"/>
      <c r="I10" s="671"/>
      <c r="J10" s="671"/>
      <c r="K10" s="671"/>
      <c r="L10" s="671"/>
      <c r="N10" s="69"/>
      <c r="O10" s="660" t="s">
        <v>72</v>
      </c>
      <c r="P10" s="660"/>
      <c r="Q10" s="69">
        <f>COUNTA('zest ocen koncowe'!B7:B48)</f>
        <v>0</v>
      </c>
      <c r="R10" s="69"/>
      <c r="S10" s="69"/>
      <c r="T10" s="69"/>
    </row>
    <row r="11" spans="1:20" x14ac:dyDescent="0.25">
      <c r="A11" s="179" t="s">
        <v>61</v>
      </c>
      <c r="B11" s="676" t="s">
        <v>43</v>
      </c>
      <c r="C11" s="676"/>
      <c r="D11" s="670" t="s">
        <v>77</v>
      </c>
      <c r="E11" s="670"/>
      <c r="F11" s="671" t="s">
        <v>44</v>
      </c>
      <c r="G11" s="671"/>
      <c r="H11" s="671"/>
      <c r="I11" s="671"/>
      <c r="J11" s="671" t="s">
        <v>45</v>
      </c>
      <c r="K11" s="671"/>
      <c r="L11" s="3" t="s">
        <v>46</v>
      </c>
      <c r="N11" s="69"/>
      <c r="O11" s="660" t="s">
        <v>79</v>
      </c>
      <c r="P11" s="660"/>
      <c r="Q11" s="69">
        <f>COUNTIF('zest ocen koncowe'!AM7:AN48,"UCZ.NKL")</f>
        <v>0</v>
      </c>
      <c r="R11" s="69"/>
      <c r="S11" s="69"/>
      <c r="T11" s="69"/>
    </row>
    <row r="12" spans="1:20" ht="12" customHeight="1" x14ac:dyDescent="0.25">
      <c r="A12" s="3">
        <v>1</v>
      </c>
      <c r="B12" s="671"/>
      <c r="C12" s="671"/>
      <c r="D12" s="671"/>
      <c r="E12" s="671"/>
      <c r="F12" s="671"/>
      <c r="G12" s="671"/>
      <c r="H12" s="671"/>
      <c r="I12" s="671"/>
      <c r="J12" s="671"/>
      <c r="K12" s="671"/>
      <c r="L12" s="3"/>
      <c r="N12" s="69"/>
      <c r="O12" s="69"/>
      <c r="P12" s="69"/>
      <c r="Q12" s="69"/>
      <c r="R12" s="69"/>
      <c r="S12" s="69"/>
      <c r="T12" s="69"/>
    </row>
    <row r="13" spans="1:20" ht="12" customHeight="1" x14ac:dyDescent="0.25">
      <c r="A13" s="3">
        <v>2</v>
      </c>
      <c r="B13" s="671"/>
      <c r="C13" s="671"/>
      <c r="D13" s="671"/>
      <c r="E13" s="671"/>
      <c r="F13" s="671"/>
      <c r="G13" s="671"/>
      <c r="H13" s="671"/>
      <c r="I13" s="671"/>
      <c r="J13" s="671"/>
      <c r="K13" s="671"/>
      <c r="L13" s="3"/>
      <c r="N13" s="69"/>
      <c r="O13" s="69"/>
      <c r="P13" s="69"/>
      <c r="Q13" s="69"/>
      <c r="R13" s="69"/>
      <c r="S13" s="69"/>
      <c r="T13" s="69"/>
    </row>
    <row r="14" spans="1:20" ht="12" customHeight="1" x14ac:dyDescent="0.25">
      <c r="A14" s="3">
        <v>3</v>
      </c>
      <c r="B14" s="671"/>
      <c r="C14" s="671"/>
      <c r="D14" s="671"/>
      <c r="E14" s="671"/>
      <c r="F14" s="671"/>
      <c r="G14" s="671"/>
      <c r="H14" s="671"/>
      <c r="I14" s="671"/>
      <c r="J14" s="671"/>
      <c r="K14" s="671"/>
      <c r="L14" s="3"/>
      <c r="N14" s="69"/>
      <c r="O14" s="69"/>
      <c r="P14" s="69"/>
      <c r="Q14" s="69"/>
      <c r="R14" s="69"/>
      <c r="S14" s="69"/>
      <c r="T14" s="69"/>
    </row>
    <row r="15" spans="1:20" ht="12" customHeight="1" x14ac:dyDescent="0.25">
      <c r="A15" s="3">
        <v>4</v>
      </c>
      <c r="B15" s="671"/>
      <c r="C15" s="671"/>
      <c r="D15" s="671"/>
      <c r="E15" s="671"/>
      <c r="F15" s="671"/>
      <c r="G15" s="671"/>
      <c r="H15" s="671"/>
      <c r="I15" s="671"/>
      <c r="J15" s="671"/>
      <c r="K15" s="671"/>
      <c r="L15" s="3"/>
      <c r="N15" s="69"/>
      <c r="O15" s="69"/>
      <c r="P15" s="69"/>
      <c r="Q15" s="69"/>
      <c r="R15" s="69"/>
      <c r="S15" s="69"/>
      <c r="T15" s="69"/>
    </row>
    <row r="16" spans="1:20" ht="12" customHeight="1" x14ac:dyDescent="0.25">
      <c r="A16" s="3">
        <v>5</v>
      </c>
      <c r="B16" s="671"/>
      <c r="C16" s="671"/>
      <c r="D16" s="671"/>
      <c r="E16" s="671"/>
      <c r="F16" s="671"/>
      <c r="G16" s="671"/>
      <c r="H16" s="671"/>
      <c r="I16" s="671"/>
      <c r="J16" s="671"/>
      <c r="K16" s="671"/>
      <c r="L16" s="3"/>
      <c r="N16" s="69"/>
      <c r="O16" s="69"/>
      <c r="P16" s="69"/>
      <c r="Q16" s="69"/>
      <c r="R16" s="69"/>
      <c r="S16" s="69"/>
      <c r="T16" s="69"/>
    </row>
    <row r="17" spans="1:20" ht="12" customHeight="1" x14ac:dyDescent="0.25">
      <c r="A17" s="3">
        <v>6</v>
      </c>
      <c r="B17" s="671"/>
      <c r="C17" s="671"/>
      <c r="D17" s="671"/>
      <c r="E17" s="671"/>
      <c r="F17" s="671"/>
      <c r="G17" s="671"/>
      <c r="H17" s="671"/>
      <c r="I17" s="671"/>
      <c r="J17" s="671"/>
      <c r="K17" s="671"/>
      <c r="L17" s="3"/>
      <c r="N17" s="69"/>
      <c r="O17" s="69"/>
      <c r="P17" s="69"/>
      <c r="Q17" s="69"/>
      <c r="R17" s="69"/>
      <c r="S17" s="69"/>
      <c r="T17" s="69"/>
    </row>
    <row r="18" spans="1:20" ht="12" customHeight="1" x14ac:dyDescent="0.25">
      <c r="A18" s="3">
        <v>7</v>
      </c>
      <c r="B18" s="671"/>
      <c r="C18" s="671"/>
      <c r="D18" s="671"/>
      <c r="E18" s="671"/>
      <c r="F18" s="671"/>
      <c r="G18" s="671"/>
      <c r="H18" s="671"/>
      <c r="I18" s="671"/>
      <c r="J18" s="671"/>
      <c r="K18" s="671"/>
      <c r="L18" s="3"/>
      <c r="N18" s="69"/>
      <c r="O18" s="69"/>
      <c r="P18" s="69"/>
      <c r="Q18" s="69"/>
      <c r="R18" s="69"/>
      <c r="S18" s="69"/>
      <c r="T18" s="69"/>
    </row>
    <row r="19" spans="1:20" ht="9" customHeight="1" x14ac:dyDescent="0.25"/>
    <row r="20" spans="1:20" x14ac:dyDescent="0.25">
      <c r="A20" s="672" t="s">
        <v>47</v>
      </c>
      <c r="B20" s="672"/>
      <c r="C20" s="672"/>
      <c r="D20" s="672"/>
      <c r="E20" s="671" t="s">
        <v>49</v>
      </c>
      <c r="F20" s="671"/>
      <c r="G20" s="671"/>
      <c r="H20" s="671"/>
      <c r="I20" s="671"/>
      <c r="J20" s="671"/>
      <c r="K20" s="671"/>
      <c r="L20" s="671"/>
    </row>
    <row r="21" spans="1:20" x14ac:dyDescent="0.25">
      <c r="A21" s="672" t="s">
        <v>43</v>
      </c>
      <c r="B21" s="672"/>
      <c r="C21" s="672"/>
      <c r="D21" s="677" t="s">
        <v>48</v>
      </c>
      <c r="E21" s="672" t="s">
        <v>43</v>
      </c>
      <c r="F21" s="672"/>
      <c r="G21" s="672"/>
      <c r="H21" s="672"/>
      <c r="I21" s="672"/>
      <c r="J21" s="672" t="s">
        <v>1</v>
      </c>
      <c r="K21" s="672"/>
      <c r="L21" s="672"/>
    </row>
    <row r="22" spans="1:20" ht="13.5" customHeight="1" x14ac:dyDescent="0.25">
      <c r="A22" s="672"/>
      <c r="B22" s="672"/>
      <c r="C22" s="672"/>
      <c r="D22" s="678"/>
      <c r="E22" s="672"/>
      <c r="F22" s="672"/>
      <c r="G22" s="672"/>
      <c r="H22" s="672"/>
      <c r="I22" s="672"/>
      <c r="J22" s="4" t="s">
        <v>50</v>
      </c>
      <c r="K22" s="4" t="s">
        <v>51</v>
      </c>
      <c r="L22" s="60" t="s">
        <v>52</v>
      </c>
    </row>
    <row r="23" spans="1:20" ht="17.25" customHeight="1" x14ac:dyDescent="0.25">
      <c r="A23" s="675" t="str">
        <f>IF(ISBLANK(D3),"",'zest ocen koncowe'!CJ52)</f>
        <v/>
      </c>
      <c r="B23" s="675"/>
      <c r="C23" s="675"/>
      <c r="D23" s="63" t="str">
        <f>IF(ISBLANK(D3),"",'zest ocen koncowe'!CJ6)</f>
        <v/>
      </c>
      <c r="E23" s="675" t="str">
        <f>IF(ISBLANK(D3),"",'frekwencja II sem'!AZ52)</f>
        <v/>
      </c>
      <c r="F23" s="675"/>
      <c r="G23" s="675"/>
      <c r="H23" s="675"/>
      <c r="I23" s="675"/>
      <c r="J23" s="193" t="str">
        <f>IF(ISBLANK(D3),"",'zest ocen koncowe'!CW52)</f>
        <v/>
      </c>
      <c r="K23" s="193" t="str">
        <f>IF(ISBLANK(D3),"",'zest ocen koncowe'!DJ52)</f>
        <v/>
      </c>
      <c r="L23" s="292" t="str">
        <f>IF(ISBLANK(D3),"",'frekwencja II sem'!AZ6)</f>
        <v/>
      </c>
    </row>
    <row r="24" spans="1:20" ht="16.5" customHeight="1" x14ac:dyDescent="0.25">
      <c r="A24" s="675" t="str">
        <f>IF(ISBLANK(D3),"",'zest ocen koncowe'!CL52)</f>
        <v/>
      </c>
      <c r="B24" s="675"/>
      <c r="C24" s="675"/>
      <c r="D24" s="63" t="str">
        <f>IF(ISBLANK(D3),"",'zest ocen koncowe'!CK6)</f>
        <v/>
      </c>
      <c r="E24" s="675" t="str">
        <f>IF(ISBLANK(D3),"",'frekwencja II sem'!BB52)</f>
        <v/>
      </c>
      <c r="F24" s="675"/>
      <c r="G24" s="675"/>
      <c r="H24" s="675"/>
      <c r="I24" s="675"/>
      <c r="J24" s="193" t="str">
        <f>IF(ISBLANK(D3),"",'zest ocen koncowe'!CY52)</f>
        <v/>
      </c>
      <c r="K24" s="193" t="str">
        <f>IF(ISBLANK(D3),"",'zest ocen koncowe'!DL52)</f>
        <v/>
      </c>
      <c r="L24" s="292" t="str">
        <f>IF(ISBLANK(D3),"",'frekwencja II sem'!BA6)</f>
        <v/>
      </c>
    </row>
    <row r="25" spans="1:20" ht="18" customHeight="1" x14ac:dyDescent="0.25">
      <c r="A25" s="675" t="str">
        <f>IF(ISBLANK(D3),"",'zest ocen koncowe'!CN52)</f>
        <v/>
      </c>
      <c r="B25" s="675"/>
      <c r="C25" s="675"/>
      <c r="D25" s="63" t="str">
        <f>IF(ISBLANK(D3),"",'zest ocen koncowe'!CM6)</f>
        <v/>
      </c>
      <c r="E25" s="675" t="str">
        <f>IF(ISBLANK(D3),"",'frekwencja II sem'!BD52)</f>
        <v/>
      </c>
      <c r="F25" s="675"/>
      <c r="G25" s="675"/>
      <c r="H25" s="675"/>
      <c r="I25" s="675"/>
      <c r="J25" s="193" t="str">
        <f>IF(ISBLANK(D3),"",'zest ocen koncowe'!DA52)</f>
        <v/>
      </c>
      <c r="K25" s="193" t="str">
        <f>IF(ISBLANK(D3),"",'zest ocen koncowe'!DN52)</f>
        <v/>
      </c>
      <c r="L25" s="292" t="str">
        <f>IF(ISBLANK(D3),"",'frekwencja II sem'!BC6)</f>
        <v/>
      </c>
    </row>
    <row r="26" spans="1:20" ht="5.25" customHeight="1" x14ac:dyDescent="0.25"/>
    <row r="27" spans="1:20" x14ac:dyDescent="0.25">
      <c r="A27" s="672" t="s">
        <v>53</v>
      </c>
      <c r="B27" s="672"/>
      <c r="C27" s="672"/>
      <c r="D27" s="672"/>
      <c r="E27" s="671" t="s">
        <v>54</v>
      </c>
      <c r="F27" s="671"/>
      <c r="G27" s="671"/>
      <c r="H27" s="671"/>
      <c r="I27" s="671"/>
      <c r="J27" s="671"/>
      <c r="K27" s="671"/>
      <c r="L27" s="671"/>
    </row>
    <row r="28" spans="1:20" x14ac:dyDescent="0.25">
      <c r="A28" s="671" t="s">
        <v>43</v>
      </c>
      <c r="B28" s="671"/>
      <c r="C28" s="671"/>
      <c r="D28" s="677" t="s">
        <v>48</v>
      </c>
      <c r="E28" s="671" t="s">
        <v>43</v>
      </c>
      <c r="F28" s="671"/>
      <c r="G28" s="671"/>
      <c r="H28" s="671"/>
      <c r="I28" s="671"/>
      <c r="J28" s="671" t="s">
        <v>1</v>
      </c>
      <c r="K28" s="671"/>
      <c r="L28" s="671"/>
    </row>
    <row r="29" spans="1:20" x14ac:dyDescent="0.25">
      <c r="A29" s="671"/>
      <c r="B29" s="671"/>
      <c r="C29" s="671"/>
      <c r="D29" s="678"/>
      <c r="E29" s="671"/>
      <c r="F29" s="671"/>
      <c r="G29" s="671"/>
      <c r="H29" s="671"/>
      <c r="I29" s="671"/>
      <c r="J29" s="3" t="s">
        <v>50</v>
      </c>
      <c r="K29" s="4" t="s">
        <v>51</v>
      </c>
      <c r="L29" s="55" t="s">
        <v>52</v>
      </c>
    </row>
    <row r="30" spans="1:20" ht="19.5" customHeight="1" x14ac:dyDescent="0.25">
      <c r="A30" s="675" t="str">
        <f>IF(ISBLANK(D3),"",'zest ocen koncowe'!CP52)</f>
        <v/>
      </c>
      <c r="B30" s="675"/>
      <c r="C30" s="675"/>
      <c r="D30" s="63" t="str">
        <f>IF(ISBLANK(D3),"",'zest ocen koncowe'!CP6)</f>
        <v/>
      </c>
      <c r="E30" s="675" t="str">
        <f>IF(ISBLANK(D3),"",'frekwencja II sem'!BF52)</f>
        <v/>
      </c>
      <c r="F30" s="675"/>
      <c r="G30" s="675"/>
      <c r="H30" s="675"/>
      <c r="I30" s="675"/>
      <c r="J30" s="193" t="str">
        <f>IF(ISBLANK(D3),"",'zest ocen koncowe'!DC52)</f>
        <v/>
      </c>
      <c r="K30" s="193" t="str">
        <f>IF(ISBLANK(D3),"",'zest ocen koncowe'!DP52)</f>
        <v/>
      </c>
      <c r="L30" s="292" t="str">
        <f>IF(ISBLANK(D3),"",'frekwencja II sem'!BF6)</f>
        <v/>
      </c>
    </row>
    <row r="31" spans="1:20" ht="18.75" customHeight="1" x14ac:dyDescent="0.25">
      <c r="A31" s="675" t="str">
        <f>IF(ISBLANK(D3),"",'zest ocen koncowe'!CR52)</f>
        <v/>
      </c>
      <c r="B31" s="675"/>
      <c r="C31" s="675"/>
      <c r="D31" s="63" t="str">
        <f>IF(ISBLANK(D3),"",'zest ocen koncowe'!CQ6)</f>
        <v/>
      </c>
      <c r="E31" s="675" t="str">
        <f>IF(ISBLANK(D3),"",'frekwencja II sem'!BH52)</f>
        <v/>
      </c>
      <c r="F31" s="675"/>
      <c r="G31" s="675"/>
      <c r="H31" s="675"/>
      <c r="I31" s="675"/>
      <c r="J31" s="193" t="str">
        <f>IF(ISBLANK(D3),"",'zest ocen koncowe'!DE52)</f>
        <v/>
      </c>
      <c r="K31" s="193" t="str">
        <f>IF(ISBLANK(D3),"",'zest ocen koncowe'!DR52)</f>
        <v/>
      </c>
      <c r="L31" s="292" t="str">
        <f>IF(ISBLANK(D3),"",'frekwencja II sem'!BG6)</f>
        <v/>
      </c>
    </row>
    <row r="32" spans="1:20" ht="20.25" customHeight="1" x14ac:dyDescent="0.25">
      <c r="A32" s="675" t="str">
        <f>IF(ISBLANK(D3),"",'zest ocen koncowe'!CT52)</f>
        <v/>
      </c>
      <c r="B32" s="675"/>
      <c r="C32" s="675"/>
      <c r="D32" s="63" t="str">
        <f>IF(ISBLANK(D3),"",'zest ocen koncowe'!CS6)</f>
        <v/>
      </c>
      <c r="E32" s="675" t="str">
        <f>IF(ISBLANK(D3),"",'frekwencja II sem'!BJ52)</f>
        <v/>
      </c>
      <c r="F32" s="675"/>
      <c r="G32" s="675"/>
      <c r="H32" s="675"/>
      <c r="I32" s="675"/>
      <c r="J32" s="193" t="str">
        <f>IF(ISBLANK(D3),"",'zest ocen koncowe'!DG52)</f>
        <v/>
      </c>
      <c r="K32" s="193" t="str">
        <f>IF(ISBLANK(D3),"",'zest ocen koncowe'!DT52)</f>
        <v/>
      </c>
      <c r="L32" s="292" t="str">
        <f>IF(ISBLANK(D3),"",'frekwencja II sem'!BI6)</f>
        <v/>
      </c>
    </row>
    <row r="33" spans="1:12" ht="4.5" customHeight="1" x14ac:dyDescent="0.25"/>
    <row r="34" spans="1:12" ht="22.5" customHeight="1" x14ac:dyDescent="0.25">
      <c r="A34" s="672" t="s">
        <v>78</v>
      </c>
      <c r="B34" s="672"/>
      <c r="C34" s="178" t="s">
        <v>55</v>
      </c>
      <c r="D34" s="692" t="s">
        <v>56</v>
      </c>
      <c r="E34" s="692"/>
      <c r="F34" s="178" t="s">
        <v>57</v>
      </c>
      <c r="G34" s="672" t="s">
        <v>58</v>
      </c>
      <c r="H34" s="672"/>
      <c r="I34" s="144" t="s">
        <v>59</v>
      </c>
      <c r="J34" s="4" t="s">
        <v>60</v>
      </c>
      <c r="K34" s="673" t="s">
        <v>153</v>
      </c>
      <c r="L34" s="674"/>
    </row>
    <row r="35" spans="1:12" x14ac:dyDescent="0.25">
      <c r="A35" s="672"/>
      <c r="B35" s="672"/>
      <c r="C35" s="143" t="str">
        <f>IF(ISBLANK(D3),"",COUNTIF('zest ocen koncowe'!B7:B48,"WZOROWE"))</f>
        <v/>
      </c>
      <c r="D35" s="672" t="str">
        <f>IF(ISBLANK(D3),"",COUNTIF('zest ocen koncowe'!B7:B48,"BARDZO DOBRE"))</f>
        <v/>
      </c>
      <c r="E35" s="672"/>
      <c r="F35" s="143" t="str">
        <f>IF(ISBLANK(D3),"",COUNTIF('zest ocen koncowe'!B7:B48,"DOBRE"))</f>
        <v/>
      </c>
      <c r="G35" s="672" t="str">
        <f>IF(ISBLANK(D3),"",COUNTIF('zest ocen koncowe'!B7:B48,"POPRAWNE"))</f>
        <v/>
      </c>
      <c r="H35" s="672"/>
      <c r="I35" s="143" t="str">
        <f>IF(ISBLANK(D3),"",COUNTIF('zest ocen koncowe'!B7:B48,"NIEODPOWIEDNIE"))</f>
        <v/>
      </c>
      <c r="J35" s="143" t="str">
        <f>IF(ISBLANK(D3),"",COUNTIF('zest ocen koncowe'!B7:B48,"NAGANNE"))</f>
        <v/>
      </c>
      <c r="K35" s="672"/>
      <c r="L35" s="672"/>
    </row>
    <row r="36" spans="1:12" ht="6" customHeight="1" x14ac:dyDescent="0.25"/>
    <row r="37" spans="1:12" s="5" customFormat="1" ht="11.25" customHeight="1" x14ac:dyDescent="0.2">
      <c r="A37" s="681" t="s">
        <v>61</v>
      </c>
      <c r="B37" s="683" t="s">
        <v>44</v>
      </c>
      <c r="C37" s="684"/>
      <c r="D37" s="687" t="s">
        <v>62</v>
      </c>
      <c r="E37" s="688"/>
      <c r="F37" s="688"/>
      <c r="G37" s="688"/>
      <c r="H37" s="688"/>
      <c r="I37" s="689"/>
      <c r="J37" s="681" t="s">
        <v>63</v>
      </c>
      <c r="K37" s="681" t="s">
        <v>64</v>
      </c>
      <c r="L37" s="681" t="s">
        <v>3</v>
      </c>
    </row>
    <row r="38" spans="1:12" s="5" customFormat="1" ht="12" customHeight="1" x14ac:dyDescent="0.2">
      <c r="A38" s="691"/>
      <c r="B38" s="685"/>
      <c r="C38" s="686"/>
      <c r="D38" s="139" t="s">
        <v>65</v>
      </c>
      <c r="E38" s="139" t="s">
        <v>66</v>
      </c>
      <c r="F38" s="139" t="s">
        <v>67</v>
      </c>
      <c r="G38" s="139" t="s">
        <v>68</v>
      </c>
      <c r="H38" s="139" t="s">
        <v>69</v>
      </c>
      <c r="I38" s="139" t="s">
        <v>70</v>
      </c>
      <c r="J38" s="682"/>
      <c r="K38" s="682"/>
      <c r="L38" s="682"/>
    </row>
    <row r="39" spans="1:12" s="5" customFormat="1" ht="9.9" customHeight="1" x14ac:dyDescent="0.2">
      <c r="A39" s="180">
        <v>1</v>
      </c>
      <c r="B39" s="679" t="str">
        <f>IF(ISBLANK('zest ocen koncowe'!C$6),"",'zest ocen koncowe'!C$6)</f>
        <v/>
      </c>
      <c r="C39" s="680"/>
      <c r="D39" s="181" t="str">
        <f>IF(ISBLANK('zest ocen I półrocze'!C3)," ",'zest ocen koncowe'!$C50)</f>
        <v xml:space="preserve"> </v>
      </c>
      <c r="E39" s="181" t="str">
        <f>IF(ISBLANK('zest ocen I półrocze'!C3),"",'zest ocen koncowe'!$C51)</f>
        <v/>
      </c>
      <c r="F39" s="181" t="str">
        <f>IF(ISBLANK('zest ocen I półrocze'!C3),"",'zest ocen koncowe'!$C52)</f>
        <v/>
      </c>
      <c r="G39" s="181" t="str">
        <f>IF(ISBLANK('zest ocen I półrocze'!C3),"",'zest ocen koncowe'!$C53)</f>
        <v/>
      </c>
      <c r="H39" s="181" t="str">
        <f>IF(ISBLANK('zest ocen I półrocze'!C3),"",'zest ocen koncowe'!$C54)</f>
        <v/>
      </c>
      <c r="I39" s="181" t="str">
        <f>IF(ISBLANK('zest ocen I półrocze'!C3),"",'zest ocen koncowe'!$C55)</f>
        <v/>
      </c>
      <c r="J39" s="181" t="str">
        <f>IF(ISBLANK('zest ocen I półrocze'!C3),"",'zest ocen koncowe'!C$57)</f>
        <v/>
      </c>
      <c r="K39" s="181" t="str">
        <f>IF(ISBLANK('zest ocen I półrocze'!C3),"",'zest ocen koncowe'!C$56)</f>
        <v/>
      </c>
      <c r="L39" s="181" t="str">
        <f>IF(ISBLANK('zest ocen I półrocze'!C3),"",SUM(D39:K39))</f>
        <v/>
      </c>
    </row>
    <row r="40" spans="1:12" s="5" customFormat="1" ht="9.9" customHeight="1" x14ac:dyDescent="0.2">
      <c r="A40" s="178">
        <v>2</v>
      </c>
      <c r="B40" s="679" t="str">
        <f>IF(ISBLANK('zest ocen koncowe'!D$6),"",'zest ocen koncowe'!D$6)</f>
        <v/>
      </c>
      <c r="C40" s="680"/>
      <c r="D40" s="174" t="str">
        <f>IF(ISBLANK('zest ocen I półrocze'!D3),"",'zest ocen koncowe'!$D50)</f>
        <v/>
      </c>
      <c r="E40" s="174" t="str">
        <f>IF(ISBLANK('zest ocen I półrocze'!D3),"",'zest ocen koncowe'!D$51)</f>
        <v/>
      </c>
      <c r="F40" s="174" t="str">
        <f>IF(ISBLANK('zest ocen I półrocze'!D3),"",'zest ocen koncowe'!D$52)</f>
        <v/>
      </c>
      <c r="G40" s="174" t="str">
        <f>IF(ISBLANK('zest ocen I półrocze'!D3),"",'zest ocen koncowe'!D$53)</f>
        <v/>
      </c>
      <c r="H40" s="174" t="str">
        <f>IF(ISBLANK('zest ocen I półrocze'!D3),"",'zest ocen koncowe'!D$54)</f>
        <v/>
      </c>
      <c r="I40" s="174" t="str">
        <f>IF(ISBLANK('zest ocen I półrocze'!D3),"",'zest ocen koncowe'!D$55)</f>
        <v/>
      </c>
      <c r="J40" s="174" t="str">
        <f>IF(ISBLANK('zest ocen I półrocze'!D3),"",'zest ocen koncowe'!D$57)</f>
        <v/>
      </c>
      <c r="K40" s="174" t="str">
        <f>IF(ISBLANK('zest ocen I półrocze'!D3),"",'zest ocen koncowe'!D$56)</f>
        <v/>
      </c>
      <c r="L40" s="174" t="str">
        <f>IF(ISBLANK('zest ocen I półrocze'!D3),"",SUM(D40:K40))</f>
        <v/>
      </c>
    </row>
    <row r="41" spans="1:12" s="5" customFormat="1" ht="9.9" customHeight="1" x14ac:dyDescent="0.2">
      <c r="A41" s="178">
        <v>3</v>
      </c>
      <c r="B41" s="679" t="str">
        <f>IF(ISBLANK('zest ocen koncowe'!E$6),"",'zest ocen koncowe'!E$6)</f>
        <v/>
      </c>
      <c r="C41" s="680"/>
      <c r="D41" s="174" t="str">
        <f>IF(ISBLANK('zest ocen I półrocze'!E3),"",'zest ocen koncowe'!E50)</f>
        <v/>
      </c>
      <c r="E41" s="174" t="str">
        <f>IF(ISBLANK('zest ocen I półrocze'!E3),"",'zest ocen koncowe'!E$51)</f>
        <v/>
      </c>
      <c r="F41" s="174" t="str">
        <f>IF(ISBLANK('zest ocen I półrocze'!E3),"",'zest ocen koncowe'!E$52)</f>
        <v/>
      </c>
      <c r="G41" s="174" t="str">
        <f>IF(ISBLANK('zest ocen I półrocze'!E3),"",'zest ocen koncowe'!E53)</f>
        <v/>
      </c>
      <c r="H41" s="174" t="str">
        <f>IF(ISBLANK('zest ocen I półrocze'!E3),"",'zest ocen koncowe'!E54)</f>
        <v/>
      </c>
      <c r="I41" s="174" t="str">
        <f>IF(ISBLANK('zest ocen I półrocze'!E3),"",'zest ocen koncowe'!E55)</f>
        <v/>
      </c>
      <c r="J41" s="174" t="str">
        <f>IF(ISBLANK('zest ocen I półrocze'!E3),"",'zest ocen koncowe'!E$57)</f>
        <v/>
      </c>
      <c r="K41" s="174" t="str">
        <f>IF(ISBLANK('zest ocen I półrocze'!E3),"",'zest ocen koncowe'!E$56)</f>
        <v/>
      </c>
      <c r="L41" s="174" t="str">
        <f>IF(ISBLANK('zest ocen I półrocze'!E3),"",SUM(D41:K41))</f>
        <v/>
      </c>
    </row>
    <row r="42" spans="1:12" s="5" customFormat="1" ht="9.9" customHeight="1" x14ac:dyDescent="0.2">
      <c r="A42" s="178">
        <v>4</v>
      </c>
      <c r="B42" s="679" t="str">
        <f>IF(ISBLANK('zest ocen koncowe'!F$6),"",'zest ocen koncowe'!F$6)</f>
        <v/>
      </c>
      <c r="C42" s="680"/>
      <c r="D42" s="174" t="str">
        <f>IF(ISBLANK('zest ocen I półrocze'!F3),"",'zest ocen koncowe'!F50)</f>
        <v/>
      </c>
      <c r="E42" s="174" t="str">
        <f>IF(ISBLANK('zest ocen I półrocze'!F3),"",'zest ocen koncowe'!F$51)</f>
        <v/>
      </c>
      <c r="F42" s="174" t="str">
        <f>IF(ISBLANK('zest ocen I półrocze'!F3),"",'zest ocen koncowe'!F$52)</f>
        <v/>
      </c>
      <c r="G42" s="174" t="str">
        <f>IF(ISBLANK('zest ocen I półrocze'!F3),"",'zest ocen koncowe'!F$53)</f>
        <v/>
      </c>
      <c r="H42" s="174" t="str">
        <f>IF(ISBLANK('zest ocen I półrocze'!F3),"",'zest ocen koncowe'!F$54)</f>
        <v/>
      </c>
      <c r="I42" s="174" t="str">
        <f>IF(ISBLANK('zest ocen I półrocze'!F3),"",'zest ocen koncowe'!F$55)</f>
        <v/>
      </c>
      <c r="J42" s="174" t="str">
        <f>IF(ISBLANK('zest ocen I półrocze'!F3),"",'zest ocen koncowe'!F$57)</f>
        <v/>
      </c>
      <c r="K42" s="174" t="str">
        <f>IF(ISBLANK('zest ocen I półrocze'!F3),"",'zest ocen koncowe'!F$56)</f>
        <v/>
      </c>
      <c r="L42" s="174" t="str">
        <f>IF(ISBLANK('zest ocen I półrocze'!F3),"",SUM(D42:K42))</f>
        <v/>
      </c>
    </row>
    <row r="43" spans="1:12" s="5" customFormat="1" ht="9.9" customHeight="1" x14ac:dyDescent="0.2">
      <c r="A43" s="178">
        <v>5</v>
      </c>
      <c r="B43" s="679" t="str">
        <f>IF(ISBLANK('zest ocen koncowe'!G$6),"",'zest ocen koncowe'!G$6)</f>
        <v/>
      </c>
      <c r="C43" s="680"/>
      <c r="D43" s="145" t="str">
        <f>IF(ISBLANK('zest ocen I półrocze'!G3),"",'zest ocen koncowe'!G50)</f>
        <v/>
      </c>
      <c r="E43" s="145" t="str">
        <f>IF(ISBLANK('zest ocen I półrocze'!G3),"",'zest ocen koncowe'!G51)</f>
        <v/>
      </c>
      <c r="F43" s="145" t="str">
        <f>IF(ISBLANK('zest ocen I półrocze'!G3),"",'zest ocen koncowe'!G52)</f>
        <v/>
      </c>
      <c r="G43" s="145" t="str">
        <f>IF(ISBLANK('zest ocen I półrocze'!G3),"",'zest ocen koncowe'!G53)</f>
        <v/>
      </c>
      <c r="H43" s="145" t="str">
        <f>IF(ISBLANK('zest ocen I półrocze'!G3),"",'zest ocen koncowe'!G54)</f>
        <v/>
      </c>
      <c r="I43" s="145" t="str">
        <f>IF(ISBLANK('zest ocen I półrocze'!G3),"",'zest ocen koncowe'!G55)</f>
        <v/>
      </c>
      <c r="J43" s="145" t="str">
        <f>IF(ISBLANK('zest ocen I półrocze'!G3),"",'zest ocen koncowe'!G$57)</f>
        <v/>
      </c>
      <c r="K43" s="145" t="str">
        <f>IF(ISBLANK('zest ocen I półrocze'!G3),"",'zest ocen koncowe'!G$56)</f>
        <v/>
      </c>
      <c r="L43" s="174" t="str">
        <f>IF(ISBLANK('zest ocen I półrocze'!G3),"",SUM(D43:K43))</f>
        <v/>
      </c>
    </row>
    <row r="44" spans="1:12" s="5" customFormat="1" ht="9.9" customHeight="1" x14ac:dyDescent="0.2">
      <c r="A44" s="178">
        <v>6</v>
      </c>
      <c r="B44" s="679" t="str">
        <f>IF(ISBLANK('zest ocen koncowe'!H$6),"",'zest ocen koncowe'!H$6)</f>
        <v/>
      </c>
      <c r="C44" s="680"/>
      <c r="D44" s="145" t="str">
        <f>IF(ISBLANK('zest ocen I półrocze'!H3),"",'zest ocen koncowe'!H50)</f>
        <v/>
      </c>
      <c r="E44" s="145" t="str">
        <f>IF(ISBLANK('zest ocen I półrocze'!H3),"",'zest ocen koncowe'!H51)</f>
        <v/>
      </c>
      <c r="F44" s="145" t="str">
        <f>IF(ISBLANK('zest ocen I półrocze'!H3),"",'zest ocen koncowe'!H52)</f>
        <v/>
      </c>
      <c r="G44" s="145" t="str">
        <f>IF(ISBLANK('zest ocen I półrocze'!H3),"",'zest ocen koncowe'!H53)</f>
        <v/>
      </c>
      <c r="H44" s="145" t="str">
        <f>IF(ISBLANK('zest ocen I półrocze'!H3),"",'zest ocen koncowe'!H54)</f>
        <v/>
      </c>
      <c r="I44" s="145" t="str">
        <f>IF(ISBLANK('zest ocen I półrocze'!H3),"",'zest ocen koncowe'!H55)</f>
        <v/>
      </c>
      <c r="J44" s="145" t="str">
        <f>IF(ISBLANK('zest ocen I półrocze'!H3),"",'zest ocen koncowe'!H$57)</f>
        <v/>
      </c>
      <c r="K44" s="145" t="str">
        <f>IF(ISBLANK('zest ocen I półrocze'!H3),"",'zest ocen koncowe'!H$56)</f>
        <v/>
      </c>
      <c r="L44" s="174" t="str">
        <f>IF(ISBLANK('zest ocen I półrocze'!H3),"",SUM(D44:K44))</f>
        <v/>
      </c>
    </row>
    <row r="45" spans="1:12" s="5" customFormat="1" ht="9.9" customHeight="1" x14ac:dyDescent="0.2">
      <c r="A45" s="178">
        <v>7</v>
      </c>
      <c r="B45" s="679" t="str">
        <f>IF(ISBLANK('zest ocen koncowe'!I$6),"",'zest ocen koncowe'!I$6)</f>
        <v/>
      </c>
      <c r="C45" s="680"/>
      <c r="D45" s="145" t="str">
        <f>IF(ISBLANK('zest ocen I półrocze'!I3),"",'zest ocen koncowe'!I50)</f>
        <v/>
      </c>
      <c r="E45" s="145" t="str">
        <f>IF(ISBLANK('zest ocen I półrocze'!I3),"",'zest ocen koncowe'!I51)</f>
        <v/>
      </c>
      <c r="F45" s="145" t="str">
        <f>IF(ISBLANK('zest ocen I półrocze'!I3),"",'zest ocen koncowe'!I52)</f>
        <v/>
      </c>
      <c r="G45" s="145" t="str">
        <f>IF(ISBLANK('zest ocen I półrocze'!I3),"",'zest ocen koncowe'!I53)</f>
        <v/>
      </c>
      <c r="H45" s="145" t="str">
        <f>IF(ISBLANK('zest ocen I półrocze'!I3),"",'zest ocen koncowe'!I54)</f>
        <v/>
      </c>
      <c r="I45" s="145" t="str">
        <f>IF(ISBLANK('zest ocen I półrocze'!I3),"",'zest ocen koncowe'!I55)</f>
        <v/>
      </c>
      <c r="J45" s="145" t="str">
        <f>IF(ISBLANK('zest ocen I półrocze'!I3),"",'zest ocen koncowe'!I$57)</f>
        <v/>
      </c>
      <c r="K45" s="145" t="str">
        <f>IF(ISBLANK('zest ocen I półrocze'!I3),"",'zest ocen koncowe'!I$56)</f>
        <v/>
      </c>
      <c r="L45" s="174" t="str">
        <f>IF(ISBLANK('zest ocen I półrocze'!I3),"",SUM(D45:K45))</f>
        <v/>
      </c>
    </row>
    <row r="46" spans="1:12" s="5" customFormat="1" ht="9.9" customHeight="1" x14ac:dyDescent="0.2">
      <c r="A46" s="178">
        <v>8</v>
      </c>
      <c r="B46" s="679" t="str">
        <f>IF(ISBLANK('zest ocen koncowe'!J$6),"",'zest ocen koncowe'!J$6)</f>
        <v/>
      </c>
      <c r="C46" s="680"/>
      <c r="D46" s="145" t="str">
        <f>IF(ISBLANK('zest ocen I półrocze'!J3),"",'zest ocen koncowe'!J$50)</f>
        <v/>
      </c>
      <c r="E46" s="145" t="str">
        <f>IF(ISBLANK('zest ocen I półrocze'!J3),"",'zest ocen koncowe'!J51)</f>
        <v/>
      </c>
      <c r="F46" s="145" t="str">
        <f>IF(ISBLANK('zest ocen I półrocze'!J3),"",'zest ocen koncowe'!J52)</f>
        <v/>
      </c>
      <c r="G46" s="145" t="str">
        <f>IF(ISBLANK('zest ocen I półrocze'!J3),"",'zest ocen koncowe'!J53)</f>
        <v/>
      </c>
      <c r="H46" s="145" t="str">
        <f>IF(ISBLANK('zest ocen I półrocze'!J3),"",'zest ocen koncowe'!J54)</f>
        <v/>
      </c>
      <c r="I46" s="145" t="str">
        <f>IF(ISBLANK('zest ocen I półrocze'!J3),"",'zest ocen koncowe'!J55)</f>
        <v/>
      </c>
      <c r="J46" s="145" t="str">
        <f>IF(ISBLANK('zest ocen I półrocze'!J3),"",'zest ocen koncowe'!J$57)</f>
        <v/>
      </c>
      <c r="K46" s="145" t="str">
        <f>IF(ISBLANK('zest ocen I półrocze'!J3),"",'zest ocen koncowe'!J$56)</f>
        <v/>
      </c>
      <c r="L46" s="174" t="str">
        <f>IF(ISBLANK('zest ocen I półrocze'!J3),"",SUM(D46:K46))</f>
        <v/>
      </c>
    </row>
    <row r="47" spans="1:12" s="5" customFormat="1" ht="9.9" customHeight="1" x14ac:dyDescent="0.2">
      <c r="A47" s="178">
        <v>9</v>
      </c>
      <c r="B47" s="679" t="str">
        <f>IF(ISBLANK('zest ocen koncowe'!K$6),"",'zest ocen koncowe'!K$6)</f>
        <v/>
      </c>
      <c r="C47" s="680"/>
      <c r="D47" s="145" t="str">
        <f>IF(ISBLANK('zest ocen I półrocze'!K3),"",'zest ocen koncowe'!K$50)</f>
        <v/>
      </c>
      <c r="E47" s="145" t="str">
        <f>IF(ISBLANK('zest ocen I półrocze'!K3),"",'zest ocen koncowe'!K51)</f>
        <v/>
      </c>
      <c r="F47" s="145" t="str">
        <f>IF(ISBLANK('zest ocen I półrocze'!K3),"",'zest ocen koncowe'!K52)</f>
        <v/>
      </c>
      <c r="G47" s="145" t="str">
        <f>IF(ISBLANK('zest ocen I półrocze'!K3),"",'zest ocen koncowe'!K53)</f>
        <v/>
      </c>
      <c r="H47" s="145" t="str">
        <f>IF(ISBLANK('zest ocen I półrocze'!K3),"",'zest ocen koncowe'!K54)</f>
        <v/>
      </c>
      <c r="I47" s="145" t="str">
        <f>IF(ISBLANK('zest ocen I półrocze'!K3),"",'zest ocen koncowe'!K55)</f>
        <v/>
      </c>
      <c r="J47" s="145" t="str">
        <f>IF(ISBLANK('zest ocen I półrocze'!K3),"",'zest ocen koncowe'!K$57)</f>
        <v/>
      </c>
      <c r="K47" s="145" t="str">
        <f>IF(ISBLANK('zest ocen I półrocze'!K3),"",'zest ocen koncowe'!K$56)</f>
        <v/>
      </c>
      <c r="L47" s="174" t="str">
        <f>IF(ISBLANK('zest ocen I półrocze'!K3),"",SUM(D47:K47))</f>
        <v/>
      </c>
    </row>
    <row r="48" spans="1:12" s="5" customFormat="1" ht="9.9" customHeight="1" x14ac:dyDescent="0.2">
      <c r="A48" s="178">
        <v>10</v>
      </c>
      <c r="B48" s="679" t="str">
        <f>IF(ISBLANK('zest ocen koncowe'!L$6),"",'zest ocen koncowe'!L$6)</f>
        <v/>
      </c>
      <c r="C48" s="680"/>
      <c r="D48" s="145" t="str">
        <f>IF(ISBLANK('zest ocen I półrocze'!L3),"",'zest ocen koncowe'!$L50)</f>
        <v/>
      </c>
      <c r="E48" s="145" t="str">
        <f>IF(ISBLANK('zest ocen I półrocze'!L3),"",'zest ocen koncowe'!$L51)</f>
        <v/>
      </c>
      <c r="F48" s="145" t="str">
        <f>IF(ISBLANK('zest ocen I półrocze'!L3),"",'zest ocen koncowe'!$L52)</f>
        <v/>
      </c>
      <c r="G48" s="145" t="str">
        <f>IF(ISBLANK('zest ocen I półrocze'!L3),"",'zest ocen koncowe'!$L53)</f>
        <v/>
      </c>
      <c r="H48" s="145" t="str">
        <f>IF(ISBLANK('zest ocen I półrocze'!L3),"",'zest ocen koncowe'!$L54)</f>
        <v/>
      </c>
      <c r="I48" s="145" t="str">
        <f>IF(ISBLANK('zest ocen I półrocze'!L3),"",'zest ocen koncowe'!$L55)</f>
        <v/>
      </c>
      <c r="J48" s="145" t="str">
        <f>IF(ISBLANK('zest ocen I półrocze'!L3),"",'zest ocen koncowe'!L$57)</f>
        <v/>
      </c>
      <c r="K48" s="145" t="str">
        <f>IF(ISBLANK('zest ocen I półrocze'!L3),"",'zest ocen koncowe'!L$56)</f>
        <v/>
      </c>
      <c r="L48" s="174" t="str">
        <f>IF(ISBLANK('zest ocen I półrocze'!L3),"",SUM(D48:K48))</f>
        <v/>
      </c>
    </row>
    <row r="49" spans="1:18" s="5" customFormat="1" ht="9.9" customHeight="1" x14ac:dyDescent="0.2">
      <c r="A49" s="178">
        <v>11</v>
      </c>
      <c r="B49" s="679" t="str">
        <f>IF(ISBLANK('zest ocen koncowe'!M$6),"",'zest ocen koncowe'!M$6)</f>
        <v/>
      </c>
      <c r="C49" s="680"/>
      <c r="D49" s="145" t="str">
        <f>IF(ISBLANK('zest ocen I półrocze'!M3),"",'zest ocen koncowe'!M50)</f>
        <v/>
      </c>
      <c r="E49" s="145" t="str">
        <f>IF(ISBLANK('zest ocen I półrocze'!M3),"",'zest ocen koncowe'!M51)</f>
        <v/>
      </c>
      <c r="F49" s="145" t="str">
        <f>IF(ISBLANK('zest ocen I półrocze'!M3),"",'zest ocen koncowe'!M52)</f>
        <v/>
      </c>
      <c r="G49" s="145" t="str">
        <f>IF(ISBLANK('zest ocen I półrocze'!M3),"",'zest ocen koncowe'!M53)</f>
        <v/>
      </c>
      <c r="H49" s="145" t="str">
        <f>IF(ISBLANK('zest ocen I półrocze'!M3),"",'zest ocen koncowe'!M54)</f>
        <v/>
      </c>
      <c r="I49" s="145" t="str">
        <f>IF(ISBLANK('zest ocen I półrocze'!M3),"",'zest ocen koncowe'!M55)</f>
        <v/>
      </c>
      <c r="J49" s="145" t="str">
        <f>IF(ISBLANK('zest ocen I półrocze'!M3),"",'zest ocen koncowe'!M$57)</f>
        <v/>
      </c>
      <c r="K49" s="145" t="str">
        <f>IF(ISBLANK('zest ocen I półrocze'!M3),"",'zest ocen koncowe'!M$56)</f>
        <v/>
      </c>
      <c r="L49" s="174" t="str">
        <f>IF(ISBLANK('zest ocen I półrocze'!M3),"",SUM(D49:K49))</f>
        <v/>
      </c>
    </row>
    <row r="50" spans="1:18" s="5" customFormat="1" ht="9.9" customHeight="1" x14ac:dyDescent="0.2">
      <c r="A50" s="178">
        <v>12</v>
      </c>
      <c r="B50" s="679" t="str">
        <f>IF(ISBLANK('zest ocen koncowe'!N$6),"",'zest ocen koncowe'!N$6)</f>
        <v/>
      </c>
      <c r="C50" s="680"/>
      <c r="D50" s="145" t="str">
        <f>IF(ISBLANK('zest ocen I półrocze'!N3),"",'zest ocen koncowe'!N50)</f>
        <v/>
      </c>
      <c r="E50" s="145" t="str">
        <f>IF(ISBLANK('zest ocen I półrocze'!N3),"",'zest ocen koncowe'!N51)</f>
        <v/>
      </c>
      <c r="F50" s="145" t="str">
        <f>IF(ISBLANK('zest ocen I półrocze'!N3),"",'zest ocen koncowe'!N52)</f>
        <v/>
      </c>
      <c r="G50" s="145" t="str">
        <f>IF(ISBLANK('zest ocen I półrocze'!N3),"",'zest ocen koncowe'!N53)</f>
        <v/>
      </c>
      <c r="H50" s="145" t="str">
        <f>IF(ISBLANK('zest ocen I półrocze'!N3),"",'zest ocen koncowe'!N54)</f>
        <v/>
      </c>
      <c r="I50" s="145" t="str">
        <f>IF(ISBLANK('zest ocen I półrocze'!N3),"",'zest ocen koncowe'!N55)</f>
        <v/>
      </c>
      <c r="J50" s="145" t="str">
        <f>IF(ISBLANK('zest ocen I półrocze'!N3),"",'zest ocen koncowe'!N$57)</f>
        <v/>
      </c>
      <c r="K50" s="145" t="str">
        <f>IF(ISBLANK('zest ocen I półrocze'!N3),"",'zest ocen koncowe'!N$56)</f>
        <v/>
      </c>
      <c r="L50" s="174" t="str">
        <f>IF(ISBLANK('zest ocen I półrocze'!N3),"",SUM(D50:K50))</f>
        <v/>
      </c>
    </row>
    <row r="51" spans="1:18" s="5" customFormat="1" ht="9.9" customHeight="1" x14ac:dyDescent="0.2">
      <c r="A51" s="178">
        <v>13</v>
      </c>
      <c r="B51" s="679" t="str">
        <f>IF(ISBLANK('zest ocen koncowe'!O$6),"",'zest ocen koncowe'!O$6)</f>
        <v/>
      </c>
      <c r="C51" s="680"/>
      <c r="D51" s="145" t="str">
        <f>IF(ISBLANK('zest ocen I półrocze'!O3),"",'zest ocen koncowe'!O50)</f>
        <v/>
      </c>
      <c r="E51" s="145" t="str">
        <f>IF(ISBLANK('zest ocen I półrocze'!O3),"",'zest ocen koncowe'!O51)</f>
        <v/>
      </c>
      <c r="F51" s="145" t="str">
        <f>IF(ISBLANK('zest ocen I półrocze'!O3),"",'zest ocen koncowe'!O52)</f>
        <v/>
      </c>
      <c r="G51" s="145" t="str">
        <f>IF(ISBLANK('zest ocen I półrocze'!O3),"",'zest ocen koncowe'!O53)</f>
        <v/>
      </c>
      <c r="H51" s="145" t="str">
        <f>IF(ISBLANK('zest ocen I półrocze'!O3),"",'zest ocen koncowe'!O54)</f>
        <v/>
      </c>
      <c r="I51" s="145" t="str">
        <f>IF(ISBLANK('zest ocen I półrocze'!O3),"",'zest ocen koncowe'!O55)</f>
        <v/>
      </c>
      <c r="J51" s="145" t="str">
        <f>IF(ISBLANK('zest ocen I półrocze'!O3),"",'zest ocen koncowe'!O$57)</f>
        <v/>
      </c>
      <c r="K51" s="145" t="str">
        <f>IF(ISBLANK('zest ocen I półrocze'!O3),"",'zest ocen koncowe'!O$56)</f>
        <v/>
      </c>
      <c r="L51" s="174" t="str">
        <f>IF(ISBLANK('zest ocen I półrocze'!O3),"",SUM(D51:K51))</f>
        <v/>
      </c>
      <c r="M51" s="70"/>
      <c r="N51" s="70"/>
      <c r="O51" s="70"/>
      <c r="P51" s="70"/>
      <c r="Q51" s="70"/>
      <c r="R51" s="70"/>
    </row>
    <row r="52" spans="1:18" s="5" customFormat="1" ht="9.9" customHeight="1" x14ac:dyDescent="0.2">
      <c r="A52" s="178">
        <v>14</v>
      </c>
      <c r="B52" s="679" t="str">
        <f>IF(ISBLANK('zest ocen koncowe'!P$6),"",'zest ocen koncowe'!P$6)</f>
        <v/>
      </c>
      <c r="C52" s="680"/>
      <c r="D52" s="145" t="str">
        <f>IF(ISBLANK('zest ocen I półrocze'!P3),"",('zest ocen koncowe'!P50))</f>
        <v/>
      </c>
      <c r="E52" s="145" t="str">
        <f>IF(ISBLANK('zest ocen I półrocze'!P3),"",'zest ocen koncowe'!P51)</f>
        <v/>
      </c>
      <c r="F52" s="145" t="str">
        <f>IF(ISBLANK('zest ocen I półrocze'!P3),"",'zest ocen koncowe'!P52)</f>
        <v/>
      </c>
      <c r="G52" s="145" t="str">
        <f>IF(ISBLANK('zest ocen I półrocze'!P3),"",'zest ocen koncowe'!P53)</f>
        <v/>
      </c>
      <c r="H52" s="145" t="str">
        <f>IF(ISBLANK('zest ocen I półrocze'!P3),"",'zest ocen koncowe'!P54)</f>
        <v/>
      </c>
      <c r="I52" s="145" t="str">
        <f>IF(ISBLANK('zest ocen I półrocze'!P3),"",'zest ocen koncowe'!P55)</f>
        <v/>
      </c>
      <c r="J52" s="145" t="str">
        <f>IF(ISBLANK('zest ocen I półrocze'!P3),"",'zest ocen koncowe'!P$57)</f>
        <v/>
      </c>
      <c r="K52" s="145" t="str">
        <f>IF(ISBLANK('zest ocen I półrocze'!P3),"",'zest ocen koncowe'!P$56)</f>
        <v/>
      </c>
      <c r="L52" s="174" t="str">
        <f>IF(ISBLANK('zest ocen I półrocze'!P3),"",SUM(D52:K52))</f>
        <v/>
      </c>
      <c r="M52" s="70"/>
      <c r="N52" s="70"/>
      <c r="O52" s="70"/>
      <c r="P52" s="70"/>
      <c r="Q52" s="70"/>
      <c r="R52" s="70"/>
    </row>
    <row r="53" spans="1:18" s="5" customFormat="1" ht="9.9" customHeight="1" x14ac:dyDescent="0.2">
      <c r="A53" s="178">
        <v>15</v>
      </c>
      <c r="B53" s="679" t="str">
        <f>IF(ISBLANK('zest ocen koncowe'!Q$6),"",'zest ocen koncowe'!Q$6)</f>
        <v/>
      </c>
      <c r="C53" s="680"/>
      <c r="D53" s="145" t="str">
        <f>IF(ISBLANK('zest ocen I półrocze'!Q3),"",'zest ocen koncowe'!Q50)</f>
        <v/>
      </c>
      <c r="E53" s="145" t="str">
        <f>IF(ISBLANK('zest ocen I półrocze'!Q3),"",'zest ocen koncowe'!Q51)</f>
        <v/>
      </c>
      <c r="F53" s="145" t="str">
        <f>IF(ISBLANK('zest ocen I półrocze'!Q3),"",'zest ocen koncowe'!Q52)</f>
        <v/>
      </c>
      <c r="G53" s="145" t="str">
        <f>IF(ISBLANK('zest ocen I półrocze'!Q3),"",'zest ocen koncowe'!Q53)</f>
        <v/>
      </c>
      <c r="H53" s="145" t="str">
        <f>IF(ISBLANK('zest ocen I półrocze'!Q3),"",'zest ocen koncowe'!Q54)</f>
        <v/>
      </c>
      <c r="I53" s="145" t="str">
        <f>IF(ISBLANK('zest ocen I półrocze'!Q3),"",'zest ocen koncowe'!Q55)</f>
        <v/>
      </c>
      <c r="J53" s="145" t="str">
        <f>IF(ISBLANK('zest ocen I półrocze'!Q3),"",'zest ocen koncowe'!Q$57)</f>
        <v/>
      </c>
      <c r="K53" s="145" t="str">
        <f>IF(ISBLANK('zest ocen I półrocze'!Q3),"",'zest ocen koncowe'!Q$56)</f>
        <v/>
      </c>
      <c r="L53" s="174" t="str">
        <f>IF(ISBLANK('zest ocen I półrocze'!Q3)," ",SUM(D53:K53))</f>
        <v xml:space="preserve"> </v>
      </c>
      <c r="M53" s="70"/>
      <c r="N53" s="70"/>
      <c r="O53" s="70"/>
      <c r="P53" s="70"/>
      <c r="Q53" s="70"/>
      <c r="R53" s="70"/>
    </row>
    <row r="54" spans="1:18" s="5" customFormat="1" ht="9.9" customHeight="1" x14ac:dyDescent="0.2">
      <c r="A54" s="178">
        <v>16</v>
      </c>
      <c r="B54" s="679" t="str">
        <f>IF(ISBLANK('zest ocen koncowe'!R$6),"",'zest ocen koncowe'!R$6)</f>
        <v/>
      </c>
      <c r="C54" s="680"/>
      <c r="D54" s="145" t="str">
        <f>IF(ISBLANK('zest ocen I półrocze'!R3),"",'zest ocen koncowe'!R50)</f>
        <v/>
      </c>
      <c r="E54" s="145" t="str">
        <f>IF(ISBLANK('zest ocen I półrocze'!R3),"",'zest ocen koncowe'!R51)</f>
        <v/>
      </c>
      <c r="F54" s="145" t="str">
        <f>IF(ISBLANK('zest ocen I półrocze'!R3),"",'zest ocen koncowe'!R52)</f>
        <v/>
      </c>
      <c r="G54" s="145" t="str">
        <f>IF(ISBLANK('zest ocen I półrocze'!R3),"",'zest ocen koncowe'!R53)</f>
        <v/>
      </c>
      <c r="H54" s="145" t="str">
        <f>IF(ISBLANK('zest ocen I półrocze'!R3),"",'zest ocen koncowe'!R54)</f>
        <v/>
      </c>
      <c r="I54" s="145" t="str">
        <f>IF(ISBLANK('zest ocen I półrocze'!R3),"",'zest ocen koncowe'!R55)</f>
        <v/>
      </c>
      <c r="J54" s="145" t="str">
        <f>IF(ISBLANK('zest ocen I półrocze'!R3),"",'zest ocen koncowe'!R57)</f>
        <v/>
      </c>
      <c r="K54" s="145" t="str">
        <f>IF(ISBLANK('zest ocen I półrocze'!R3),"",'zest ocen koncowe'!R56)</f>
        <v/>
      </c>
      <c r="L54" s="174" t="str">
        <f>IF(ISBLANK('zest ocen I półrocze'!R3)," ",SUM(D54:K54))</f>
        <v xml:space="preserve"> </v>
      </c>
      <c r="M54" s="70"/>
      <c r="N54" s="70"/>
      <c r="O54" s="70"/>
      <c r="P54" s="70"/>
      <c r="Q54" s="70"/>
      <c r="R54" s="70"/>
    </row>
    <row r="55" spans="1:18" s="5" customFormat="1" ht="9.9" customHeight="1" x14ac:dyDescent="0.2">
      <c r="A55" s="178">
        <v>17</v>
      </c>
      <c r="B55" s="679" t="str">
        <f>IF(ISBLANK('zest ocen koncowe'!S$6),"",'zest ocen koncowe'!S$6)</f>
        <v/>
      </c>
      <c r="C55" s="680"/>
      <c r="D55" s="145" t="str">
        <f>IF(ISBLANK('zest ocen I półrocze'!S3),"",'zest ocen koncowe'!$S50)</f>
        <v/>
      </c>
      <c r="E55" s="145" t="str">
        <f>IF(ISBLANK('zest ocen I półrocze'!S3),"",'zest ocen koncowe'!$S51)</f>
        <v/>
      </c>
      <c r="F55" s="145" t="str">
        <f>IF(ISBLANK('zest ocen I półrocze'!S3),"",'zest ocen koncowe'!$S52)</f>
        <v/>
      </c>
      <c r="G55" s="145" t="str">
        <f>IF(ISBLANK('zest ocen I półrocze'!S3),"",'zest ocen koncowe'!$S53)</f>
        <v/>
      </c>
      <c r="H55" s="145" t="str">
        <f>IF(ISBLANK('zest ocen I półrocze'!S3),"",'zest ocen koncowe'!$S54)</f>
        <v/>
      </c>
      <c r="I55" s="145" t="str">
        <f>IF(ISBLANK('zest ocen I półrocze'!S3),"",'zest ocen koncowe'!$S55)</f>
        <v/>
      </c>
      <c r="J55" s="145" t="str">
        <f>IF(ISBLANK('zest ocen I półrocze'!S3),"",'zest ocen koncowe'!$S57)</f>
        <v/>
      </c>
      <c r="K55" s="145" t="str">
        <f>IF(ISBLANK('zest ocen I półrocze'!S3),"",'zest ocen koncowe'!$S56)</f>
        <v/>
      </c>
      <c r="L55" s="174" t="str">
        <f>IF(ISBLANK('zest ocen I półrocze'!S3)," ",SUM(D55:K55))</f>
        <v xml:space="preserve"> </v>
      </c>
      <c r="M55" s="70"/>
      <c r="N55" s="70"/>
      <c r="O55" s="70"/>
      <c r="P55" s="70"/>
      <c r="Q55" s="70"/>
      <c r="R55" s="70"/>
    </row>
    <row r="56" spans="1:18" s="5" customFormat="1" ht="9.9" customHeight="1" x14ac:dyDescent="0.2">
      <c r="A56" s="178">
        <v>18</v>
      </c>
      <c r="B56" s="679" t="str">
        <f>IF(ISBLANK('zest ocen koncowe'!T$6),"",'zest ocen koncowe'!T$6)</f>
        <v/>
      </c>
      <c r="C56" s="680"/>
      <c r="D56" s="145" t="str">
        <f>IF(ISBLANK('zest ocen I półrocze'!T3),"",'zest ocen koncowe'!$T50)</f>
        <v/>
      </c>
      <c r="E56" s="145" t="str">
        <f>IF(ISBLANK('zest ocen I półrocze'!T3),"",'zest ocen koncowe'!$T51)</f>
        <v/>
      </c>
      <c r="F56" s="145" t="str">
        <f>IF(ISBLANK('zest ocen I półrocze'!T3),"",'zest ocen koncowe'!$T52)</f>
        <v/>
      </c>
      <c r="G56" s="145" t="str">
        <f>IF(ISBLANK('zest ocen I półrocze'!T3),"",'zest ocen koncowe'!$T53)</f>
        <v/>
      </c>
      <c r="H56" s="145" t="str">
        <f>IF(ISBLANK('zest ocen I półrocze'!T3),"",'zest ocen koncowe'!$T54)</f>
        <v/>
      </c>
      <c r="I56" s="145" t="str">
        <f>IF(ISBLANK('zest ocen I półrocze'!T3),"",'zest ocen koncowe'!$T55)</f>
        <v/>
      </c>
      <c r="J56" s="145" t="str">
        <f>IF(ISBLANK('zest ocen I półrocze'!T3),"",'zest ocen koncowe'!$T57)</f>
        <v/>
      </c>
      <c r="K56" s="145" t="str">
        <f>IF(ISBLANK('zest ocen I półrocze'!T3),"",'zest ocen koncowe'!$T56)</f>
        <v/>
      </c>
      <c r="L56" s="174" t="str">
        <f>IF(ISBLANK('zest ocen I półrocze'!T3)," ",SUM(D56:K56))</f>
        <v xml:space="preserve"> </v>
      </c>
      <c r="M56" s="70"/>
      <c r="N56" s="70"/>
      <c r="O56" s="70"/>
      <c r="P56" s="70"/>
      <c r="Q56" s="70"/>
      <c r="R56" s="70"/>
    </row>
    <row r="57" spans="1:18" s="5" customFormat="1" ht="9.9" customHeight="1" x14ac:dyDescent="0.2">
      <c r="A57" s="178">
        <v>19</v>
      </c>
      <c r="B57" s="679" t="str">
        <f>IF(ISBLANK('zest ocen koncowe'!U$6),"",'zest ocen koncowe'!U$6)</f>
        <v/>
      </c>
      <c r="C57" s="680"/>
      <c r="D57" s="174" t="str">
        <f>IF(ISBLANK('zest ocen I półrocze'!U3),"",'zest ocen koncowe'!$U50)</f>
        <v/>
      </c>
      <c r="E57" s="174" t="str">
        <f>IF(ISBLANK('zest ocen I półrocze'!U3),"",'zest ocen koncowe'!$U51)</f>
        <v/>
      </c>
      <c r="F57" s="174" t="str">
        <f>IF(ISBLANK('zest ocen I półrocze'!U3),"",'zest ocen koncowe'!$U52)</f>
        <v/>
      </c>
      <c r="G57" s="174" t="str">
        <f>IF(ISBLANK('zest ocen I półrocze'!U3),"",'zest ocen koncowe'!$U53)</f>
        <v/>
      </c>
      <c r="H57" s="174" t="str">
        <f>IF(ISBLANK('zest ocen I półrocze'!U3),"",'zest ocen koncowe'!$U54)</f>
        <v/>
      </c>
      <c r="I57" s="174" t="str">
        <f>IF(ISBLANK('zest ocen I półrocze'!U3),"",'zest ocen koncowe'!$U55)</f>
        <v/>
      </c>
      <c r="J57" s="174" t="str">
        <f>IF(ISBLANK('zest ocen I półrocze'!U3),"",'zest ocen koncowe'!$U57)</f>
        <v/>
      </c>
      <c r="K57" s="174" t="str">
        <f>IF(ISBLANK('zest ocen I półrocze'!U3),"",'zest ocen koncowe'!$U56)</f>
        <v/>
      </c>
      <c r="L57" s="174" t="str">
        <f>IF(ISBLANK('zest ocen I półrocze'!U3)," ",SUM(D57:K57))</f>
        <v xml:space="preserve"> </v>
      </c>
      <c r="M57" s="70"/>
      <c r="N57" s="70"/>
      <c r="O57" s="70"/>
      <c r="P57" s="70"/>
      <c r="Q57" s="70"/>
      <c r="R57" s="71"/>
    </row>
    <row r="58" spans="1:18" s="72" customFormat="1" ht="9.9" customHeight="1" x14ac:dyDescent="0.2">
      <c r="A58" s="177">
        <v>20</v>
      </c>
      <c r="B58" s="679" t="str">
        <f>IF(ISBLANK('zest ocen koncowe'!V$6),"",'zest ocen koncowe'!V$6)</f>
        <v/>
      </c>
      <c r="C58" s="680"/>
      <c r="D58" s="145" t="str">
        <f>IF(ISBLANK('zest ocen I półrocze'!V3),"",'zest ocen koncowe'!$V50)</f>
        <v/>
      </c>
      <c r="E58" s="145" t="str">
        <f>IF(ISBLANK('zest ocen I półrocze'!V3),"",'zest ocen koncowe'!$V51)</f>
        <v/>
      </c>
      <c r="F58" s="145" t="str">
        <f>IF(ISBLANK('zest ocen I półrocze'!V3),"",'zest ocen koncowe'!$V52)</f>
        <v/>
      </c>
      <c r="G58" s="145" t="str">
        <f>IF(ISBLANK('zest ocen I półrocze'!V3),"",'zest ocen koncowe'!$V53)</f>
        <v/>
      </c>
      <c r="H58" s="145" t="str">
        <f>IF(ISBLANK('zest ocen I półrocze'!V3),"",'zest ocen koncowe'!$V54)</f>
        <v/>
      </c>
      <c r="I58" s="145" t="str">
        <f>IF(ISBLANK('zest ocen I półrocze'!V3),"",'zest ocen koncowe'!$V55)</f>
        <v/>
      </c>
      <c r="J58" s="145" t="str">
        <f>IF(ISBLANK('zest ocen I półrocze'!V3),"",'zest ocen koncowe'!$V57)</f>
        <v/>
      </c>
      <c r="K58" s="145" t="str">
        <f>IF(ISBLANK('zest ocen I półrocze'!V3),"",'zest ocen koncowe'!$V56)</f>
        <v/>
      </c>
      <c r="L58" s="174" t="str">
        <f>IF(ISBLANK('zest ocen I półrocze'!V3)," ",SUM(D58:K58))</f>
        <v xml:space="preserve"> </v>
      </c>
      <c r="M58" s="70"/>
      <c r="N58" s="70"/>
      <c r="O58" s="70"/>
      <c r="P58" s="70"/>
      <c r="Q58" s="70"/>
      <c r="R58" s="70"/>
    </row>
    <row r="59" spans="1:18" s="72" customFormat="1" ht="9.9" customHeight="1" x14ac:dyDescent="0.2">
      <c r="A59" s="177">
        <v>21</v>
      </c>
      <c r="B59" s="679" t="str">
        <f>IF(ISBLANK('zest ocen koncowe'!W$6),"",'zest ocen koncowe'!W$6)</f>
        <v/>
      </c>
      <c r="C59" s="680"/>
      <c r="D59" s="145" t="str">
        <f>IF(ISBLANK('zest ocen I półrocze'!W3),"",'zest ocen koncowe'!$W50)</f>
        <v/>
      </c>
      <c r="E59" s="145" t="str">
        <f>IF(ISBLANK('zest ocen I półrocze'!W3),"",'zest ocen koncowe'!$W51)</f>
        <v/>
      </c>
      <c r="F59" s="145" t="str">
        <f>IF(ISBLANK('zest ocen I półrocze'!W3),"",'zest ocen koncowe'!$W52)</f>
        <v/>
      </c>
      <c r="G59" s="145" t="str">
        <f>IF(ISBLANK('zest ocen I półrocze'!W3),"",'zest ocen koncowe'!$W53)</f>
        <v/>
      </c>
      <c r="H59" s="145" t="str">
        <f>IF(ISBLANK('zest ocen I półrocze'!W3),"",'zest ocen koncowe'!$W54)</f>
        <v/>
      </c>
      <c r="I59" s="145" t="str">
        <f>IF(ISBLANK('zest ocen I półrocze'!W3),"",'zest ocen koncowe'!$W55)</f>
        <v/>
      </c>
      <c r="J59" s="145" t="str">
        <f>IF(ISBLANK('zest ocen I półrocze'!W3),"",'zest ocen koncowe'!$W57)</f>
        <v/>
      </c>
      <c r="K59" s="145" t="str">
        <f>IF(ISBLANK('zest ocen I półrocze'!W3),"",'zest ocen koncowe'!$W56)</f>
        <v/>
      </c>
      <c r="L59" s="174" t="str">
        <f>IF(ISBLANK('zest ocen I półrocze'!W3)," ",SUM(D59:K59))</f>
        <v xml:space="preserve"> </v>
      </c>
      <c r="M59" s="70"/>
      <c r="N59" s="70"/>
      <c r="O59" s="70"/>
      <c r="P59" s="70"/>
      <c r="Q59" s="70"/>
      <c r="R59" s="70"/>
    </row>
    <row r="60" spans="1:18" s="72" customFormat="1" ht="9.9" customHeight="1" x14ac:dyDescent="0.2">
      <c r="A60" s="177">
        <v>22</v>
      </c>
      <c r="B60" s="679" t="str">
        <f>IF(ISBLANK('zest ocen koncowe'!X$6),"",'zest ocen koncowe'!X$6)</f>
        <v/>
      </c>
      <c r="C60" s="680"/>
      <c r="D60" s="145" t="str">
        <f>IF(ISBLANK('zest ocen I półrocze'!X3),"",'zest ocen koncowe'!$X50)</f>
        <v/>
      </c>
      <c r="E60" s="145" t="str">
        <f>IF(ISBLANK('zest ocen I półrocze'!X3),"",'zest ocen koncowe'!$X51)</f>
        <v/>
      </c>
      <c r="F60" s="145" t="str">
        <f>IF(ISBLANK('zest ocen I półrocze'!X3),"",'zest ocen koncowe'!$X52)</f>
        <v/>
      </c>
      <c r="G60" s="145" t="str">
        <f>IF(ISBLANK('zest ocen I półrocze'!X3),"",'zest ocen koncowe'!$X53)</f>
        <v/>
      </c>
      <c r="H60" s="146" t="str">
        <f>IF(ISBLANK('zest ocen I półrocze'!X3),"",'zest ocen koncowe'!$X54)</f>
        <v/>
      </c>
      <c r="I60" s="145" t="str">
        <f>IF(ISBLANK('zest ocen I półrocze'!X3),"",'zest ocen koncowe'!$X55)</f>
        <v/>
      </c>
      <c r="J60" s="145" t="str">
        <f>IF(ISBLANK('zest ocen I półrocze'!X3),"",'zest ocen koncowe'!$X57)</f>
        <v/>
      </c>
      <c r="K60" s="145" t="str">
        <f>IF(ISBLANK('zest ocen I półrocze'!X3),"",'zest ocen koncowe'!$X56)</f>
        <v/>
      </c>
      <c r="L60" s="174" t="str">
        <f>IF(ISBLANK('zest ocen I półrocze'!X3)," ",SUM(D60:K60))</f>
        <v xml:space="preserve"> </v>
      </c>
      <c r="M60" s="70"/>
      <c r="N60" s="70"/>
      <c r="O60" s="70"/>
      <c r="P60" s="70"/>
      <c r="Q60" s="70"/>
      <c r="R60" s="70"/>
    </row>
    <row r="61" spans="1:18" s="72" customFormat="1" ht="9.9" customHeight="1" x14ac:dyDescent="0.2">
      <c r="A61" s="177">
        <v>23</v>
      </c>
      <c r="B61" s="679" t="str">
        <f>IF(ISBLANK('zest ocen koncowe'!Y$6),"",'zest ocen koncowe'!Y$6)</f>
        <v/>
      </c>
      <c r="C61" s="680"/>
      <c r="D61" s="145" t="str">
        <f>IF(ISBLANK('zest ocen I półrocze'!Y3),"",'zest ocen koncowe'!$Y50)</f>
        <v/>
      </c>
      <c r="E61" s="145" t="str">
        <f>IF(ISBLANK('zest ocen I półrocze'!Y3),"",'zest ocen koncowe'!$Y51)</f>
        <v/>
      </c>
      <c r="F61" s="145" t="str">
        <f>IF(ISBLANK('zest ocen I półrocze'!Y3),"",'zest ocen koncowe'!$Y52)</f>
        <v/>
      </c>
      <c r="G61" s="145" t="str">
        <f>IF(ISBLANK('zest ocen I półrocze'!Y3),"",'zest ocen koncowe'!$Y53)</f>
        <v/>
      </c>
      <c r="H61" s="145" t="str">
        <f>IF(ISBLANK('zest ocen I półrocze'!Y3),"",'zest ocen koncowe'!$Y54)</f>
        <v/>
      </c>
      <c r="I61" s="145" t="str">
        <f>IF(ISBLANK('zest ocen I półrocze'!Y3),"",'zest ocen koncowe'!$Y55)</f>
        <v/>
      </c>
      <c r="J61" s="145" t="str">
        <f>IF(ISBLANK('zest ocen I półrocze'!Y3),"",'zest ocen koncowe'!$Y57)</f>
        <v/>
      </c>
      <c r="K61" s="145" t="str">
        <f>IF(ISBLANK('zest ocen I półrocze'!Y3),"",'zest ocen koncowe'!$Y56)</f>
        <v/>
      </c>
      <c r="L61" s="174" t="str">
        <f>IF(ISBLANK('zest ocen I półrocze'!Y3)," ",SUM(D61:K61))</f>
        <v xml:space="preserve"> </v>
      </c>
      <c r="M61" s="70"/>
      <c r="N61" s="70"/>
      <c r="O61" s="70"/>
      <c r="P61" s="70"/>
      <c r="Q61" s="70"/>
      <c r="R61" s="70"/>
    </row>
    <row r="62" spans="1:18" s="72" customFormat="1" ht="9.9" customHeight="1" x14ac:dyDescent="0.2">
      <c r="A62" s="221">
        <v>24</v>
      </c>
      <c r="B62" s="679" t="str">
        <f>IF(ISBLANK('zest ocen koncowe'!Z$6),"",'zest ocen koncowe'!Z$6)</f>
        <v/>
      </c>
      <c r="C62" s="680"/>
      <c r="D62" s="145" t="str">
        <f>IF(ISBLANK('zest ocen I półrocze'!$Z$3),"",'zest ocen koncowe'!$Z50)</f>
        <v/>
      </c>
      <c r="E62" s="145" t="str">
        <f>IF(ISBLANK('zest ocen I półrocze'!$Z$3),"",'zest ocen koncowe'!Z51)</f>
        <v/>
      </c>
      <c r="F62" s="145" t="str">
        <f>IF(ISBLANK('zest ocen I półrocze'!$Z$3),"",'zest ocen koncowe'!$Z52)</f>
        <v/>
      </c>
      <c r="G62" s="145" t="str">
        <f>IF(ISBLANK('zest ocen I półrocze'!$Z$3),"",'zest ocen koncowe'!$Z53)</f>
        <v/>
      </c>
      <c r="H62" s="145" t="str">
        <f>IF(ISBLANK('zest ocen I półrocze'!$Z$3),"",'zest ocen koncowe'!$Z54)</f>
        <v/>
      </c>
      <c r="I62" s="145" t="str">
        <f>IF(ISBLANK('zest ocen I półrocze'!$Z$3),"",'zest ocen koncowe'!$Z55)</f>
        <v/>
      </c>
      <c r="J62" s="145" t="str">
        <f>IF(ISBLANK('zest ocen I półrocze'!$Z$3),"",'zest ocen koncowe'!$Z57)</f>
        <v/>
      </c>
      <c r="K62" s="145" t="str">
        <f>IF(ISBLANK('zest ocen I półrocze'!$Z$3),"",'zest ocen koncowe'!$Z56)</f>
        <v/>
      </c>
      <c r="L62" s="226" t="str">
        <f>IF(ISBLANK('zest ocen I półrocze'!Z3)," ",SUM(D62:K62))</f>
        <v xml:space="preserve"> </v>
      </c>
      <c r="M62" s="70"/>
      <c r="N62" s="70"/>
      <c r="O62" s="70"/>
      <c r="P62" s="70"/>
      <c r="Q62" s="70"/>
      <c r="R62" s="70"/>
    </row>
    <row r="63" spans="1:18" s="72" customFormat="1" ht="9.9" customHeight="1" x14ac:dyDescent="0.2">
      <c r="A63" s="220">
        <v>25</v>
      </c>
      <c r="B63" s="679" t="str">
        <f>IF(ISBLANK('zest ocen koncowe'!AA$6),"",'zest ocen koncowe'!AA$6)</f>
        <v/>
      </c>
      <c r="C63" s="680"/>
      <c r="D63" s="213" t="str">
        <f>IF(ISBLANK('zest ocen I półrocze'!$AA$3),"",'zest ocen koncowe'!$AA50)</f>
        <v/>
      </c>
      <c r="E63" s="213" t="str">
        <f>IF(ISBLANK('zest ocen I półrocze'!$AA$3),"",'zest ocen koncowe'!$AA51)</f>
        <v/>
      </c>
      <c r="F63" s="213" t="str">
        <f>IF(ISBLANK('zest ocen I półrocze'!$AA$3),"",'zest ocen koncowe'!$AA52)</f>
        <v/>
      </c>
      <c r="G63" s="213" t="str">
        <f>IF(ISBLANK('zest ocen I półrocze'!$AA$3),"",'zest ocen koncowe'!$AA53)</f>
        <v/>
      </c>
      <c r="H63" s="213" t="str">
        <f>IF(ISBLANK('zest ocen I półrocze'!$AA$3),"",'zest ocen koncowe'!$AA54)</f>
        <v/>
      </c>
      <c r="I63" s="213" t="str">
        <f>IF(ISBLANK('zest ocen I półrocze'!$AA$3),"",'zest ocen koncowe'!$AA55)</f>
        <v/>
      </c>
      <c r="J63" s="213" t="str">
        <f>IF(ISBLANK('zest ocen I półrocze'!$AA$3),"",'zest ocen koncowe'!$AA57)</f>
        <v/>
      </c>
      <c r="K63" s="213" t="str">
        <f>IF(ISBLANK('zest ocen I półrocze'!$AA$3),"",'zest ocen koncowe'!$AA56)</f>
        <v/>
      </c>
      <c r="L63" s="226" t="str">
        <f>IF(ISBLANK('zest ocen I półrocze'!AA3)," ",SUM(D63:K63))</f>
        <v xml:space="preserve"> </v>
      </c>
      <c r="M63" s="70"/>
      <c r="N63" s="70"/>
      <c r="O63" s="70"/>
      <c r="P63" s="70"/>
      <c r="Q63" s="70"/>
      <c r="R63" s="70"/>
    </row>
    <row r="64" spans="1:18" s="72" customFormat="1" ht="9.9" customHeight="1" x14ac:dyDescent="0.2">
      <c r="A64" s="220">
        <v>26</v>
      </c>
      <c r="B64" s="679" t="str">
        <f>IF(ISBLANK('zest ocen koncowe'!AB$6),"",'zest ocen koncowe'!AB$6)</f>
        <v/>
      </c>
      <c r="C64" s="680"/>
      <c r="D64" s="213" t="str">
        <f>IF(ISBLANK('zest ocen I półrocze'!$AB$3),"",'zest ocen koncowe'!$AB50)</f>
        <v/>
      </c>
      <c r="E64" s="213" t="str">
        <f>IF(ISBLANK('zest ocen I półrocze'!$AB$3),"",'zest ocen koncowe'!$AB51)</f>
        <v/>
      </c>
      <c r="F64" s="213" t="str">
        <f>IF(ISBLANK('zest ocen I półrocze'!$AB$3),"",'zest ocen koncowe'!$AB52)</f>
        <v/>
      </c>
      <c r="G64" s="213" t="str">
        <f>IF(ISBLANK('zest ocen I półrocze'!$AB$3),"",'zest ocen koncowe'!$AB53)</f>
        <v/>
      </c>
      <c r="H64" s="213" t="str">
        <f>IF(ISBLANK('zest ocen I półrocze'!$AB$3),"",'zest ocen koncowe'!$AB54)</f>
        <v/>
      </c>
      <c r="I64" s="213" t="str">
        <f>IF(ISBLANK('zest ocen I półrocze'!$AB$3),"",'zest ocen koncowe'!$AB55)</f>
        <v/>
      </c>
      <c r="J64" s="213" t="str">
        <f>IF(ISBLANK('zest ocen I półrocze'!$AB$3),"",'zest ocen koncowe'!$AB57)</f>
        <v/>
      </c>
      <c r="K64" s="213" t="str">
        <f>IF(ISBLANK('zest ocen I półrocze'!$AB$3),"",'zest ocen koncowe'!$AB56)</f>
        <v/>
      </c>
      <c r="L64" s="226" t="str">
        <f>IF(ISBLANK('zest ocen I półrocze'!AB3)," ",SUM(D64:K64))</f>
        <v xml:space="preserve"> </v>
      </c>
      <c r="M64" s="70"/>
      <c r="N64" s="70"/>
      <c r="O64" s="70"/>
      <c r="P64" s="70"/>
      <c r="Q64" s="70"/>
      <c r="R64" s="70"/>
    </row>
    <row r="65" spans="1:18" s="72" customFormat="1" ht="9.9" customHeight="1" x14ac:dyDescent="0.2">
      <c r="A65" s="220">
        <v>27</v>
      </c>
      <c r="B65" s="679" t="str">
        <f>IF(ISBLANK('zest ocen koncowe'!AC$6),"",'zest ocen koncowe'!AC$6)</f>
        <v/>
      </c>
      <c r="C65" s="680"/>
      <c r="D65" s="213" t="str">
        <f>IF(ISBLANK('zest ocen I półrocze'!$AC$3),"",'zest ocen koncowe'!$AC50)</f>
        <v/>
      </c>
      <c r="E65" s="213" t="str">
        <f>IF(ISBLANK('zest ocen I półrocze'!$AC$3),"",'zest ocen koncowe'!$AC51)</f>
        <v/>
      </c>
      <c r="F65" s="213" t="str">
        <f>IF(ISBLANK('zest ocen I półrocze'!$AC$3),"",'zest ocen koncowe'!$AC52)</f>
        <v/>
      </c>
      <c r="G65" s="213" t="str">
        <f>IF(ISBLANK('zest ocen I półrocze'!$AC$3),"",'zest ocen koncowe'!$AC53)</f>
        <v/>
      </c>
      <c r="H65" s="213" t="str">
        <f>IF(ISBLANK('zest ocen I półrocze'!$AC$3),"",'zest ocen koncowe'!$AC54)</f>
        <v/>
      </c>
      <c r="I65" s="213" t="str">
        <f>IF(ISBLANK('zest ocen I półrocze'!$AC$3),"",'zest ocen koncowe'!$AC55)</f>
        <v/>
      </c>
      <c r="J65" s="213" t="str">
        <f>IF(ISBLANK('zest ocen I półrocze'!$AC$3),"",'zest ocen koncowe'!$AC57)</f>
        <v/>
      </c>
      <c r="K65" s="213" t="str">
        <f>IF(ISBLANK('zest ocen I półrocze'!$AC$3),"",'zest ocen koncowe'!$AC56)</f>
        <v/>
      </c>
      <c r="L65" s="226" t="str">
        <f>IF(ISBLANK('zest ocen I półrocze'!AC3)," ",SUM(D65:K65))</f>
        <v xml:space="preserve"> </v>
      </c>
      <c r="M65" s="70"/>
      <c r="N65" s="70"/>
      <c r="O65" s="70"/>
      <c r="P65" s="70"/>
      <c r="Q65" s="70"/>
      <c r="R65" s="70"/>
    </row>
    <row r="66" spans="1:18" s="72" customFormat="1" ht="9.9" customHeight="1" x14ac:dyDescent="0.2">
      <c r="A66" s="220">
        <v>28</v>
      </c>
      <c r="B66" s="679" t="str">
        <f>IF(ISBLANK('zest ocen koncowe'!AD$6),"",'zest ocen koncowe'!AD$6)</f>
        <v/>
      </c>
      <c r="C66" s="680"/>
      <c r="D66" s="213" t="str">
        <f>IF(ISBLANK('zest ocen I półrocze'!$AD$3),"",'zest ocen koncowe'!$AD50)</f>
        <v/>
      </c>
      <c r="E66" s="213" t="str">
        <f>IF(ISBLANK('zest ocen I półrocze'!$AD$3),"",'zest ocen koncowe'!$AD51)</f>
        <v/>
      </c>
      <c r="F66" s="213" t="str">
        <f>IF(ISBLANK('zest ocen I półrocze'!$AD$3),"",'zest ocen koncowe'!$AD52)</f>
        <v/>
      </c>
      <c r="G66" s="213" t="str">
        <f>IF(ISBLANK('zest ocen I półrocze'!$AD$3),"",'zest ocen koncowe'!$AD53)</f>
        <v/>
      </c>
      <c r="H66" s="213" t="str">
        <f>IF(ISBLANK('zest ocen I półrocze'!$AD$3),"",'zest ocen koncowe'!$AD54)</f>
        <v/>
      </c>
      <c r="I66" s="213" t="str">
        <f>IF(ISBLANK('zest ocen I półrocze'!$AD$3),"",'zest ocen koncowe'!$AD55)</f>
        <v/>
      </c>
      <c r="J66" s="213" t="str">
        <f>IF(ISBLANK('zest ocen I półrocze'!$AD$3),"",'zest ocen koncowe'!$AD57)</f>
        <v/>
      </c>
      <c r="K66" s="213" t="str">
        <f>IF(ISBLANK('zest ocen I półrocze'!$AD$3),"",'zest ocen koncowe'!$AD56)</f>
        <v/>
      </c>
      <c r="L66" s="226" t="str">
        <f>IF(ISBLANK('zest ocen I półrocze'!AD3)," ",SUM(D66:K66))</f>
        <v xml:space="preserve"> </v>
      </c>
      <c r="M66" s="70"/>
      <c r="N66" s="70"/>
      <c r="O66" s="70"/>
      <c r="P66" s="70"/>
      <c r="Q66" s="70"/>
      <c r="R66" s="70"/>
    </row>
    <row r="67" spans="1:18" s="72" customFormat="1" ht="9.9" customHeight="1" x14ac:dyDescent="0.2">
      <c r="A67" s="221">
        <v>29</v>
      </c>
      <c r="B67" s="679" t="str">
        <f>IF(ISBLANK('zest ocen koncowe'!AE$6),"",'zest ocen koncowe'!AE$6)</f>
        <v/>
      </c>
      <c r="C67" s="680"/>
      <c r="D67" s="213" t="str">
        <f>IF(ISBLANK('zest ocen I półrocze'!$AE$3),"",'zest ocen koncowe'!$AE50)</f>
        <v/>
      </c>
      <c r="E67" s="213" t="str">
        <f>IF(ISBLANK('zest ocen I półrocze'!$AE$3),"",'zest ocen koncowe'!$AE51)</f>
        <v/>
      </c>
      <c r="F67" s="213" t="str">
        <f>IF(ISBLANK('zest ocen I półrocze'!$AE$3),"",'zest ocen koncowe'!$AE52)</f>
        <v/>
      </c>
      <c r="G67" s="213" t="str">
        <f>IF(ISBLANK('zest ocen I półrocze'!$AE$3),"",'zest ocen koncowe'!$AE53)</f>
        <v/>
      </c>
      <c r="H67" s="213" t="str">
        <f>IF(ISBLANK('zest ocen I półrocze'!$AE$3),"",'zest ocen koncowe'!$AE54)</f>
        <v/>
      </c>
      <c r="I67" s="213" t="str">
        <f>IF(ISBLANK('zest ocen I półrocze'!$AE$3),"",'zest ocen koncowe'!$AE55)</f>
        <v/>
      </c>
      <c r="J67" s="213" t="str">
        <f>IF(ISBLANK('zest ocen I półrocze'!$AE$3),"",'zest ocen koncowe'!$AE57)</f>
        <v/>
      </c>
      <c r="K67" s="213" t="str">
        <f>IF(ISBLANK('zest ocen I półrocze'!$AE$3),"",'zest ocen koncowe'!$AE56)</f>
        <v/>
      </c>
      <c r="L67" s="226" t="str">
        <f>IF(ISBLANK('zest ocen I półrocze'!AE3)," ",SUM(D67:K67))</f>
        <v xml:space="preserve"> </v>
      </c>
      <c r="M67" s="70"/>
      <c r="N67" s="70"/>
      <c r="O67" s="70"/>
      <c r="P67" s="70"/>
      <c r="Q67" s="70"/>
      <c r="R67" s="70"/>
    </row>
    <row r="68" spans="1:18" s="72" customFormat="1" ht="9.9" customHeight="1" x14ac:dyDescent="0.2">
      <c r="A68" s="220">
        <v>30</v>
      </c>
      <c r="B68" s="679" t="str">
        <f>IF(ISBLANK('zest ocen koncowe'!AF$6),"",'zest ocen koncowe'!AF$6)</f>
        <v/>
      </c>
      <c r="C68" s="680"/>
      <c r="D68" s="213" t="str">
        <f>IF(ISBLANK('zest ocen I półrocze'!$AF$3),"",'zest ocen koncowe'!$AF50)</f>
        <v/>
      </c>
      <c r="E68" s="213" t="str">
        <f>IF(ISBLANK('zest ocen I półrocze'!$AF$3),"",'zest ocen koncowe'!$AF51)</f>
        <v/>
      </c>
      <c r="F68" s="213" t="str">
        <f>IF(ISBLANK('zest ocen I półrocze'!$AF$3),"",'zest ocen koncowe'!$AF52)</f>
        <v/>
      </c>
      <c r="G68" s="213" t="str">
        <f>IF(ISBLANK('zest ocen I półrocze'!$AF$3),"",'zest ocen koncowe'!$AF53)</f>
        <v/>
      </c>
      <c r="H68" s="213" t="str">
        <f>IF(ISBLANK('zest ocen I półrocze'!$AF$3),"",'zest ocen koncowe'!$AF54)</f>
        <v/>
      </c>
      <c r="I68" s="213" t="str">
        <f>IF(ISBLANK('zest ocen I półrocze'!$AF$3),"",'zest ocen koncowe'!$AF55)</f>
        <v/>
      </c>
      <c r="J68" s="213" t="str">
        <f>IF(ISBLANK('zest ocen I półrocze'!$AF$3),"",'zest ocen koncowe'!$AF57)</f>
        <v/>
      </c>
      <c r="K68" s="213" t="str">
        <f>IF(ISBLANK('zest ocen I półrocze'!$AF$3),"",'zest ocen koncowe'!$AF56)</f>
        <v/>
      </c>
      <c r="L68" s="226" t="str">
        <f>IF(ISBLANK('zest ocen I półrocze'!AF3)," ",SUM(D68:K68))</f>
        <v xml:space="preserve"> </v>
      </c>
      <c r="M68" s="70"/>
      <c r="N68" s="70"/>
      <c r="O68" s="70"/>
      <c r="P68" s="70"/>
      <c r="Q68" s="70"/>
      <c r="R68" s="70"/>
    </row>
    <row r="69" spans="1:18" s="72" customFormat="1" ht="9.9" customHeight="1" x14ac:dyDescent="0.2">
      <c r="A69" s="220">
        <v>31</v>
      </c>
      <c r="B69" s="679" t="str">
        <f>IF(ISBLANK('zest ocen koncowe'!AG$6),"",'zest ocen koncowe'!AG$6)</f>
        <v/>
      </c>
      <c r="C69" s="680"/>
      <c r="D69" s="213" t="str">
        <f>IF(ISBLANK('zest ocen I półrocze'!$AG$3),"",'zest ocen koncowe'!$AG50)</f>
        <v/>
      </c>
      <c r="E69" s="213" t="str">
        <f>IF(ISBLANK('zest ocen I półrocze'!$AG$3),"",'zest ocen koncowe'!$AG51)</f>
        <v/>
      </c>
      <c r="F69" s="213" t="str">
        <f>IF(ISBLANK('zest ocen I półrocze'!$AG$3),"",'zest ocen koncowe'!$AG52)</f>
        <v/>
      </c>
      <c r="G69" s="213" t="str">
        <f>IF(ISBLANK('zest ocen I półrocze'!$AG$3),"",'zest ocen koncowe'!$AG53)</f>
        <v/>
      </c>
      <c r="H69" s="213" t="str">
        <f>IF(ISBLANK('zest ocen I półrocze'!$AG$3),"",'zest ocen koncowe'!$AG54)</f>
        <v/>
      </c>
      <c r="I69" s="213" t="str">
        <f>IF(ISBLANK('zest ocen I półrocze'!$AG$3),"",'zest ocen koncowe'!$AG55)</f>
        <v/>
      </c>
      <c r="J69" s="213" t="str">
        <f>IF(ISBLANK('zest ocen I półrocze'!$AG$3),"",'zest ocen koncowe'!$AG57)</f>
        <v/>
      </c>
      <c r="K69" s="213" t="str">
        <f>IF(ISBLANK('zest ocen I półrocze'!$AG$3),"",'zest ocen koncowe'!$AG56)</f>
        <v/>
      </c>
      <c r="L69" s="226" t="str">
        <f>IF(ISBLANK('zest ocen I półrocze'!AG3)," ",SUM(D69:K69))</f>
        <v xml:space="preserve"> </v>
      </c>
      <c r="M69" s="70"/>
      <c r="N69" s="70"/>
      <c r="O69" s="70"/>
      <c r="P69" s="70"/>
      <c r="Q69" s="70"/>
      <c r="R69" s="70"/>
    </row>
    <row r="70" spans="1:18" s="72" customFormat="1" ht="9.9" customHeight="1" x14ac:dyDescent="0.2">
      <c r="A70" s="220">
        <v>32</v>
      </c>
      <c r="B70" s="679" t="str">
        <f>IF(ISBLANK('zest ocen koncowe'!AH$6),"",'zest ocen koncowe'!AH$6)</f>
        <v/>
      </c>
      <c r="C70" s="680"/>
      <c r="D70" s="213" t="str">
        <f>IF(ISBLANK('zest ocen I półrocze'!$AH$3),"",'zest ocen koncowe'!$AH50)</f>
        <v/>
      </c>
      <c r="E70" s="213" t="str">
        <f>IF(ISBLANK('zest ocen I półrocze'!$AH$3),"",'zest ocen koncowe'!$AH51)</f>
        <v/>
      </c>
      <c r="F70" s="213" t="str">
        <f>IF(ISBLANK('zest ocen I półrocze'!$AH$3),"",'zest ocen koncowe'!$AH52)</f>
        <v/>
      </c>
      <c r="G70" s="213" t="str">
        <f>IF(ISBLANK('zest ocen I półrocze'!$AH$3),"",'zest ocen koncowe'!$AH53)</f>
        <v/>
      </c>
      <c r="H70" s="213" t="str">
        <f>IF(ISBLANK('zest ocen I półrocze'!$AH$3),"",'zest ocen koncowe'!$AH54)</f>
        <v/>
      </c>
      <c r="I70" s="213" t="str">
        <f>IF(ISBLANK('zest ocen I półrocze'!$AH$3),"",'zest ocen koncowe'!$AH55)</f>
        <v/>
      </c>
      <c r="J70" s="213" t="str">
        <f>IF(ISBLANK('zest ocen I półrocze'!$AH$3),"",'zest ocen koncowe'!$AH57)</f>
        <v/>
      </c>
      <c r="K70" s="213" t="str">
        <f>IF(ISBLANK('zest ocen I półrocze'!$AH$3),"",'zest ocen koncowe'!$AH56)</f>
        <v/>
      </c>
      <c r="L70" s="226" t="str">
        <f>IF(ISBLANK('zest ocen I półrocze'!AH3)," ",SUM(D70:K70))</f>
        <v xml:space="preserve"> </v>
      </c>
      <c r="M70" s="70"/>
      <c r="N70" s="70"/>
      <c r="O70" s="70"/>
      <c r="P70" s="70"/>
      <c r="Q70" s="70"/>
      <c r="R70" s="70"/>
    </row>
    <row r="71" spans="1:18" s="72" customFormat="1" ht="9.9" customHeight="1" x14ac:dyDescent="0.2">
      <c r="A71" s="220">
        <v>33</v>
      </c>
      <c r="B71" s="679" t="str">
        <f>IF(ISBLANK('zest ocen koncowe'!AI$6),"",'zest ocen koncowe'!AI$6)</f>
        <v/>
      </c>
      <c r="C71" s="680"/>
      <c r="D71" s="213" t="str">
        <f>IF(ISBLANK('zest ocen I półrocze'!$AI$3),"",'zest ocen koncowe'!$AI50)</f>
        <v/>
      </c>
      <c r="E71" s="213" t="str">
        <f>IF(ISBLANK('zest ocen I półrocze'!$AI$3),"",'zest ocen koncowe'!$AI51)</f>
        <v/>
      </c>
      <c r="F71" s="213" t="str">
        <f>IF(ISBLANK('zest ocen I półrocze'!$AI$3),"",'zest ocen koncowe'!$AI52)</f>
        <v/>
      </c>
      <c r="G71" s="213" t="str">
        <f>IF(ISBLANK('zest ocen I półrocze'!$AI$3),"",'zest ocen koncowe'!$AI53)</f>
        <v/>
      </c>
      <c r="H71" s="213" t="str">
        <f>IF(ISBLANK('zest ocen I półrocze'!$AI$3),"",'zest ocen koncowe'!$AI54)</f>
        <v/>
      </c>
      <c r="I71" s="213" t="str">
        <f>IF(ISBLANK('zest ocen I półrocze'!$AI$3),"",'zest ocen koncowe'!$AI55)</f>
        <v/>
      </c>
      <c r="J71" s="213" t="str">
        <f>IF(ISBLANK('zest ocen I półrocze'!$AI$3),"",'zest ocen koncowe'!$AI57)</f>
        <v/>
      </c>
      <c r="K71" s="213" t="str">
        <f>IF(ISBLANK('zest ocen I półrocze'!$AI$3),"",'zest ocen koncowe'!$AI56)</f>
        <v/>
      </c>
      <c r="L71" s="226" t="str">
        <f>IF(ISBLANK('zest ocen I półrocze'!AI3)," ",SUM(D71:K71))</f>
        <v xml:space="preserve"> </v>
      </c>
      <c r="M71" s="70"/>
      <c r="N71" s="70"/>
      <c r="O71" s="70"/>
      <c r="P71" s="70"/>
      <c r="Q71" s="70"/>
      <c r="R71" s="70"/>
    </row>
    <row r="72" spans="1:18" s="72" customFormat="1" ht="9.9" customHeight="1" x14ac:dyDescent="0.2">
      <c r="A72" s="220">
        <v>34</v>
      </c>
      <c r="B72" s="679" t="str">
        <f>IF(ISBLANK('zest ocen koncowe'!AJ$6),"",'zest ocen koncowe'!AJ$6)</f>
        <v/>
      </c>
      <c r="C72" s="680"/>
      <c r="D72" s="145" t="str">
        <f>IF(ISBLANK('zest ocen I półrocze'!$AJ$3),"",'zest ocen koncowe'!$AJ50)</f>
        <v/>
      </c>
      <c r="E72" s="145" t="str">
        <f>IF(ISBLANK('zest ocen I półrocze'!$AJ$3),"",'zest ocen koncowe'!$AJ51)</f>
        <v/>
      </c>
      <c r="F72" s="145" t="str">
        <f>IF(ISBLANK('zest ocen I półrocze'!$AJ$3),"",'zest ocen koncowe'!$AJ52)</f>
        <v/>
      </c>
      <c r="G72" s="145" t="str">
        <f>IF(ISBLANK('zest ocen I półrocze'!$AJ$3),"",'zest ocen koncowe'!$AJ53)</f>
        <v/>
      </c>
      <c r="H72" s="145" t="str">
        <f>IF(ISBLANK('zest ocen I półrocze'!$AJ$3),"",'zest ocen koncowe'!$AJ54)</f>
        <v/>
      </c>
      <c r="I72" s="145" t="str">
        <f>IF(ISBLANK('zest ocen I półrocze'!$AJ$3),"",'zest ocen koncowe'!$AJ55)</f>
        <v/>
      </c>
      <c r="J72" s="145" t="str">
        <f>IF(ISBLANK('zest ocen I półrocze'!$AJ$3),"",'zest ocen koncowe'!$AJ57)</f>
        <v/>
      </c>
      <c r="K72" s="145" t="str">
        <f>IF(ISBLANK('zest ocen I półrocze'!$AJ$3),"",'zest ocen koncowe'!$AJ56)</f>
        <v/>
      </c>
      <c r="L72" s="226" t="str">
        <f>IF(ISBLANK('zest ocen I półrocze'!Y14)," ",SUM(D72:K72))</f>
        <v xml:space="preserve"> </v>
      </c>
      <c r="M72" s="70"/>
      <c r="N72" s="70"/>
      <c r="O72" s="70"/>
      <c r="P72" s="70"/>
      <c r="Q72" s="70"/>
      <c r="R72" s="70"/>
    </row>
    <row r="73" spans="1:18" s="5" customFormat="1" ht="9.9" customHeight="1" x14ac:dyDescent="0.2">
      <c r="A73" s="178">
        <v>35</v>
      </c>
      <c r="B73" s="679" t="str">
        <f>IF(ISBLANK('zest ocen koncowe'!AK$6),"",'zest ocen koncowe'!AK$6)</f>
        <v/>
      </c>
      <c r="C73" s="680"/>
      <c r="D73" s="174" t="str">
        <f>IF(ISBLANK('zest ocen I półrocze'!$AK$3),"",'zest ocen koncowe'!$AK50)</f>
        <v/>
      </c>
      <c r="E73" s="218" t="str">
        <f>IF(ISBLANK('zest ocen I półrocze'!$AK$3),"",'zest ocen koncowe'!$AK51)</f>
        <v/>
      </c>
      <c r="F73" s="218" t="str">
        <f>IF(ISBLANK('zest ocen I półrocze'!$AK$3),"",'zest ocen koncowe'!$AK52)</f>
        <v/>
      </c>
      <c r="G73" s="218" t="str">
        <f>IF(ISBLANK('zest ocen I półrocze'!$AK$3),"",'zest ocen koncowe'!$AK53)</f>
        <v/>
      </c>
      <c r="H73" s="218" t="str">
        <f>IF(ISBLANK('zest ocen I półrocze'!$AK$3),"",'zest ocen koncowe'!$AK54)</f>
        <v/>
      </c>
      <c r="I73" s="218" t="str">
        <f>IF(ISBLANK('zest ocen I półrocze'!$AK$3),"",'zest ocen koncowe'!$AK55)</f>
        <v/>
      </c>
      <c r="J73" s="218" t="str">
        <f>IF(ISBLANK('zest ocen I półrocze'!$AK$3),"",'zest ocen koncowe'!$AK57)</f>
        <v/>
      </c>
      <c r="K73" s="218" t="str">
        <f>IF(ISBLANK('zest ocen I półrocze'!$AK$3),"",'zest ocen koncowe'!$AK56)</f>
        <v/>
      </c>
      <c r="L73" s="226" t="str">
        <f>IF(ISBLANK('zest ocen I półrocze'!AJ3)," ",SUM(D73:K73))</f>
        <v xml:space="preserve"> </v>
      </c>
      <c r="M73" s="49"/>
      <c r="N73" s="49"/>
      <c r="O73" s="49"/>
      <c r="P73" s="49"/>
      <c r="Q73" s="49"/>
    </row>
    <row r="74" spans="1:18" s="5" customFormat="1" ht="9.9" customHeight="1" x14ac:dyDescent="0.2">
      <c r="A74" s="695" t="s">
        <v>0</v>
      </c>
      <c r="B74" s="696"/>
      <c r="C74" s="697"/>
      <c r="D74" s="174" t="str">
        <f>IF(ISBLANK(D3),"",SUM(D39:D73))</f>
        <v/>
      </c>
      <c r="E74" s="174" t="str">
        <f>IF(ISBLANK(D3),"",SUM(E39:E73))</f>
        <v/>
      </c>
      <c r="F74" s="174" t="str">
        <f>IF(ISBLANK(D3),"",SUM(F39:F73))</f>
        <v/>
      </c>
      <c r="G74" s="174" t="str">
        <f>IF(ISBLANK(D3),"",SUM(G39:G73))</f>
        <v/>
      </c>
      <c r="H74" s="174" t="str">
        <f>IF(ISBLANK(D3),"",SUM(H39:H73))</f>
        <v/>
      </c>
      <c r="I74" s="174" t="str">
        <f>IF(ISBLANK(D3),"",SUM(I39:I73))</f>
        <v/>
      </c>
      <c r="J74" s="174" t="str">
        <f>IF(ISBLANK(D3),"",SUM(J39:J73))</f>
        <v/>
      </c>
      <c r="K74" s="174" t="str">
        <f>IF(ISBLANK(D3),"",SUM(K39:K73))</f>
        <v/>
      </c>
      <c r="L74" s="174" t="str">
        <f>IF(ISBLANK(D3),"",SUM(L39:L73))</f>
        <v/>
      </c>
      <c r="M74" s="49"/>
      <c r="N74" s="49"/>
      <c r="O74" s="49"/>
      <c r="P74" s="49"/>
      <c r="Q74" s="49"/>
    </row>
    <row r="75" spans="1:18" s="5" customFormat="1" ht="9.9" customHeight="1" x14ac:dyDescent="0.2">
      <c r="A75" s="178">
        <v>36</v>
      </c>
      <c r="B75" s="698" t="str">
        <f>IF(ISBLANK('zest ocen koncowe'!AL6),"",'zest ocen koncowe'!AL6)</f>
        <v>RELIGIA</v>
      </c>
      <c r="C75" s="699"/>
      <c r="D75" s="174" t="str">
        <f>IF(ISBLANK(D3),"",'zest ocen koncowe'!$AL50)</f>
        <v/>
      </c>
      <c r="E75" s="174" t="str">
        <f>IF(ISBLANK(D3),"",'zest ocen koncowe'!$AL51)</f>
        <v/>
      </c>
      <c r="F75" s="174" t="str">
        <f>IF(ISBLANK(D3),"",'zest ocen koncowe'!$AL52)</f>
        <v/>
      </c>
      <c r="G75" s="174" t="str">
        <f>IF(ISBLANK(D3),"",'zest ocen koncowe'!$AL53)</f>
        <v/>
      </c>
      <c r="H75" s="174" t="str">
        <f>IF(ISBLANK(D3),"",'zest ocen koncowe'!$AL54)</f>
        <v/>
      </c>
      <c r="I75" s="174" t="str">
        <f>IF(ISBLANK(D3),"",'zest ocen koncowe'!$AL55)</f>
        <v/>
      </c>
      <c r="J75" s="174" t="str">
        <f>IF(ISBLANK(D3),"",'zest ocen koncowe'!AL$57)</f>
        <v/>
      </c>
      <c r="K75" s="174" t="str">
        <f>IF(ISBLANK(D3),"",'zest ocen koncowe'!AL$56)</f>
        <v/>
      </c>
      <c r="L75" s="174" t="str">
        <f>IF(ISBLANK(D3),"",SUM(D75:K75))</f>
        <v/>
      </c>
    </row>
    <row r="76" spans="1:18" s="5" customFormat="1" ht="9.9" customHeight="1" x14ac:dyDescent="0.2">
      <c r="A76" s="695" t="s">
        <v>71</v>
      </c>
      <c r="B76" s="696"/>
      <c r="C76" s="697"/>
      <c r="D76" s="174" t="str">
        <f>IF(ISBLANK(D3),"",SUM(D74:D75))</f>
        <v/>
      </c>
      <c r="E76" s="174" t="str">
        <f>IF(ISBLANK(D3),"",SUM(E74:E75))</f>
        <v/>
      </c>
      <c r="F76" s="174" t="str">
        <f>IF(ISBLANK(D3),"",SUM(F74:F75))</f>
        <v/>
      </c>
      <c r="G76" s="174" t="str">
        <f>IF(ISBLANK(D3),"",SUM(G74:G75))</f>
        <v/>
      </c>
      <c r="H76" s="174" t="str">
        <f>IF(ISBLANK(D3),"",SUM(H74:H75))</f>
        <v/>
      </c>
      <c r="I76" s="174" t="str">
        <f>IF(ISBLANK(D3),"",SUM(I74:I75))</f>
        <v/>
      </c>
      <c r="J76" s="174" t="str">
        <f>IF(ISBLANK(D3),"",SUM(J74:J75))</f>
        <v/>
      </c>
      <c r="K76" s="174" t="str">
        <f>IF(ISBLANK(D3),"",SUM(K74:K75))</f>
        <v/>
      </c>
      <c r="L76" s="174" t="str">
        <f>IF(ISBLANK(D3),"",SUM(L74:L75))</f>
        <v/>
      </c>
    </row>
    <row r="78" spans="1:18" x14ac:dyDescent="0.25">
      <c r="G78" s="693" t="s">
        <v>159</v>
      </c>
      <c r="H78" s="514"/>
      <c r="I78" s="514"/>
      <c r="J78" s="694"/>
      <c r="K78" s="694"/>
      <c r="L78" s="694"/>
    </row>
  </sheetData>
  <sheetProtection algorithmName="SHA-512" hashValue="RLjotGFCwxJhwbVCK5yAzW8K1hq+Oxyg27XlhCB7IQJKgZVkGiyZbcADwT7AZPwW8dHDjuziST8Ow7gop6/rzQ==" saltValue="Aoy62XhHN2QkSDdsM9HhJQ==" spinCount="100000" sheet="1" formatCells="0" formatColumns="0" formatRows="0" insertColumns="0" insertRows="0" insertHyperlinks="0" deleteColumns="0" deleteRows="0" sort="0" autoFilter="0" pivotTables="0"/>
  <protectedRanges>
    <protectedRange sqref="B12:L18" name="egzaminy"/>
    <protectedRange sqref="D52" name="klasyfikacja data"/>
    <protectedRange sqref="K2" name="klasa"/>
    <protectedRange sqref="D3" name="wychowawca"/>
  </protectedRanges>
  <customSheetViews>
    <customSheetView guid="{6FC05442-CA40-4BCC-973E-0EE4E90E80CD}" showRuler="0" topLeftCell="A4">
      <selection activeCell="B57" sqref="B57:C57"/>
      <pageMargins left="0.39370078740157483" right="0.39370078740157483" top="0.98425196850393704" bottom="0.98425196850393704" header="0.51181102362204722" footer="0.51181102362204722"/>
      <pageSetup paperSize="9" orientation="portrait" verticalDpi="0" r:id="rId1"/>
      <headerFooter alignWithMargins="0"/>
    </customSheetView>
  </customSheetViews>
  <mergeCells count="121">
    <mergeCell ref="G78:I78"/>
    <mergeCell ref="J78:L78"/>
    <mergeCell ref="B56:C56"/>
    <mergeCell ref="A76:C76"/>
    <mergeCell ref="B57:C57"/>
    <mergeCell ref="B73:C73"/>
    <mergeCell ref="A74:C74"/>
    <mergeCell ref="B75:C75"/>
    <mergeCell ref="B60:C60"/>
    <mergeCell ref="B61:C61"/>
    <mergeCell ref="B58:C58"/>
    <mergeCell ref="B59:C59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C1:J1"/>
    <mergeCell ref="B46:C46"/>
    <mergeCell ref="B47:C47"/>
    <mergeCell ref="B48:C48"/>
    <mergeCell ref="B49:C49"/>
    <mergeCell ref="J37:J38"/>
    <mergeCell ref="A28:C29"/>
    <mergeCell ref="D28:D29"/>
    <mergeCell ref="E28:I29"/>
    <mergeCell ref="B41:C41"/>
    <mergeCell ref="B42:C42"/>
    <mergeCell ref="B43:C43"/>
    <mergeCell ref="B44:C44"/>
    <mergeCell ref="B45:C45"/>
    <mergeCell ref="A37:A38"/>
    <mergeCell ref="A30:C30"/>
    <mergeCell ref="E30:I30"/>
    <mergeCell ref="A32:C32"/>
    <mergeCell ref="E32:I32"/>
    <mergeCell ref="E31:I31"/>
    <mergeCell ref="D35:E35"/>
    <mergeCell ref="D34:E34"/>
    <mergeCell ref="A34:B35"/>
    <mergeCell ref="A31:C31"/>
    <mergeCell ref="B52:C52"/>
    <mergeCell ref="B53:C53"/>
    <mergeCell ref="K37:K38"/>
    <mergeCell ref="L37:L38"/>
    <mergeCell ref="B55:C55"/>
    <mergeCell ref="B37:C38"/>
    <mergeCell ref="D37:I37"/>
    <mergeCell ref="B51:C51"/>
    <mergeCell ref="B39:C39"/>
    <mergeCell ref="B40:C40"/>
    <mergeCell ref="B50:C50"/>
    <mergeCell ref="B54:C54"/>
    <mergeCell ref="B18:C18"/>
    <mergeCell ref="D18:E18"/>
    <mergeCell ref="F18:I18"/>
    <mergeCell ref="J18:K18"/>
    <mergeCell ref="A27:D27"/>
    <mergeCell ref="A20:D20"/>
    <mergeCell ref="E20:L20"/>
    <mergeCell ref="A21:C22"/>
    <mergeCell ref="D21:D22"/>
    <mergeCell ref="E21:I22"/>
    <mergeCell ref="J21:L21"/>
    <mergeCell ref="A23:C23"/>
    <mergeCell ref="E23:I23"/>
    <mergeCell ref="A24:C24"/>
    <mergeCell ref="A25:C25"/>
    <mergeCell ref="E25:I25"/>
    <mergeCell ref="B15:C15"/>
    <mergeCell ref="D15:E15"/>
    <mergeCell ref="F15:I15"/>
    <mergeCell ref="J15:K15"/>
    <mergeCell ref="B16:C16"/>
    <mergeCell ref="D16:E16"/>
    <mergeCell ref="F16:I16"/>
    <mergeCell ref="J16:K16"/>
    <mergeCell ref="B17:C17"/>
    <mergeCell ref="D17:E17"/>
    <mergeCell ref="F17:I17"/>
    <mergeCell ref="J17:K17"/>
    <mergeCell ref="B12:C12"/>
    <mergeCell ref="O10:P10"/>
    <mergeCell ref="A10:L10"/>
    <mergeCell ref="B14:C14"/>
    <mergeCell ref="D14:E14"/>
    <mergeCell ref="F14:I14"/>
    <mergeCell ref="J14:K14"/>
    <mergeCell ref="B13:C13"/>
    <mergeCell ref="D13:E13"/>
    <mergeCell ref="F13:I13"/>
    <mergeCell ref="B11:C11"/>
    <mergeCell ref="K35:L35"/>
    <mergeCell ref="G34:H34"/>
    <mergeCell ref="K34:L34"/>
    <mergeCell ref="J13:K13"/>
    <mergeCell ref="J28:L28"/>
    <mergeCell ref="G35:H35"/>
    <mergeCell ref="E27:L27"/>
    <mergeCell ref="E24:I24"/>
    <mergeCell ref="D12:E12"/>
    <mergeCell ref="F12:I12"/>
    <mergeCell ref="J12:K12"/>
    <mergeCell ref="C8:D8"/>
    <mergeCell ref="O11:P11"/>
    <mergeCell ref="J8:K8"/>
    <mergeCell ref="F8:H8"/>
    <mergeCell ref="B2:J2"/>
    <mergeCell ref="B3:C3"/>
    <mergeCell ref="D3:H3"/>
    <mergeCell ref="I3:L3"/>
    <mergeCell ref="A8:B8"/>
    <mergeCell ref="D11:E11"/>
    <mergeCell ref="F11:I11"/>
    <mergeCell ref="J11:K11"/>
  </mergeCells>
  <phoneticPr fontId="8" type="noConversion"/>
  <pageMargins left="0.39370078740157483" right="0.39370078740157483" top="0.39370078740157483" bottom="0.39370078740157483" header="0" footer="0"/>
  <pageSetup paperSize="9" scale="85" orientation="portrait" r:id="rId2"/>
  <headerFooter alignWithMargins="0"/>
  <ignoredErrors>
    <ignoredError sqref="E62 B40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9</vt:i4>
      </vt:variant>
      <vt:variant>
        <vt:lpstr>Nazwane zakresy</vt:lpstr>
      </vt:variant>
      <vt:variant>
        <vt:i4>13</vt:i4>
      </vt:variant>
    </vt:vector>
  </HeadingPairs>
  <TitlesOfParts>
    <vt:vector size="22" baseType="lpstr">
      <vt:lpstr>Zestawienie</vt:lpstr>
      <vt:lpstr>frekwencja I sem</vt:lpstr>
      <vt:lpstr>zachowanie I sem</vt:lpstr>
      <vt:lpstr>zest ocen I półrocze</vt:lpstr>
      <vt:lpstr>karta klasyf I półrocze</vt:lpstr>
      <vt:lpstr>frekwencja II sem</vt:lpstr>
      <vt:lpstr>zachowanie II sem</vt:lpstr>
      <vt:lpstr>zest ocen koncowe</vt:lpstr>
      <vt:lpstr>karta klasyf koniec roku</vt:lpstr>
      <vt:lpstr>'frekwencja II sem'!godziny</vt:lpstr>
      <vt:lpstr>Luty</vt:lpstr>
      <vt:lpstr>'frekwencja II sem'!miesiace</vt:lpstr>
      <vt:lpstr>'frekwencja II sem'!nazwiska</vt:lpstr>
      <vt:lpstr>nr._kolejny</vt:lpstr>
      <vt:lpstr>'frekwencja II sem'!Obszar_wydruku</vt:lpstr>
      <vt:lpstr>'karta klasyf I półrocze'!Obszar_wydruku</vt:lpstr>
      <vt:lpstr>'karta klasyf koniec roku'!Obszar_wydruku</vt:lpstr>
      <vt:lpstr>'zachowanie I sem'!Obszar_wydruku</vt:lpstr>
      <vt:lpstr>'zest ocen I półrocze'!Obszar_wydruku</vt:lpstr>
      <vt:lpstr>'zest ocen koncowe'!Obszar_wydruku</vt:lpstr>
      <vt:lpstr>Razem_w_II_półroczu</vt:lpstr>
      <vt:lpstr>'frekwencja II sem'!RAZEM_W_ROKU_SZKOLNYM</vt:lpstr>
    </vt:vector>
  </TitlesOfParts>
  <Company>Ministerstwo Edukacji i Nauki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nauczyciel</cp:lastModifiedBy>
  <cp:lastPrinted>2019-01-23T14:06:33Z</cp:lastPrinted>
  <dcterms:created xsi:type="dcterms:W3CDTF">2008-01-02T13:50:28Z</dcterms:created>
  <dcterms:modified xsi:type="dcterms:W3CDTF">2019-01-24T10:34:39Z</dcterms:modified>
</cp:coreProperties>
</file>